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showInkAnnotation="0" codeName="ThisWorkbook" autoCompressPictures="0"/>
  <mc:AlternateContent xmlns:mc="http://schemas.openxmlformats.org/markup-compatibility/2006">
    <mc:Choice Requires="x15">
      <x15ac:absPath xmlns:x15ac="http://schemas.microsoft.com/office/spreadsheetml/2010/11/ac" url="C:\Users\Lily Alexander\Dropbox\ALL LIFE THINGS\INSP\Work with Sergio\GHCC\post_extraction_processing\"/>
    </mc:Choice>
  </mc:AlternateContent>
  <bookViews>
    <workbookView xWindow="0" yWindow="0" windowWidth="14380" windowHeight="6250" xr2:uid="{00000000-000D-0000-FFFF-FFFF00000000}"/>
  </bookViews>
  <sheets>
    <sheet name="Study attributes" sheetId="16" r:id="rId1"/>
    <sheet name="Cost data" sheetId="1" r:id="rId2"/>
    <sheet name="Variable Change Log" sheetId="29" r:id="rId3"/>
    <sheet name="Cost Categories" sheetId="2" r:id="rId4"/>
    <sheet name="Code Book" sheetId="10" r:id="rId5"/>
    <sheet name="WB income groups" sheetId="30" r:id="rId6"/>
    <sheet name="Responses" sheetId="25" r:id="rId7"/>
    <sheet name="Inference" sheetId="24" r:id="rId8"/>
    <sheet name="Int. Des. Sys. v11" sheetId="28" r:id="rId9"/>
    <sheet name="Typology v18" sheetId="27" r:id="rId10"/>
    <sheet name="Outputs" sheetId="21" r:id="rId11"/>
    <sheet name="ISO Codes" sheetId="19" r:id="rId12"/>
    <sheet name="Exclusion Guidelines" sheetId="11" r:id="rId13"/>
    <sheet name="Definitions" sheetId="26" r:id="rId14"/>
    <sheet name="Extraction Process Notes" sheetId="18" r:id="rId15"/>
    <sheet name="Interesting Studies" sheetId="17" r:id="rId16"/>
  </sheets>
  <externalReferences>
    <externalReference r:id="rId17"/>
    <externalReference r:id="rId18"/>
    <externalReference r:id="rId19"/>
    <externalReference r:id="rId20"/>
    <externalReference r:id="rId21"/>
  </externalReferences>
  <definedNames>
    <definedName name="_01_Source_Data">'Study attributes'!$F$1</definedName>
    <definedName name="_02_Perspective">'Study attributes'!$M$1</definedName>
    <definedName name="_03_Timeframe">'Study attributes'!$W$1</definedName>
    <definedName name="_04_Costing_Frame">'Study attributes'!$AD$1</definedName>
    <definedName name="_05_Target_Pop">'Study attributes'!#REF!</definedName>
    <definedName name="_06_Geography">'Study attributes'!$AT$1</definedName>
    <definedName name="_07_Health_Sys_Lev">'Study attributes'!#REF!</definedName>
    <definedName name="_08_Type_of_Cost">'Study attributes'!$BA$1</definedName>
    <definedName name="_09_Sampling">'Study attributes'!$BF$1</definedName>
    <definedName name="_10_Timing">'Study attributes'!$BQ$1</definedName>
    <definedName name="_11_Exclusions">'Study attributes'!#REF!</definedName>
    <definedName name="_12_Measurement">'Study attributes'!#REF!</definedName>
    <definedName name="_13_Misc_Econ">'Study attributes'!$BW$1</definedName>
    <definedName name="_14_Valuing_Time">'Study attributes'!$CH$1</definedName>
    <definedName name="_15_Unit_of_Analysis" localSheetId="7">'Study attributes'!#REF!</definedName>
    <definedName name="_15_Unit_of_Analysis">'Study attributes'!#REF!</definedName>
    <definedName name="_16_Heterogeneity">'Study attributes'!$CR$1</definedName>
    <definedName name="_17_Results">'Study attributes'!$CW$1</definedName>
    <definedName name="_18_Setting">'Study attributes'!#REF!</definedName>
    <definedName name="_19_Intervention">'Study attributes'!#REF!</definedName>
    <definedName name="_20_Reporting" localSheetId="7">'Study attributes'!#REF!</definedName>
    <definedName name="_20_Reporting">'Study attributes'!#REF!</definedName>
    <definedName name="_21_Consistency">'Study attributes'!$EZ$1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4" hidden="1">'Code Book'!$A$1:$A$337</definedName>
    <definedName name="_xlnm._FilterDatabase" localSheetId="1" hidden="1">'Cost data'!$H$1:$H$784</definedName>
    <definedName name="_xlnm._FilterDatabase" localSheetId="7" hidden="1">Inference!$A$2:$A$75</definedName>
    <definedName name="_xlnm._FilterDatabase" localSheetId="6" hidden="1">Responses!$B$1:$B$263</definedName>
    <definedName name="Capital_costs">'Cost Categories'!$A$4:$A$12</definedName>
    <definedName name="Capital_equipment" localSheetId="7">'Cost Categories'!#REF!</definedName>
    <definedName name="Capital_equipment" localSheetId="10">'[1]Cost Categories'!#REF!</definedName>
    <definedName name="Capital_equipment">'Cost Categories'!#REF!</definedName>
    <definedName name="CB_Incremental" localSheetId="7">Inference!#REF!</definedName>
    <definedName name="CB_Incremental">'Code Book'!$A$115</definedName>
    <definedName name="CB_OverheadCosts" localSheetId="7">Inference!#REF!</definedName>
    <definedName name="CB_OverheadCosts">'Code Book'!$A$109</definedName>
    <definedName name="CB_PeriodPortrayed" localSheetId="7">Inference!#REF!</definedName>
    <definedName name="CB_PeriodPortrayed">'Code Book'!$A$95</definedName>
    <definedName name="Consistency" localSheetId="7">Inference!#REF!</definedName>
    <definedName name="Consistency">'Code Book'!$A$246</definedName>
    <definedName name="Cost_Item" localSheetId="7">#REF!</definedName>
    <definedName name="Cost_Item" localSheetId="10">[1]!Table1[Input Broad Cost Category]</definedName>
    <definedName name="Cost_Item">#REF!</definedName>
    <definedName name="Costing_Frame" localSheetId="7">Inference!$A$13</definedName>
    <definedName name="Costing_Frame">'Code Book'!$A$102</definedName>
    <definedName name="Environment">'Cost Categories'!#REF!</definedName>
    <definedName name="Exclusions" localSheetId="7">Inference!#REF!</definedName>
    <definedName name="Exclusions">'Code Book'!$A$154</definedName>
    <definedName name="Facility">'Cost Categories'!$A$13:$A$16</definedName>
    <definedName name="Facility_Cat_Codes" localSheetId="7">Inference!#REF!</definedName>
    <definedName name="Facility_Cat_Codes" localSheetId="10">'[1]Code Book'!$A$98:$A$107</definedName>
    <definedName name="Facility_Cat_Codes">'Code Book'!$B$17:$B$38</definedName>
    <definedName name="Geography" localSheetId="7">Inference!$A$21</definedName>
    <definedName name="Geography">'Code Book'!$A$123</definedName>
    <definedName name="Health_Sys_Lev" localSheetId="7">Inference!#REF!</definedName>
    <definedName name="Health_Sys_Lev">'Code Book'!$A$129</definedName>
    <definedName name="Heterogeneity" localSheetId="7">Inference!#REF!</definedName>
    <definedName name="Heterogeneity">'Code Book'!$A$184</definedName>
    <definedName name="Int_Char" localSheetId="7">Inference!$A$51</definedName>
    <definedName name="Int_Char">'Code Book'!$A$216</definedName>
    <definedName name="Intervention_List" localSheetId="10">Outputs!$A$3:$A$82</definedName>
    <definedName name="InterventionList">Outputs!$A$3:$A$82</definedName>
    <definedName name="Measurement" localSheetId="7">Inference!$A$33</definedName>
    <definedName name="Measurement">'Code Book'!$A$156</definedName>
    <definedName name="Misc_Econ_Methods" localSheetId="7">Inference!$A$35</definedName>
    <definedName name="Misc_Econ_Methods">'Code Book'!$A$160</definedName>
    <definedName name="Other" localSheetId="10">'[1]Cost Categories'!#REF!</definedName>
    <definedName name="Other">'Cost Categories'!#REF!</definedName>
    <definedName name="Overhead">'Cost Categories'!$A$19:$A$19</definedName>
    <definedName name="Pal_Workbook_GUID" hidden="1">"1A25PX71BPNRW4N5VVEVXCNR"</definedName>
    <definedName name="Patient_costs">'Cost Categories'!$A$20:$A$28</definedName>
    <definedName name="Personnel">'Cost Categories'!$A$30:$A$38</definedName>
    <definedName name="Perspective" localSheetId="7">Inference!#REF!</definedName>
    <definedName name="Perspective">'Code Book'!$A$83</definedName>
    <definedName name="Recurring_goods">'Cost Categories'!$A$39:$A$43</definedName>
    <definedName name="Recurring_goods_non_traded">'Cost Categories'!$A$44:$A$62</definedName>
    <definedName name="Recurring_goods_traded">'Cost Categories'!#REF!</definedName>
    <definedName name="Recurring_goods_unspecified">'Cost Categories'!$A$43:$A$43</definedName>
    <definedName name="Recurring_services">'Cost Categories'!$A$44:$A$62</definedName>
    <definedName name="Reporting" localSheetId="7">Inference!#REF!</definedName>
    <definedName name="Reporting">'Code Book'!$A$240</definedName>
    <definedName name="Results" localSheetId="7">Inference!#REF!</definedName>
    <definedName name="Results">'Code Book'!$A$190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ampling" localSheetId="7">Inference!$A$26</definedName>
    <definedName name="Sampling">'Code Book'!$A$138</definedName>
    <definedName name="Setting_Char" localSheetId="7">Inference!$A$44</definedName>
    <definedName name="Setting_Char">'Code Book'!$A$196</definedName>
    <definedName name="Source_Data" localSheetId="7">Inference!$A$5</definedName>
    <definedName name="Source_Data">'Code Book'!$A$72</definedName>
    <definedName name="Subtotal">'Cost Categories'!$A$65</definedName>
    <definedName name="Target_Pop" localSheetId="7">Inference!#REF!</definedName>
    <definedName name="Target_Pop">'Code Book'!$A$118</definedName>
    <definedName name="Timeframe" localSheetId="7">Inference!$A$11</definedName>
    <definedName name="Timeframe">'Code Book'!$A$94</definedName>
    <definedName name="Timing" localSheetId="7">Inference!$A$31</definedName>
    <definedName name="Timing">'Code Book'!$A$150</definedName>
    <definedName name="Total">'Cost Categories'!$A$63:$A$64</definedName>
    <definedName name="Total_cost" localSheetId="7">'Cost Categories'!#REF!</definedName>
    <definedName name="Total_cost" localSheetId="10">'[1]Cost Categories'!#REF!</definedName>
    <definedName name="Total_cost">'Cost Categories'!#REF!</definedName>
    <definedName name="Training">'Cost Categories'!#REF!</definedName>
    <definedName name="Type_Cost" localSheetId="7">Inference!$A$23</definedName>
    <definedName name="Type_Cost">'Code Book'!$A$132</definedName>
    <definedName name="Unit_cost">'Cost Categories'!$A$63:$A$63</definedName>
    <definedName name="Unit_of_Analysis" localSheetId="7">Inference!#REF!</definedName>
    <definedName name="Unit_of_Analysis">'Code Book'!$A$180</definedName>
    <definedName name="Valuing_Time" localSheetId="7">Inference!$A$40</definedName>
    <definedName name="Valuing_Time">'Code Book'!$A$172</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M570" i="1" l="1"/>
  <c r="K570" i="1"/>
  <c r="M561" i="1"/>
  <c r="K561" i="1"/>
  <c r="M578" i="1"/>
  <c r="K578" i="1"/>
  <c r="I578" i="1"/>
  <c r="X577" i="1"/>
  <c r="M577" i="1"/>
  <c r="K577" i="1"/>
  <c r="I577" i="1"/>
  <c r="X576" i="1"/>
  <c r="M576" i="1"/>
  <c r="K576" i="1"/>
  <c r="I576" i="1"/>
  <c r="X575" i="1"/>
  <c r="M575" i="1"/>
  <c r="K575" i="1"/>
  <c r="I575" i="1"/>
  <c r="X574" i="1"/>
  <c r="M574" i="1"/>
  <c r="K574" i="1"/>
  <c r="I574" i="1"/>
  <c r="X573" i="1"/>
  <c r="M573" i="1"/>
  <c r="K573" i="1"/>
  <c r="I573" i="1"/>
  <c r="X572" i="1"/>
  <c r="M572" i="1"/>
  <c r="K572" i="1"/>
  <c r="I572" i="1"/>
  <c r="X571" i="1"/>
  <c r="M571" i="1"/>
  <c r="K571" i="1"/>
  <c r="I571" i="1"/>
  <c r="I570" i="1"/>
  <c r="X562" i="1"/>
  <c r="X563" i="1"/>
  <c r="X564" i="1"/>
  <c r="X565" i="1"/>
  <c r="X566" i="1"/>
  <c r="X567" i="1"/>
  <c r="X568" i="1"/>
  <c r="X569" i="1"/>
  <c r="M569" i="1"/>
  <c r="K569" i="1"/>
  <c r="I569" i="1"/>
  <c r="M568" i="1"/>
  <c r="K568" i="1"/>
  <c r="I568" i="1"/>
  <c r="M567" i="1"/>
  <c r="K567" i="1"/>
  <c r="I567" i="1"/>
  <c r="M566" i="1"/>
  <c r="K566" i="1"/>
  <c r="I566" i="1"/>
  <c r="M565" i="1"/>
  <c r="K565" i="1"/>
  <c r="I565" i="1"/>
  <c r="M564" i="1"/>
  <c r="K564" i="1"/>
  <c r="I564" i="1"/>
  <c r="M563" i="1"/>
  <c r="K563" i="1"/>
  <c r="I563" i="1"/>
  <c r="M562" i="1"/>
  <c r="K562" i="1"/>
  <c r="I562" i="1"/>
  <c r="I561" i="1"/>
  <c r="M634" i="1"/>
  <c r="K634" i="1"/>
  <c r="I634" i="1"/>
  <c r="M633" i="1"/>
  <c r="K633" i="1"/>
  <c r="I633" i="1"/>
  <c r="M632" i="1"/>
  <c r="K632" i="1"/>
  <c r="I632" i="1"/>
  <c r="M631" i="1"/>
  <c r="K631" i="1"/>
  <c r="I631" i="1"/>
  <c r="M630" i="1"/>
  <c r="K630" i="1"/>
  <c r="I630" i="1"/>
  <c r="M629" i="1"/>
  <c r="K629" i="1"/>
  <c r="I629" i="1"/>
  <c r="M628" i="1"/>
  <c r="K628" i="1"/>
  <c r="I628" i="1"/>
  <c r="M606" i="1"/>
  <c r="K606" i="1"/>
  <c r="I606" i="1"/>
  <c r="M605" i="1"/>
  <c r="K605" i="1"/>
  <c r="I605" i="1"/>
  <c r="M604" i="1"/>
  <c r="K604" i="1"/>
  <c r="I604" i="1"/>
  <c r="M603" i="1"/>
  <c r="K603" i="1"/>
  <c r="I603" i="1"/>
  <c r="M602" i="1"/>
  <c r="K602" i="1"/>
  <c r="I602" i="1"/>
  <c r="M601" i="1"/>
  <c r="K601" i="1"/>
  <c r="I601" i="1"/>
  <c r="M600" i="1"/>
  <c r="M599" i="1"/>
  <c r="K599" i="1"/>
  <c r="I599" i="1"/>
  <c r="M598" i="1"/>
  <c r="K598" i="1"/>
  <c r="I598" i="1"/>
  <c r="M597" i="1"/>
  <c r="K597" i="1"/>
  <c r="I597" i="1"/>
  <c r="M596" i="1"/>
  <c r="K596" i="1"/>
  <c r="I596" i="1"/>
  <c r="M595" i="1"/>
  <c r="K595" i="1"/>
  <c r="I595" i="1"/>
  <c r="M594" i="1"/>
  <c r="K594" i="1"/>
  <c r="I594" i="1"/>
  <c r="M593" i="1"/>
  <c r="M592" i="1"/>
  <c r="K592" i="1"/>
  <c r="I592" i="1"/>
  <c r="M591" i="1"/>
  <c r="K591" i="1"/>
  <c r="I591" i="1"/>
  <c r="M590" i="1"/>
  <c r="K590" i="1"/>
  <c r="I590" i="1"/>
  <c r="M589" i="1"/>
  <c r="K589" i="1"/>
  <c r="I589" i="1"/>
  <c r="M588" i="1"/>
  <c r="K588" i="1"/>
  <c r="I588" i="1"/>
  <c r="M587" i="1"/>
  <c r="K587" i="1"/>
  <c r="I587" i="1"/>
  <c r="M586" i="1"/>
  <c r="M585" i="1"/>
  <c r="K585" i="1"/>
  <c r="I585" i="1"/>
  <c r="M584" i="1"/>
  <c r="K584" i="1"/>
  <c r="I584" i="1"/>
  <c r="M583" i="1"/>
  <c r="K583" i="1"/>
  <c r="I583" i="1"/>
  <c r="M582" i="1"/>
  <c r="K582" i="1"/>
  <c r="I582" i="1"/>
  <c r="M581" i="1"/>
  <c r="K581" i="1"/>
  <c r="I581" i="1"/>
  <c r="M580" i="1"/>
  <c r="K580" i="1"/>
  <c r="I580" i="1"/>
  <c r="M579" i="1"/>
  <c r="M548" i="1"/>
  <c r="K548" i="1"/>
  <c r="I548" i="1"/>
  <c r="M766" i="1"/>
  <c r="K766" i="1"/>
  <c r="I766" i="1"/>
  <c r="M773" i="1"/>
  <c r="K773" i="1"/>
  <c r="I773" i="1"/>
  <c r="M784" i="1"/>
  <c r="K784" i="1"/>
  <c r="M783" i="1"/>
  <c r="K783" i="1"/>
  <c r="M782" i="1"/>
  <c r="K782" i="1"/>
  <c r="M781" i="1"/>
  <c r="K781" i="1"/>
  <c r="M780" i="1"/>
  <c r="K780" i="1"/>
  <c r="M779" i="1"/>
  <c r="K779" i="1"/>
  <c r="M778" i="1"/>
  <c r="K778" i="1"/>
  <c r="M777" i="1"/>
  <c r="K777" i="1"/>
  <c r="M776" i="1"/>
  <c r="K776" i="1"/>
  <c r="M775" i="1"/>
  <c r="K775" i="1"/>
  <c r="M774" i="1"/>
  <c r="K774" i="1"/>
  <c r="M772" i="1"/>
  <c r="K772" i="1"/>
  <c r="M771" i="1"/>
  <c r="K771" i="1"/>
  <c r="M763" i="1"/>
  <c r="K763" i="1"/>
  <c r="M762" i="1"/>
  <c r="K762" i="1"/>
  <c r="M761" i="1"/>
  <c r="K761" i="1"/>
  <c r="M760" i="1"/>
  <c r="K760" i="1"/>
  <c r="M759" i="1"/>
  <c r="K759" i="1"/>
  <c r="M758" i="1"/>
  <c r="K758" i="1"/>
  <c r="M757" i="1"/>
  <c r="K757" i="1"/>
  <c r="M749" i="1"/>
  <c r="K749" i="1"/>
  <c r="M748" i="1"/>
  <c r="K748" i="1"/>
  <c r="M747" i="1"/>
  <c r="K747" i="1"/>
  <c r="M746" i="1"/>
  <c r="K746" i="1"/>
  <c r="M745" i="1"/>
  <c r="K745" i="1"/>
  <c r="M744" i="1"/>
  <c r="K744" i="1"/>
  <c r="M743" i="1"/>
  <c r="K743" i="1"/>
  <c r="M736" i="1"/>
  <c r="K736" i="1"/>
  <c r="K737" i="1"/>
  <c r="M737" i="1"/>
  <c r="K738" i="1"/>
  <c r="M738" i="1"/>
  <c r="K739" i="1"/>
  <c r="M739" i="1"/>
  <c r="K740" i="1"/>
  <c r="M740" i="1"/>
  <c r="K741" i="1"/>
  <c r="M741" i="1"/>
  <c r="K742" i="1"/>
  <c r="M742" i="1"/>
  <c r="M735" i="1"/>
  <c r="K735" i="1"/>
  <c r="M734" i="1"/>
  <c r="K734" i="1"/>
  <c r="M733" i="1"/>
  <c r="K733" i="1"/>
  <c r="M732" i="1"/>
  <c r="K732" i="1"/>
  <c r="M731" i="1"/>
  <c r="K731" i="1"/>
  <c r="M730" i="1"/>
  <c r="K730" i="1"/>
  <c r="M729" i="1"/>
  <c r="K729" i="1"/>
  <c r="M728" i="1"/>
  <c r="K728" i="1"/>
  <c r="M727" i="1"/>
  <c r="K727" i="1"/>
  <c r="M726" i="1"/>
  <c r="K726" i="1"/>
  <c r="M725" i="1"/>
  <c r="K725" i="1"/>
  <c r="M724" i="1"/>
  <c r="K724" i="1"/>
  <c r="M723" i="1"/>
  <c r="K723" i="1"/>
  <c r="M722" i="1"/>
  <c r="K722" i="1"/>
  <c r="M721" i="1"/>
  <c r="K721" i="1"/>
  <c r="M720" i="1"/>
  <c r="K720" i="1"/>
  <c r="M719" i="1"/>
  <c r="K719" i="1"/>
  <c r="M718" i="1"/>
  <c r="K718" i="1"/>
  <c r="M717" i="1"/>
  <c r="K717" i="1"/>
  <c r="M716" i="1"/>
  <c r="K716" i="1"/>
  <c r="M715" i="1"/>
  <c r="K715" i="1"/>
  <c r="M714" i="1"/>
  <c r="K714" i="1"/>
  <c r="M713" i="1"/>
  <c r="K713" i="1"/>
  <c r="M712" i="1"/>
  <c r="K712" i="1"/>
  <c r="M711" i="1"/>
  <c r="K711" i="1"/>
  <c r="M710" i="1"/>
  <c r="K710" i="1"/>
  <c r="M709" i="1"/>
  <c r="K709" i="1"/>
  <c r="M708" i="1"/>
  <c r="K708" i="1"/>
  <c r="M707" i="1"/>
  <c r="K707" i="1"/>
  <c r="M706" i="1"/>
  <c r="K706" i="1"/>
  <c r="M705" i="1"/>
  <c r="K705" i="1"/>
  <c r="M704" i="1"/>
  <c r="K704" i="1"/>
  <c r="M703" i="1"/>
  <c r="K703" i="1"/>
  <c r="M702" i="1"/>
  <c r="K702" i="1"/>
  <c r="M701" i="1"/>
  <c r="K701" i="1"/>
  <c r="M700" i="1"/>
  <c r="K700" i="1"/>
  <c r="M699" i="1"/>
  <c r="K699" i="1"/>
  <c r="M698" i="1"/>
  <c r="K698" i="1"/>
  <c r="M697" i="1"/>
  <c r="K697" i="1"/>
  <c r="M696" i="1"/>
  <c r="K696" i="1"/>
  <c r="M695" i="1"/>
  <c r="K695" i="1"/>
  <c r="M694" i="1"/>
  <c r="K694" i="1"/>
  <c r="M693" i="1"/>
  <c r="K693" i="1"/>
  <c r="M692" i="1"/>
  <c r="K692" i="1"/>
  <c r="M691" i="1"/>
  <c r="K691" i="1"/>
  <c r="M681" i="1"/>
  <c r="K681" i="1"/>
  <c r="M680" i="1"/>
  <c r="K680" i="1"/>
  <c r="M679" i="1"/>
  <c r="K679" i="1"/>
  <c r="M678" i="1"/>
  <c r="K678" i="1"/>
  <c r="I677" i="1"/>
  <c r="K677" i="1"/>
  <c r="M677" i="1"/>
  <c r="M673" i="1"/>
  <c r="K673" i="1"/>
  <c r="M672" i="1"/>
  <c r="K672" i="1"/>
  <c r="M671" i="1"/>
  <c r="K671" i="1"/>
  <c r="M670" i="1"/>
  <c r="K670" i="1"/>
  <c r="M669" i="1"/>
  <c r="K669" i="1"/>
  <c r="M668" i="1"/>
  <c r="K668" i="1"/>
  <c r="M667" i="1"/>
  <c r="K667" i="1"/>
  <c r="M666" i="1"/>
  <c r="K666" i="1"/>
  <c r="M665" i="1"/>
  <c r="K665" i="1"/>
  <c r="M626" i="1"/>
  <c r="K626" i="1"/>
  <c r="M625" i="1"/>
  <c r="K625" i="1"/>
  <c r="M624" i="1"/>
  <c r="K624" i="1"/>
  <c r="M623" i="1"/>
  <c r="K623" i="1"/>
  <c r="M622" i="1"/>
  <c r="K622" i="1"/>
  <c r="M621" i="1"/>
  <c r="K621" i="1"/>
  <c r="M627" i="1"/>
  <c r="K627" i="1"/>
  <c r="M619" i="1"/>
  <c r="K619" i="1"/>
  <c r="M618" i="1"/>
  <c r="K618" i="1"/>
  <c r="M617" i="1"/>
  <c r="K617" i="1"/>
  <c r="M616" i="1"/>
  <c r="K616" i="1"/>
  <c r="M615" i="1"/>
  <c r="K615" i="1"/>
  <c r="M614" i="1"/>
  <c r="K614" i="1"/>
  <c r="M620" i="1"/>
  <c r="K620" i="1"/>
  <c r="M612" i="1"/>
  <c r="K612" i="1"/>
  <c r="M611" i="1"/>
  <c r="K611" i="1"/>
  <c r="M610" i="1"/>
  <c r="K610" i="1"/>
  <c r="M609" i="1"/>
  <c r="K609" i="1"/>
  <c r="M608" i="1"/>
  <c r="K608" i="1"/>
  <c r="M607" i="1"/>
  <c r="K607" i="1"/>
  <c r="M613" i="1"/>
  <c r="K613" i="1"/>
  <c r="M654" i="1"/>
  <c r="K654" i="1"/>
  <c r="M653" i="1"/>
  <c r="K653" i="1"/>
  <c r="M652" i="1"/>
  <c r="K652" i="1"/>
  <c r="M651" i="1"/>
  <c r="K651" i="1"/>
  <c r="M650" i="1"/>
  <c r="K650" i="1"/>
  <c r="M649" i="1"/>
  <c r="K649" i="1"/>
  <c r="M655" i="1"/>
  <c r="K655" i="1"/>
  <c r="M647" i="1"/>
  <c r="K647" i="1"/>
  <c r="M646" i="1"/>
  <c r="K646" i="1"/>
  <c r="M645" i="1"/>
  <c r="K645" i="1"/>
  <c r="M644" i="1"/>
  <c r="K644" i="1"/>
  <c r="M643" i="1"/>
  <c r="K643" i="1"/>
  <c r="M642" i="1"/>
  <c r="K642" i="1"/>
  <c r="M648" i="1"/>
  <c r="K648" i="1"/>
  <c r="M560" i="1"/>
  <c r="K560" i="1"/>
  <c r="M559" i="1"/>
  <c r="K559" i="1"/>
  <c r="M558" i="1"/>
  <c r="K558" i="1"/>
  <c r="M557" i="1"/>
  <c r="K557" i="1"/>
  <c r="M556" i="1"/>
  <c r="K556" i="1"/>
  <c r="M555" i="1"/>
  <c r="K555" i="1"/>
  <c r="M554" i="1"/>
  <c r="K554" i="1"/>
  <c r="M553" i="1"/>
  <c r="K553" i="1"/>
  <c r="M552" i="1"/>
  <c r="K552" i="1"/>
  <c r="M551" i="1"/>
  <c r="K551" i="1"/>
  <c r="M550" i="1"/>
  <c r="K550" i="1"/>
  <c r="M549" i="1"/>
  <c r="K549" i="1"/>
  <c r="M547" i="1"/>
  <c r="K547" i="1"/>
  <c r="M546" i="1"/>
  <c r="K546" i="1"/>
  <c r="M545" i="1"/>
  <c r="K545" i="1"/>
  <c r="M544" i="1"/>
  <c r="K544" i="1"/>
  <c r="M543" i="1"/>
  <c r="K543" i="1"/>
  <c r="M542" i="1"/>
  <c r="K542" i="1"/>
  <c r="M541" i="1"/>
  <c r="K541" i="1"/>
  <c r="M540" i="1"/>
  <c r="K540" i="1"/>
  <c r="M539" i="1"/>
  <c r="K539" i="1"/>
  <c r="M538" i="1"/>
  <c r="K538" i="1"/>
  <c r="M537" i="1"/>
  <c r="K537" i="1"/>
  <c r="M536" i="1"/>
  <c r="K536" i="1"/>
  <c r="M535" i="1"/>
  <c r="K535" i="1"/>
  <c r="M524" i="1"/>
  <c r="K524" i="1"/>
  <c r="I524" i="1"/>
  <c r="M523" i="1"/>
  <c r="K523" i="1"/>
  <c r="I523" i="1"/>
  <c r="M522" i="1"/>
  <c r="K522" i="1"/>
  <c r="I522" i="1"/>
  <c r="M521" i="1"/>
  <c r="K521" i="1"/>
  <c r="I521" i="1"/>
  <c r="M520" i="1"/>
  <c r="K520" i="1"/>
  <c r="I520" i="1"/>
  <c r="M519" i="1"/>
  <c r="K519" i="1"/>
  <c r="I519" i="1"/>
  <c r="M518" i="1"/>
  <c r="K518" i="1"/>
  <c r="I518" i="1"/>
  <c r="M517" i="1"/>
  <c r="K517" i="1"/>
  <c r="I517" i="1"/>
  <c r="M516" i="1"/>
  <c r="K516" i="1"/>
  <c r="I516" i="1"/>
  <c r="M515" i="1"/>
  <c r="K515" i="1"/>
  <c r="I515" i="1"/>
  <c r="M514" i="1"/>
  <c r="K514" i="1"/>
  <c r="I514" i="1"/>
  <c r="M513" i="1"/>
  <c r="K513" i="1"/>
  <c r="I513" i="1"/>
  <c r="M512" i="1"/>
  <c r="K512" i="1"/>
  <c r="I512" i="1"/>
  <c r="M510" i="1"/>
  <c r="K510" i="1"/>
  <c r="M509" i="1"/>
  <c r="K509" i="1"/>
  <c r="M508" i="1"/>
  <c r="K508" i="1"/>
  <c r="M507" i="1"/>
  <c r="K507" i="1"/>
  <c r="M506" i="1"/>
  <c r="K506" i="1"/>
  <c r="M505" i="1"/>
  <c r="K505" i="1"/>
  <c r="M504" i="1"/>
  <c r="K504" i="1"/>
  <c r="M503" i="1"/>
  <c r="K503" i="1"/>
  <c r="M494" i="1"/>
  <c r="K494" i="1"/>
  <c r="M493" i="1"/>
  <c r="K493" i="1"/>
  <c r="M492" i="1"/>
  <c r="K492" i="1"/>
  <c r="M491" i="1"/>
  <c r="K491" i="1"/>
  <c r="M490" i="1"/>
  <c r="K490" i="1"/>
  <c r="M489" i="1"/>
  <c r="K489" i="1"/>
  <c r="M488" i="1"/>
  <c r="K488" i="1"/>
  <c r="M487" i="1"/>
  <c r="K487" i="1"/>
  <c r="M486" i="1"/>
  <c r="K486" i="1"/>
  <c r="M485" i="1"/>
  <c r="K485" i="1"/>
  <c r="M484" i="1"/>
  <c r="K484" i="1"/>
  <c r="M483" i="1"/>
  <c r="K483" i="1"/>
  <c r="M482" i="1"/>
  <c r="K482" i="1"/>
  <c r="M481" i="1"/>
  <c r="K481" i="1"/>
  <c r="M480" i="1"/>
  <c r="K480" i="1"/>
  <c r="M479" i="1"/>
  <c r="K479" i="1"/>
  <c r="M472" i="1"/>
  <c r="K472" i="1"/>
  <c r="M471" i="1"/>
  <c r="K471" i="1"/>
  <c r="M470" i="1"/>
  <c r="K470" i="1"/>
  <c r="M469" i="1"/>
  <c r="K469" i="1"/>
  <c r="M468" i="1"/>
  <c r="K468" i="1"/>
  <c r="M467" i="1"/>
  <c r="K467" i="1"/>
  <c r="M466" i="1"/>
  <c r="K466" i="1"/>
  <c r="M465" i="1"/>
  <c r="K465" i="1"/>
  <c r="M464" i="1"/>
  <c r="K464" i="1"/>
  <c r="M463" i="1"/>
  <c r="K463" i="1"/>
  <c r="M462" i="1"/>
  <c r="K462" i="1"/>
  <c r="M461" i="1"/>
  <c r="K461" i="1"/>
  <c r="M460" i="1"/>
  <c r="K460" i="1"/>
  <c r="M459" i="1"/>
  <c r="K459" i="1"/>
  <c r="M458" i="1"/>
  <c r="K458" i="1"/>
  <c r="M457" i="1"/>
  <c r="K457" i="1"/>
  <c r="M456" i="1"/>
  <c r="K456" i="1"/>
  <c r="M455" i="1"/>
  <c r="K455" i="1"/>
  <c r="M454" i="1"/>
  <c r="K454" i="1"/>
  <c r="M453" i="1"/>
  <c r="K453" i="1"/>
  <c r="M452" i="1"/>
  <c r="K452" i="1"/>
  <c r="M451" i="1"/>
  <c r="K451" i="1"/>
  <c r="M450" i="1"/>
  <c r="K450" i="1"/>
  <c r="M449" i="1"/>
  <c r="K449" i="1"/>
  <c r="M440" i="1"/>
  <c r="K440" i="1"/>
  <c r="M439" i="1"/>
  <c r="K439" i="1"/>
  <c r="M438" i="1"/>
  <c r="K438" i="1"/>
  <c r="M437" i="1"/>
  <c r="K437" i="1"/>
  <c r="M436" i="1"/>
  <c r="K436" i="1"/>
  <c r="M435" i="1"/>
  <c r="K435" i="1"/>
  <c r="M434" i="1"/>
  <c r="K434" i="1"/>
  <c r="M433" i="1"/>
  <c r="K433" i="1"/>
  <c r="M432" i="1"/>
  <c r="K432" i="1"/>
  <c r="M431" i="1"/>
  <c r="K431" i="1"/>
  <c r="M430" i="1"/>
  <c r="K430" i="1"/>
  <c r="M429" i="1"/>
  <c r="K429" i="1"/>
  <c r="M428" i="1"/>
  <c r="K428" i="1"/>
  <c r="M427" i="1"/>
  <c r="K427" i="1"/>
  <c r="M426" i="1"/>
  <c r="K426" i="1"/>
  <c r="M425" i="1"/>
  <c r="K425" i="1"/>
  <c r="M424" i="1"/>
  <c r="K424" i="1"/>
  <c r="M423" i="1"/>
  <c r="K423" i="1"/>
  <c r="M422" i="1"/>
  <c r="K422" i="1"/>
  <c r="M421" i="1"/>
  <c r="K421" i="1"/>
  <c r="M420" i="1"/>
  <c r="K420" i="1"/>
  <c r="M419" i="1"/>
  <c r="K419" i="1"/>
  <c r="M418" i="1"/>
  <c r="K418" i="1"/>
  <c r="M417" i="1"/>
  <c r="K417" i="1"/>
  <c r="M416" i="1"/>
  <c r="K416" i="1"/>
  <c r="M415" i="1"/>
  <c r="K415" i="1"/>
  <c r="M414" i="1"/>
  <c r="K414" i="1"/>
  <c r="M413" i="1"/>
  <c r="K413" i="1"/>
  <c r="M412" i="1"/>
  <c r="K412" i="1"/>
  <c r="M411" i="1"/>
  <c r="K411" i="1"/>
  <c r="M410" i="1"/>
  <c r="K410" i="1"/>
  <c r="M409" i="1"/>
  <c r="K409" i="1"/>
  <c r="M408" i="1"/>
  <c r="K408" i="1"/>
  <c r="M407" i="1"/>
  <c r="K407" i="1"/>
  <c r="M406" i="1"/>
  <c r="K406" i="1"/>
  <c r="M405" i="1"/>
  <c r="K405" i="1"/>
  <c r="M404" i="1"/>
  <c r="K404" i="1"/>
  <c r="M403" i="1"/>
  <c r="K403" i="1"/>
  <c r="M402" i="1"/>
  <c r="K402" i="1"/>
  <c r="M401" i="1"/>
  <c r="K401" i="1"/>
  <c r="M400" i="1"/>
  <c r="K400" i="1"/>
  <c r="M399" i="1"/>
  <c r="K399" i="1"/>
  <c r="M398" i="1"/>
  <c r="K398" i="1"/>
  <c r="M397" i="1"/>
  <c r="K397" i="1"/>
  <c r="M396" i="1"/>
  <c r="K396" i="1"/>
  <c r="K387" i="1"/>
  <c r="M387" i="1"/>
  <c r="K388" i="1"/>
  <c r="M388" i="1"/>
  <c r="K389" i="1"/>
  <c r="M389" i="1"/>
  <c r="K390" i="1"/>
  <c r="M390" i="1"/>
  <c r="K391" i="1"/>
  <c r="M391" i="1"/>
  <c r="K392" i="1"/>
  <c r="M392" i="1"/>
  <c r="K393" i="1"/>
  <c r="M393" i="1"/>
  <c r="K394" i="1"/>
  <c r="M394" i="1"/>
  <c r="M386" i="1"/>
  <c r="K386" i="1"/>
  <c r="M385" i="1"/>
  <c r="K385" i="1"/>
  <c r="M384" i="1"/>
  <c r="K384" i="1"/>
  <c r="M383" i="1"/>
  <c r="K383" i="1"/>
  <c r="M382" i="1"/>
  <c r="K382" i="1"/>
  <c r="M381" i="1"/>
  <c r="K381" i="1"/>
  <c r="M380" i="1"/>
  <c r="K380" i="1"/>
  <c r="M379" i="1"/>
  <c r="K379" i="1"/>
  <c r="M378" i="1"/>
  <c r="K378" i="1"/>
  <c r="M377" i="1"/>
  <c r="K377" i="1"/>
  <c r="M376" i="1"/>
  <c r="K376" i="1"/>
  <c r="M375" i="1"/>
  <c r="K375" i="1"/>
  <c r="M374" i="1"/>
  <c r="K374" i="1"/>
  <c r="M373" i="1"/>
  <c r="K373" i="1"/>
  <c r="M372" i="1"/>
  <c r="K372" i="1"/>
  <c r="M371" i="1"/>
  <c r="K371" i="1"/>
  <c r="M361" i="1"/>
  <c r="K361" i="1"/>
  <c r="M360" i="1"/>
  <c r="K360" i="1"/>
  <c r="M327" i="1"/>
  <c r="K327" i="1"/>
  <c r="M326" i="1"/>
  <c r="K326" i="1"/>
  <c r="M325" i="1"/>
  <c r="K325" i="1"/>
  <c r="M324" i="1"/>
  <c r="K324" i="1"/>
  <c r="M323" i="1"/>
  <c r="K323" i="1"/>
  <c r="M322" i="1"/>
  <c r="K322" i="1"/>
  <c r="M321" i="1"/>
  <c r="K321" i="1"/>
  <c r="M320" i="1"/>
  <c r="K320" i="1"/>
  <c r="M319" i="1"/>
  <c r="K319" i="1"/>
  <c r="M318" i="1"/>
  <c r="K318" i="1"/>
  <c r="M317" i="1"/>
  <c r="K317" i="1"/>
  <c r="M316" i="1"/>
  <c r="K316" i="1"/>
  <c r="M315" i="1"/>
  <c r="K315" i="1"/>
  <c r="M314" i="1"/>
  <c r="K314" i="1"/>
  <c r="M313" i="1"/>
  <c r="K313" i="1"/>
  <c r="M312" i="1"/>
  <c r="K312" i="1"/>
  <c r="M311" i="1"/>
  <c r="K311" i="1"/>
  <c r="M310" i="1"/>
  <c r="K310" i="1"/>
  <c r="M309" i="1"/>
  <c r="K309" i="1"/>
  <c r="M308" i="1"/>
  <c r="K308" i="1"/>
  <c r="M307" i="1"/>
  <c r="K307" i="1"/>
  <c r="M306" i="1"/>
  <c r="K306" i="1"/>
  <c r="M305" i="1"/>
  <c r="K305" i="1"/>
  <c r="M304" i="1"/>
  <c r="K304" i="1"/>
  <c r="M303" i="1"/>
  <c r="K303" i="1"/>
  <c r="M302" i="1"/>
  <c r="K302" i="1"/>
  <c r="M301" i="1"/>
  <c r="K301" i="1"/>
  <c r="M300" i="1"/>
  <c r="K300" i="1"/>
  <c r="M299" i="1"/>
  <c r="K299" i="1"/>
  <c r="M298" i="1"/>
  <c r="K298" i="1"/>
  <c r="M297" i="1"/>
  <c r="K297" i="1"/>
  <c r="M296" i="1"/>
  <c r="K296" i="1"/>
  <c r="M295" i="1"/>
  <c r="K295" i="1"/>
  <c r="M294" i="1"/>
  <c r="K294" i="1"/>
  <c r="M293" i="1"/>
  <c r="K293" i="1"/>
  <c r="M292" i="1"/>
  <c r="K292" i="1"/>
  <c r="M291" i="1"/>
  <c r="K291" i="1"/>
  <c r="M290" i="1"/>
  <c r="K290" i="1"/>
  <c r="M289" i="1"/>
  <c r="K289" i="1"/>
  <c r="M288" i="1"/>
  <c r="K288" i="1"/>
  <c r="M287" i="1"/>
  <c r="K287" i="1"/>
  <c r="M286" i="1"/>
  <c r="K286" i="1"/>
  <c r="M285" i="1"/>
  <c r="K285" i="1"/>
  <c r="M284" i="1"/>
  <c r="K284" i="1"/>
  <c r="M283" i="1"/>
  <c r="K283" i="1"/>
  <c r="M282" i="1"/>
  <c r="K282" i="1"/>
  <c r="M281" i="1"/>
  <c r="K281" i="1"/>
  <c r="M280" i="1"/>
  <c r="K280" i="1"/>
  <c r="M279" i="1"/>
  <c r="K279" i="1"/>
  <c r="M278" i="1"/>
  <c r="K278" i="1"/>
  <c r="M277" i="1"/>
  <c r="K277" i="1"/>
  <c r="M276" i="1"/>
  <c r="K276" i="1"/>
  <c r="M275" i="1"/>
  <c r="K275" i="1"/>
  <c r="M274" i="1"/>
  <c r="K274" i="1"/>
  <c r="M273" i="1"/>
  <c r="K273" i="1"/>
  <c r="M272" i="1"/>
  <c r="K272" i="1"/>
  <c r="M271" i="1"/>
  <c r="K271" i="1"/>
  <c r="M270" i="1"/>
  <c r="K270" i="1"/>
  <c r="M269" i="1"/>
  <c r="K269" i="1"/>
  <c r="M268" i="1"/>
  <c r="K268" i="1"/>
  <c r="M267" i="1"/>
  <c r="K267" i="1"/>
  <c r="M266" i="1"/>
  <c r="K266" i="1"/>
  <c r="M265" i="1"/>
  <c r="K265" i="1"/>
  <c r="M247" i="1"/>
  <c r="K247" i="1"/>
  <c r="M246" i="1"/>
  <c r="K246" i="1"/>
  <c r="M245" i="1"/>
  <c r="K245" i="1"/>
  <c r="M244" i="1"/>
  <c r="K244" i="1"/>
  <c r="M243" i="1"/>
  <c r="K243" i="1"/>
  <c r="M242" i="1"/>
  <c r="K242" i="1"/>
  <c r="M241" i="1"/>
  <c r="K241" i="1"/>
  <c r="M240" i="1"/>
  <c r="K240" i="1"/>
  <c r="M239" i="1"/>
  <c r="K239" i="1"/>
  <c r="M238" i="1"/>
  <c r="K238" i="1"/>
  <c r="M237" i="1"/>
  <c r="K237" i="1"/>
  <c r="M236" i="1"/>
  <c r="K236" i="1"/>
  <c r="M235" i="1"/>
  <c r="K235" i="1"/>
  <c r="M234" i="1"/>
  <c r="K234" i="1"/>
  <c r="M233" i="1"/>
  <c r="K233" i="1"/>
  <c r="M232" i="1"/>
  <c r="K232" i="1"/>
  <c r="M231" i="1"/>
  <c r="K231" i="1"/>
  <c r="M230" i="1"/>
  <c r="K230" i="1"/>
  <c r="M229" i="1"/>
  <c r="K229" i="1"/>
  <c r="M228" i="1"/>
  <c r="K228" i="1"/>
  <c r="M227" i="1"/>
  <c r="K227" i="1"/>
  <c r="M226" i="1"/>
  <c r="K226" i="1"/>
  <c r="M225" i="1"/>
  <c r="K225" i="1"/>
  <c r="M224" i="1"/>
  <c r="K224" i="1"/>
  <c r="M223" i="1"/>
  <c r="K223" i="1"/>
  <c r="M222" i="1"/>
  <c r="K222" i="1"/>
  <c r="M221" i="1"/>
  <c r="K221" i="1"/>
  <c r="M220" i="1"/>
  <c r="K220" i="1"/>
  <c r="M219" i="1"/>
  <c r="K219" i="1"/>
  <c r="M218" i="1"/>
  <c r="K218" i="1"/>
  <c r="M217" i="1"/>
  <c r="K217" i="1"/>
  <c r="M216" i="1"/>
  <c r="K216" i="1"/>
  <c r="M215" i="1"/>
  <c r="K215" i="1"/>
  <c r="M214" i="1"/>
  <c r="K214" i="1"/>
  <c r="M213" i="1"/>
  <c r="K213" i="1"/>
  <c r="M212" i="1"/>
  <c r="K212" i="1"/>
  <c r="M211" i="1"/>
  <c r="K211" i="1"/>
  <c r="M210" i="1"/>
  <c r="K210" i="1"/>
  <c r="M209" i="1"/>
  <c r="K209" i="1"/>
  <c r="M208" i="1"/>
  <c r="K208" i="1"/>
  <c r="M207" i="1"/>
  <c r="K207" i="1"/>
  <c r="M206" i="1"/>
  <c r="K206" i="1"/>
  <c r="M205" i="1"/>
  <c r="K205" i="1"/>
  <c r="M204" i="1"/>
  <c r="K204" i="1"/>
  <c r="M203" i="1"/>
  <c r="K203" i="1"/>
  <c r="M202" i="1"/>
  <c r="K202" i="1"/>
  <c r="M201" i="1"/>
  <c r="K201" i="1"/>
  <c r="M200" i="1"/>
  <c r="K200" i="1"/>
  <c r="M169" i="1"/>
  <c r="K169" i="1"/>
  <c r="M187" i="1"/>
  <c r="K187" i="1"/>
  <c r="M186" i="1"/>
  <c r="K186" i="1"/>
  <c r="M185" i="1"/>
  <c r="K185" i="1"/>
  <c r="M184" i="1"/>
  <c r="K184" i="1"/>
  <c r="M183" i="1"/>
  <c r="K183" i="1"/>
  <c r="M182" i="1"/>
  <c r="K182" i="1"/>
  <c r="M181" i="1"/>
  <c r="K181" i="1"/>
  <c r="M180" i="1"/>
  <c r="K180" i="1"/>
  <c r="M179" i="1"/>
  <c r="K179" i="1"/>
  <c r="M178" i="1"/>
  <c r="K178" i="1"/>
  <c r="M177" i="1"/>
  <c r="K177" i="1"/>
  <c r="M176" i="1"/>
  <c r="K176" i="1"/>
  <c r="M175" i="1"/>
  <c r="K175" i="1"/>
  <c r="M174" i="1"/>
  <c r="K174" i="1"/>
  <c r="M173" i="1"/>
  <c r="K173" i="1"/>
  <c r="M172" i="1"/>
  <c r="K172" i="1"/>
  <c r="M171" i="1"/>
  <c r="K171" i="1"/>
  <c r="M170" i="1"/>
  <c r="K170" i="1"/>
  <c r="M168" i="1"/>
  <c r="K168" i="1"/>
  <c r="M167" i="1"/>
  <c r="K167" i="1"/>
  <c r="M166" i="1"/>
  <c r="K166" i="1"/>
  <c r="M165" i="1"/>
  <c r="K165" i="1"/>
  <c r="M164" i="1"/>
  <c r="K164" i="1"/>
  <c r="M163" i="1"/>
  <c r="K163" i="1"/>
  <c r="M162" i="1"/>
  <c r="K162" i="1"/>
  <c r="M161" i="1"/>
  <c r="K161" i="1"/>
  <c r="M160" i="1"/>
  <c r="K160" i="1"/>
  <c r="M150" i="1"/>
  <c r="K150" i="1"/>
  <c r="M149" i="1"/>
  <c r="K149" i="1"/>
  <c r="M147" i="1"/>
  <c r="K147" i="1"/>
  <c r="M146" i="1"/>
  <c r="K146" i="1"/>
  <c r="M145" i="1"/>
  <c r="K145" i="1"/>
  <c r="M144" i="1"/>
  <c r="K144" i="1"/>
  <c r="M143" i="1"/>
  <c r="K143" i="1"/>
  <c r="M142" i="1"/>
  <c r="K142" i="1"/>
  <c r="M141" i="1"/>
  <c r="K141" i="1"/>
  <c r="M140" i="1"/>
  <c r="K140" i="1"/>
  <c r="M131" i="1"/>
  <c r="K131" i="1"/>
  <c r="M130" i="1"/>
  <c r="K130" i="1"/>
  <c r="M129" i="1"/>
  <c r="K129" i="1"/>
  <c r="M127" i="1"/>
  <c r="K127" i="1"/>
  <c r="M126" i="1"/>
  <c r="K126" i="1"/>
  <c r="M125" i="1"/>
  <c r="K125" i="1"/>
  <c r="M124" i="1"/>
  <c r="K124" i="1"/>
  <c r="M123" i="1"/>
  <c r="K123" i="1"/>
  <c r="M108" i="1"/>
  <c r="K108" i="1"/>
  <c r="M109" i="1"/>
  <c r="K109" i="1"/>
  <c r="M112" i="1"/>
  <c r="K112" i="1"/>
  <c r="M104" i="1"/>
  <c r="K104" i="1"/>
  <c r="M102" i="1"/>
  <c r="K102" i="1"/>
  <c r="M89" i="1"/>
  <c r="K89" i="1"/>
  <c r="M110" i="1"/>
  <c r="K110" i="1"/>
  <c r="M107" i="1"/>
  <c r="K107" i="1"/>
  <c r="M94" i="1"/>
  <c r="K94" i="1"/>
  <c r="M86" i="1"/>
  <c r="K86" i="1"/>
  <c r="M100" i="1"/>
  <c r="K100" i="1"/>
  <c r="M91" i="1"/>
  <c r="K91" i="1"/>
  <c r="M84" i="1"/>
  <c r="K84" i="1"/>
  <c r="M77" i="1"/>
  <c r="K77" i="1"/>
  <c r="M111" i="1"/>
  <c r="K111" i="1"/>
  <c r="M103" i="1"/>
  <c r="K103" i="1"/>
  <c r="M95" i="1"/>
  <c r="K95" i="1"/>
  <c r="M87" i="1"/>
  <c r="K87" i="1"/>
  <c r="M79" i="1"/>
  <c r="K79" i="1"/>
  <c r="M114" i="1"/>
  <c r="K114" i="1"/>
  <c r="M113" i="1"/>
  <c r="K113" i="1"/>
  <c r="M106" i="1"/>
  <c r="K106" i="1"/>
  <c r="M105" i="1"/>
  <c r="K105" i="1"/>
  <c r="M98" i="1"/>
  <c r="K98" i="1"/>
  <c r="M97" i="1"/>
  <c r="K97" i="1"/>
  <c r="M82" i="1"/>
  <c r="K82" i="1"/>
  <c r="M81" i="1"/>
  <c r="K81" i="1"/>
  <c r="M96" i="1"/>
  <c r="K96" i="1"/>
  <c r="M88" i="1"/>
  <c r="K88" i="1"/>
  <c r="M80" i="1"/>
  <c r="K80" i="1"/>
  <c r="M101" i="1"/>
  <c r="K101" i="1"/>
  <c r="I101" i="1"/>
  <c r="M92" i="1"/>
  <c r="K92" i="1"/>
  <c r="I92" i="1"/>
  <c r="M85" i="1"/>
  <c r="K85" i="1"/>
  <c r="I85" i="1"/>
  <c r="M78" i="1"/>
  <c r="K78" i="1"/>
  <c r="I78" i="1"/>
  <c r="M99" i="1"/>
  <c r="K99" i="1"/>
  <c r="M90" i="1"/>
  <c r="K90" i="1"/>
  <c r="M83" i="1"/>
  <c r="K83" i="1"/>
  <c r="M76" i="1"/>
  <c r="K76" i="1"/>
  <c r="M56" i="1"/>
  <c r="M45" i="1"/>
  <c r="K45" i="1"/>
  <c r="M44" i="1"/>
  <c r="M43" i="1"/>
  <c r="K43" i="1"/>
  <c r="M42" i="1"/>
  <c r="K42" i="1"/>
  <c r="M41" i="1"/>
  <c r="K41" i="1"/>
  <c r="M40" i="1"/>
  <c r="K40" i="1"/>
  <c r="M39" i="1"/>
  <c r="K39" i="1"/>
  <c r="M38" i="1"/>
  <c r="K38" i="1"/>
  <c r="M37" i="1"/>
  <c r="K37" i="1"/>
  <c r="M36" i="1"/>
  <c r="K36" i="1"/>
  <c r="M35" i="1"/>
  <c r="K35" i="1"/>
  <c r="M34" i="1"/>
  <c r="K34" i="1"/>
  <c r="M33" i="1"/>
  <c r="K33" i="1"/>
  <c r="M32" i="1"/>
  <c r="K32" i="1"/>
  <c r="M31" i="1"/>
  <c r="K31" i="1"/>
  <c r="M30" i="1"/>
  <c r="K30" i="1"/>
  <c r="M29" i="1"/>
  <c r="K29" i="1"/>
  <c r="M28" i="1"/>
  <c r="K28" i="1"/>
  <c r="M27" i="1"/>
  <c r="K27" i="1"/>
  <c r="M26" i="1"/>
  <c r="K26" i="1"/>
  <c r="M25" i="1"/>
  <c r="K25" i="1"/>
  <c r="M24" i="1"/>
  <c r="K24" i="1"/>
  <c r="M23" i="1"/>
  <c r="K23" i="1"/>
  <c r="M22" i="1"/>
  <c r="K22" i="1"/>
  <c r="M21" i="1"/>
  <c r="K21" i="1"/>
  <c r="M20" i="1"/>
  <c r="K20" i="1"/>
  <c r="M19" i="1"/>
  <c r="K19" i="1"/>
  <c r="M18" i="1"/>
  <c r="K18" i="1"/>
  <c r="M17" i="1"/>
  <c r="K17" i="1"/>
  <c r="M16" i="1"/>
  <c r="K16" i="1"/>
  <c r="M15" i="1"/>
  <c r="K15" i="1"/>
  <c r="K14" i="1"/>
  <c r="M12" i="1"/>
  <c r="K12" i="1"/>
  <c r="M4" i="1"/>
  <c r="K4" i="1"/>
  <c r="I4" i="1"/>
  <c r="M5" i="1"/>
  <c r="K5" i="1"/>
  <c r="I6" i="1"/>
  <c r="I7" i="1"/>
  <c r="M770" i="1"/>
  <c r="M769" i="1"/>
  <c r="M768" i="1"/>
  <c r="M767" i="1"/>
  <c r="M765" i="1"/>
  <c r="M764" i="1"/>
  <c r="M756" i="1"/>
  <c r="M755" i="1"/>
  <c r="M754" i="1"/>
  <c r="M753" i="1"/>
  <c r="M752" i="1"/>
  <c r="M751" i="1"/>
  <c r="M750" i="1"/>
  <c r="M690" i="1"/>
  <c r="M689" i="1"/>
  <c r="M688" i="1"/>
  <c r="M687" i="1"/>
  <c r="M686" i="1"/>
  <c r="M685" i="1"/>
  <c r="M684" i="1"/>
  <c r="M683" i="1"/>
  <c r="M682" i="1"/>
  <c r="M676" i="1"/>
  <c r="M675" i="1"/>
  <c r="M674" i="1"/>
  <c r="M664" i="1"/>
  <c r="M663" i="1"/>
  <c r="M662" i="1"/>
  <c r="M661" i="1"/>
  <c r="M660" i="1"/>
  <c r="M659" i="1"/>
  <c r="M658" i="1"/>
  <c r="M657" i="1"/>
  <c r="M656" i="1"/>
  <c r="M640" i="1"/>
  <c r="M639" i="1"/>
  <c r="M638" i="1"/>
  <c r="M637" i="1"/>
  <c r="M636" i="1"/>
  <c r="M635" i="1"/>
  <c r="M641" i="1"/>
  <c r="M534" i="1"/>
  <c r="M533" i="1"/>
  <c r="M532" i="1"/>
  <c r="M531" i="1"/>
  <c r="M530" i="1"/>
  <c r="M529" i="1"/>
  <c r="M528" i="1"/>
  <c r="M527" i="1"/>
  <c r="M526" i="1"/>
  <c r="M525" i="1"/>
  <c r="M511" i="1"/>
  <c r="M502" i="1"/>
  <c r="M501" i="1"/>
  <c r="M500" i="1"/>
  <c r="M499" i="1"/>
  <c r="M498" i="1"/>
  <c r="M497" i="1"/>
  <c r="M496" i="1"/>
  <c r="M495" i="1"/>
  <c r="M478" i="1"/>
  <c r="M477" i="1"/>
  <c r="M476" i="1"/>
  <c r="M475" i="1"/>
  <c r="M474" i="1"/>
  <c r="M473" i="1"/>
  <c r="M448" i="1"/>
  <c r="M447" i="1"/>
  <c r="M446" i="1"/>
  <c r="M445" i="1"/>
  <c r="M444" i="1"/>
  <c r="M443" i="1"/>
  <c r="M442" i="1"/>
  <c r="M441" i="1"/>
  <c r="M395" i="1"/>
  <c r="M370" i="1"/>
  <c r="M369" i="1"/>
  <c r="M368" i="1"/>
  <c r="M367" i="1"/>
  <c r="M366" i="1"/>
  <c r="M365" i="1"/>
  <c r="M364" i="1"/>
  <c r="M363" i="1"/>
  <c r="M362"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264" i="1"/>
  <c r="M263" i="1"/>
  <c r="M262" i="1"/>
  <c r="M261" i="1"/>
  <c r="M260" i="1"/>
  <c r="M259" i="1"/>
  <c r="M258" i="1"/>
  <c r="M257" i="1"/>
  <c r="M256" i="1"/>
  <c r="M255" i="1"/>
  <c r="M254" i="1"/>
  <c r="M253" i="1"/>
  <c r="M252" i="1"/>
  <c r="M251" i="1"/>
  <c r="M250" i="1"/>
  <c r="M249" i="1"/>
  <c r="M248" i="1"/>
  <c r="M199" i="1"/>
  <c r="M198" i="1"/>
  <c r="M197" i="1"/>
  <c r="M196" i="1"/>
  <c r="M195" i="1"/>
  <c r="M194" i="1"/>
  <c r="M193" i="1"/>
  <c r="M192" i="1"/>
  <c r="M191" i="1"/>
  <c r="M190" i="1"/>
  <c r="M189" i="1"/>
  <c r="M188" i="1"/>
  <c r="M159" i="1"/>
  <c r="M158" i="1"/>
  <c r="M157" i="1"/>
  <c r="M156" i="1"/>
  <c r="M155" i="1"/>
  <c r="M154" i="1"/>
  <c r="M153" i="1"/>
  <c r="M152" i="1"/>
  <c r="M151" i="1"/>
  <c r="M148" i="1"/>
  <c r="M139" i="1"/>
  <c r="M138" i="1"/>
  <c r="M137" i="1"/>
  <c r="M136" i="1"/>
  <c r="M135" i="1"/>
  <c r="M134" i="1"/>
  <c r="M133" i="1"/>
  <c r="M132" i="1"/>
  <c r="M128" i="1"/>
  <c r="M122" i="1"/>
  <c r="M121" i="1"/>
  <c r="M120" i="1"/>
  <c r="M119" i="1"/>
  <c r="M118" i="1"/>
  <c r="M117" i="1"/>
  <c r="M116" i="1"/>
  <c r="M115" i="1"/>
  <c r="M93" i="1"/>
  <c r="M75" i="1"/>
  <c r="M74" i="1"/>
  <c r="M73" i="1"/>
  <c r="M72" i="1"/>
  <c r="M71" i="1"/>
  <c r="M70" i="1"/>
  <c r="M69" i="1"/>
  <c r="M68" i="1"/>
  <c r="M67" i="1"/>
  <c r="M66" i="1"/>
  <c r="M65" i="1"/>
  <c r="M64" i="1"/>
  <c r="M63" i="1"/>
  <c r="M62" i="1"/>
  <c r="M61" i="1"/>
  <c r="M60" i="1"/>
  <c r="M59" i="1"/>
  <c r="M58" i="1"/>
  <c r="M57" i="1"/>
  <c r="M55" i="1"/>
  <c r="M54" i="1"/>
  <c r="M53" i="1"/>
  <c r="M52" i="1"/>
  <c r="M51" i="1"/>
  <c r="M50" i="1"/>
  <c r="M49" i="1"/>
  <c r="M48" i="1"/>
  <c r="M47" i="1"/>
  <c r="M46" i="1"/>
  <c r="M14" i="1"/>
  <c r="M13" i="1"/>
  <c r="M11" i="1"/>
  <c r="M10" i="1"/>
  <c r="M9" i="1"/>
  <c r="M8" i="1"/>
  <c r="M7" i="1"/>
  <c r="M6" i="1"/>
  <c r="K770" i="1"/>
  <c r="K769" i="1"/>
  <c r="K768" i="1"/>
  <c r="K767" i="1"/>
  <c r="K765" i="1"/>
  <c r="K764" i="1"/>
  <c r="K756" i="1"/>
  <c r="K755" i="1"/>
  <c r="K754" i="1"/>
  <c r="K753" i="1"/>
  <c r="K752" i="1"/>
  <c r="K751" i="1"/>
  <c r="K750" i="1"/>
  <c r="K690" i="1"/>
  <c r="K689" i="1"/>
  <c r="K688" i="1"/>
  <c r="K687" i="1"/>
  <c r="K686" i="1"/>
  <c r="K685" i="1"/>
  <c r="K684" i="1"/>
  <c r="K683" i="1"/>
  <c r="K682" i="1"/>
  <c r="K676" i="1"/>
  <c r="K675" i="1"/>
  <c r="K674" i="1"/>
  <c r="K664" i="1"/>
  <c r="K663" i="1"/>
  <c r="K662" i="1"/>
  <c r="K661" i="1"/>
  <c r="K660" i="1"/>
  <c r="K659" i="1"/>
  <c r="K658" i="1"/>
  <c r="K657" i="1"/>
  <c r="K656" i="1"/>
  <c r="K640" i="1"/>
  <c r="K639" i="1"/>
  <c r="K638" i="1"/>
  <c r="K637" i="1"/>
  <c r="K636" i="1"/>
  <c r="K635" i="1"/>
  <c r="K641" i="1"/>
  <c r="K534" i="1"/>
  <c r="K533" i="1"/>
  <c r="K532" i="1"/>
  <c r="K531" i="1"/>
  <c r="K530" i="1"/>
  <c r="K529" i="1"/>
  <c r="K528" i="1"/>
  <c r="K527" i="1"/>
  <c r="K526" i="1"/>
  <c r="K525" i="1"/>
  <c r="K511" i="1"/>
  <c r="K502" i="1"/>
  <c r="K501" i="1"/>
  <c r="K500" i="1"/>
  <c r="K499" i="1"/>
  <c r="K498" i="1"/>
  <c r="K497" i="1"/>
  <c r="K496" i="1"/>
  <c r="K495" i="1"/>
  <c r="K478" i="1"/>
  <c r="K477" i="1"/>
  <c r="K476" i="1"/>
  <c r="K475" i="1"/>
  <c r="K474" i="1"/>
  <c r="K473" i="1"/>
  <c r="K448" i="1"/>
  <c r="K447" i="1"/>
  <c r="K446" i="1"/>
  <c r="K445" i="1"/>
  <c r="K444" i="1"/>
  <c r="K443" i="1"/>
  <c r="K442" i="1"/>
  <c r="K441" i="1"/>
  <c r="K395" i="1"/>
  <c r="K370" i="1"/>
  <c r="K369" i="1"/>
  <c r="K368" i="1"/>
  <c r="K367" i="1"/>
  <c r="K366" i="1"/>
  <c r="K365" i="1"/>
  <c r="K364" i="1"/>
  <c r="K363" i="1"/>
  <c r="K362"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264" i="1"/>
  <c r="K263" i="1"/>
  <c r="K262" i="1"/>
  <c r="K261" i="1"/>
  <c r="K260" i="1"/>
  <c r="K259" i="1"/>
  <c r="K258" i="1"/>
  <c r="K257" i="1"/>
  <c r="K256" i="1"/>
  <c r="K255" i="1"/>
  <c r="K254" i="1"/>
  <c r="K253" i="1"/>
  <c r="K252" i="1"/>
  <c r="K251" i="1"/>
  <c r="K250" i="1"/>
  <c r="K249" i="1"/>
  <c r="K199" i="1"/>
  <c r="K198" i="1"/>
  <c r="K197" i="1"/>
  <c r="K196" i="1"/>
  <c r="K195" i="1"/>
  <c r="K194" i="1"/>
  <c r="K193" i="1"/>
  <c r="K192" i="1"/>
  <c r="K191" i="1"/>
  <c r="K190" i="1"/>
  <c r="K189" i="1"/>
  <c r="K188" i="1"/>
  <c r="K159" i="1"/>
  <c r="K158" i="1"/>
  <c r="K157" i="1"/>
  <c r="K156" i="1"/>
  <c r="K155" i="1"/>
  <c r="K154" i="1"/>
  <c r="K153" i="1"/>
  <c r="K152" i="1"/>
  <c r="K151" i="1"/>
  <c r="K148" i="1"/>
  <c r="K139" i="1"/>
  <c r="K138" i="1"/>
  <c r="K137" i="1"/>
  <c r="K136" i="1"/>
  <c r="K135" i="1"/>
  <c r="K134" i="1"/>
  <c r="K133" i="1"/>
  <c r="K132" i="1"/>
  <c r="K128" i="1"/>
  <c r="K122" i="1"/>
  <c r="K121" i="1"/>
  <c r="K120" i="1"/>
  <c r="K119" i="1"/>
  <c r="K118" i="1"/>
  <c r="K117" i="1"/>
  <c r="K116" i="1"/>
  <c r="K115" i="1"/>
  <c r="K93" i="1"/>
  <c r="K75" i="1"/>
  <c r="K74" i="1"/>
  <c r="K73" i="1"/>
  <c r="K72" i="1"/>
  <c r="K71" i="1"/>
  <c r="K70" i="1"/>
  <c r="K69" i="1"/>
  <c r="K68" i="1"/>
  <c r="K66" i="1"/>
  <c r="K65" i="1"/>
  <c r="K64" i="1"/>
  <c r="K63" i="1"/>
  <c r="K62" i="1"/>
  <c r="K61" i="1"/>
  <c r="K60" i="1"/>
  <c r="K59" i="1"/>
  <c r="K58" i="1"/>
  <c r="K57" i="1"/>
  <c r="K56" i="1"/>
  <c r="K55" i="1"/>
  <c r="K53" i="1"/>
  <c r="K52" i="1"/>
  <c r="K51" i="1"/>
  <c r="K50" i="1"/>
  <c r="K49" i="1"/>
  <c r="K48" i="1"/>
  <c r="K47" i="1"/>
  <c r="K46" i="1"/>
  <c r="K44" i="1"/>
  <c r="K13" i="1"/>
  <c r="K11" i="1"/>
  <c r="K10" i="1"/>
  <c r="K9" i="1"/>
  <c r="K8" i="1"/>
  <c r="K7" i="1"/>
  <c r="K6" i="1"/>
  <c r="I496" i="1"/>
  <c r="I784" i="1"/>
  <c r="I783" i="1"/>
  <c r="I782" i="1"/>
  <c r="I781" i="1"/>
  <c r="I780" i="1"/>
  <c r="I779" i="1"/>
  <c r="I778" i="1"/>
  <c r="I777" i="1"/>
  <c r="I776" i="1"/>
  <c r="I775" i="1"/>
  <c r="I774" i="1"/>
  <c r="I772" i="1"/>
  <c r="I771" i="1"/>
  <c r="I770" i="1"/>
  <c r="I769" i="1"/>
  <c r="I768" i="1"/>
  <c r="I767"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6" i="1"/>
  <c r="I675" i="1"/>
  <c r="I674" i="1"/>
  <c r="I673" i="1"/>
  <c r="I672" i="1"/>
  <c r="I671" i="1"/>
  <c r="I670" i="1"/>
  <c r="I669" i="1"/>
  <c r="I668" i="1"/>
  <c r="I667" i="1"/>
  <c r="I666" i="1"/>
  <c r="I665" i="1"/>
  <c r="I664" i="1"/>
  <c r="I663" i="1"/>
  <c r="I662" i="1"/>
  <c r="I661" i="1"/>
  <c r="I660" i="1"/>
  <c r="I659" i="1"/>
  <c r="I658" i="1"/>
  <c r="I657" i="1"/>
  <c r="I656" i="1"/>
  <c r="I626" i="1"/>
  <c r="I625" i="1"/>
  <c r="I624" i="1"/>
  <c r="I623" i="1"/>
  <c r="I622" i="1"/>
  <c r="I621" i="1"/>
  <c r="I627" i="1"/>
  <c r="I619" i="1"/>
  <c r="I618" i="1"/>
  <c r="I617" i="1"/>
  <c r="I616" i="1"/>
  <c r="I615" i="1"/>
  <c r="I614" i="1"/>
  <c r="I620" i="1"/>
  <c r="I612" i="1"/>
  <c r="I611" i="1"/>
  <c r="I610" i="1"/>
  <c r="I609" i="1"/>
  <c r="I608" i="1"/>
  <c r="I607" i="1"/>
  <c r="I613" i="1"/>
  <c r="I654" i="1"/>
  <c r="I653" i="1"/>
  <c r="I652" i="1"/>
  <c r="I651" i="1"/>
  <c r="I650" i="1"/>
  <c r="I649" i="1"/>
  <c r="I655" i="1"/>
  <c r="I647" i="1"/>
  <c r="I646" i="1"/>
  <c r="I645" i="1"/>
  <c r="I644" i="1"/>
  <c r="I643" i="1"/>
  <c r="I642" i="1"/>
  <c r="I648" i="1"/>
  <c r="I640" i="1"/>
  <c r="I639" i="1"/>
  <c r="I638" i="1"/>
  <c r="I637" i="1"/>
  <c r="I636" i="1"/>
  <c r="I635" i="1"/>
  <c r="I641" i="1"/>
  <c r="I560" i="1"/>
  <c r="I559" i="1"/>
  <c r="I558" i="1"/>
  <c r="I557" i="1"/>
  <c r="I556" i="1"/>
  <c r="I555" i="1"/>
  <c r="I554" i="1"/>
  <c r="I553" i="1"/>
  <c r="I552" i="1"/>
  <c r="I551" i="1"/>
  <c r="I550" i="1"/>
  <c r="I549" i="1"/>
  <c r="I547" i="1"/>
  <c r="I546" i="1"/>
  <c r="I545" i="1"/>
  <c r="I544" i="1"/>
  <c r="I543" i="1"/>
  <c r="I542" i="1"/>
  <c r="I541" i="1"/>
  <c r="I540" i="1"/>
  <c r="I539" i="1"/>
  <c r="I538" i="1"/>
  <c r="I537" i="1"/>
  <c r="I536" i="1"/>
  <c r="I535" i="1"/>
  <c r="I534" i="1"/>
  <c r="I533" i="1"/>
  <c r="I532" i="1"/>
  <c r="I531" i="1"/>
  <c r="I530" i="1"/>
  <c r="I529" i="1"/>
  <c r="I528" i="1"/>
  <c r="I527" i="1"/>
  <c r="I526" i="1"/>
  <c r="I525" i="1"/>
  <c r="I511" i="1"/>
  <c r="I510" i="1"/>
  <c r="I509" i="1"/>
  <c r="I508" i="1"/>
  <c r="I507" i="1"/>
  <c r="I506" i="1"/>
  <c r="I505" i="1"/>
  <c r="I504" i="1"/>
  <c r="I503" i="1"/>
  <c r="I502" i="1"/>
  <c r="I501" i="1"/>
  <c r="I500" i="1"/>
  <c r="I499" i="1"/>
  <c r="I498" i="1"/>
  <c r="I497" i="1"/>
  <c r="I495" i="1"/>
  <c r="I494" i="1"/>
  <c r="I493" i="1"/>
  <c r="I492" i="1"/>
  <c r="I491" i="1"/>
  <c r="I490" i="1"/>
  <c r="I489" i="1"/>
  <c r="I488" i="1"/>
  <c r="I487" i="1"/>
  <c r="I486" i="1"/>
  <c r="I485" i="1"/>
  <c r="I484" i="1"/>
  <c r="I483" i="1"/>
  <c r="I482" i="1"/>
  <c r="I481" i="1"/>
  <c r="I480" i="1"/>
  <c r="I479" i="1"/>
  <c r="I478" i="1"/>
  <c r="I477" i="1"/>
  <c r="I476" i="1"/>
  <c r="I475" i="1"/>
  <c r="I474" i="1"/>
  <c r="I473"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151" i="1"/>
  <c r="I27" i="1"/>
  <c r="I13" i="1"/>
  <c r="I14" i="1"/>
  <c r="I15" i="1"/>
  <c r="I16" i="1"/>
  <c r="I17" i="1"/>
  <c r="I18" i="1"/>
  <c r="I19" i="1"/>
  <c r="I20" i="1"/>
  <c r="I21" i="1"/>
  <c r="I22" i="1"/>
  <c r="I23" i="1"/>
  <c r="I24" i="1"/>
  <c r="I25" i="1"/>
  <c r="I26"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9" i="1"/>
  <c r="I80" i="1"/>
  <c r="I81" i="1"/>
  <c r="I82" i="1"/>
  <c r="I83" i="1"/>
  <c r="I84" i="1"/>
  <c r="I86" i="1"/>
  <c r="I87" i="1"/>
  <c r="I88" i="1"/>
  <c r="I89" i="1"/>
  <c r="I90" i="1"/>
  <c r="I91" i="1"/>
  <c r="I93" i="1"/>
  <c r="I94" i="1"/>
  <c r="I95" i="1"/>
  <c r="I96" i="1"/>
  <c r="I97" i="1"/>
  <c r="I98" i="1"/>
  <c r="I99" i="1"/>
  <c r="I100"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9" i="1"/>
  <c r="I10" i="1"/>
  <c r="I11" i="1"/>
  <c r="I12" i="1"/>
  <c r="I5" i="1"/>
  <c r="I8" i="1"/>
  <c r="AN763" i="1"/>
  <c r="AN762" i="1"/>
  <c r="AN761" i="1"/>
  <c r="AN760" i="1"/>
  <c r="AN759" i="1"/>
  <c r="AN758" i="1"/>
  <c r="AN757" i="1"/>
  <c r="AN756" i="1"/>
  <c r="AN755" i="1"/>
  <c r="AN754" i="1"/>
  <c r="AN753" i="1"/>
  <c r="AN752" i="1"/>
  <c r="AN751" i="1"/>
  <c r="AN75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Wei Chang</author>
  </authors>
  <commentList>
    <comment ref="F2" authorId="0" shapeId="0" xr:uid="{00000000-0006-0000-0000-000001000000}">
      <text>
        <r>
          <rPr>
            <b/>
            <sz val="9"/>
            <color indexed="81"/>
            <rFont val="Calibri"/>
            <family val="2"/>
          </rPr>
          <t>Wei Chang:</t>
        </r>
        <r>
          <rPr>
            <sz val="9"/>
            <color indexed="81"/>
            <rFont val="Calibri"/>
            <family val="2"/>
          </rPr>
          <t xml:space="preserve">
if multiple in the same year by the same author, add first few words of title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Ben Herzel</author>
  </authors>
  <commentList>
    <comment ref="F4" authorId="0" shapeId="0" xr:uid="{00000000-0006-0000-0800-000001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JGK</author>
  </authors>
  <commentList>
    <comment ref="F12" authorId="0" shapeId="0" xr:uid="{00000000-0006-0000-0A00-000001000000}">
      <text>
        <r>
          <rPr>
            <b/>
            <sz val="9"/>
            <color indexed="81"/>
            <rFont val="Tahoma"/>
            <family val="2"/>
          </rPr>
          <t>JGK:</t>
        </r>
        <r>
          <rPr>
            <sz val="9"/>
            <color indexed="81"/>
            <rFont val="Tahoma"/>
            <family val="2"/>
          </rPr>
          <t xml:space="preserve">
probably under HCT</t>
        </r>
      </text>
    </comment>
    <comment ref="D13" authorId="0" shapeId="0" xr:uid="{00000000-0006-0000-0A00-000002000000}">
      <text>
        <r>
          <rPr>
            <b/>
            <sz val="9"/>
            <color indexed="81"/>
            <rFont val="Tahoma"/>
            <family val="2"/>
          </rPr>
          <t>JGK:</t>
        </r>
        <r>
          <rPr>
            <sz val="9"/>
            <color indexed="81"/>
            <rFont val="Tahoma"/>
            <family val="2"/>
          </rPr>
          <t xml:space="preserve">
unclear relavence to me</t>
        </r>
      </text>
    </comment>
    <comment ref="D15" authorId="0" shapeId="0" xr:uid="{00000000-0006-0000-0A00-000003000000}">
      <text>
        <r>
          <rPr>
            <b/>
            <sz val="9"/>
            <color indexed="81"/>
            <rFont val="Tahoma"/>
            <family val="2"/>
          </rPr>
          <t>JGK:</t>
        </r>
        <r>
          <rPr>
            <sz val="9"/>
            <color indexed="81"/>
            <rFont val="Tahoma"/>
            <family val="2"/>
          </rPr>
          <t xml:space="preserve">
unclear to me</t>
        </r>
      </text>
    </comment>
    <comment ref="C21" authorId="0" shapeId="0" xr:uid="{00000000-0006-0000-0A00-000004000000}">
      <text>
        <r>
          <rPr>
            <b/>
            <sz val="9"/>
            <color indexed="81"/>
            <rFont val="Tahoma"/>
            <family val="2"/>
          </rPr>
          <t>JGK:</t>
        </r>
        <r>
          <rPr>
            <sz val="9"/>
            <color indexed="81"/>
            <rFont val="Tahoma"/>
            <family val="2"/>
          </rPr>
          <t xml:space="preserve">
NB difference from below is that I </t>
        </r>
        <r>
          <rPr>
            <i/>
            <sz val="9"/>
            <color indexed="81"/>
            <rFont val="Tahoma"/>
            <family val="2"/>
          </rPr>
          <t>think</t>
        </r>
        <r>
          <rPr>
            <sz val="9"/>
            <color indexed="81"/>
            <rFont val="Tahoma"/>
            <family val="2"/>
          </rPr>
          <t xml:space="preserve"> SW and MSM get pkg of intervention components, but not sure</t>
        </r>
      </text>
    </comment>
    <comment ref="C44" authorId="0" shapeId="0" xr:uid="{00000000-0006-0000-0A00-000005000000}">
      <text>
        <r>
          <rPr>
            <b/>
            <sz val="9"/>
            <color indexed="81"/>
            <rFont val="Tahoma"/>
            <family val="2"/>
          </rPr>
          <t>JGK:</t>
        </r>
        <r>
          <rPr>
            <sz val="9"/>
            <color indexed="81"/>
            <rFont val="Tahoma"/>
            <family val="2"/>
          </rPr>
          <t xml:space="preserve">
including client visit and test interpretation</t>
        </r>
      </text>
    </comment>
    <comment ref="B52" authorId="0" shapeId="0" xr:uid="{00000000-0006-0000-0A00-000006000000}">
      <text>
        <r>
          <rPr>
            <b/>
            <sz val="9"/>
            <color indexed="81"/>
            <rFont val="Tahoma"/>
            <family val="2"/>
          </rPr>
          <t>JGK:</t>
        </r>
        <r>
          <rPr>
            <sz val="9"/>
            <color indexed="81"/>
            <rFont val="Tahoma"/>
            <family val="2"/>
          </rPr>
          <t xml:space="preserve">
All this is for active TB I assume. Does it make sense to include LTBI treatment?</t>
        </r>
      </text>
    </comment>
    <comment ref="B76" authorId="0" shapeId="0" xr:uid="{00000000-0006-0000-0A00-000007000000}">
      <text>
        <r>
          <rPr>
            <b/>
            <sz val="9"/>
            <color indexed="81"/>
            <rFont val="Tahoma"/>
            <family val="2"/>
          </rPr>
          <t>JGK:</t>
        </r>
        <r>
          <rPr>
            <sz val="9"/>
            <color indexed="81"/>
            <rFont val="Tahoma"/>
            <family val="2"/>
          </rPr>
          <t xml:space="preserve">
Is this cost of treating LTBI?</t>
        </r>
      </text>
    </comment>
  </commentList>
</comments>
</file>

<file path=xl/sharedStrings.xml><?xml version="1.0" encoding="utf-8"?>
<sst xmlns="http://schemas.openxmlformats.org/spreadsheetml/2006/main" count="86154" uniqueCount="4270">
  <si>
    <t>Country</t>
  </si>
  <si>
    <t>Personnel</t>
  </si>
  <si>
    <t>Intervention Type</t>
  </si>
  <si>
    <t>Training</t>
  </si>
  <si>
    <t>Facility</t>
  </si>
  <si>
    <t>Disease(s)</t>
  </si>
  <si>
    <t>NR</t>
  </si>
  <si>
    <t>Management</t>
  </si>
  <si>
    <t>Study ID</t>
  </si>
  <si>
    <t>Specific Location</t>
  </si>
  <si>
    <t>Other</t>
  </si>
  <si>
    <t>Unit of Obs.</t>
  </si>
  <si>
    <t>patient</t>
  </si>
  <si>
    <t>N/A</t>
  </si>
  <si>
    <t>PWID</t>
  </si>
  <si>
    <t>Utilities</t>
  </si>
  <si>
    <t>Vehicles</t>
  </si>
  <si>
    <t>ART</t>
  </si>
  <si>
    <t>CPI</t>
  </si>
  <si>
    <t>Article or Project Title</t>
  </si>
  <si>
    <t>site</t>
  </si>
  <si>
    <t>society</t>
  </si>
  <si>
    <t>mixed</t>
  </si>
  <si>
    <t>urban</t>
  </si>
  <si>
    <t>rural</t>
  </si>
  <si>
    <t>Laboratory equipment</t>
  </si>
  <si>
    <t>Price of Input</t>
  </si>
  <si>
    <t>Counselors</t>
  </si>
  <si>
    <t>Overhead</t>
  </si>
  <si>
    <t>Building</t>
  </si>
  <si>
    <t>Furnishings</t>
  </si>
  <si>
    <t>Administrative equipment</t>
  </si>
  <si>
    <t>Facility maintenance</t>
  </si>
  <si>
    <t>Equipment maintenance</t>
  </si>
  <si>
    <t>Consultancy</t>
  </si>
  <si>
    <t>Time Since Program Start</t>
  </si>
  <si>
    <t>Unit of Time</t>
  </si>
  <si>
    <t>Cost Item - Details (As Reported)</t>
  </si>
  <si>
    <t>Reference
(year)</t>
  </si>
  <si>
    <t>Reference (author)</t>
  </si>
  <si>
    <t>retrospective</t>
  </si>
  <si>
    <t>prospective</t>
  </si>
  <si>
    <t>Intervention Description - Long</t>
  </si>
  <si>
    <t>Facility Category</t>
  </si>
  <si>
    <t>People Who Inject Drugs</t>
  </si>
  <si>
    <t>Not Reported</t>
  </si>
  <si>
    <t>Not Applicable</t>
  </si>
  <si>
    <t>Abbreviation</t>
  </si>
  <si>
    <t>Definition</t>
  </si>
  <si>
    <t>Antiretroviral Therapy</t>
  </si>
  <si>
    <t>PPP</t>
  </si>
  <si>
    <t>Consumer Price Index</t>
  </si>
  <si>
    <t>Purchasing Power Parity</t>
  </si>
  <si>
    <t>ARV</t>
  </si>
  <si>
    <t>Antiretroviral</t>
  </si>
  <si>
    <t>Field</t>
  </si>
  <si>
    <t>Description</t>
  </si>
  <si>
    <t>Sub-Studies Unique Trait</t>
  </si>
  <si>
    <t>If data is stratified and a letter is assigned to indicate sub-studies, this field should be filled to indicate the different attribute between sub-studies</t>
  </si>
  <si>
    <t>First author's last name</t>
  </si>
  <si>
    <t>Reference (year)</t>
  </si>
  <si>
    <t>Year the paper was published. In the case of unpublished data, year that data collection was completed</t>
  </si>
  <si>
    <t>Title of the paper. In the case of unpublished data, title of the project (i.e. "PANCEA")</t>
  </si>
  <si>
    <t>Three-letter ISO currency designation of original currency</t>
  </si>
  <si>
    <t>Country and currency name of original currency</t>
  </si>
  <si>
    <t>Long description of the intevention, up to a paragraph or two if necessary, describing attributes of the intervention such as number of counseling, training of counselors, type of tests given, etc.</t>
  </si>
  <si>
    <t>MSM</t>
  </si>
  <si>
    <t>Men who have Sex with Men</t>
  </si>
  <si>
    <t>IDU</t>
  </si>
  <si>
    <r>
      <t xml:space="preserve">Injection Drug Users </t>
    </r>
    <r>
      <rPr>
        <i/>
        <sz val="12"/>
        <color theme="1"/>
        <rFont val="Calibri"/>
        <family val="2"/>
        <scheme val="minor"/>
      </rPr>
      <t>(PWID is preferred but IDU is present in some literature)</t>
    </r>
  </si>
  <si>
    <t>Proportion of couples in the study population</t>
  </si>
  <si>
    <t>Median CD4 count of the study population</t>
  </si>
  <si>
    <t>Country (or countries) the study was conducted in (or the site was located in)</t>
  </si>
  <si>
    <t>City, county, region, etc. where the study or site was located</t>
  </si>
  <si>
    <t>Abbrevation for intervention category. See abbreviation glossary above</t>
  </si>
  <si>
    <t>Disease targeted by the intervention</t>
  </si>
  <si>
    <t>Abbreviation for cost unit. First letter of object, multiplier of time, and first letter of time. For example, a cost unit of 30 clinic months would be abbreviated c30m, OR (preferably) c2.5y (clinic-2.5-years)</t>
  </si>
  <si>
    <t>Unit of time in previous field (i.e. year, month, day)</t>
  </si>
  <si>
    <r>
      <t xml:space="preserve">Criteria For </t>
    </r>
    <r>
      <rPr>
        <b/>
        <i/>
        <sz val="12"/>
        <color rgb="FF221F1F"/>
        <rFont val="Arial"/>
        <family val="2"/>
      </rPr>
      <t>Exclusion</t>
    </r>
  </si>
  <si>
    <r>
      <t xml:space="preserve">Data is modelled rather than empirical. </t>
    </r>
    <r>
      <rPr>
        <sz val="9"/>
        <color rgb="FF000000"/>
        <rFont val="Arial"/>
        <family val="2"/>
      </rPr>
      <t>Modelled means that utilization and/or unit costs are based on unverified assumptions. If a study combines empirical data from appropriate relevant sources, it can be included.</t>
    </r>
  </si>
  <si>
    <r>
      <t>A study gives no information about what above-site costs are included.</t>
    </r>
    <r>
      <rPr>
        <sz val="9"/>
        <color rgb="FF000000"/>
        <rFont val="Arial"/>
        <family val="2"/>
      </rPr>
      <t xml:space="preserve"> Omission of above-site costs is common and not an exclusion criterion. However, a study is excluded in the absence of information reasonably indicating the status of above-site costs (e.g., explicit statement or inference possible from costing detail).</t>
    </r>
  </si>
  <si>
    <r>
      <t>Currency details are not given and cannot be derived (i.e. exchange rate, currency year, inflation rate).</t>
    </r>
    <r>
      <rPr>
        <sz val="9"/>
        <color rgb="FF000000"/>
        <rFont val="Arial"/>
        <family val="2"/>
      </rPr>
      <t xml:space="preserve"> A study will be excluded if omission of these kinds of data preclude reasonable placement of costs in a geographic and temporal frame.</t>
    </r>
  </si>
  <si>
    <r>
      <t xml:space="preserve">A study excludes a major cost category or major cost item (i.e. personnel) without reporting costs by category. </t>
    </r>
    <r>
      <rPr>
        <sz val="9"/>
        <color rgb="FF000000"/>
        <rFont val="Arial"/>
        <family val="2"/>
      </rPr>
      <t>Thus, a study that omits drug costs and does not report other costs by category will be excluded. With category-specific reporting, the study can be included, noting the incompleteness of costs.</t>
    </r>
  </si>
  <si>
    <r>
      <t xml:space="preserve">A study does not give enough information about how major costs were allocated to an intervention. </t>
    </r>
    <r>
      <rPr>
        <sz val="9"/>
        <color rgb="FF000000"/>
        <rFont val="Arial"/>
        <family val="2"/>
      </rPr>
      <t>A study will be excluded if allocations of major costs (e.g., personnel) are not explained and acceptable.</t>
    </r>
  </si>
  <si>
    <t>A study is unclear about whether it used a financial or economic approach, or about which costs were included vs. excluded in a financial analysis.</t>
  </si>
  <si>
    <r>
      <t>Quality Threshold: A study scores below XXX on the quality indicator index</t>
    </r>
    <r>
      <rPr>
        <sz val="8"/>
        <color theme="1"/>
        <rFont val="Calibri"/>
        <family val="2"/>
        <scheme val="minor"/>
      </rPr>
      <t> </t>
    </r>
  </si>
  <si>
    <t>Reported data is substantially inconsistent between text, graphics, and/or tables AND cannot be reconciled</t>
  </si>
  <si>
    <t>The costing approach is unclear (no information about top-down vs. bottom up, micro-costing vs. gross costing, etc.)</t>
  </si>
  <si>
    <t>The allocation of personnel time is not described.</t>
  </si>
  <si>
    <t>No information is given about the sample size.</t>
  </si>
  <si>
    <t>No information is given about costing perspective (i.e. societal, provider, patient, etc.)</t>
  </si>
  <si>
    <t>Year</t>
  </si>
  <si>
    <t>Study Type</t>
  </si>
  <si>
    <t>Indicate whether study is primarily a cost-effectiveness analysis, cost-benefit analysis, or costing analysis</t>
  </si>
  <si>
    <t>Mean Cost</t>
  </si>
  <si>
    <t>Median Cost</t>
  </si>
  <si>
    <t>Lower 95% CI</t>
  </si>
  <si>
    <t>Upper 95% CI</t>
  </si>
  <si>
    <t>Lower IQR</t>
  </si>
  <si>
    <t>Upper IQR</t>
  </si>
  <si>
    <t>Median cost reported (may be the value as the "cost" column)</t>
  </si>
  <si>
    <t>Value of the lower bound of the 95% confidence interval</t>
  </si>
  <si>
    <t>Value of the upper bound of the 95% confidence interval</t>
  </si>
  <si>
    <t>Value of the lower bound of the interquartile range (i.e. the 25th percentile)</t>
  </si>
  <si>
    <t>Value of the upper bound of the interquartile range (i.e. the 75th percentile)</t>
  </si>
  <si>
    <t>Integrated Services</t>
  </si>
  <si>
    <t>Hospital - Level Unspecified</t>
  </si>
  <si>
    <t>Facility Notes</t>
  </si>
  <si>
    <t>Standard Deviation</t>
  </si>
  <si>
    <t>The value of the standard deviation of the mean cost</t>
  </si>
  <si>
    <t>yes</t>
  </si>
  <si>
    <t>no</t>
  </si>
  <si>
    <t>Costing Purpose</t>
  </si>
  <si>
    <t>Perspective</t>
  </si>
  <si>
    <t>Timeframe</t>
  </si>
  <si>
    <t>Costing Frame</t>
  </si>
  <si>
    <t>Costing Purpose RS</t>
  </si>
  <si>
    <t>Responses</t>
  </si>
  <si>
    <t>explicit</t>
  </si>
  <si>
    <t>inferred</t>
  </si>
  <si>
    <t>Economic Perspective (reported)</t>
  </si>
  <si>
    <t>government</t>
  </si>
  <si>
    <t>healthcare system</t>
  </si>
  <si>
    <t>Potential distortions during costing timeframe</t>
  </si>
  <si>
    <t>Potential distortions during costing timeframe RS</t>
  </si>
  <si>
    <t>Currency of data collection</t>
  </si>
  <si>
    <t>Year of data collection</t>
  </si>
  <si>
    <t>Coverage</t>
  </si>
  <si>
    <t>Timing</t>
  </si>
  <si>
    <t>interview</t>
  </si>
  <si>
    <t>justified</t>
  </si>
  <si>
    <t>purposive</t>
  </si>
  <si>
    <t>economic</t>
  </si>
  <si>
    <t>Adjustments made for potential distortions</t>
  </si>
  <si>
    <t>full</t>
  </si>
  <si>
    <t>incremental</t>
  </si>
  <si>
    <t>Economic Perspective (actual)</t>
  </si>
  <si>
    <t>unknown</t>
  </si>
  <si>
    <t>Unrelated costs included</t>
  </si>
  <si>
    <t>Unrelated costs included RS</t>
  </si>
  <si>
    <t>Overhead costs measured RS</t>
  </si>
  <si>
    <t>intervention</t>
  </si>
  <si>
    <t>disease</t>
  </si>
  <si>
    <t>both</t>
  </si>
  <si>
    <t>neither</t>
  </si>
  <si>
    <t>Omitted costs</t>
  </si>
  <si>
    <t>Omitted costs RS</t>
  </si>
  <si>
    <t>Full or incremental costing</t>
  </si>
  <si>
    <t>Full or incremental costing RS</t>
  </si>
  <si>
    <t>peri-urban</t>
  </si>
  <si>
    <t>financial only</t>
  </si>
  <si>
    <t>Site sampling</t>
  </si>
  <si>
    <t>Patient sampling</t>
  </si>
  <si>
    <t>Site sampling RS</t>
  </si>
  <si>
    <t>Patient sampling RS</t>
  </si>
  <si>
    <t>random</t>
  </si>
  <si>
    <t>cluster</t>
  </si>
  <si>
    <t>convenience</t>
  </si>
  <si>
    <t>Methods for measuring output</t>
  </si>
  <si>
    <t>Methods for measuring output RS</t>
  </si>
  <si>
    <t>records/logs</t>
  </si>
  <si>
    <t>cross-sectional</t>
  </si>
  <si>
    <t>Longitudinal vs. cross-sectional data collection</t>
  </si>
  <si>
    <t>Longitudinal vs. cross-sectional data collection RS</t>
  </si>
  <si>
    <t>Cost exclusions justified due to purpose/prioritization</t>
  </si>
  <si>
    <t>no exclusions</t>
  </si>
  <si>
    <t>arbitrary</t>
  </si>
  <si>
    <t>observation</t>
  </si>
  <si>
    <t>subsidized</t>
  </si>
  <si>
    <t>Discount rate</t>
  </si>
  <si>
    <t>Discount rate RS</t>
  </si>
  <si>
    <t>Inflation rate</t>
  </si>
  <si>
    <t>Inflation rate RS</t>
  </si>
  <si>
    <t>appropriate</t>
  </si>
  <si>
    <t>inappropriate</t>
  </si>
  <si>
    <t>PPP only</t>
  </si>
  <si>
    <t>Separated traded vs. non-traded commodities</t>
  </si>
  <si>
    <t>separated</t>
  </si>
  <si>
    <t>Currency exchange method</t>
  </si>
  <si>
    <t>Currency exchange method RS</t>
  </si>
  <si>
    <t>proxy</t>
  </si>
  <si>
    <t>Sensitivity analysis</t>
  </si>
  <si>
    <t>comprehensive</t>
  </si>
  <si>
    <t>limited</t>
  </si>
  <si>
    <t>none</t>
  </si>
  <si>
    <t>acknowledged</t>
  </si>
  <si>
    <t>ignored</t>
  </si>
  <si>
    <t>estimated</t>
  </si>
  <si>
    <t>not estimated</t>
  </si>
  <si>
    <t>Study pop. sex RS</t>
  </si>
  <si>
    <t>Study pop. SES RS</t>
  </si>
  <si>
    <t>Study pop. education RS</t>
  </si>
  <si>
    <t>Year introduced RS</t>
  </si>
  <si>
    <t>Coverage RS</t>
  </si>
  <si>
    <t>Currency of data collection RS</t>
  </si>
  <si>
    <t>Currency exchange rate</t>
  </si>
  <si>
    <t>Currency exchange rate RS</t>
  </si>
  <si>
    <t>Breakdown by activity RS</t>
  </si>
  <si>
    <t>Breakdown by year RS</t>
  </si>
  <si>
    <t>Breakdown by funder/perspective RS</t>
  </si>
  <si>
    <t>Data in text matches tables/figures</t>
  </si>
  <si>
    <t>major error(s)</t>
  </si>
  <si>
    <t>minor error(s)</t>
  </si>
  <si>
    <t>no errors</t>
  </si>
  <si>
    <t>Seasonality addressed</t>
  </si>
  <si>
    <t>Inflation method</t>
  </si>
  <si>
    <t>Inflation method RS</t>
  </si>
  <si>
    <t>by trading status</t>
  </si>
  <si>
    <t>simple inflation</t>
  </si>
  <si>
    <t>not relevant</t>
  </si>
  <si>
    <t>not done</t>
  </si>
  <si>
    <t>national</t>
  </si>
  <si>
    <t>multi-site</t>
  </si>
  <si>
    <t>individual</t>
  </si>
  <si>
    <t>Target Population</t>
  </si>
  <si>
    <t>detailed</t>
  </si>
  <si>
    <t>brief</t>
  </si>
  <si>
    <t>s</t>
  </si>
  <si>
    <t>c</t>
  </si>
  <si>
    <t>Economic costing</t>
  </si>
  <si>
    <t>Economic costing RS</t>
  </si>
  <si>
    <t>Geographic Scope in country RS</t>
  </si>
  <si>
    <t>Geographic area sampling in country</t>
  </si>
  <si>
    <t>Geographic area sampling in country RS</t>
  </si>
  <si>
    <t>Country sampling</t>
  </si>
  <si>
    <t>Country sampling RS</t>
  </si>
  <si>
    <t>recall - interview/survey</t>
  </si>
  <si>
    <t>longitudinal</t>
  </si>
  <si>
    <t>Sources of input prices</t>
  </si>
  <si>
    <t>Sources of input prices RS</t>
  </si>
  <si>
    <t>Full or subsidized input prices</t>
  </si>
  <si>
    <t>Full or subsidized input prices RS</t>
  </si>
  <si>
    <t>Adjustment method for subsidized input prices</t>
  </si>
  <si>
    <t>Adjustment method for subsidized input prices RS</t>
  </si>
  <si>
    <t>local full income</t>
  </si>
  <si>
    <t>local paid income</t>
  </si>
  <si>
    <t>Valuing volunteer time</t>
  </si>
  <si>
    <t>Valuing volunteer time RS</t>
  </si>
  <si>
    <t>Valuing family time</t>
  </si>
  <si>
    <t>Valuing family time RS</t>
  </si>
  <si>
    <t>Level of aggregation</t>
  </si>
  <si>
    <t>Level of aggregation RS</t>
  </si>
  <si>
    <t>not compared by SG</t>
  </si>
  <si>
    <t>compared by SG</t>
  </si>
  <si>
    <t>Estimation of scale up process</t>
  </si>
  <si>
    <t>Economies of scale</t>
  </si>
  <si>
    <t>Quality indicator RS</t>
  </si>
  <si>
    <t>Health System Level</t>
  </si>
  <si>
    <t>Type of Cost</t>
  </si>
  <si>
    <t>Unit of Analysis</t>
  </si>
  <si>
    <t>Setting Characteristics</t>
  </si>
  <si>
    <t>Intervention Characteristics</t>
  </si>
  <si>
    <t>Consistency</t>
  </si>
  <si>
    <t>Target Population - Description</t>
  </si>
  <si>
    <t>Target Population - Category</t>
  </si>
  <si>
    <t>Study pop. sex</t>
  </si>
  <si>
    <t>Study pop. SES</t>
  </si>
  <si>
    <t>Study pop. education</t>
  </si>
  <si>
    <t>Cost exclusions justified due to purpose/ prioritization</t>
  </si>
  <si>
    <t>purchaser - same purpose</t>
  </si>
  <si>
    <t>purchaser - diff. purpose</t>
  </si>
  <si>
    <t>posted - domestic</t>
  </si>
  <si>
    <t>posted - int'l</t>
  </si>
  <si>
    <t>Capital amortization method</t>
  </si>
  <si>
    <t>Capital amortization method RS</t>
  </si>
  <si>
    <t>All RS (reporting standards) fields indicate how clearly particular data (in the previous field) are reported. Data may be explicitly reported, inferred by the extractor, or not reported.</t>
  </si>
  <si>
    <t>Geographic area samping in country</t>
  </si>
  <si>
    <t>Sample size formally derived</t>
  </si>
  <si>
    <t>Intervention Description RS</t>
  </si>
  <si>
    <t>Integrated services</t>
  </si>
  <si>
    <t>Geographic area samping in country RS</t>
  </si>
  <si>
    <t>An open-ended description of the target population, according to the author</t>
  </si>
  <si>
    <t>A closed-ended code used to categorize the population. See glossary above.</t>
  </si>
  <si>
    <t>Indicate whether services are integrated with other elements (i.e. HIV testing + prenatal care)</t>
  </si>
  <si>
    <t>Indicate the sampling method for choosing representative regions within a country</t>
  </si>
  <si>
    <t>Indicate the sampling method for choosing representative sites within a region</t>
  </si>
  <si>
    <t>Indicate the sampling method for patients at a given site</t>
  </si>
  <si>
    <t>Indicate whether or not the sample size was derived using a power calculation or standard formula</t>
  </si>
  <si>
    <t>Indicate whether input prices are full or subsidized</t>
  </si>
  <si>
    <t>If input prices are subsidized, describe the methods for adjusting these to full prices</t>
  </si>
  <si>
    <t>not amortized</t>
  </si>
  <si>
    <t>Discount rate used, as a percent</t>
  </si>
  <si>
    <t>Indicate method (category) used to inflate costs to reported year</t>
  </si>
  <si>
    <t>Indicate method (category) used to allocate the costs of a capital purchase to the period of use</t>
  </si>
  <si>
    <t>Indicate method (category) used to exchange currency from one nation to another</t>
  </si>
  <si>
    <t>Indicate whether traded (i.e. pharmaceuticals) and non-traded (i.e. utilities) commodities were separated for analysis</t>
  </si>
  <si>
    <t>Describe methods used for valuing the time of volunteers, if applicable</t>
  </si>
  <si>
    <t>Describe methods used for valuing the family's time spent on the disease/intervention, if applicable</t>
  </si>
  <si>
    <t>Describe methods used for valuing the patient's time spent on the disease/intervention, if applicable</t>
  </si>
  <si>
    <t>Indicate whether seasonality (inconsistent temporal costs) is acknowledged or discussed</t>
  </si>
  <si>
    <t>Indicate the category of site ownership</t>
  </si>
  <si>
    <t>Indicate the sex distribution of the study population as % male and % female</t>
  </si>
  <si>
    <t>Describe the socioeconomic status of the study population, as reported by the author</t>
  </si>
  <si>
    <t>Report the year that the intervention or service was first introduced at the study site</t>
  </si>
  <si>
    <t>Check consistency between data reported in text, tables, and figures, and report inconsistencies</t>
  </si>
  <si>
    <t>Open-ended</t>
  </si>
  <si>
    <t>Open-ended space to describe factors which may distort costs during the study timeframe</t>
  </si>
  <si>
    <t>Open-ended space to describe any adjustments made for distortions listed previously</t>
  </si>
  <si>
    <t>Report the rate of inflation used, numerically</t>
  </si>
  <si>
    <t>Glossary of General Abbreviations</t>
  </si>
  <si>
    <t>HIV+</t>
  </si>
  <si>
    <t>All individuals who are HIV+, inclusive of all subgroups</t>
  </si>
  <si>
    <t>public</t>
  </si>
  <si>
    <t>USD</t>
  </si>
  <si>
    <t>HIV</t>
  </si>
  <si>
    <t>Inpatient service</t>
  </si>
  <si>
    <t>Methods</t>
  </si>
  <si>
    <t>Disease</t>
  </si>
  <si>
    <t>Source Remarks</t>
  </si>
  <si>
    <t>Perspective Remarks</t>
  </si>
  <si>
    <t>Timeframe Remarks</t>
  </si>
  <si>
    <t>Costing Frame Remarks</t>
  </si>
  <si>
    <t>Geographic Scope Remarks</t>
  </si>
  <si>
    <t>Health System Level Remarks</t>
  </si>
  <si>
    <t>Type of Cost Remarks</t>
  </si>
  <si>
    <t>Sampling/Selection Remarks</t>
  </si>
  <si>
    <t>Timing Remarks</t>
  </si>
  <si>
    <t>Unit of Analysis Remarks</t>
  </si>
  <si>
    <t>Assessing Heterogeneity Remarks</t>
  </si>
  <si>
    <t>Uncertainty Remarks</t>
  </si>
  <si>
    <t>Interpretation Remarks</t>
  </si>
  <si>
    <t>Setting Characteristics Remarks</t>
  </si>
  <si>
    <t>Intervention Characteristics Remarks</t>
  </si>
  <si>
    <t>Consistency Remarks</t>
  </si>
  <si>
    <t xml:space="preserve">Report the exchange rate in the form of original currency / USD. (USD / e.r. = original currency). </t>
  </si>
  <si>
    <t>Currency exchange rate
(original per 1 USD)</t>
  </si>
  <si>
    <t>not included</t>
  </si>
  <si>
    <t>Indicate the sampling method for choosing countries, if applicable. If the costing purpose is for a national strategy or similar, select "N/A"</t>
  </si>
  <si>
    <t>If the cost refers to an input rather than an aggregated cost, indicate the price of the input. Indicate "multiple" for unit costs.</t>
  </si>
  <si>
    <t>If the cost refers to an input rather than an aggregated cost, indicate the quantity of the input. Indicate "multiple" for unit costs.</t>
  </si>
  <si>
    <t>If the cost refers to an input rather than an aggregated cost, indicate the unit of the input. Indicate "multiple" for unit costs.</t>
  </si>
  <si>
    <t>Indicate the number of observations made in order to calcute the reported cost. For unit costs, report "multiple observations" and provide details in "remarks" field.</t>
  </si>
  <si>
    <t>Indicate the unit of observation made in order to calculate the reported cost. For unit costs, report "multiple units" and provide details in "remarks" fields.</t>
  </si>
  <si>
    <t>Methods Remarks</t>
  </si>
  <si>
    <t>Indicate whether data collection is prospective or retrospective. For unit costs with mixed temporal perspectives, report "mixed" and provide details in the "remarks" field</t>
  </si>
  <si>
    <t>Currency of data collection (name)</t>
  </si>
  <si>
    <t>Currency of data collection (ISO Code)</t>
  </si>
  <si>
    <t>Reported currency (ISO code)</t>
  </si>
  <si>
    <t>Currency exchange rate (original per 1 USD)</t>
  </si>
  <si>
    <t>Cost data collection timing</t>
  </si>
  <si>
    <t>Cost data collection timing RS</t>
  </si>
  <si>
    <t>Output data collection timing</t>
  </si>
  <si>
    <t>Output data collection timing RS</t>
  </si>
  <si>
    <t>Capital or Recurring</t>
  </si>
  <si>
    <t>Indicate whether output data collection was prospective or retrospective.</t>
  </si>
  <si>
    <t>Journal, Publisher/Series, or Conference</t>
  </si>
  <si>
    <t>Period Portrayed RS</t>
  </si>
  <si>
    <t>Food service</t>
  </si>
  <si>
    <t>Laboratory test</t>
  </si>
  <si>
    <t>Medical consultation</t>
  </si>
  <si>
    <t>Medical imaging</t>
  </si>
  <si>
    <t>Indicate whether or not overhead costs were included in unit or total costs. Overhead costs refer to costs such as utilities, adminstrative personnel, and facility cost which cannot be directly traced to an intervention and must instead be allocated</t>
  </si>
  <si>
    <t>Non-medical patient costs included</t>
  </si>
  <si>
    <t>Non-medical patient costs included RS</t>
  </si>
  <si>
    <t>All RS (reporting standards) fields indicate how clearly particular data (in the previous field) are reported. Data may be explicitly reported, inferred by the extractor, or not reported. For example, incremental costing might report the additional cost required to expand HIV counseling services or the additional cost of a more expensive drug regiment versus a less costly regimen.</t>
  </si>
  <si>
    <t>year</t>
  </si>
  <si>
    <t>c003</t>
  </si>
  <si>
    <t>Distortions</t>
  </si>
  <si>
    <t>c010</t>
  </si>
  <si>
    <t>Medical equipment</t>
  </si>
  <si>
    <t>Unspecified</t>
  </si>
  <si>
    <t>Total</t>
  </si>
  <si>
    <t>Activity Category</t>
  </si>
  <si>
    <t>Source Within Article</t>
  </si>
  <si>
    <t>Article or Dataset</t>
  </si>
  <si>
    <t>AIDS</t>
  </si>
  <si>
    <t>provider</t>
  </si>
  <si>
    <t>hiv002b</t>
  </si>
  <si>
    <t>Facility rental</t>
  </si>
  <si>
    <t>client</t>
  </si>
  <si>
    <t>payroll records</t>
  </si>
  <si>
    <t>valued - method NR</t>
  </si>
  <si>
    <t>Input Broad Cost Category</t>
  </si>
  <si>
    <t>Input Narrow Cost Category</t>
  </si>
  <si>
    <t>No. of direct observations</t>
  </si>
  <si>
    <t>Unit of observation</t>
  </si>
  <si>
    <t>all costs included</t>
  </si>
  <si>
    <t>some costs included</t>
  </si>
  <si>
    <t>no costs included</t>
  </si>
  <si>
    <t>Resource identification method</t>
  </si>
  <si>
    <t>Resource identification method RS</t>
  </si>
  <si>
    <t>micro-costing</t>
  </si>
  <si>
    <t>gross costing</t>
  </si>
  <si>
    <t>bottom-up</t>
  </si>
  <si>
    <t>top-down</t>
  </si>
  <si>
    <t>Cost source RS</t>
  </si>
  <si>
    <t>Cost source</t>
  </si>
  <si>
    <t>Cost allocation method</t>
  </si>
  <si>
    <t>Cost allocation method RS</t>
  </si>
  <si>
    <t>USH</t>
  </si>
  <si>
    <t>Research Costs Included</t>
  </si>
  <si>
    <t>Research Costs Included RS</t>
  </si>
  <si>
    <t>Start-up</t>
  </si>
  <si>
    <t>Quantity of Output</t>
  </si>
  <si>
    <t>a</t>
  </si>
  <si>
    <t>GEN-A</t>
  </si>
  <si>
    <t>GEN</t>
  </si>
  <si>
    <t>General Population</t>
  </si>
  <si>
    <t>General Population - Adults Only</t>
  </si>
  <si>
    <t>Reported currency year</t>
  </si>
  <si>
    <t>Quality Indicator?</t>
  </si>
  <si>
    <t>Reported currency year RS</t>
  </si>
  <si>
    <t>hiv004</t>
  </si>
  <si>
    <t>month</t>
  </si>
  <si>
    <t>Water</t>
  </si>
  <si>
    <t>Total and Output Time Period (months)</t>
  </si>
  <si>
    <t>Fuel</t>
  </si>
  <si>
    <t>Clinical consumables</t>
  </si>
  <si>
    <t>Non-clinical consumables</t>
  </si>
  <si>
    <t>Non-medical equipment</t>
  </si>
  <si>
    <t>partial</t>
  </si>
  <si>
    <t>Population not reported</t>
  </si>
  <si>
    <t>Cost Unit (Integrated, generic)</t>
  </si>
  <si>
    <t>Reason</t>
  </si>
  <si>
    <t>Extraction notes (time, adjustments, etc.)</t>
  </si>
  <si>
    <t>Type of Input</t>
  </si>
  <si>
    <t>Cost at Program Level</t>
  </si>
  <si>
    <t>Timeframe (descriptive)</t>
  </si>
  <si>
    <t>hiv003</t>
  </si>
  <si>
    <t>Extraction took 3 hours for study attributes + 1 intervention. All three additional interventions were extracted in 1 hour total. Some adjustments to the sheet were made along the way which caused the process to take longer than I would normally expect (maybe an additional 30-45 minutes).</t>
  </si>
  <si>
    <t xml:space="preserve">Extraction took 2 hours total. Approximately 1 hour was spent on the study attributes and 1 hour on the </t>
  </si>
  <si>
    <t>Population Abbreviations</t>
  </si>
  <si>
    <t>Word</t>
  </si>
  <si>
    <t>Definition and Example</t>
  </si>
  <si>
    <t>p</t>
  </si>
  <si>
    <t>y</t>
  </si>
  <si>
    <t>m</t>
  </si>
  <si>
    <t>indicates a year of the previous unit (e.g. p2y = 2 person-years)</t>
  </si>
  <si>
    <t>indicates a month of the previous unit (e.g. s2m = 2 site-months)</t>
  </si>
  <si>
    <r>
      <t xml:space="preserve">a </t>
    </r>
    <r>
      <rPr>
        <b/>
        <sz val="12"/>
        <color theme="1"/>
        <rFont val="Calibri"/>
        <family val="2"/>
        <scheme val="minor"/>
      </rPr>
      <t>unique</t>
    </r>
    <r>
      <rPr>
        <sz val="12"/>
        <color theme="1"/>
        <rFont val="Calibri"/>
        <family val="2"/>
        <scheme val="minor"/>
      </rPr>
      <t xml:space="preserve"> individual receiving non-clinical services (e.g. if unique individuals are observed attending weekly meetings for a year, report </t>
    </r>
    <r>
      <rPr>
        <b/>
        <sz val="12"/>
        <color theme="1"/>
        <rFont val="Calibri"/>
        <family val="2"/>
        <scheme val="minor"/>
      </rPr>
      <t>c1y</t>
    </r>
    <r>
      <rPr>
        <sz val="12"/>
        <color theme="1"/>
        <rFont val="Calibri"/>
        <family val="2"/>
        <scheme val="minor"/>
      </rPr>
      <t>)</t>
    </r>
  </si>
  <si>
    <r>
      <t xml:space="preserve">a </t>
    </r>
    <r>
      <rPr>
        <b/>
        <sz val="12"/>
        <color theme="1"/>
        <rFont val="Calibri"/>
        <family val="2"/>
        <scheme val="minor"/>
      </rPr>
      <t>unique</t>
    </r>
    <r>
      <rPr>
        <sz val="12"/>
        <color theme="1"/>
        <rFont val="Calibri"/>
        <family val="2"/>
        <scheme val="minor"/>
      </rPr>
      <t xml:space="preserve"> individual receiving clinical services (e.g. if unique individuals receive care at an ART clinic every month for a year, report </t>
    </r>
    <r>
      <rPr>
        <b/>
        <sz val="12"/>
        <color theme="1"/>
        <rFont val="Calibri"/>
        <family val="2"/>
        <scheme val="minor"/>
      </rPr>
      <t>p1y</t>
    </r>
    <r>
      <rPr>
        <sz val="12"/>
        <color theme="1"/>
        <rFont val="Calibri"/>
        <family val="2"/>
        <scheme val="minor"/>
      </rPr>
      <t>)</t>
    </r>
  </si>
  <si>
    <r>
      <t xml:space="preserve">a unit of program attendance that can occur multiple times for the same client or patient (e.g. if 10 individuals attend 10 events each, then </t>
    </r>
    <r>
      <rPr>
        <b/>
        <sz val="12"/>
        <color theme="1"/>
        <rFont val="Calibri"/>
        <family val="2"/>
        <scheme val="minor"/>
      </rPr>
      <t xml:space="preserve">100 attendants </t>
    </r>
    <r>
      <rPr>
        <sz val="12"/>
        <color theme="1"/>
        <rFont val="Calibri"/>
        <family val="2"/>
        <scheme val="minor"/>
      </rPr>
      <t xml:space="preserve">would be extracted, and the integrated unit would be simply </t>
    </r>
    <r>
      <rPr>
        <b/>
        <sz val="12"/>
        <color theme="1"/>
        <rFont val="Calibri"/>
        <family val="2"/>
        <scheme val="minor"/>
      </rPr>
      <t>a</t>
    </r>
    <r>
      <rPr>
        <sz val="12"/>
        <color theme="1"/>
        <rFont val="Calibri"/>
        <family val="2"/>
        <scheme val="minor"/>
      </rPr>
      <t>, with no time unit.)</t>
    </r>
  </si>
  <si>
    <t>g</t>
  </si>
  <si>
    <t>good delivered</t>
  </si>
  <si>
    <t>a good/commodity delivered to a user (e.g. condoms sold, fliers distributed)</t>
  </si>
  <si>
    <t>t</t>
  </si>
  <si>
    <t>treatment</t>
  </si>
  <si>
    <t>one full course of treatment for a single individual (e.g. an STI treated)</t>
  </si>
  <si>
    <t>No. of Direct Obs.</t>
  </si>
  <si>
    <t>Quantity of input per unit in column L</t>
  </si>
  <si>
    <t>Source within Article</t>
  </si>
  <si>
    <t>This is the primary key for each study. Each study is assigned either "hiv" or "tb" as a disease prefix, followed by a unique three digit number. If a single study contains stratified data, or data which is duplicated with different methods (i.e. sensitivity analysis), then a letter is added to the three-digit number</t>
  </si>
  <si>
    <t>Example</t>
  </si>
  <si>
    <t>How to Extract Example</t>
  </si>
  <si>
    <t>One TB costing study reports costs for two interventions separately.</t>
  </si>
  <si>
    <r>
      <t xml:space="preserve">tb001a; tb001b </t>
    </r>
    <r>
      <rPr>
        <i/>
        <sz val="12"/>
        <color theme="1"/>
        <rFont val="Calibri"/>
        <family val="2"/>
        <scheme val="minor"/>
      </rPr>
      <t>(in separate rows)</t>
    </r>
  </si>
  <si>
    <t>testing type (TST); testing type (IGRA)</t>
  </si>
  <si>
    <r>
      <t xml:space="preserve">An article is published in </t>
    </r>
    <r>
      <rPr>
        <i/>
        <sz val="12"/>
        <color theme="1"/>
        <rFont val="Calibri"/>
        <family val="2"/>
        <scheme val="minor"/>
      </rPr>
      <t>AIDS.</t>
    </r>
  </si>
  <si>
    <t>self-evident</t>
  </si>
  <si>
    <t>This indicates if the source is a peer-reviewed, a dataset, or a dataset where the published paper is available (in this case meta-data may be sourced from either the dataset or the paper)</t>
  </si>
  <si>
    <t>Indicate the name of the journal, publisher and series names, or conference (if an abstract)</t>
  </si>
  <si>
    <t>Societal perspective is reported, but patient costs are not included and relevant</t>
  </si>
  <si>
    <t>societal</t>
  </si>
  <si>
    <t>Purpose for conducting the costing study, summary of the author's language</t>
  </si>
  <si>
    <t>Author states "Foreign aid for HIV services is about to decline, and economic data are needed for decision-making"</t>
  </si>
  <si>
    <t>informing national strategies</t>
  </si>
  <si>
    <t>See above</t>
  </si>
  <si>
    <t>Data are collected prospectively for 1 month and then extrapolated to a year</t>
  </si>
  <si>
    <t>1 month</t>
  </si>
  <si>
    <t>This is the period of time which the cost data represents</t>
  </si>
  <si>
    <t>Indicate whether any costs are included which are incurred above the site or facility level</t>
  </si>
  <si>
    <t>author states "all overhead costs were counted, including an allocation of external support such as consultancy and record-keeping instruments"</t>
  </si>
  <si>
    <t>Costs for diseases outside the intended purpose of intervention</t>
  </si>
  <si>
    <t>when costing a program to reduce HIV, costs of all medical care are attributed to HIV</t>
  </si>
  <si>
    <t>unrelated costs included</t>
  </si>
  <si>
    <t>Authors allocate a portion of utilities to the intervention, but don't allocate capital equipment or the building</t>
  </si>
  <si>
    <t>included</t>
  </si>
  <si>
    <t>A novel approach to VCT is costed in comparison to existing WHO-recommended VCT. Costs are reported as the additional costs required to convert an existing VCT program to the updated protocol. The only costs reported are "additional" or "cost differences"</t>
  </si>
  <si>
    <t xml:space="preserve">Costs are compared for the same program at an urban site and rural partner site. </t>
  </si>
  <si>
    <t>Multi-location; specify 1 urban and 1 rural in "Geographic Scope Remarks"</t>
  </si>
  <si>
    <t>HIV testing and IEC are provided at the same facility</t>
  </si>
  <si>
    <t>integrated; write details in "Health System Level Remarks"</t>
  </si>
  <si>
    <t>Indicate whether costs are economic (i.e. including non-monetary elements) or only financial (expenditures)</t>
  </si>
  <si>
    <t>volunteer time was counted as zero cost</t>
  </si>
  <si>
    <t>only sites which had implemented a new intervention were costed</t>
  </si>
  <si>
    <t>countries were chosen based on their World Bank income category</t>
  </si>
  <si>
    <t>5 of 30 government health outposts were randomly selected for a study</t>
  </si>
  <si>
    <t>All weekday clients were sampled for 1 month</t>
  </si>
  <si>
    <t>The patient-level activities at a community clinic were costed prospectively for 1 year</t>
  </si>
  <si>
    <t>Indicate whether the data is cross-sectional (single point in time) or longitudinal (over a period of time)</t>
  </si>
  <si>
    <t>patient costs omitted because costing is from central gov't perspective</t>
  </si>
  <si>
    <t>All unit cost components are identified and valued separated</t>
  </si>
  <si>
    <t>Choose micro-costing or gross costing</t>
  </si>
  <si>
    <t>Choose top-down, bottom-up, or mixed</t>
  </si>
  <si>
    <t>All overheads are allocated based on the proportion of intervention personnel, and other categories are measured from input prices and quantities.</t>
  </si>
  <si>
    <t>Input prices are are taken from a program's financial records</t>
  </si>
  <si>
    <t>Pharmaceuticals were purchased with a 70% government subsidy</t>
  </si>
  <si>
    <t>Pharmaceuticals were purchased with a 70% government subsidy and excluded on applicable items</t>
  </si>
  <si>
    <t>excluded 70% subsidy when applicable</t>
  </si>
  <si>
    <t>Traded and non-traded items were separated and inflated independently</t>
  </si>
  <si>
    <t>Laboratory equipment was assigned a 10 year useful life and costs were allocated temporally</t>
  </si>
  <si>
    <t>Costs were recorded in 2005 Uganda Shillings</t>
  </si>
  <si>
    <t>Uganda Shillings</t>
  </si>
  <si>
    <t>The year of the reported currency.</t>
  </si>
  <si>
    <t>Costs are reported in 2011 U.S. Dollars</t>
  </si>
  <si>
    <t>Currency was converted using purchasing power parity</t>
  </si>
  <si>
    <t>The exchange rate used was 2000 USH per USD</t>
  </si>
  <si>
    <t>Traded and non-traded items were separated separately for analysis</t>
  </si>
  <si>
    <t>Volunteers were asked to report their normal daily earnings, and these responses were used to approximate their daily labor cost</t>
  </si>
  <si>
    <t>survey</t>
  </si>
  <si>
    <t>The value of family time was approximated using the average regional daily wage</t>
  </si>
  <si>
    <t>Patients were asked to report their daily wage, and this was checked against local salaries in their occupation</t>
  </si>
  <si>
    <t>Indicate whether scale effects are acknowledged or discussed</t>
  </si>
  <si>
    <t>costs are compared to another program with larger scale</t>
  </si>
  <si>
    <t>Indicate whether scaling up services is acknowledged or discussed</t>
  </si>
  <si>
    <t>a calculated cost of scale-up is presented based on panel data</t>
  </si>
  <si>
    <t>discussed</t>
  </si>
  <si>
    <t>a one-way sensitivity analysis is conducted on a key assumption</t>
  </si>
  <si>
    <t>low participation for one month of a program is attributed to a week-long public holiday</t>
  </si>
  <si>
    <t>Describe the education level of the study population, as reported by the author</t>
  </si>
  <si>
    <t>see above</t>
  </si>
  <si>
    <t>one mistake found; true figure is able to be inferred</t>
  </si>
  <si>
    <t>cost is from study hiv002b</t>
  </si>
  <si>
    <t>Third record in a study</t>
  </si>
  <si>
    <t>Indicates that the cost is a subset (component) of another cost subtotal or total</t>
  </si>
  <si>
    <t>c005 is the row being extracted. c005 is the cost of capital equipment, and c010 is subtotal for all capital costs.</t>
  </si>
  <si>
    <t>A row is extracted for a unit cost, which has capital and recurring components</t>
  </si>
  <si>
    <t>personnel</t>
  </si>
  <si>
    <t>The cost of condoms is reported for a condom marketing intervention</t>
  </si>
  <si>
    <t>condom</t>
  </si>
  <si>
    <t>See intructions for this abbreviation above in this worksheet.</t>
  </si>
  <si>
    <t>Mean unit cost reported. Primary container of cost data.</t>
  </si>
  <si>
    <t>The activities of 300 patients were observed and recorded</t>
  </si>
  <si>
    <t>patients</t>
  </si>
  <si>
    <t xml:space="preserve">each client used 30 minutes of counselor time, valued at $20 an hour. </t>
  </si>
  <si>
    <t>hour</t>
  </si>
  <si>
    <t>A description of the timeframe related to "cost at program level"</t>
  </si>
  <si>
    <t>quarter</t>
  </si>
  <si>
    <t>Total cost of the entire program/intervention</t>
  </si>
  <si>
    <t>A program reports a cost of $50,000 per quarter and 1000 clients served</t>
  </si>
  <si>
    <t># of reported output associated with "cost at program level"</t>
  </si>
  <si>
    <t>time period in months associated with "cost at program level"</t>
  </si>
  <si>
    <t>Indicate the table or figure where the cost data can be found</t>
  </si>
  <si>
    <t>Report the source of the cost data</t>
  </si>
  <si>
    <t>Personnel costs are collected from payroll records and allocated based on observed time with patients</t>
  </si>
  <si>
    <t>For each cost item, select the method (category) used to measure the output unit</t>
  </si>
  <si>
    <t>program logs are used to measure the number of clients served</t>
  </si>
  <si>
    <t>logs</t>
  </si>
  <si>
    <r>
      <t>Note: Time and units are integrated using the structure "</t>
    </r>
    <r>
      <rPr>
        <b/>
        <i/>
        <sz val="12"/>
        <color theme="1"/>
        <rFont val="Calibri"/>
        <family val="2"/>
        <scheme val="minor"/>
      </rPr>
      <t>u#t</t>
    </r>
    <r>
      <rPr>
        <i/>
        <sz val="12"/>
        <color theme="1"/>
        <rFont val="Calibri"/>
        <family val="2"/>
        <scheme val="minor"/>
      </rPr>
      <t xml:space="preserve">" where </t>
    </r>
    <r>
      <rPr>
        <b/>
        <i/>
        <sz val="12"/>
        <color theme="1"/>
        <rFont val="Calibri"/>
        <family val="2"/>
        <scheme val="minor"/>
      </rPr>
      <t>u</t>
    </r>
    <r>
      <rPr>
        <i/>
        <sz val="12"/>
        <color theme="1"/>
        <rFont val="Calibri"/>
        <family val="2"/>
        <scheme val="minor"/>
      </rPr>
      <t xml:space="preserve">=cost unit, </t>
    </r>
    <r>
      <rPr>
        <b/>
        <i/>
        <sz val="12"/>
        <color theme="1"/>
        <rFont val="Calibri"/>
        <family val="2"/>
        <scheme val="minor"/>
      </rPr>
      <t>#</t>
    </r>
    <r>
      <rPr>
        <i/>
        <sz val="12"/>
        <color theme="1"/>
        <rFont val="Calibri"/>
        <family val="2"/>
        <scheme val="minor"/>
      </rPr>
      <t xml:space="preserve">=number of time units, and </t>
    </r>
    <r>
      <rPr>
        <b/>
        <i/>
        <sz val="12"/>
        <color theme="1"/>
        <rFont val="Calibri"/>
        <family val="2"/>
        <scheme val="minor"/>
      </rPr>
      <t>t</t>
    </r>
    <r>
      <rPr>
        <i/>
        <sz val="12"/>
        <color theme="1"/>
        <rFont val="Calibri"/>
        <family val="2"/>
        <scheme val="minor"/>
      </rPr>
      <t>=type of time unit. The components are used as needed, e.g. c = client as for HCT, and p1m = 1 person-month as for ART.</t>
    </r>
  </si>
  <si>
    <t>Cost observations</t>
  </si>
  <si>
    <t>Denominator for unit cost</t>
  </si>
  <si>
    <t>Click here for code book</t>
  </si>
  <si>
    <t>Record IDs</t>
  </si>
  <si>
    <t>Cost categories</t>
  </si>
  <si>
    <t>Intervention ID</t>
  </si>
  <si>
    <t>Core Input
(or "no")</t>
  </si>
  <si>
    <t>Core Input (or "no")</t>
  </si>
  <si>
    <t>Description of Fields (Columns) in Cost data sheet</t>
  </si>
  <si>
    <t>Description of Fields (Columns) in Study attributes Sheet</t>
  </si>
  <si>
    <t>supplies purchased outside of the study timeframe</t>
  </si>
  <si>
    <t>same</t>
  </si>
  <si>
    <t>supplies allocated to month by service intensity</t>
  </si>
  <si>
    <t>P &amp; Qs</t>
  </si>
  <si>
    <t>Results</t>
  </si>
  <si>
    <t>Start month</t>
  </si>
  <si>
    <t>Start year</t>
  </si>
  <si>
    <t>End month</t>
  </si>
  <si>
    <t>End year</t>
  </si>
  <si>
    <t>direct observation, or "time and motion"</t>
  </si>
  <si>
    <t>How costs are allocated to the intervention, vs other activities</t>
  </si>
  <si>
    <t>Resource valuation perspective (top vs. bottom)</t>
  </si>
  <si>
    <t>Resource valuation perspective (top vs. bottom) RS</t>
  </si>
  <si>
    <t>Heterogeneity</t>
  </si>
  <si>
    <t xml:space="preserve">Sampling                                                     Sampling                                                     Sampling                                                     </t>
  </si>
  <si>
    <t>Breakdown by funder/ perspective RS</t>
  </si>
  <si>
    <t>Are costs reported by type of input (e.g., supplies, personnel, etc)?</t>
  </si>
  <si>
    <t>Are costs reported by activity (e.g., recruitment, screening, care)</t>
  </si>
  <si>
    <t>Are costs reported by year?</t>
  </si>
  <si>
    <t>… by funder or economic perspective</t>
  </si>
  <si>
    <t>Reporting Detail Remarks</t>
  </si>
  <si>
    <t>Breakdown by input cost category RS</t>
  </si>
  <si>
    <t>Measurement of Resource Use Remarks</t>
  </si>
  <si>
    <t>Valuing time Remarks</t>
  </si>
  <si>
    <t>Currency remarks</t>
  </si>
  <si>
    <t>Valuing time</t>
  </si>
  <si>
    <t xml:space="preserve">Costing frame                                                           Costing frame                                                           Costing frame                                                           </t>
  </si>
  <si>
    <t>Geography</t>
  </si>
  <si>
    <t>Exclusions</t>
  </si>
  <si>
    <t>Indicate whether or not choices to exclude certain cost items or categories are justified based on costing purpose (incl. due to magnitude of category)</t>
  </si>
  <si>
    <t>Measurement of Resource Use</t>
  </si>
  <si>
    <t>Currency</t>
  </si>
  <si>
    <t>Misc Economic methods</t>
  </si>
  <si>
    <t>Valuing patient time</t>
  </si>
  <si>
    <t>Valuing patient time RS</t>
  </si>
  <si>
    <t>Cost detail</t>
  </si>
  <si>
    <t>Data for Program Period (NB: used to calculate unit costs)</t>
  </si>
  <si>
    <t>Cost Remarks</t>
  </si>
  <si>
    <t>Data for Program Period
(NB: used to calculate unit costs)</t>
  </si>
  <si>
    <t>Study Attributes</t>
  </si>
  <si>
    <t>… search, i.e, Cntrl-F</t>
  </si>
  <si>
    <t>Code book</t>
  </si>
  <si>
    <t>Misc Economic Methods</t>
  </si>
  <si>
    <t>Includes very minor costs but doesn't explain methods for collection/allocation</t>
  </si>
  <si>
    <t>Sources of input quantities</t>
  </si>
  <si>
    <t>Sources of input quantities RS</t>
  </si>
  <si>
    <t>Identify the source (category) of input quantities, if any, which are used in total or unit costs (only applies to micro-costing)</t>
  </si>
  <si>
    <t>Identify the source (category) of input prices, if any, which are used in total or unit costs (only applies to micro-costing)</t>
  </si>
  <si>
    <t>Currency of data collection (ISO code)</t>
  </si>
  <si>
    <t>ETB</t>
  </si>
  <si>
    <t>INR</t>
  </si>
  <si>
    <t>Uganda Shilling</t>
  </si>
  <si>
    <t>Source Data</t>
  </si>
  <si>
    <t>Exclusions Remarks</t>
  </si>
  <si>
    <t>Sampling</t>
  </si>
  <si>
    <t>Describe any evaluation of the intervention's quality, according the author (score and metric). Free text field.</t>
  </si>
  <si>
    <t>Direct medical</t>
  </si>
  <si>
    <t>Direct non-medical</t>
  </si>
  <si>
    <t>Guardian costs</t>
  </si>
  <si>
    <t>Carer costs</t>
  </si>
  <si>
    <t>Time loss</t>
  </si>
  <si>
    <t>Intangible costs</t>
  </si>
  <si>
    <t>Coping strategies</t>
  </si>
  <si>
    <t>Indirect costs</t>
  </si>
  <si>
    <t>Service delivery sector (ownership)</t>
  </si>
  <si>
    <t>private</t>
  </si>
  <si>
    <t>other</t>
  </si>
  <si>
    <t>Catastrophic patient costs</t>
  </si>
  <si>
    <t>Catastrophic patient costs RS</t>
  </si>
  <si>
    <t>measured</t>
  </si>
  <si>
    <t>measured + threshold</t>
  </si>
  <si>
    <t>measured, threshold, proportion</t>
  </si>
  <si>
    <t>Disease Prevalence
(HIV)</t>
  </si>
  <si>
    <t>Disease Prevalence (TB)</t>
  </si>
  <si>
    <t>AED</t>
  </si>
  <si>
    <t>United Arab Emirates Dirham</t>
  </si>
  <si>
    <t>AFN</t>
  </si>
  <si>
    <t>Afghanistan Afghani</t>
  </si>
  <si>
    <t>ALL</t>
  </si>
  <si>
    <t>Albania Lek</t>
  </si>
  <si>
    <t>AMD</t>
  </si>
  <si>
    <t>Armenia Dram</t>
  </si>
  <si>
    <t>ANG</t>
  </si>
  <si>
    <t>Netherlands Antilles Guilder</t>
  </si>
  <si>
    <t>AOA</t>
  </si>
  <si>
    <t>Angola Kwanza</t>
  </si>
  <si>
    <t>ARS</t>
  </si>
  <si>
    <t>Argentina Peso</t>
  </si>
  <si>
    <t>AUD</t>
  </si>
  <si>
    <t>Australia Dollar</t>
  </si>
  <si>
    <t>AWG</t>
  </si>
  <si>
    <t>Aruba Guilder</t>
  </si>
  <si>
    <t>AZN</t>
  </si>
  <si>
    <t>Azerbaijan New Manat</t>
  </si>
  <si>
    <t>BAM</t>
  </si>
  <si>
    <t>Bosnia and Herzegovina Convertible Marka</t>
  </si>
  <si>
    <t>BBD</t>
  </si>
  <si>
    <t>Barbados Dollar</t>
  </si>
  <si>
    <t>BDT</t>
  </si>
  <si>
    <t>Bangladesh Taka</t>
  </si>
  <si>
    <t>BGN</t>
  </si>
  <si>
    <t>Bulgaria Lev</t>
  </si>
  <si>
    <t>BHD</t>
  </si>
  <si>
    <t>Bahrain Dinar</t>
  </si>
  <si>
    <t>BIF</t>
  </si>
  <si>
    <t>Burundi Franc</t>
  </si>
  <si>
    <t>BMD</t>
  </si>
  <si>
    <t>Bermuda Dollar</t>
  </si>
  <si>
    <t>BND</t>
  </si>
  <si>
    <t>Brunei Darussalam Dollar</t>
  </si>
  <si>
    <t>BOB</t>
  </si>
  <si>
    <t>Bolivia Bolíviano</t>
  </si>
  <si>
    <t>BRL</t>
  </si>
  <si>
    <t>Brazil Real</t>
  </si>
  <si>
    <t>BSD</t>
  </si>
  <si>
    <t>Bahamas Dollar</t>
  </si>
  <si>
    <t>BTN</t>
  </si>
  <si>
    <t>Bhutan Ngultrum</t>
  </si>
  <si>
    <t>BWP</t>
  </si>
  <si>
    <t>Botswana Pula</t>
  </si>
  <si>
    <t>BYN</t>
  </si>
  <si>
    <t>Belarus Ruble</t>
  </si>
  <si>
    <t>BZD</t>
  </si>
  <si>
    <t>Belize Dollar</t>
  </si>
  <si>
    <t>CAD</t>
  </si>
  <si>
    <t>Canada Dollar</t>
  </si>
  <si>
    <t>CDF</t>
  </si>
  <si>
    <t>Congo/Kinshasa Franc</t>
  </si>
  <si>
    <t>CHF</t>
  </si>
  <si>
    <t>Switzerland Franc</t>
  </si>
  <si>
    <t>CLP</t>
  </si>
  <si>
    <t>Chile Peso</t>
  </si>
  <si>
    <t>CNY</t>
  </si>
  <si>
    <t>China Yuan Renminbi</t>
  </si>
  <si>
    <t>COP</t>
  </si>
  <si>
    <t>Colombia Peso</t>
  </si>
  <si>
    <t>CRC</t>
  </si>
  <si>
    <t>Costa Rica Colon</t>
  </si>
  <si>
    <t>CUC</t>
  </si>
  <si>
    <t>Cuba Convertible Peso</t>
  </si>
  <si>
    <t>CUP</t>
  </si>
  <si>
    <t>Cuba Peso</t>
  </si>
  <si>
    <t>CVE</t>
  </si>
  <si>
    <t>Cape Verde Escudo</t>
  </si>
  <si>
    <t>CZK</t>
  </si>
  <si>
    <t>Czech Republic Koruna</t>
  </si>
  <si>
    <t>DJF</t>
  </si>
  <si>
    <t>Djibouti Franc</t>
  </si>
  <si>
    <t>DKK</t>
  </si>
  <si>
    <t>Denmark Krone</t>
  </si>
  <si>
    <t>DOP</t>
  </si>
  <si>
    <t>Dominican Republic Peso</t>
  </si>
  <si>
    <t>DZD</t>
  </si>
  <si>
    <t>Algeria Dinar</t>
  </si>
  <si>
    <t>EGP</t>
  </si>
  <si>
    <t>Egypt Pound</t>
  </si>
  <si>
    <t>ERN</t>
  </si>
  <si>
    <t>Eritrea Nakfa</t>
  </si>
  <si>
    <t>Ethiopia Birr</t>
  </si>
  <si>
    <t>EUR</t>
  </si>
  <si>
    <t>Euro Member Countries</t>
  </si>
  <si>
    <t>FJD</t>
  </si>
  <si>
    <t>Fiji Dollar</t>
  </si>
  <si>
    <t>FKP</t>
  </si>
  <si>
    <t>Falkland Islands (Malvinas) Pound</t>
  </si>
  <si>
    <t>GBP</t>
  </si>
  <si>
    <t>United Kingdom Pound</t>
  </si>
  <si>
    <t>GEL</t>
  </si>
  <si>
    <t>Georgia Lari</t>
  </si>
  <si>
    <t>GGP</t>
  </si>
  <si>
    <t>Guernsey Pound</t>
  </si>
  <si>
    <t>GHS</t>
  </si>
  <si>
    <t>Ghana Cedi</t>
  </si>
  <si>
    <t>GIP</t>
  </si>
  <si>
    <t>Gibraltar Pound</t>
  </si>
  <si>
    <t>GMD</t>
  </si>
  <si>
    <t>Gambia Dalasi</t>
  </si>
  <si>
    <t>GNF</t>
  </si>
  <si>
    <t>Guinea Franc</t>
  </si>
  <si>
    <t>GTQ</t>
  </si>
  <si>
    <t>Guatemala Quetzal</t>
  </si>
  <si>
    <t>GYD</t>
  </si>
  <si>
    <t>Guyana Dollar</t>
  </si>
  <si>
    <t>HKD</t>
  </si>
  <si>
    <t>Hong Kong Dollar</t>
  </si>
  <si>
    <t>HNL</t>
  </si>
  <si>
    <t>Honduras Lempira</t>
  </si>
  <si>
    <t>HRK</t>
  </si>
  <si>
    <t>Croatia Kuna</t>
  </si>
  <si>
    <t>HTG</t>
  </si>
  <si>
    <t>Haiti Gourde</t>
  </si>
  <si>
    <t>HUF</t>
  </si>
  <si>
    <t>Hungary Forint</t>
  </si>
  <si>
    <t>IDR</t>
  </si>
  <si>
    <t>Indonesia Rupiah</t>
  </si>
  <si>
    <t>ILS</t>
  </si>
  <si>
    <t>Israel Shekel</t>
  </si>
  <si>
    <t>IMP</t>
  </si>
  <si>
    <t>Isle of Man Pound</t>
  </si>
  <si>
    <t>India Rupee</t>
  </si>
  <si>
    <t>IQD</t>
  </si>
  <si>
    <t>Iraq Dinar</t>
  </si>
  <si>
    <t>IRR</t>
  </si>
  <si>
    <t>Iran Rial</t>
  </si>
  <si>
    <t>ISK</t>
  </si>
  <si>
    <t>Iceland Krona</t>
  </si>
  <si>
    <t>JEP</t>
  </si>
  <si>
    <t>Jersey Pound</t>
  </si>
  <si>
    <t>JMD</t>
  </si>
  <si>
    <t>Jamaica Dollar</t>
  </si>
  <si>
    <t>JOD</t>
  </si>
  <si>
    <t>Jordan Dinar</t>
  </si>
  <si>
    <t>JPY</t>
  </si>
  <si>
    <t>Japan Yen</t>
  </si>
  <si>
    <t>KES</t>
  </si>
  <si>
    <t>Kenya Shilling</t>
  </si>
  <si>
    <t>KGS</t>
  </si>
  <si>
    <t>Kyrgyzstan Som</t>
  </si>
  <si>
    <t>KHR</t>
  </si>
  <si>
    <t>Cambodia Riel</t>
  </si>
  <si>
    <t>KMF</t>
  </si>
  <si>
    <t>Comoros Franc</t>
  </si>
  <si>
    <t>KPW</t>
  </si>
  <si>
    <t>Korea (North) Won</t>
  </si>
  <si>
    <t>KRW</t>
  </si>
  <si>
    <t>Korea (South) Won</t>
  </si>
  <si>
    <t>KWD</t>
  </si>
  <si>
    <t>Kuwait Dinar</t>
  </si>
  <si>
    <t>KYD</t>
  </si>
  <si>
    <t>Cayman Islands Dollar</t>
  </si>
  <si>
    <t>KZT</t>
  </si>
  <si>
    <t>Kazakhstan Tenge</t>
  </si>
  <si>
    <t>LAK</t>
  </si>
  <si>
    <t>Laos Kip</t>
  </si>
  <si>
    <t>LBP</t>
  </si>
  <si>
    <t>Lebanon Pound</t>
  </si>
  <si>
    <t>LKR</t>
  </si>
  <si>
    <t>Sri Lanka Rupee</t>
  </si>
  <si>
    <t>LRD</t>
  </si>
  <si>
    <t>Liberia Dollar</t>
  </si>
  <si>
    <t>LSL</t>
  </si>
  <si>
    <t>Lesotho Loti</t>
  </si>
  <si>
    <t>LYD</t>
  </si>
  <si>
    <t>Libya Dinar</t>
  </si>
  <si>
    <t>MAD</t>
  </si>
  <si>
    <t>Morocco Dirham</t>
  </si>
  <si>
    <t>MDL</t>
  </si>
  <si>
    <t>Moldova Leu</t>
  </si>
  <si>
    <t>MGA</t>
  </si>
  <si>
    <t>Madagascar Ariary</t>
  </si>
  <si>
    <t>MKD</t>
  </si>
  <si>
    <t>Macedonia Denar</t>
  </si>
  <si>
    <t>MMK</t>
  </si>
  <si>
    <t>Myanmar (Burma) Kyat</t>
  </si>
  <si>
    <t>MNT</t>
  </si>
  <si>
    <t>Mongolia Tughrik</t>
  </si>
  <si>
    <t>MOP</t>
  </si>
  <si>
    <t>Macau Pataca</t>
  </si>
  <si>
    <t>MRO</t>
  </si>
  <si>
    <t>Mauritania Ouguiya</t>
  </si>
  <si>
    <t>MUR</t>
  </si>
  <si>
    <t>Mauritius Rupee</t>
  </si>
  <si>
    <t>MVR</t>
  </si>
  <si>
    <t>Maldives (Maldive Islands) Rufiyaa</t>
  </si>
  <si>
    <t>MWK</t>
  </si>
  <si>
    <t>Malawi Kwacha</t>
  </si>
  <si>
    <t>MXN</t>
  </si>
  <si>
    <t>Mexico Peso</t>
  </si>
  <si>
    <t>MYR</t>
  </si>
  <si>
    <t>Malaysia Ringgit</t>
  </si>
  <si>
    <t>MZN</t>
  </si>
  <si>
    <t>Mozambique Metical</t>
  </si>
  <si>
    <t>NAD</t>
  </si>
  <si>
    <t>Namibia Dollar</t>
  </si>
  <si>
    <t>NGN</t>
  </si>
  <si>
    <t>Nigeria Naira</t>
  </si>
  <si>
    <t>NIO</t>
  </si>
  <si>
    <t>Nicaragua Cordoba</t>
  </si>
  <si>
    <t>NOK</t>
  </si>
  <si>
    <t>Norway Krone</t>
  </si>
  <si>
    <t>NPR</t>
  </si>
  <si>
    <t>Nepal Rupee</t>
  </si>
  <si>
    <t>NZD</t>
  </si>
  <si>
    <t>New Zealand Dollar</t>
  </si>
  <si>
    <t>OMR</t>
  </si>
  <si>
    <t>Oman Rial</t>
  </si>
  <si>
    <t>PAB</t>
  </si>
  <si>
    <t>Panama Balboa</t>
  </si>
  <si>
    <t>PEN</t>
  </si>
  <si>
    <t>Peru Sol</t>
  </si>
  <si>
    <t>PGK</t>
  </si>
  <si>
    <t>Papua New Guinea Kina</t>
  </si>
  <si>
    <t>PHP</t>
  </si>
  <si>
    <t>Philippines Peso</t>
  </si>
  <si>
    <t>PKR</t>
  </si>
  <si>
    <t>Pakistan Rupee</t>
  </si>
  <si>
    <t>PLN</t>
  </si>
  <si>
    <t>Poland Zloty</t>
  </si>
  <si>
    <t>PYG</t>
  </si>
  <si>
    <t>Paraguay Guarani</t>
  </si>
  <si>
    <t>QAR</t>
  </si>
  <si>
    <t>Qatar Riyal</t>
  </si>
  <si>
    <t>RON</t>
  </si>
  <si>
    <t>Romania New Leu</t>
  </si>
  <si>
    <t>RSD</t>
  </si>
  <si>
    <t>Serbia Dinar</t>
  </si>
  <si>
    <t>RUB</t>
  </si>
  <si>
    <t>Russia Ruble</t>
  </si>
  <si>
    <t>RWF</t>
  </si>
  <si>
    <t>Rwanda Franc</t>
  </si>
  <si>
    <t>SAR</t>
  </si>
  <si>
    <t>Saudi Arabia Riyal</t>
  </si>
  <si>
    <t>SBD</t>
  </si>
  <si>
    <t>Solomon Islands Dollar</t>
  </si>
  <si>
    <t>SCR</t>
  </si>
  <si>
    <t>Seychelles Rupee</t>
  </si>
  <si>
    <t>SDG</t>
  </si>
  <si>
    <t>Sudan Pound</t>
  </si>
  <si>
    <t>SEK</t>
  </si>
  <si>
    <t>Sweden Krona</t>
  </si>
  <si>
    <t>SGD</t>
  </si>
  <si>
    <t>Singapore Dollar</t>
  </si>
  <si>
    <t>SHP</t>
  </si>
  <si>
    <t>Saint Helena Pound</t>
  </si>
  <si>
    <t>SLL</t>
  </si>
  <si>
    <t>Sierra Leone Leone</t>
  </si>
  <si>
    <t>SOS</t>
  </si>
  <si>
    <t>Somalia Shilling</t>
  </si>
  <si>
    <t>SPL*</t>
  </si>
  <si>
    <t>Seborga Luigino</t>
  </si>
  <si>
    <t>SRD</t>
  </si>
  <si>
    <t>Suriname Dollar</t>
  </si>
  <si>
    <t>STD</t>
  </si>
  <si>
    <t>São Tomé and Príncipe Dobra</t>
  </si>
  <si>
    <t>SVC</t>
  </si>
  <si>
    <t>El Salvador Colon</t>
  </si>
  <si>
    <t>SYP</t>
  </si>
  <si>
    <t>Syria Pound</t>
  </si>
  <si>
    <t>SZL</t>
  </si>
  <si>
    <t>Swaziland Lilangeni</t>
  </si>
  <si>
    <t>THB</t>
  </si>
  <si>
    <t>Thailand Baht</t>
  </si>
  <si>
    <t>TJS</t>
  </si>
  <si>
    <t>Tajikistan Somoni</t>
  </si>
  <si>
    <t>TMT</t>
  </si>
  <si>
    <t>Turkmenistan Manat</t>
  </si>
  <si>
    <t>TND</t>
  </si>
  <si>
    <t>Tunisia Dinar</t>
  </si>
  <si>
    <t>TOP</t>
  </si>
  <si>
    <t>Tonga Pa'anga</t>
  </si>
  <si>
    <t>TRY</t>
  </si>
  <si>
    <t>Turkey Lira</t>
  </si>
  <si>
    <t>TTD</t>
  </si>
  <si>
    <t>Trinidad and Tobago Dollar</t>
  </si>
  <si>
    <t>TVD</t>
  </si>
  <si>
    <t>Tuvalu Dollar</t>
  </si>
  <si>
    <t>TWD</t>
  </si>
  <si>
    <t>Taiwan New Dollar</t>
  </si>
  <si>
    <t>TZS</t>
  </si>
  <si>
    <t>Tanzania Shilling</t>
  </si>
  <si>
    <t>UAH</t>
  </si>
  <si>
    <t>Ukraine Hryvnia</t>
  </si>
  <si>
    <t>UGX</t>
  </si>
  <si>
    <t>United States Dollar</t>
  </si>
  <si>
    <t>UYU</t>
  </si>
  <si>
    <t>Uruguay Peso</t>
  </si>
  <si>
    <t>UZS</t>
  </si>
  <si>
    <t>Uzbekistan Som</t>
  </si>
  <si>
    <t>VEF</t>
  </si>
  <si>
    <t>Venezuela Bolivar</t>
  </si>
  <si>
    <t>VND</t>
  </si>
  <si>
    <t>Viet Nam Dong</t>
  </si>
  <si>
    <t>VUV</t>
  </si>
  <si>
    <t>Vanuatu Vatu</t>
  </si>
  <si>
    <t>WST</t>
  </si>
  <si>
    <t>Samoa Tala</t>
  </si>
  <si>
    <t>XAF</t>
  </si>
  <si>
    <t>Communauté Financière Africaine (BEAC) CFA Franc BEAC</t>
  </si>
  <si>
    <t>XCD</t>
  </si>
  <si>
    <t>East Caribbean Dollar</t>
  </si>
  <si>
    <t>XDR</t>
  </si>
  <si>
    <t>International Monetary Fund (IMF) Special Drawing Rights</t>
  </si>
  <si>
    <t>XOF</t>
  </si>
  <si>
    <t>Communauté Financière Africaine (BCEAO) Franc</t>
  </si>
  <si>
    <t>XPF</t>
  </si>
  <si>
    <t>Comptoirs Français du Pacifique (CFP) Franc</t>
  </si>
  <si>
    <t>YER</t>
  </si>
  <si>
    <t>Yemen Rial</t>
  </si>
  <si>
    <t>ZAR</t>
  </si>
  <si>
    <t>South Africa Rand</t>
  </si>
  <si>
    <t>ZMW</t>
  </si>
  <si>
    <t>Zambia Kwacha</t>
  </si>
  <si>
    <t>ZWD</t>
  </si>
  <si>
    <t>Zimbabwe Dollar</t>
  </si>
  <si>
    <t>ISO Code</t>
  </si>
  <si>
    <t>Currency Name</t>
  </si>
  <si>
    <t>Reported currency
(ISO code)</t>
  </si>
  <si>
    <t>CD4 Count - Median (HIV)</t>
  </si>
  <si>
    <t>CD4 Count - Range (HIV)</t>
  </si>
  <si>
    <t>Drug Resistance (TB)</t>
  </si>
  <si>
    <t>MDR TB was observed in 12% of cases. No cases of XDR TB were diagnosed</t>
  </si>
  <si>
    <t>12% MDR TB</t>
  </si>
  <si>
    <t>Systematic screening - active</t>
  </si>
  <si>
    <t>Systematic screening - passive</t>
  </si>
  <si>
    <t>Systematic screening - other</t>
  </si>
  <si>
    <t>TB</t>
  </si>
  <si>
    <t>Improving Diagnosis - LPA</t>
  </si>
  <si>
    <t>Improving Diagnosis - DST</t>
  </si>
  <si>
    <t>Patient Support</t>
  </si>
  <si>
    <t>Treatment - Intensive Phase, New</t>
  </si>
  <si>
    <t>Treatment - Intensive Phase, Retreatment drugs</t>
  </si>
  <si>
    <t>Treatment - Intensive Phase, MDR</t>
  </si>
  <si>
    <t>Treatment - Intensive Phase, Pre –XDR</t>
  </si>
  <si>
    <t>Treatment - Intensive Phase, XDR</t>
  </si>
  <si>
    <t>Treatment - Intensive Phase, Other</t>
  </si>
  <si>
    <t>Treatment - Continuation Phase, New</t>
  </si>
  <si>
    <t>Treatment - Continuation Phase, Retreatment drugs</t>
  </si>
  <si>
    <t>Treatment - Continuation Phase, MDR</t>
  </si>
  <si>
    <t>Treatment - Continuation Phase, Pre –XDR</t>
  </si>
  <si>
    <t>Treatment - Continuation Phase, XDR</t>
  </si>
  <si>
    <t>Treatment - Continuation Phase, Other</t>
  </si>
  <si>
    <t>IPT Treatment - Continuation Phase</t>
  </si>
  <si>
    <t>Infection Control - Education</t>
  </si>
  <si>
    <t>Infection Control - Program</t>
  </si>
  <si>
    <t>International Standards for Tuberculosis Care (ISTC) public private mix (PPM) - Community</t>
  </si>
  <si>
    <t>International Standards for Tuberculosis Care (ISTC) public private mix (PPM) - Workplace</t>
  </si>
  <si>
    <t>International Standards for Tuberculosis Care (ISTC) public private mix (PPM) - Other</t>
  </si>
  <si>
    <t>New Vaccine Candidates</t>
  </si>
  <si>
    <t>Partnering initiatives</t>
  </si>
  <si>
    <t xml:space="preserve">Childhood TB </t>
  </si>
  <si>
    <t xml:space="preserve">Latent TB </t>
  </si>
  <si>
    <t xml:space="preserve">Extrapulmonary TB </t>
  </si>
  <si>
    <t>Use of general health services</t>
  </si>
  <si>
    <t>Practical approach to lung health</t>
  </si>
  <si>
    <t xml:space="preserve">Operational research </t>
  </si>
  <si>
    <t>Community tuberculosis care</t>
  </si>
  <si>
    <t>Human resource development - training</t>
  </si>
  <si>
    <t>Human resource development - international technical assistance</t>
  </si>
  <si>
    <t>Human resource development - other</t>
  </si>
  <si>
    <t>Human resource development - program management</t>
  </si>
  <si>
    <t>Community</t>
  </si>
  <si>
    <t>Contacts</t>
  </si>
  <si>
    <t>Facility attendees</t>
  </si>
  <si>
    <t>High risk</t>
  </si>
  <si>
    <t>HIV, TB</t>
  </si>
  <si>
    <t>COM</t>
  </si>
  <si>
    <t>CON</t>
  </si>
  <si>
    <t>OTH</t>
  </si>
  <si>
    <t>INC</t>
  </si>
  <si>
    <t>Prisons/incarcerated</t>
  </si>
  <si>
    <t>FA</t>
  </si>
  <si>
    <t>HR</t>
  </si>
  <si>
    <t>Target Population Remarks</t>
  </si>
  <si>
    <t>Patients with and without recent TB-related expenditures were surveyed about their health expenses</t>
  </si>
  <si>
    <t>Management practices</t>
  </si>
  <si>
    <t>Management practices RS</t>
  </si>
  <si>
    <t>Describe the management practices of the program/site being costed. Open-ended.</t>
  </si>
  <si>
    <t>Valuing Time</t>
  </si>
  <si>
    <t>Reporting Detail</t>
  </si>
  <si>
    <t>Glossary of Interventions</t>
  </si>
  <si>
    <t>Indicate the lowest level of data aggregation (most disaggregated) reported.</t>
  </si>
  <si>
    <t>Total program costs and outputs are reported for each of 10 sites</t>
  </si>
  <si>
    <t xml:space="preserve">The economic perspective of the study according to the author. </t>
  </si>
  <si>
    <t>The economic perspective of the study based on the included cost categories and items. May be different than the perspective reported by the author. "Societal" must include service provision costs + patient time and/or direct non-medical costs. "Healthcare system" refers to service provision only, although it may be used to approximate societal cost in cases where patient costs are negligible. "Provider" refers to the healthcare system, with deductions made for insurace payments, patient cost shares, gov't subsidies, etc.</t>
  </si>
  <si>
    <t>Patient Survey Recall Period (in months)</t>
  </si>
  <si>
    <t>Patient Survey Recall Period (in months) RS</t>
  </si>
  <si>
    <t>Report the number of months between when the patient cost was incurred and when the data was collected from the patient through survey, as reported by author</t>
  </si>
  <si>
    <t>Period Portrayed (total months)</t>
  </si>
  <si>
    <t>See above. If start and end dates are reported, this is calculated from the dates. If dates are not reported, but period portrayed is reported, use this field to report total time in months.</t>
  </si>
  <si>
    <t>Male circumcision</t>
  </si>
  <si>
    <t xml:space="preserve">Family planning, counselling and contraception </t>
  </si>
  <si>
    <t xml:space="preserve">Prevention of HIV transmission in health settings </t>
  </si>
  <si>
    <t xml:space="preserve">Blood safety </t>
  </si>
  <si>
    <t>Interventions targeting sex workers</t>
  </si>
  <si>
    <t>Interventions targeting MSM and transgender people</t>
  </si>
  <si>
    <t xml:space="preserve">Client-initiated HIV testing and counselling </t>
  </si>
  <si>
    <t>Rapid HIV tests</t>
  </si>
  <si>
    <t xml:space="preserve">Treatment preparedness and adherence support </t>
  </si>
  <si>
    <t>Patient monitoring</t>
  </si>
  <si>
    <t xml:space="preserve">Counselling </t>
  </si>
  <si>
    <t>Palliative care</t>
  </si>
  <si>
    <t>Tuberculosis prevention, diagnosis and treatment</t>
  </si>
  <si>
    <t>Integration and linkage of health services</t>
  </si>
  <si>
    <t>Prevention and assessment of HIV drug resistance</t>
  </si>
  <si>
    <t>Detecting and managing sexually transmitted infections</t>
  </si>
  <si>
    <t xml:space="preserve">Non-occupational post-exposure prophylaxis </t>
  </si>
  <si>
    <t>Needle and syringe programmes</t>
  </si>
  <si>
    <t xml:space="preserve">Antiretroviral medicines to prevent HIV infection in infants </t>
  </si>
  <si>
    <t xml:space="preserve">Treatment, care and support for women living with HIV, their children and families </t>
  </si>
  <si>
    <t xml:space="preserve">Infant feeding counselling and support </t>
  </si>
  <si>
    <t>Occupational health of healthcare workers</t>
  </si>
  <si>
    <t>Occupational post-exposure prophylaxis</t>
  </si>
  <si>
    <t>Prevention among people living with HIV</t>
  </si>
  <si>
    <t>Specific considerations for HIV prevention in young people</t>
  </si>
  <si>
    <t>Specific considerations for displaced, mobile and migrant populations</t>
  </si>
  <si>
    <t>Specific considerations for Prisoners and people in other closed settings</t>
  </si>
  <si>
    <t xml:space="preserve">Provider-initiated HIV testing and counselling </t>
  </si>
  <si>
    <t>Family and partner HIV testing and counselling</t>
  </si>
  <si>
    <t xml:space="preserve">Infant and children HIV testing and counselling </t>
  </si>
  <si>
    <t xml:space="preserve">Blood donor HIV testing and counselling </t>
  </si>
  <si>
    <t>Antiretroviral therapy for adults, adolescents and children</t>
  </si>
  <si>
    <t>Managing opportunistic infections and co-morbidities</t>
  </si>
  <si>
    <t>Output 9</t>
  </si>
  <si>
    <t>Output 8</t>
  </si>
  <si>
    <t>Output 7</t>
  </si>
  <si>
    <t>Output 6</t>
  </si>
  <si>
    <t>Output 5</t>
  </si>
  <si>
    <t>Output 4</t>
  </si>
  <si>
    <t>Output 3</t>
  </si>
  <si>
    <t>Output 2</t>
  </si>
  <si>
    <t>Output 1</t>
  </si>
  <si>
    <t>Intervention</t>
  </si>
  <si>
    <t>Unit cost for one x-ray</t>
  </si>
  <si>
    <t>Improving Diagnosis - Microscopy</t>
  </si>
  <si>
    <t>Improving Diagnosis - Xpert</t>
  </si>
  <si>
    <t>Improving Diagnosis - X-ray</t>
  </si>
  <si>
    <t>Improving Diagnosis - Culture</t>
  </si>
  <si>
    <t>Improving Diagnosis - Other</t>
  </si>
  <si>
    <t>Unit cost of incentives/enablers/food vouchers</t>
  </si>
  <si>
    <t>MDR side-effect monitoring per person</t>
  </si>
  <si>
    <t>XDR side-effect monitoring per person</t>
  </si>
  <si>
    <t>MDR treatment monitoring per person</t>
  </si>
  <si>
    <t>Pre-XDR treatment monitoring per person</t>
  </si>
  <si>
    <t>Pre-XDR side-effect monitoring per person</t>
  </si>
  <si>
    <t>XDR treatment monitoring per person</t>
  </si>
  <si>
    <t>analyzed</t>
  </si>
  <si>
    <t>ID Interven-tion</t>
  </si>
  <si>
    <t>Promoting and supporting condom use [social marketing]</t>
  </si>
  <si>
    <t>male condom sold via SM</t>
  </si>
  <si>
    <t>attendance at IEC activities</t>
  </si>
  <si>
    <t>client visit</t>
  </si>
  <si>
    <t>female condom</t>
  </si>
  <si>
    <t>male condom</t>
  </si>
  <si>
    <t>person reached</t>
  </si>
  <si>
    <t>STI syndrome treated</t>
  </si>
  <si>
    <t>STI syndrome correctly treated</t>
  </si>
  <si>
    <t>Safer sex and risk reduction counselling (IEC)</t>
  </si>
  <si>
    <t>person counseled</t>
  </si>
  <si>
    <t>male circumcision delivered</t>
  </si>
  <si>
    <t>annual hospital bed</t>
  </si>
  <si>
    <t>disposable/reusable circumcision kit</t>
  </si>
  <si>
    <t>male circumcision adjusted for complications</t>
  </si>
  <si>
    <t>male circumcision adjusted for complications using a disposable kit</t>
  </si>
  <si>
    <t>male circumcision without complications</t>
  </si>
  <si>
    <t>neonatal male circumcision adjusted for complications</t>
  </si>
  <si>
    <t>neonatal male circumcision without complications</t>
  </si>
  <si>
    <t>exposed person treated</t>
  </si>
  <si>
    <t>PEP kit</t>
  </si>
  <si>
    <t>person exposed</t>
  </si>
  <si>
    <t>needle/syringe distributed</t>
  </si>
  <si>
    <t>Additional AD syringe</t>
  </si>
  <si>
    <t>Drug dependence treatment - fixed duration [e.g.,  detox, residential therapy - 3 m]</t>
  </si>
  <si>
    <t>person completing treatment</t>
  </si>
  <si>
    <t>person treated</t>
  </si>
  <si>
    <t>Drug dependence treatment - ongoing [e.g., methaone maintenance]</t>
  </si>
  <si>
    <t>person-year on treatment</t>
  </si>
  <si>
    <t>contraception provided</t>
  </si>
  <si>
    <t>month of protection</t>
  </si>
  <si>
    <t>mother-neonate pair who received ARV prophylaxis</t>
  </si>
  <si>
    <t>mother who received HAART</t>
  </si>
  <si>
    <t>mother who received VCT, HAART, and treatment of malaria, TB, and malnutrition</t>
  </si>
  <si>
    <t>pregnant woman receiving HCT services</t>
  </si>
  <si>
    <t>mother who received facility HBC</t>
  </si>
  <si>
    <t>attendance [visit]</t>
  </si>
  <si>
    <t>ceaserian section</t>
  </si>
  <si>
    <t>child reached with nutritional support</t>
  </si>
  <si>
    <t>?</t>
  </si>
  <si>
    <t>PEP treatment delivered</t>
  </si>
  <si>
    <t>blood unit screened</t>
  </si>
  <si>
    <t>unit of blood screened sequentially</t>
  </si>
  <si>
    <t>unit of blood screened simultaneously</t>
  </si>
  <si>
    <r>
      <t xml:space="preserve">person reached </t>
    </r>
    <r>
      <rPr>
        <b/>
        <i/>
        <sz val="11"/>
        <color theme="1"/>
        <rFont val="Calibri"/>
        <family val="2"/>
        <scheme val="minor"/>
      </rPr>
      <t>with intervention pkg</t>
    </r>
  </si>
  <si>
    <t>estimated target individual</t>
  </si>
  <si>
    <t>person reached with intervention pkg</t>
  </si>
  <si>
    <t>health facility trained in youth friendly services</t>
  </si>
  <si>
    <t>most-at-risk youth in target population</t>
  </si>
  <si>
    <t>person receiving HTC services</t>
  </si>
  <si>
    <t>person receiving test results w/counseling</t>
  </si>
  <si>
    <t>CD4 result returned to patient</t>
  </si>
  <si>
    <t>additional tester</t>
  </si>
  <si>
    <t>couple receiving HCT services</t>
  </si>
  <si>
    <t>person receiving PITC services</t>
  </si>
  <si>
    <t>person receiving FP-HTC services</t>
  </si>
  <si>
    <t>person-year on ART</t>
  </si>
  <si>
    <t>person intiating ART</t>
  </si>
  <si>
    <t>first year of ART</t>
  </si>
  <si>
    <t>person-year on ART after first year</t>
  </si>
  <si>
    <t>person treated on first line HAART</t>
  </si>
  <si>
    <t>person treated on first or second line HAART</t>
  </si>
  <si>
    <t>person treated that has HIV</t>
  </si>
  <si>
    <t>patient treated with ART (drug cost excluded)</t>
  </si>
  <si>
    <t>person treated with ART</t>
  </si>
  <si>
    <t>person treated without ART</t>
  </si>
  <si>
    <t>viral load test result returned to patient</t>
  </si>
  <si>
    <t>adherence: per person year on ART</t>
  </si>
  <si>
    <t>person returned to treatment</t>
  </si>
  <si>
    <t>[too heterogeneous]</t>
  </si>
  <si>
    <t>completion of counseling set</t>
  </si>
  <si>
    <t>person receiving Palliative care services</t>
  </si>
  <si>
    <t>person screened for CPT/TB through bundled services</t>
  </si>
  <si>
    <t>person screened for IPT/TB through bundled services</t>
  </si>
  <si>
    <t>person  reached with bundled services</t>
  </si>
  <si>
    <t>Person screened</t>
  </si>
  <si>
    <t>person screened</t>
  </si>
  <si>
    <t>Person screening</t>
  </si>
  <si>
    <t>Test completed</t>
  </si>
  <si>
    <t>Unit visit</t>
  </si>
  <si>
    <t>Unit smear</t>
  </si>
  <si>
    <t>person diagnosed</t>
  </si>
  <si>
    <t>Unit LPA</t>
  </si>
  <si>
    <t>Unit Xpert</t>
  </si>
  <si>
    <t>Unit X-ray</t>
  </si>
  <si>
    <t>Unit culture</t>
  </si>
  <si>
    <t>Unit DST</t>
  </si>
  <si>
    <t>Unit IGRA / T-spot</t>
  </si>
  <si>
    <t>patient supported (per month)</t>
  </si>
  <si>
    <t>patient supported (per visit)</t>
  </si>
  <si>
    <t>person-month of treatment</t>
  </si>
  <si>
    <t>Drug person-month</t>
  </si>
  <si>
    <t>outpatient visit</t>
  </si>
  <si>
    <t>inpatient visit</t>
  </si>
  <si>
    <t>bed-day</t>
  </si>
  <si>
    <r>
      <t xml:space="preserve">Unit person </t>
    </r>
    <r>
      <rPr>
        <b/>
        <i/>
        <sz val="11"/>
        <color theme="1"/>
        <rFont val="Calibri"/>
        <family val="2"/>
        <scheme val="minor"/>
      </rPr>
      <t>reached</t>
    </r>
  </si>
  <si>
    <t>Unit site</t>
  </si>
  <si>
    <t>Unit country?</t>
  </si>
  <si>
    <t>vaccine</t>
  </si>
  <si>
    <t>person trained</t>
  </si>
  <si>
    <t>Extractor Initials</t>
  </si>
  <si>
    <t>VMMC</t>
  </si>
  <si>
    <t>Cost unit (i.e. the output, or unit cost denominator) in the author's words</t>
  </si>
  <si>
    <t>Initials of the person extracting each article</t>
  </si>
  <si>
    <t>Output Unit (Integrated, generic)</t>
  </si>
  <si>
    <t>Output Unit
(GHCC term, intervention specific)</t>
  </si>
  <si>
    <t>Output Unit
(Generic)</t>
  </si>
  <si>
    <t>Output Unit (Denominator for Unit Costs)</t>
  </si>
  <si>
    <r>
      <t xml:space="preserve">Output Unit (as reported </t>
    </r>
    <r>
      <rPr>
        <i/>
        <sz val="12"/>
        <color theme="1"/>
        <rFont val="Calibri"/>
        <family val="2"/>
        <scheme val="minor"/>
      </rPr>
      <t>[may match column EX of study attributes]</t>
    </r>
    <r>
      <rPr>
        <sz val="12"/>
        <color theme="1"/>
        <rFont val="Calibri"/>
        <family val="2"/>
        <scheme val="minor"/>
      </rPr>
      <t>)</t>
    </r>
  </si>
  <si>
    <t>Output unit (unit cost denominator) in generic terms. Generic terms are in the codebook, (starts at Row 84). May or may not include a time dimension (i.e. "clients served" or "person-years")</t>
  </si>
  <si>
    <t>Match the best fit GHCC output to the output in the author's words. See "Output" sheet for GHCC terms.</t>
  </si>
  <si>
    <t>extractor_initials</t>
  </si>
  <si>
    <t>ss_unique_trait</t>
  </si>
  <si>
    <t>article_dataset</t>
  </si>
  <si>
    <t>ref_author</t>
  </si>
  <si>
    <t>ref_year</t>
  </si>
  <si>
    <t>title</t>
  </si>
  <si>
    <t>journal_etc</t>
  </si>
  <si>
    <t>study_type</t>
  </si>
  <si>
    <t>source_rmk</t>
  </si>
  <si>
    <t>econ_perspective_report</t>
  </si>
  <si>
    <t>econ_perspective_actual</t>
  </si>
  <si>
    <t>costing_purpose</t>
  </si>
  <si>
    <t>perspective_rmk</t>
  </si>
  <si>
    <t>start_month</t>
  </si>
  <si>
    <t>start_year</t>
  </si>
  <si>
    <t>end_month</t>
  </si>
  <si>
    <t>end_year</t>
  </si>
  <si>
    <t>period_portrayed</t>
  </si>
  <si>
    <t>timeframe_rmk</t>
  </si>
  <si>
    <t>af_costs</t>
  </si>
  <si>
    <t>research_costs</t>
  </si>
  <si>
    <t>unrelated_costs</t>
  </si>
  <si>
    <t>overhead</t>
  </si>
  <si>
    <t>non-med_px_cost</t>
  </si>
  <si>
    <t>cata_px_costs</t>
  </si>
  <si>
    <t>omitted_costs</t>
  </si>
  <si>
    <t>incremental_costing</t>
  </si>
  <si>
    <t>costing_frame_rmk</t>
  </si>
  <si>
    <t>Target Population - Description RS</t>
  </si>
  <si>
    <t>geo_incountry</t>
  </si>
  <si>
    <t>geo_acrosscountries</t>
  </si>
  <si>
    <t>country</t>
  </si>
  <si>
    <t>location</t>
  </si>
  <si>
    <t>geo_rmk</t>
  </si>
  <si>
    <t>facility_notes</t>
  </si>
  <si>
    <t>int_services</t>
  </si>
  <si>
    <t>hs_level_rmk</t>
  </si>
  <si>
    <t>econ_costing</t>
  </si>
  <si>
    <t>type_rmk</t>
  </si>
  <si>
    <t>geo_sampling_incountry</t>
  </si>
  <si>
    <t>country_sampling</t>
  </si>
  <si>
    <t>site_sampling</t>
  </si>
  <si>
    <t>px_sampling</t>
  </si>
  <si>
    <t>sample_size</t>
  </si>
  <si>
    <t>sample_size_units</t>
  </si>
  <si>
    <t>sample_size_derived</t>
  </si>
  <si>
    <t>sampling_rmk</t>
  </si>
  <si>
    <t>timing</t>
  </si>
  <si>
    <t>timing_rmk</t>
  </si>
  <si>
    <t>exclusions</t>
  </si>
  <si>
    <t>temporal_allocation</t>
  </si>
  <si>
    <t>measurement_rmk</t>
  </si>
  <si>
    <t>discount_rate</t>
  </si>
  <si>
    <t>currency_yr</t>
  </si>
  <si>
    <t>iso_code</t>
  </si>
  <si>
    <t>currency_x</t>
  </si>
  <si>
    <t>current_x_rate</t>
  </si>
  <si>
    <t>currency_period</t>
  </si>
  <si>
    <t>traded</t>
  </si>
  <si>
    <t>currency_rmk</t>
  </si>
  <si>
    <t>volunteer_time</t>
  </si>
  <si>
    <t>family_time</t>
  </si>
  <si>
    <t>px_time</t>
  </si>
  <si>
    <t>time_rmk</t>
  </si>
  <si>
    <t>output_unityn</t>
  </si>
  <si>
    <t>aggregation</t>
  </si>
  <si>
    <t>aggregationRS</t>
  </si>
  <si>
    <t>unit_rmk</t>
  </si>
  <si>
    <t>subgroup</t>
  </si>
  <si>
    <t>scale</t>
  </si>
  <si>
    <t>scale_up</t>
  </si>
  <si>
    <t>seasonality</t>
  </si>
  <si>
    <t>heterogeneity_rmk</t>
  </si>
  <si>
    <t>sensitivity_analysis</t>
  </si>
  <si>
    <t>uncertainty_rmk</t>
  </si>
  <si>
    <t>results</t>
  </si>
  <si>
    <t>interpretation_rmk</t>
  </si>
  <si>
    <t>epi_hs</t>
  </si>
  <si>
    <t>management</t>
  </si>
  <si>
    <t>ownership</t>
  </si>
  <si>
    <t>Service Delivery Sector (Ownership) RS</t>
  </si>
  <si>
    <t>pop_med_age</t>
  </si>
  <si>
    <t>pop_sex</t>
  </si>
  <si>
    <t>pop_ses</t>
  </si>
  <si>
    <t>pop_education</t>
  </si>
  <si>
    <t>pop_couples</t>
  </si>
  <si>
    <t>hiv_prev</t>
  </si>
  <si>
    <t>tb_prev</t>
  </si>
  <si>
    <t>cd4_med</t>
  </si>
  <si>
    <t>cd4_range</t>
  </si>
  <si>
    <t>tb_rx_resistance</t>
  </si>
  <si>
    <t>setting_rmk</t>
  </si>
  <si>
    <t>int_description_long</t>
  </si>
  <si>
    <t>year_intro</t>
  </si>
  <si>
    <t>int_length_yrs</t>
  </si>
  <si>
    <t>coverage</t>
  </si>
  <si>
    <t>qual_indicator</t>
  </si>
  <si>
    <t>details</t>
  </si>
  <si>
    <t>scale1_def</t>
  </si>
  <si>
    <t>scale1_num</t>
  </si>
  <si>
    <t>scale2_def</t>
  </si>
  <si>
    <t>scale2_num</t>
  </si>
  <si>
    <t>scale_timeframe</t>
  </si>
  <si>
    <t>scale_timeframe_unit</t>
  </si>
  <si>
    <t>program_start</t>
  </si>
  <si>
    <t>time_unit</t>
  </si>
  <si>
    <t>int_rmk</t>
  </si>
  <si>
    <t>reporting_rmk</t>
  </si>
  <si>
    <t>consistency</t>
  </si>
  <si>
    <t>consistency_rmk</t>
  </si>
  <si>
    <t>"c" followed by three digit unique code. Restarts numbering for every study (including sub-studies)</t>
  </si>
  <si>
    <t>HIV testing and counselling - initation not specified</t>
  </si>
  <si>
    <t>person receiving VCT services</t>
  </si>
  <si>
    <t>Indicate whether or not an item is a "core" (key/very important) input. If it is, report the isolated input item (not the category that may subsume it). Please see the intervention list in the code book for core inputs by intervention.</t>
  </si>
  <si>
    <t>empirical &amp; projected</t>
  </si>
  <si>
    <t>Empirical vs Modeled Cost</t>
  </si>
  <si>
    <t>peer-reviewed article</t>
  </si>
  <si>
    <t>costing</t>
  </si>
  <si>
    <t>empirical</t>
  </si>
  <si>
    <t>integrated</t>
  </si>
  <si>
    <t>recurring</t>
  </si>
  <si>
    <t>non-recurring service delivered (e.g. male circumcision performed)</t>
  </si>
  <si>
    <t>service delivered</t>
  </si>
  <si>
    <t>Subtotal</t>
  </si>
  <si>
    <t>capital</t>
  </si>
  <si>
    <t>excluded</t>
  </si>
  <si>
    <t>GEN-I</t>
  </si>
  <si>
    <t>General Population - Infants Only</t>
  </si>
  <si>
    <t>empirical &amp; modeled</t>
  </si>
  <si>
    <t>not integrated</t>
  </si>
  <si>
    <t>Non-consumable supplies</t>
  </si>
  <si>
    <t>Transportation</t>
  </si>
  <si>
    <t>modeled</t>
  </si>
  <si>
    <t>CEA/CUA</t>
  </si>
  <si>
    <t>gray lit report</t>
  </si>
  <si>
    <t>Protocol for Inferring Data</t>
  </si>
  <si>
    <t>Inference Protocol</t>
  </si>
  <si>
    <t>Do not infer. Report the economic perspective in the author's words. If no perspective is reported, extract "N/A"</t>
  </si>
  <si>
    <t>Societal perspective is reported, but patient costs are not included (and they are relevant). Infer "healthcare system."</t>
  </si>
  <si>
    <t>Distinguish costing purpose clearly from the research question. Purpose asks, "why is the question important?" Infer the answer to this question, even if it's not explicitly stated.</t>
  </si>
  <si>
    <t>Author states "Foreign aid for HIV services is about to decline, and economic data are needed for decision-making." Infer "Ministry of Health strategic planning."</t>
  </si>
  <si>
    <r>
      <t xml:space="preserve">Do not </t>
    </r>
    <r>
      <rPr>
        <sz val="12"/>
        <color theme="1"/>
        <rFont val="Calibri"/>
        <family val="2"/>
        <scheme val="minor"/>
      </rPr>
      <t xml:space="preserve">make inferences based on other times/dates that may be mentioned (for example, data collection period for a retrospective study). </t>
    </r>
    <r>
      <rPr>
        <b/>
        <sz val="12"/>
        <color theme="1"/>
        <rFont val="Calibri"/>
        <family val="2"/>
        <scheme val="minor"/>
      </rPr>
      <t xml:space="preserve">Do </t>
    </r>
    <r>
      <rPr>
        <sz val="12"/>
        <color theme="1"/>
        <rFont val="Calibri"/>
        <family val="2"/>
        <scheme val="minor"/>
      </rPr>
      <t>infer the period portrayed through calculation when it's not explicitly stated.</t>
    </r>
  </si>
  <si>
    <t>This is largely up to the judgment of the extractor. In general, scrutinize the intervention description and cross-check intervention elements with cost items. If any intervention components are not costed, infer that they were omitted</t>
  </si>
  <si>
    <t>An intervention uses demand generation, but there are not costs reported for demand generation</t>
  </si>
  <si>
    <t xml:space="preserve">Full costing is rarely explicitly stated, so infer that costing is full unless you have evidence to the contrary. For evidence of incremental costing look first to see if 1) existing infrastructure (building space) and 2) personnel time are costed. Also look for phrases such as "costs common to both methods were not measured." If there are omissions which would indicate that the cost is incremental, infer incremental. </t>
  </si>
  <si>
    <t>Avoid inferring highly specific target populations. Infer only when the intervention indicates a particular population, but the population isn't explicitly stated.</t>
  </si>
  <si>
    <t>Urban vs. rural is not specified, but the intervention location is Bangkok. Infer "urban"</t>
  </si>
  <si>
    <t>10 sites are observed for 1 year. Costs are collected from each site monthly. Data are reported as annual averages by site. Infer "cross-sectional" (even though data were measured multiple times, they are aggregrated during reporting--no temporal trends are reported)</t>
  </si>
  <si>
    <t>Discounted and undiscounted figures are reported side-by-side without discount rate. Use calculation to infer the discount rate.</t>
  </si>
  <si>
    <t>Inference is likely impossible, with the exception of calculation.</t>
  </si>
  <si>
    <t>Original and converted currencies are reported side-by-side without exchange rate. Use calculation to infer the exchange rate.</t>
  </si>
  <si>
    <t>Currency year is not reported. The article was published in 2014. Infer "2013" for currency year</t>
  </si>
  <si>
    <r>
      <t xml:space="preserve">PPP is almost always stated explicitly. Therefore, </t>
    </r>
    <r>
      <rPr>
        <b/>
        <sz val="12"/>
        <color theme="1"/>
        <rFont val="Calibri"/>
        <family val="2"/>
        <scheme val="minor"/>
      </rPr>
      <t>always</t>
    </r>
    <r>
      <rPr>
        <sz val="12"/>
        <color theme="1"/>
        <rFont val="Calibri"/>
        <family val="2"/>
        <scheme val="minor"/>
      </rPr>
      <t xml:space="preserve"> infer that the method is commercial unless there is evidence to the contrary.</t>
    </r>
  </si>
  <si>
    <t>Exchange methods aren't stated. There is no mention of purchasing power parity. Infer "commercial"</t>
  </si>
  <si>
    <t>Inference impossible except for unique circumstances (i.e. VMMC, PMTCT)</t>
  </si>
  <si>
    <t>Inference generally impossible</t>
  </si>
  <si>
    <t>Inference unlikely</t>
  </si>
  <si>
    <t>Costs were obtained from actual expenditure records, international pharmaceutical markets, and payroll department records. It may be inferred that all cost items except for personnel and drugs were sourced from expenditure records.</t>
  </si>
  <si>
    <t>If time and motion studies were conducted, you may infer that personnel costs were allocated according to time spent on the intervention. If floor area was measured, you may infer that utilities were allocated according to physical space.</t>
  </si>
  <si>
    <t>By default, infer that prices are full, unless there is evidence to the contrary. Subsidies are likely to be explicitly stated.</t>
  </si>
  <si>
    <t>Inference is generally possible by looking at a combination of 1) period portrayed 2) period the research was conducted 3) currency years, etc.</t>
  </si>
  <si>
    <t>The author states that research was conducted in 2010, and data was collected from the period of 2007-2009. Infer retrospective.</t>
  </si>
  <si>
    <t xml:space="preserve">Inference is generally impossible. Assess on a case-by-case basis. </t>
  </si>
  <si>
    <t>Inference may be made by looking at supplemental documents (i.e. data collection forms). Otherwise, inference may not be possible.</t>
  </si>
  <si>
    <t>Infer by calculation only</t>
  </si>
  <si>
    <t>Costs are reported in the following categories: personnal, clinical consumables, non-clinical consumables, capital equipment, demand generation. Infer the overheads were not measured.</t>
  </si>
  <si>
    <t>No opportunity costs for facilities are measured. Support staff salaries are not allocated to the intervention. Infer "incremental costing"</t>
  </si>
  <si>
    <t>Overheads are broken out by utilities, building, support personnel, etc. and there is no mention of ASD costs, such as technical support, supply chain. Report "not included; inferred"</t>
  </si>
  <si>
    <t>Response Options</t>
  </si>
  <si>
    <t>self-evident, hence no example provided</t>
  </si>
  <si>
    <t>Author states "data collection occurred in January 2013 and used financial records from the previous fiscal year." Infer "12 months."</t>
  </si>
  <si>
    <t>Formal sampling (random, clustered random, etc.) is almost always explicitly reported. If sampling method is not explicitly reported, report "NR." Only infer if there is strong evidence that a specific sampling method was used.</t>
  </si>
  <si>
    <r>
      <t xml:space="preserve">This will rarely be explicitly stated, but can almost always be inferred. If the study captures variation over time (i.e. multiple observations of the same sample </t>
    </r>
    <r>
      <rPr>
        <b/>
        <i/>
        <sz val="12"/>
        <color theme="1"/>
        <rFont val="Calibri"/>
        <family val="2"/>
        <scheme val="minor"/>
      </rPr>
      <t>are reported</t>
    </r>
    <r>
      <rPr>
        <sz val="12"/>
        <color theme="1"/>
        <rFont val="Calibri"/>
        <family val="2"/>
        <scheme val="minor"/>
      </rPr>
      <t>) infer "longitudinal." Otherwise, infer "cross-sectional."</t>
    </r>
  </si>
  <si>
    <t>Inference is likely impossible, with the exception of calculation (when original and converted currencies are reported).</t>
  </si>
  <si>
    <t>The author mentions that intensive training was being conducted during the costing exercise (following a hiring scale-up) but does not make a claim about how it affected training costs. Infer that this will cause a distortion.</t>
  </si>
  <si>
    <t>Inferences for allocation method may be made from explicit statements about measurements researchers made (e.g. intervention-specific personnel proportion, floor area calculations). Even when allocation methods aren't explicitly stated, authors frequently describe methods that would only be used for allocating costs (e.g. time and motion studies).</t>
  </si>
  <si>
    <r>
      <t xml:space="preserve">Infer using data sources. If sources are aggregate (i.e. total expenditures, total payroll) the costing </t>
    </r>
    <r>
      <rPr>
        <b/>
        <sz val="12"/>
        <color theme="1"/>
        <rFont val="Calibri"/>
        <family val="2"/>
        <scheme val="minor"/>
      </rPr>
      <t>must</t>
    </r>
    <r>
      <rPr>
        <sz val="12"/>
        <color theme="1"/>
        <rFont val="Calibri"/>
        <family val="2"/>
        <scheme val="minor"/>
      </rPr>
      <t xml:space="preserve"> be top-down. </t>
    </r>
    <r>
      <rPr>
        <i/>
        <sz val="12"/>
        <color theme="1"/>
        <rFont val="Calibri"/>
        <family val="2"/>
        <scheme val="minor"/>
      </rPr>
      <t>NOTE: this may vary by cost item, so infer separately for each item.</t>
    </r>
  </si>
  <si>
    <t>society; government; healthcare system; provider; patient; unknown</t>
  </si>
  <si>
    <t>Research costs included</t>
  </si>
  <si>
    <t>excluded; included</t>
  </si>
  <si>
    <t>Open-ended (specify which costs were unrelated)</t>
  </si>
  <si>
    <t>Open-ended (specify which costs were omitted)</t>
  </si>
  <si>
    <t>full; incremental; both; NR</t>
  </si>
  <si>
    <t>economic; financial only; NR</t>
  </si>
  <si>
    <t>random; cluster; purposive; convenience; N/A; NR</t>
  </si>
  <si>
    <t>longitudinal; cross-sectional; NR</t>
  </si>
  <si>
    <t>interview; proxy; local full income; local paid income; valued - method NR; N/A; NR</t>
  </si>
  <si>
    <t xml:space="preserve">public; NGO; private; community-based organization; mixed; other; NR </t>
  </si>
  <si>
    <t>micro-costing; gross costing; NR</t>
  </si>
  <si>
    <t>top-down; bottom-up; mixed; NR</t>
  </si>
  <si>
    <t>purchaser - same purpose; purchaser - diff. purpose; posted - domestic; posted - int'l; mixed; N/A (gross costing);  NR</t>
  </si>
  <si>
    <t>full; subsidized; mixed; N/A (gross costing); NR</t>
  </si>
  <si>
    <t>retrospective; prospective; NR</t>
  </si>
  <si>
    <t>records/logs; recall - interview/survey; observation; modeled; NR</t>
  </si>
  <si>
    <t>prospective; retrospective; modeled; NR</t>
  </si>
  <si>
    <t>by trading status; simple inflation; not relevant; not done; NR</t>
  </si>
  <si>
    <t>appropriate; inappropriate; not amortized; N/A; NR</t>
  </si>
  <si>
    <t>Infer research costs on the basis of reporting quality. If personnel costs are reported in detail (i.e. broken out by direct service delivery occupation [counselors, nurses, etc], management, technical support), and research costs are not mentioned, infer that they were not included. If reporting quality is poor and research costs are not mentioned, infer "NR" for not reported.</t>
  </si>
  <si>
    <t>Personnel costs are broken out by broad category (support staff, clinical personnel) and occupation (physician, clerk). No research costs are mentioned. Report "excluded; inferred"</t>
  </si>
  <si>
    <t>The costing purpose is to evaluate the cost of rapidly-initiated ART in the private sector. Infer that all clinical sites are owned privately.</t>
  </si>
  <si>
    <t>Currency Remarks</t>
  </si>
  <si>
    <t>Valuing Time Remarks</t>
  </si>
  <si>
    <t>Service Delivery Sector (Ownership)</t>
  </si>
  <si>
    <t>Diease Prevalence (TB)</t>
  </si>
  <si>
    <t>TB prevalence in the study population</t>
  </si>
  <si>
    <t>HIV prevalence in the study population</t>
  </si>
  <si>
    <t>Relevant Details</t>
  </si>
  <si>
    <t>Open-ended space to report additional details about the intervention context (e.g. police activity)</t>
  </si>
  <si>
    <t>Relevant details</t>
  </si>
  <si>
    <t>Cost Record ID (within study)</t>
  </si>
  <si>
    <t>Cost Record ID
(within study)</t>
  </si>
  <si>
    <t>Subset of… [999 if not a subset]</t>
  </si>
  <si>
    <t>Subset of… [999  if not a subset]</t>
  </si>
  <si>
    <t>Indicate whether each cost item is empirical (real-world measurements) or empirical (one or more assumptions)</t>
  </si>
  <si>
    <t>Quality Indicator</t>
  </si>
  <si>
    <t>Fields in Study Attributes Sheet</t>
  </si>
  <si>
    <t>dataset (paper available)</t>
  </si>
  <si>
    <t>dataset (unpublished)</t>
  </si>
  <si>
    <t>CBA</t>
  </si>
  <si>
    <t>yes - unclear</t>
  </si>
  <si>
    <t>N/A (perspective)</t>
  </si>
  <si>
    <t>See Codebook</t>
  </si>
  <si>
    <t>partially integrated</t>
  </si>
  <si>
    <t>See ISO Codes</t>
  </si>
  <si>
    <t>not separated</t>
  </si>
  <si>
    <t>See Cost Categories</t>
  </si>
  <si>
    <t>Source</t>
  </si>
  <si>
    <t>Top-down costing</t>
  </si>
  <si>
    <t>Bottom-up costing</t>
  </si>
  <si>
    <t>Gross costing</t>
  </si>
  <si>
    <t>Micro-costing</t>
  </si>
  <si>
    <t>Tan 2009</t>
  </si>
  <si>
    <t>Resources valued by separating out comprehensive sources</t>
  </si>
  <si>
    <t>Resources valued by adding patient-level resources used</t>
  </si>
  <si>
    <t>Resource identification is aggregated (i.e. inpatient days)</t>
  </si>
  <si>
    <t>Resource identification is detailed</t>
  </si>
  <si>
    <t>Batura 2014</t>
  </si>
  <si>
    <t>Total cost of service provision is calculated, then disaggregated across end users</t>
  </si>
  <si>
    <t>Resource use recorded at patient level. Overhead allocated separately</t>
  </si>
  <si>
    <t>Chapko 2008</t>
  </si>
  <si>
    <t>Uses some metric to assign total costs to individual services</t>
  </si>
  <si>
    <t>Aggregates all resources used for a particular service, then extrapolates to healthcare costs</t>
  </si>
  <si>
    <t>Cunnama 2016</t>
  </si>
  <si>
    <t>Overall expenditures are allocated using formulae</t>
  </si>
  <si>
    <t>Detailed usage data is collected at the service provider level</t>
  </si>
  <si>
    <t>Tan 2009 (book)</t>
  </si>
  <si>
    <t>Aggregated costs are divided into cost per average patient</t>
  </si>
  <si>
    <t xml:space="preserve">Patient-level (individual) data are collected </t>
  </si>
  <si>
    <t>Costs are not broken into component items or categories</t>
  </si>
  <si>
    <t>Component costs are identified and assigned unit costs</t>
  </si>
  <si>
    <t>Proposed GHCC definitions</t>
  </si>
  <si>
    <t>"Divides a total cost by a related total measurement to calculate the cost of either 1) a unit cost component (if micro-costing) or 2) a complete unit cost (if gross costing)"</t>
  </si>
  <si>
    <t>"Values unit cost components by multiplying the input prices and measured quantities of components"</t>
  </si>
  <si>
    <r>
      <t xml:space="preserve">"Does not identify unit cost components; therefore, unit costs </t>
    </r>
    <r>
      <rPr>
        <b/>
        <i/>
        <sz val="11"/>
        <color theme="1"/>
        <rFont val="Calibri"/>
        <family val="2"/>
        <scheme val="minor"/>
      </rPr>
      <t xml:space="preserve">must </t>
    </r>
    <r>
      <rPr>
        <i/>
        <sz val="11"/>
        <color theme="1"/>
        <rFont val="Calibri"/>
        <family val="2"/>
        <scheme val="minor"/>
      </rPr>
      <t>be valued top-down"</t>
    </r>
  </si>
  <si>
    <t>"Identifies unit cost components, assigns a value to each via micro- or gross costing, and sums components to produce a unit cost"</t>
  </si>
  <si>
    <t>Bottom-up micro-costing</t>
  </si>
  <si>
    <t>Identifies all cost components, and values each component using input prices and measured quantities. Components are summed to produce unit cost.</t>
  </si>
  <si>
    <r>
      <t>For an HIV counseling and testing intervention provided at a facility offering multiple services, a bottom-up micro-costing approach is adopted. Each individual's resource use is tracked and recorded: number of minutes with a counselor, number of test kits used, etc</t>
    </r>
    <r>
      <rPr>
        <i/>
        <sz val="11"/>
        <color theme="1"/>
        <rFont val="Calibri"/>
        <family val="2"/>
        <scheme val="minor"/>
      </rPr>
      <t xml:space="preserve">. </t>
    </r>
    <r>
      <rPr>
        <sz val="12"/>
        <color theme="1"/>
        <rFont val="Calibri"/>
        <family val="2"/>
        <scheme val="minor"/>
      </rPr>
      <t>This serves to identify resource types and amounts used</t>
    </r>
    <r>
      <rPr>
        <i/>
        <sz val="11"/>
        <color theme="1"/>
        <rFont val="Calibri"/>
        <family val="2"/>
        <scheme val="minor"/>
      </rPr>
      <t>.</t>
    </r>
    <r>
      <rPr>
        <sz val="12"/>
        <color theme="1"/>
        <rFont val="Calibri"/>
        <family val="2"/>
        <scheme val="minor"/>
      </rPr>
      <t xml:space="preserve">Counselor costs are taken from counselor hourly wages (or annual salary divided by productive hours) and test kit costs are taken from purchase prices in order to calculate a </t>
    </r>
    <r>
      <rPr>
        <b/>
        <sz val="11"/>
        <color theme="1"/>
        <rFont val="Calibri"/>
        <family val="2"/>
        <scheme val="minor"/>
      </rPr>
      <t>c</t>
    </r>
    <r>
      <rPr>
        <sz val="12"/>
        <color theme="1"/>
        <rFont val="Calibri"/>
        <family val="2"/>
        <scheme val="minor"/>
      </rPr>
      <t>ost per participant day</t>
    </r>
    <r>
      <rPr>
        <i/>
        <sz val="11"/>
        <color theme="1"/>
        <rFont val="Calibri"/>
        <family val="2"/>
        <scheme val="minor"/>
      </rPr>
      <t>.</t>
    </r>
    <r>
      <rPr>
        <sz val="12"/>
        <color theme="1"/>
        <rFont val="Calibri"/>
        <family val="2"/>
        <scheme val="minor"/>
      </rPr>
      <t>These costs will exhibit natural within-group variation, as different patients use different amounts of resources.</t>
    </r>
  </si>
  <si>
    <t>Top-down micro-costing</t>
  </si>
  <si>
    <t>Identifies all cost components, and values each component using a unit cost which is derived from aggregated totals. Components are summed to produce unit cost.</t>
  </si>
  <si>
    <r>
      <t>For an HIV counseling and testing intervention at a facility offering multiple services, a top-down micro-costing approach is adopted. Several individuals are observed in order to identify the types of resources that individuals use</t>
    </r>
    <r>
      <rPr>
        <i/>
        <sz val="11"/>
        <color theme="1"/>
        <rFont val="Calibri"/>
        <family val="2"/>
        <scheme val="minor"/>
      </rPr>
      <t>.</t>
    </r>
    <r>
      <rPr>
        <sz val="12"/>
        <color theme="1"/>
        <rFont val="Calibri"/>
        <family val="2"/>
        <scheme val="minor"/>
      </rPr>
      <t xml:space="preserve">Resource amounts are not recorded. Totals for each recurrent resource are identified in financial records. Payroll records are used to total all intervention-specific personnel costs within a certain time period, and this total is divided by the number of participant-days in the same time period. Total expenditures on test kits are also divided by number of participant-days. The mean per patient cost of each component will be summed to calculate of mean cost per participant day. Since these are mean costs, there will be no within-group variation. </t>
    </r>
  </si>
  <si>
    <t>Top-down gross costing</t>
  </si>
  <si>
    <t>Does not attempt to identify cost components, and calculates a unit cost by dividing total costs by output number.</t>
  </si>
  <si>
    <t>For an HIV counseling and testing intervention at a facility offering multiple services, a top-down gross costing approach is adopted. Total operating expenses are collected from financial records, and a portion of these are allocated to the HCT intervention, according to the number of HCT staff. The HCT total is divided by the number of total participant days to arrive at a mean cost per participant day.</t>
  </si>
  <si>
    <t>Bottom-up gross costing</t>
  </si>
  <si>
    <r>
      <t xml:space="preserve">Not possible. </t>
    </r>
    <r>
      <rPr>
        <sz val="12"/>
        <color theme="1"/>
        <rFont val="Calibri"/>
        <family val="2"/>
        <scheme val="minor"/>
      </rPr>
      <t>Bottom-up costing values unit cost components, which is impossible under gross costing, since components are not identified.</t>
    </r>
  </si>
  <si>
    <t>Mixed-method costing</t>
  </si>
  <si>
    <t>Adopts some mixture of top-down gross costing, top-down micro-costing, and/or bottom-up micro-costing</t>
  </si>
  <si>
    <t>For an HIV counseling and testing intervention at a facility offering multiple services, a mixed-method approach is adopted.
For all direct intervention-specific consumables, a bottom-up micro-costing method is used. A sample of individuals are observed, and the type and amount of consumable resources (e.g. test kits) used for each individual is recorded. Prices and quantities of these resources are multiplied to calculate the unit cost component due to intervention-specific consumables.
For intervention-specific personnel, a top-down micro-costing method is used. Payroll records are examined to establish the total intervention-specific personnel costs for a certain time period, and this total is divided by the number of program participant-days within the same time period.
For indirect/overhead costs, such as facility costs and utilities, a top-down gross costing method is used. Total costs for each indirect cost category are divided by proportion of floor space in the facility which is used for the HCT intervention. This is top-down gross costing instead of top-down micro-costing because every indirect cost category is divided by the same denominator.</t>
  </si>
  <si>
    <t>examples provided in definitions sheet</t>
  </si>
  <si>
    <t>Look for itemized breakdowns of unit cost inputs. If these are available, infer micro-costing. If there are no itemized breakdowns, infer gross costing, unless there is specific evidence to the contrary. See definitions (link in cell to the right) for more information.</t>
  </si>
  <si>
    <r>
      <t xml:space="preserve">Infer the economic perspective in terms of GHCC language. This may or may not be the same as the reported perspective. Use the following guidelines: </t>
    </r>
    <r>
      <rPr>
        <b/>
        <sz val="12"/>
        <color theme="1"/>
        <rFont val="Calibri"/>
        <family val="2"/>
        <scheme val="minor"/>
      </rPr>
      <t>"Societal"</t>
    </r>
    <r>
      <rPr>
        <sz val="12"/>
        <color theme="1"/>
        <rFont val="Calibri"/>
        <family val="2"/>
        <scheme val="minor"/>
      </rPr>
      <t xml:space="preserve"> must include service provision costs + patient time and/or direct non-medical costs. </t>
    </r>
    <r>
      <rPr>
        <b/>
        <sz val="12"/>
        <color theme="1"/>
        <rFont val="Calibri"/>
        <family val="2"/>
        <scheme val="minor"/>
      </rPr>
      <t>"Healthcare system"</t>
    </r>
    <r>
      <rPr>
        <sz val="12"/>
        <color theme="1"/>
        <rFont val="Calibri"/>
        <family val="2"/>
        <scheme val="minor"/>
      </rPr>
      <t xml:space="preserve"> refers to service provision only, although it may be used to approximate societal cost in cases where patient costs are negligible. </t>
    </r>
    <r>
      <rPr>
        <b/>
        <sz val="12"/>
        <color theme="1"/>
        <rFont val="Calibri"/>
        <family val="2"/>
        <scheme val="minor"/>
      </rPr>
      <t>"Provider"</t>
    </r>
    <r>
      <rPr>
        <sz val="12"/>
        <color theme="1"/>
        <rFont val="Calibri"/>
        <family val="2"/>
        <scheme val="minor"/>
      </rPr>
      <t xml:space="preserve"> refers to the healthcare system, with deductions made for insurance payments, patient cost shares, gov't subsidies, etc. </t>
    </r>
    <r>
      <rPr>
        <b/>
        <sz val="12"/>
        <color theme="1"/>
        <rFont val="Calibri"/>
        <family val="2"/>
        <scheme val="minor"/>
      </rPr>
      <t xml:space="preserve">"Government" </t>
    </r>
    <r>
      <rPr>
        <sz val="12"/>
        <color theme="1"/>
        <rFont val="Calibri"/>
        <family val="2"/>
        <scheme val="minor"/>
      </rPr>
      <t xml:space="preserve">only measured public payments--at a private facility it would only measure government subsidies, and at a public facility it would roughly equate to the provider perspective (with deductions for private insurance payments). </t>
    </r>
    <r>
      <rPr>
        <b/>
        <sz val="12"/>
        <color theme="1"/>
        <rFont val="Calibri"/>
        <family val="2"/>
        <scheme val="minor"/>
      </rPr>
      <t xml:space="preserve">"Patient" </t>
    </r>
    <r>
      <rPr>
        <sz val="12"/>
        <color theme="1"/>
        <rFont val="Calibri"/>
        <family val="2"/>
        <scheme val="minor"/>
      </rPr>
      <t>only measures patient costs, including co-pays, co-insurance, cost shares, out-of-pocket expenses. Patient perspective is also likely to value patient time and non-monetary expenses (loss-of-income, travel, etc.).</t>
    </r>
  </si>
  <si>
    <t>A VMMC intervention doesn't state target population, but does indicate that the geographic frame is Nyanza Province, Kenya. Infer "Adult males in Nyanza Province, Kenya."</t>
  </si>
  <si>
    <t>Pre-existing surgical equipment (i.e. diathermy machine) is monetized, and a portion is allocated to a new VMMC intervneiont. Infer "economic costing"</t>
  </si>
  <si>
    <t>PPP only; market only; traded/marked, non-traded/PPP; N/A; NR</t>
  </si>
  <si>
    <t>market only</t>
  </si>
  <si>
    <t>traded/market, non-traded PPP</t>
  </si>
  <si>
    <r>
      <t xml:space="preserve">If the economic perspective is </t>
    </r>
    <r>
      <rPr>
        <b/>
        <sz val="12"/>
        <rFont val="Calibri"/>
        <family val="2"/>
        <scheme val="minor"/>
      </rPr>
      <t>NOT</t>
    </r>
    <r>
      <rPr>
        <sz val="12"/>
        <rFont val="Calibri"/>
        <family val="2"/>
        <scheme val="minor"/>
      </rPr>
      <t xml:space="preserve"> societal, infer "not valued", unless there is specific evidence to the contrary.
If the perspective </t>
    </r>
    <r>
      <rPr>
        <b/>
        <sz val="12"/>
        <rFont val="Calibri"/>
        <family val="2"/>
        <scheme val="minor"/>
      </rPr>
      <t>IS</t>
    </r>
    <r>
      <rPr>
        <sz val="12"/>
        <rFont val="Calibri"/>
        <family val="2"/>
        <scheme val="minor"/>
      </rPr>
      <t xml:space="preserve"> societal and reporting detail is </t>
    </r>
    <r>
      <rPr>
        <b/>
        <sz val="12"/>
        <rFont val="Calibri"/>
        <family val="2"/>
        <scheme val="minor"/>
      </rPr>
      <t>high</t>
    </r>
    <r>
      <rPr>
        <sz val="12"/>
        <rFont val="Calibri"/>
        <family val="2"/>
        <scheme val="minor"/>
      </rPr>
      <t xml:space="preserve"> infer "not valued."
If the perspective </t>
    </r>
    <r>
      <rPr>
        <b/>
        <sz val="12"/>
        <rFont val="Calibri"/>
        <family val="2"/>
        <scheme val="minor"/>
      </rPr>
      <t>IS</t>
    </r>
    <r>
      <rPr>
        <sz val="12"/>
        <rFont val="Calibri"/>
        <family val="2"/>
        <scheme val="minor"/>
      </rPr>
      <t xml:space="preserve"> societal, and reporting detail is </t>
    </r>
    <r>
      <rPr>
        <b/>
        <sz val="12"/>
        <rFont val="Calibri"/>
        <family val="2"/>
        <scheme val="minor"/>
      </rPr>
      <t>low</t>
    </r>
    <r>
      <rPr>
        <sz val="12"/>
        <rFont val="Calibri"/>
        <family val="2"/>
        <scheme val="minor"/>
      </rPr>
      <t>, report "NR."</t>
    </r>
  </si>
  <si>
    <r>
      <t xml:space="preserve">If site ownership is not explicitly stated, </t>
    </r>
    <r>
      <rPr>
        <b/>
        <sz val="12"/>
        <color theme="1"/>
        <rFont val="Calibri"/>
        <family val="2"/>
        <scheme val="minor"/>
      </rPr>
      <t xml:space="preserve">ALWAYS INFER A BEST GUESS. </t>
    </r>
    <r>
      <rPr>
        <sz val="12"/>
        <color theme="1"/>
        <rFont val="Calibri"/>
        <family val="2"/>
        <scheme val="minor"/>
      </rPr>
      <t>Ownership may often be inferred on the basis of costing purpose and frame. If the purpose specifies costing programs in a specific sector, it may be safely inferred that the sample sites are operating in that sector. If not clues are given in the paper, use Google to search author affiliations and site affiliations to produce a best guess. Describe the inference in a comments field.</t>
    </r>
  </si>
  <si>
    <r>
      <t xml:space="preserve">The currency year is a critical piece of data, but is often not reported explicitly. Before inferring, check all tables and figures (titles, axes, legends) for currency year. If it's reported nowhere, </t>
    </r>
    <r>
      <rPr>
        <b/>
        <sz val="12"/>
        <color theme="1"/>
        <rFont val="Calibri"/>
        <family val="2"/>
        <scheme val="minor"/>
      </rPr>
      <t>ALWAYS INFER</t>
    </r>
    <r>
      <rPr>
        <sz val="12"/>
        <color theme="1"/>
        <rFont val="Calibri"/>
        <family val="2"/>
        <scheme val="minor"/>
      </rPr>
      <t xml:space="preserve"> (estimate) that the currency year is the article publication year - 1.</t>
    </r>
  </si>
  <si>
    <t>substudyid</t>
  </si>
  <si>
    <t>cost_record</t>
  </si>
  <si>
    <t>cap_recurring</t>
  </si>
  <si>
    <t>activity_cat</t>
  </si>
  <si>
    <t>input_broad_cat</t>
  </si>
  <si>
    <t>input_narrow_cat</t>
  </si>
  <si>
    <t>subset_of</t>
  </si>
  <si>
    <t>cost_details</t>
  </si>
  <si>
    <t>core_input</t>
  </si>
  <si>
    <t>output_unit_reported</t>
  </si>
  <si>
    <t>output_unit</t>
  </si>
  <si>
    <t>output_unit2</t>
  </si>
  <si>
    <t>integrated_generic</t>
  </si>
  <si>
    <t>mean_cost</t>
  </si>
  <si>
    <t>lower_ci</t>
  </si>
  <si>
    <t>upper_ci</t>
  </si>
  <si>
    <t>std_dev</t>
  </si>
  <si>
    <t>median_cost</t>
  </si>
  <si>
    <t>lower_iqr</t>
  </si>
  <si>
    <t>upper_iqr</t>
  </si>
  <si>
    <t>direct_obs</t>
  </si>
  <si>
    <t>unit_obs</t>
  </si>
  <si>
    <t>input_price</t>
  </si>
  <si>
    <t>input_quantity</t>
  </si>
  <si>
    <t>input_type</t>
  </si>
  <si>
    <t>timeframe</t>
  </si>
  <si>
    <t>program_level_cost</t>
  </si>
  <si>
    <t>output_quantity</t>
  </si>
  <si>
    <t>time_period_mo</t>
  </si>
  <si>
    <t>source</t>
  </si>
  <si>
    <t>cost_remarks</t>
  </si>
  <si>
    <t>pot_distortions</t>
  </si>
  <si>
    <t>pot_distortions_rs</t>
  </si>
  <si>
    <t>adjustments</t>
  </si>
  <si>
    <t>timeframe_rmrk</t>
  </si>
  <si>
    <t>empirical_modeled</t>
  </si>
  <si>
    <t>cost_source</t>
  </si>
  <si>
    <t>cost_source_RS</t>
  </si>
  <si>
    <t>cost_allocation_method</t>
  </si>
  <si>
    <t>cost_allocation_method_rs</t>
  </si>
  <si>
    <t>resource_id</t>
  </si>
  <si>
    <t>resource_id_rs</t>
  </si>
  <si>
    <t>resource_valuation</t>
  </si>
  <si>
    <t>resource_valuation_rs</t>
  </si>
  <si>
    <t>price_sources</t>
  </si>
  <si>
    <t>price_sources_rs</t>
  </si>
  <si>
    <t>inputq_source</t>
  </si>
  <si>
    <t>inputq_source_rs</t>
  </si>
  <si>
    <t>full_subsidized</t>
  </si>
  <si>
    <t>full_subsidized_rs</t>
  </si>
  <si>
    <t>adjustment_method</t>
  </si>
  <si>
    <t>adjustment_method_rs</t>
  </si>
  <si>
    <t>data_collection</t>
  </si>
  <si>
    <t>data_collection_rs</t>
  </si>
  <si>
    <t>recall_period</t>
  </si>
  <si>
    <t>recall_period_rs</t>
  </si>
  <si>
    <t>output_methods</t>
  </si>
  <si>
    <t>output_methods_rs</t>
  </si>
  <si>
    <t>data_timing</t>
  </si>
  <si>
    <t>data_timing_rs</t>
  </si>
  <si>
    <t>inflation</t>
  </si>
  <si>
    <t>inflation_rs</t>
  </si>
  <si>
    <t>inflation_method</t>
  </si>
  <si>
    <t>inflation_method_rs</t>
  </si>
  <si>
    <t>amortization</t>
  </si>
  <si>
    <t>amortization_rs</t>
  </si>
  <si>
    <t>methods_rmrk</t>
  </si>
  <si>
    <t>currency_iso</t>
  </si>
  <si>
    <t>currency_name</t>
  </si>
  <si>
    <t>currency_rs</t>
  </si>
  <si>
    <t>hiv005a</t>
  </si>
  <si>
    <t>c001</t>
  </si>
  <si>
    <t>male circumcision</t>
  </si>
  <si>
    <t>c005</t>
  </si>
  <si>
    <t>"consumable supply"</t>
  </si>
  <si>
    <t>male circumcision performed</t>
  </si>
  <si>
    <t>T4</t>
  </si>
  <si>
    <t>official quotes and actual costs</t>
  </si>
  <si>
    <t>costs increased to account for logistics and distribution</t>
  </si>
  <si>
    <t>expenditure records</t>
  </si>
  <si>
    <t>The team derived the cost of the majority of equipment, commodities, and consumables from official quotes collected and summarised by Supply Chain Management Services. The quotes have been used to place the first bulk order of commodities and therefore represent actual costs. Based on actual procurement service charges and research in Zimbabwe (“Zimbabwe: Supply Chain Costing” 2010), costs were increased to provide for logistics, including warehousing and distribution to site.</t>
  </si>
  <si>
    <t>c002</t>
  </si>
  <si>
    <t>"nonconsumable supply"</t>
  </si>
  <si>
    <t>"personnel costs"</t>
  </si>
  <si>
    <t>official government pay scales; direct observation</t>
  </si>
  <si>
    <t>pay scales adjusted for observed time spent on procedure</t>
  </si>
  <si>
    <t>direct observation AND written records</t>
  </si>
  <si>
    <t>In addition to interviews, some observation of MC activities helped to validate and refine questionnaire information about the time taken for the most important MC activities. In some sites the doctors also recorded the time taken for MC procedures.
Staff costs were derived from the official government pay scales for each position and for doctors and nurses adjusted for the rates currently paid to locum staff.</t>
  </si>
  <si>
    <t>c004</t>
  </si>
  <si>
    <t>"training costs"</t>
  </si>
  <si>
    <t>financial records</t>
  </si>
  <si>
    <t>The team based the training costs on actual training expenditure records for the training courses, which had been run at the ZNFPC site in Harare. The expenditure records for training are maintained by PSI, Zimbabwe.</t>
  </si>
  <si>
    <t>"direct costs subtotal"</t>
  </si>
  <si>
    <t>total</t>
  </si>
  <si>
    <t>c006</t>
  </si>
  <si>
    <t>c011</t>
  </si>
  <si>
    <t>"capital costs"</t>
  </si>
  <si>
    <t>informant interviews</t>
  </si>
  <si>
    <t>direct observation</t>
  </si>
  <si>
    <t>Programmatic data were collected through key informant interviews at the facility. Informants included the doctors and nurses responsible for MC and counselling, as well as senior administrative staff. In all sites the number of MC procedures was recorded as part of routine recording.</t>
  </si>
  <si>
    <t>c007</t>
  </si>
  <si>
    <t>"maintenance and utility"</t>
  </si>
  <si>
    <t>financial records; informant interviews</t>
  </si>
  <si>
    <t>The team derived the overhead and operational costs for the site from the facility general ledger or summary ledger reports. The type and number of support staff to be included in the indirect costs were discussed with senior administrative management.</t>
  </si>
  <si>
    <t>c008</t>
  </si>
  <si>
    <t>"support personnel"</t>
  </si>
  <si>
    <t>c009</t>
  </si>
  <si>
    <t>"management and supervision"</t>
  </si>
  <si>
    <t>estimated by technical working group based on sector salaries</t>
  </si>
  <si>
    <t>This expenditure item refers to nonfacility overhead costs and, as such, were not collected at the facility. The service delivery TWG agreed on a “typical” programme management unit structure to estimate the programme management cost. The structure was costed based on salaries paid for similar positions in the NGO sector.</t>
  </si>
  <si>
    <t>"indirect costs subtotal"</t>
  </si>
  <si>
    <t>Full costing total</t>
  </si>
  <si>
    <t>999</t>
  </si>
  <si>
    <t>"Total"</t>
  </si>
  <si>
    <t>hiv005b</t>
  </si>
  <si>
    <t>hiv005c</t>
  </si>
  <si>
    <t>"consumables"</t>
  </si>
  <si>
    <t>T5, pg v</t>
  </si>
  <si>
    <t>estimates extrapolated from existing data and scaled to program growth over 12 months assuming 500+ circumcisions performed by 3 doctors</t>
  </si>
  <si>
    <t>"nonconsumables"</t>
  </si>
  <si>
    <t>"staff costs"</t>
  </si>
  <si>
    <t>one doctor and two nurses</t>
  </si>
  <si>
    <t>noted in text that standard model assumes one doctor and two nurses rolling out 4800 circumcisions over 12 months</t>
  </si>
  <si>
    <t>"maintenance and utility costs"</t>
  </si>
  <si>
    <t>"support overhead"</t>
  </si>
  <si>
    <t>facility general/summary ledger, informant interviews</t>
  </si>
  <si>
    <t>"management overhead"</t>
  </si>
  <si>
    <t>estimate based on normal costs for NGO sector</t>
  </si>
  <si>
    <t>"total"</t>
  </si>
  <si>
    <t>hiv005d</t>
  </si>
  <si>
    <t>training</t>
  </si>
  <si>
    <t>hiv010a</t>
  </si>
  <si>
    <t>marginal circumcision</t>
  </si>
  <si>
    <t>conditional mean retransformed marginal cost of one additional MC surgery in static facility</t>
  </si>
  <si>
    <t>Table 2a</t>
  </si>
  <si>
    <t>SE: 19.82; Range 35 - 40</t>
  </si>
  <si>
    <t>records/logs and informant interviews</t>
  </si>
  <si>
    <t>Local RHSP program administrators were visited for one week to collect and review accounting records. Accounting records were kept using standardized Ministry of Health tools. Program costs were determined from total program expenditures using standard costing procedures as described by Drummond et al (2005) [24]. Descriptive statistics of data and graphs showing cost trends over time were reviewed and crossed checked with program managers for validity. [...] All expenditure data was inflation adjusted to 2013 US dollars using the IMF, World Economic Outlook Database, Uganda inflation, average consumer price index [26].</t>
  </si>
  <si>
    <t>Ugandan Shillings</t>
  </si>
  <si>
    <t>hiv010b</t>
  </si>
  <si>
    <t>conditional mean retransformed marginal cost of one additional MC surgery in mobile camp</t>
  </si>
  <si>
    <t>SE: 6.092; Range 17-27</t>
  </si>
  <si>
    <t>hiv011a</t>
  </si>
  <si>
    <t>circumcision performed</t>
  </si>
  <si>
    <t>Mogen Clamp (reusable 1000x)</t>
  </si>
  <si>
    <t>circumcision device</t>
  </si>
  <si>
    <t>infant circumcision</t>
  </si>
  <si>
    <t>Mogen Clamp use</t>
  </si>
  <si>
    <t>T2</t>
  </si>
  <si>
    <t>costs based on 150,000 circumcisions over the course of one year</t>
  </si>
  <si>
    <t>Adjustments made for timeframe in CEA exercise, but not in reported costing estimates</t>
  </si>
  <si>
    <t>Direct costs were modelled on the basis of interviews with experienced health care providers and MOH officials in Kigali to determine all inputs involved in a procedure (from staff time to consumables) and related prices. Health care providers were asked to base their estimates on actual cases they participated in.</t>
  </si>
  <si>
    <t>Direct costs were based on interviews with experienced health care providers to determine inputs involved in the procedure (from consumables to staff time) and related prices. Other costs included training, patient counselling, treatment of adverse events, and promotion campaigns, and they were adjusted for the averted lifetime cost of health care (antiretroviral therapy [ART], opportunistic infection [OI], laboratory tests).</t>
  </si>
  <si>
    <t>Infant consumables</t>
  </si>
  <si>
    <t>Direct costs were modelled on the basis of interviews with experienced health care providers and MOH officials in Kigali to determine all inputs involved in a procedure (from staff time to consumables) and related prices. Health care providers were asked to base their estimates on actual cases they participated in. The Central Purchasing of Essential Medicines in Rwanda (CAMERWA) and private pharmacies in Kigali provided wholesale price quotations for consumables.</t>
  </si>
  <si>
    <t>hiv013a</t>
  </si>
  <si>
    <t>Consumables</t>
  </si>
  <si>
    <t>circumcision</t>
  </si>
  <si>
    <t>T1</t>
  </si>
  <si>
    <t>Poor reporting: Unclear from paper whether output quantity is average per facility, or total for all facilities in country (latter seems mathematically unlikely)</t>
  </si>
  <si>
    <t>This analysis employed primary source facility-level data from Nyanza, Kenya (29 facilities), Namibia (8 facilities), South Africa (9 facilities), Tanzania (18 facilities), Uganda (26 facilities), and Zambia (9 facilities), for a total of 99 facilities (see [5,6,9] for detailed discussion of the data including sampling approaches, which varied by country)</t>
  </si>
  <si>
    <t>For facilities that were operational for only part of the year or for which data were collected for only part of the year, costs were annualized to allow for comparison across countries.</t>
  </si>
  <si>
    <t>Unclear without getting into other studies, one of which indicates that more locations were sampled than are actually reported in this paper</t>
  </si>
  <si>
    <t>Poor reporting: Unclear from paper whether output quantity is average per facility, or average for all facilities in country (latter seems mathematically unlikely)</t>
  </si>
  <si>
    <t>Capital Costs</t>
  </si>
  <si>
    <t>Maintenance and Utilities</t>
  </si>
  <si>
    <t>Support Personnel</t>
  </si>
  <si>
    <t>Management and Supervision</t>
  </si>
  <si>
    <t>Total Unit Cost</t>
  </si>
  <si>
    <t>hiv013b</t>
  </si>
  <si>
    <t>Reusable Supplies</t>
  </si>
  <si>
    <t>hiv013c</t>
  </si>
  <si>
    <t>hiv013d</t>
  </si>
  <si>
    <t>See: Menon et al. 2014: "Consumables include drugs and supplies"</t>
  </si>
  <si>
    <t>See: Menon et al. 2014: "Non-consumable supplies include items such as surgical gowns, sterile drapes, and surgical equipment used during pre- and post-circumcision"</t>
  </si>
  <si>
    <t>See Menon et al. 2014 which only states: "Unit costs were derived using an ingredients approach, whereby all the inputs were listed and their contribution to the overall cost was then quantified"</t>
  </si>
  <si>
    <t>See: Menon et al. 2014: "Maintenance costs included expenses for renovating new sites for VMMC provision, as well as emergency vehicle maintenance. Utilities included fuel consump- tion, transport costs, and electricity costs. Overhead costs, such as equipment, utilities, transport, maintenance, and support costs, were calculated based on the relative share of VMMC compared to the total facility workload" (though overhead costs not explicitly included in cost breakdowns in either Menon or This paper.</t>
  </si>
  <si>
    <t>hiv013e</t>
  </si>
  <si>
    <t>f005</t>
  </si>
  <si>
    <t>hiv013f</t>
  </si>
  <si>
    <t>hiv014a</t>
  </si>
  <si>
    <t>"Operator Staff Costs"</t>
  </si>
  <si>
    <t>circumcisions performed</t>
  </si>
  <si>
    <t>4 days per week for 46 weeks</t>
  </si>
  <si>
    <t>Paid per day rather than per number of circumcisions performed, hence these costs were the same for both methods</t>
  </si>
  <si>
    <t>Unit costs sensitive to resource utilisation rates; If each staff role is not fully utilized, unit cost will increase; Costs based on current local prices and subject to future inflation and exchange rate variations; Success depends on centres being fully utilised (growing concern that the number of men attending beginning to decline)</t>
  </si>
  <si>
    <t>Key informant interviews. Data files were reviewed together during these interviews to ensure these were complete and correct</t>
  </si>
  <si>
    <t>Operator staff were paid per day rather than per number of circumcisions performed, hence these costs were the same for both methods.</t>
  </si>
  <si>
    <t>Full</t>
  </si>
  <si>
    <t>ouput also verified through informant interviews</t>
  </si>
  <si>
    <t>Ugandan Shilling</t>
  </si>
  <si>
    <t>"Support Staff Costs"</t>
  </si>
  <si>
    <t>Includes all personnel in Table 2: Supervisor and AE Management, Trainer, Runner, CSSD , Maintenance, Laundry, Recovery, Discharge, Registration, Customer Care, Supply Management, Data Management, After care on site cover, Counselling and Testing, Hot Line</t>
  </si>
  <si>
    <t>divided by staff role: the workload in the Central Sterile Supply Department (CSSD) was one person less. When using PrePex sterile linen was not needed and clients did not change out of their street clothes into a surgical gown, which meant less laundry and so one staff member less. After placement and removal the clients were discharged without the need to wait for some observation time in recovery, hence another staff number saved.</t>
  </si>
  <si>
    <t>"Cost of Consumables"</t>
  </si>
  <si>
    <t>required in performing each circumcision. The model uses these unit costs and factors in the extra circumcisions performed when using PrePex</t>
  </si>
  <si>
    <t>Key informant interviews AND sourced from and verified by reference to the current Joint Medical Stores
price list. Unit cost of consumables derived from actual consumption reports rather than procurement reports</t>
  </si>
  <si>
    <t>total consumables are greater than PrePex</t>
  </si>
  <si>
    <t>"Cost of Reusable Sets"</t>
  </si>
  <si>
    <t>reusable sets</t>
  </si>
  <si>
    <t xml:space="preserve"> Cost of set will have a reuse life of 100 times. Sets were sterilised within the existing IHK CSSD making use of underutilised autoclave capacity</t>
  </si>
  <si>
    <t>sourced from and verified by reference to the current Joint Medical Stores
price list</t>
  </si>
  <si>
    <t>The pieces within the reusable set number 3 for PrePex compared to 16 for the surgical method</t>
  </si>
  <si>
    <t>"Cost of Sterilization"</t>
  </si>
  <si>
    <t>Cost includes sterilisation of a surgical set and factors in the smaller number of pieces for the PrePex set but also the larger number of sets required. Sterilization capacity existed at the study site.</t>
  </si>
  <si>
    <t>costs for sterilisation of sets at IHK were compared with
published costs for the same process at another similar facility in Kampala</t>
  </si>
  <si>
    <t>The model assumed that either set will have a reuse life of 100 times. Sets were sterilised within the existing IHK CSSD making use of underutilised autoclave capacity. The model used a cost of $1.09 for the sterilisation of a surgical set and factors in the smaller number of pieces for the PrePex set but also the larger number of sets required</t>
  </si>
  <si>
    <t xml:space="preserve">"Non Staff Costs" </t>
  </si>
  <si>
    <t>includes (for example) use of airtime to perform client call back and the printing of client materials such as consent forms and hotline information.</t>
  </si>
  <si>
    <t>Secondary financial and quantitative data related to the 10,000 circumcisions performed at IHK were taken from its audited financial reports and monitoring reports</t>
  </si>
  <si>
    <t xml:space="preserve">"Overhead and Shared Costs" </t>
  </si>
  <si>
    <t>Costs apportioned to the circumcision programme based on its percentage use of overall facility space, equipment and utilities; also for central services such as hospital administration, HR, Finance and IT</t>
  </si>
  <si>
    <t>apportioned to the circumcision programme based on its percentage use of overall facility space, equipment and utilities</t>
  </si>
  <si>
    <t>"Unit Costs"</t>
  </si>
  <si>
    <t>multiple</t>
  </si>
  <si>
    <t>Total per unit cost</t>
  </si>
  <si>
    <t>Sum total</t>
  </si>
  <si>
    <t>hiv014b</t>
  </si>
  <si>
    <t xml:space="preserve">"Operator Staff Costs" </t>
  </si>
  <si>
    <t xml:space="preserve">"Support Staff Costs" </t>
  </si>
  <si>
    <t>includes all personnel in Table 2: Supervisor and AE Management, Trainer, Runner, CSSD , Maintenance, Laundry, Discharge, Registration, Customer Care, Supply Management, Data Management, After care on site cover, Counselling and Testing, Hot Line [excludes recovery]</t>
  </si>
  <si>
    <t>When using PrePex there were less supplies and equipment needed at each table, so the Runner is one less, the workload in the Central Sterile Supply Department (CSSD) was one person less. When using PrePex sterile linen was not needed and clients did not change out of their street clothes into a surgical gown, which meant less laundry and so one staff member less. After placement and removal the clients were discharged without the need to wait for some observation time in recovery, hence another staff number saved.</t>
  </si>
  <si>
    <t xml:space="preserve">"Cost of Consumables" </t>
  </si>
  <si>
    <t>Includes using PrePex required less, and different, consumables, for example there were no sutures or anaesthesia and examination gloves were used rather than sterile surgical gloves</t>
  </si>
  <si>
    <t>Using PrePex required less, and different, consumables, for example there were no sutures or anaesthesia and examination gloves were used rather than sterile surgical gloves</t>
  </si>
  <si>
    <t xml:space="preserve">"Cost of Reusable Sets" </t>
  </si>
  <si>
    <t>Cost of set will have a reuse life of 100 times. Sets were sterilised within the existing IHK CSSD making use of underutilised autoclave capacity</t>
  </si>
  <si>
    <t xml:space="preserve">"Cost of Sterilization" </t>
  </si>
  <si>
    <t xml:space="preserve">"Cost of Devices" </t>
  </si>
  <si>
    <t>PrePex device</t>
  </si>
  <si>
    <t>The cost of PrePex is the manufacturer’s list price of $20.00, no discount was available during this study</t>
  </si>
  <si>
    <t>Manufacturer list price</t>
  </si>
  <si>
    <t>one required per procedure</t>
  </si>
  <si>
    <t>"Non Staff Costs"</t>
  </si>
  <si>
    <t xml:space="preserve"> Includes (eg) use of airtime to perform client call back and the printing of client materials such as consent forms and hotline information</t>
  </si>
  <si>
    <t>Primary financial and quantitative data were collected and collated during the 625 circumcisions using PrePex</t>
  </si>
  <si>
    <t>In the model this cost is higher for PrePex because the number of clients is higher.</t>
  </si>
  <si>
    <t>Total costs, target of 152,000 men</t>
  </si>
  <si>
    <t>Surgery Unit Cost</t>
  </si>
  <si>
    <t>Abstract</t>
  </si>
  <si>
    <t>VMMC kit and consumables, target of 152,000 men</t>
  </si>
  <si>
    <t>Table 2</t>
  </si>
  <si>
    <t>Infection prevention and waste management, target of 152,000 men</t>
  </si>
  <si>
    <t>Equipment for male circumcision sites, target of 152,000 men</t>
  </si>
  <si>
    <t>Emergency medical supplies, target of 152,000 men</t>
  </si>
  <si>
    <t>HIV counseling and testing and other STI management, target of 152,000 men</t>
  </si>
  <si>
    <t>Temporary infrastructure, target of 152,000 men</t>
  </si>
  <si>
    <t>Supply chain costs, target of 152,000 men</t>
  </si>
  <si>
    <t>Total costs, target of 75,000 men</t>
  </si>
  <si>
    <t>VMMC kit and consumables, target of 75,000 men</t>
  </si>
  <si>
    <t>Infection prevention and waste management, target of 75,000 men</t>
  </si>
  <si>
    <t>c012</t>
  </si>
  <si>
    <t>Equipment for male circumcision sites, target of 75,000 men</t>
  </si>
  <si>
    <t>c013</t>
  </si>
  <si>
    <t>Emergency medical supplies, target of 75,000 men</t>
  </si>
  <si>
    <t>c014</t>
  </si>
  <si>
    <t>HIV counseling and testing and other STI management, target of 75,000 men</t>
  </si>
  <si>
    <t>c015</t>
  </si>
  <si>
    <t>Temporary infrastructure, target of 75,000 men</t>
  </si>
  <si>
    <t>c016</t>
  </si>
  <si>
    <t>Supply chain costs, target of 75,000 men</t>
  </si>
  <si>
    <t>Table 3</t>
  </si>
  <si>
    <t>hiv017a</t>
  </si>
  <si>
    <t>Cost per client for vertical urban site</t>
  </si>
  <si>
    <t>Surgery unit cost</t>
  </si>
  <si>
    <t>Table 8</t>
  </si>
  <si>
    <t>Cost per client for vertical rural site</t>
  </si>
  <si>
    <t>Cost per client for integrated comparator site</t>
  </si>
  <si>
    <t>HIV counseling and testing</t>
  </si>
  <si>
    <t>unit cost of MC</t>
  </si>
  <si>
    <t>Table 1</t>
  </si>
  <si>
    <t>hiv021a</t>
  </si>
  <si>
    <t>Device (AccuCirc)</t>
  </si>
  <si>
    <t>early infant male circumcision delivered</t>
  </si>
  <si>
    <t>manufacturer reports impending price increase</t>
  </si>
  <si>
    <t>invoice</t>
  </si>
  <si>
    <t>Consumable supplies</t>
  </si>
  <si>
    <t>invoices</t>
  </si>
  <si>
    <t>supply total / num. of procedures</t>
  </si>
  <si>
    <t>Nonconsumable supplies</t>
  </si>
  <si>
    <t>Environmental</t>
  </si>
  <si>
    <t>quotes from private disposal providers</t>
  </si>
  <si>
    <t>cost per burn bin x num. burn bins</t>
  </si>
  <si>
    <t>payroll record</t>
  </si>
  <si>
    <t>allocated by time contributed to procedure</t>
  </si>
  <si>
    <t>record of training hours</t>
  </si>
  <si>
    <t>used PrePex turnover rates as proxy</t>
  </si>
  <si>
    <t>Capital equipment</t>
  </si>
  <si>
    <t>purchase prices</t>
  </si>
  <si>
    <t>annulized depreciation</t>
  </si>
  <si>
    <t>Support personnel</t>
  </si>
  <si>
    <t>assumes 10% of pay supports intervention personnel. Then allocates that portion to EIMC according to intervention personnel time.</t>
  </si>
  <si>
    <t>hiv021b</t>
  </si>
  <si>
    <t>Device (Mogen clamp)</t>
  </si>
  <si>
    <t>assume 1000 uses</t>
  </si>
  <si>
    <t>hiv021c</t>
  </si>
  <si>
    <t>hiv022a</t>
  </si>
  <si>
    <t>price from international supplier</t>
  </si>
  <si>
    <t>measured quantities used / procedure and allocated accordingly</t>
  </si>
  <si>
    <t>Waste Management</t>
  </si>
  <si>
    <t>price quotes from private incineration service providers</t>
  </si>
  <si>
    <t>direct measurement of num. of burn bins</t>
  </si>
  <si>
    <t>Salary for research personnel</t>
  </si>
  <si>
    <t>Used time and motion study to allocate time</t>
  </si>
  <si>
    <t>Amortized training costs to 3.6 year turnover period</t>
  </si>
  <si>
    <t>annualized depreciation, allocated to service assuming 1,440 procedures annually</t>
  </si>
  <si>
    <t>payroll record for research personnel</t>
  </si>
  <si>
    <t>Allocated 10% of support staff time to EIMC</t>
  </si>
  <si>
    <t>hiv022b</t>
  </si>
  <si>
    <t>Salary for civil servant personnel</t>
  </si>
  <si>
    <t>posted salaries for civil servants</t>
  </si>
  <si>
    <t>hiv023a</t>
  </si>
  <si>
    <t>Personnel - Direct services</t>
  </si>
  <si>
    <t>cost per male circumcision</t>
  </si>
  <si>
    <t>Not in article. "Marseille MC Efficiencies v5.xls" from EAM</t>
  </si>
  <si>
    <t>all costs: financial documents and discussions with program officials</t>
  </si>
  <si>
    <t>time and motion study</t>
  </si>
  <si>
    <t>Personnel - Admin. Support</t>
  </si>
  <si>
    <t>Supplies - medical</t>
  </si>
  <si>
    <t>Printing</t>
  </si>
  <si>
    <t>Mobilizers + other demand gen. staff</t>
  </si>
  <si>
    <t>Transportation (Fuel; Maint; Insur)</t>
  </si>
  <si>
    <t>assumed re-training every 3 years</t>
  </si>
  <si>
    <t>Facility rents &amp; renovations</t>
  </si>
  <si>
    <t>Capital equipment (incl. vehicles)</t>
  </si>
  <si>
    <t>amortized for 5 years (no salvage value)</t>
  </si>
  <si>
    <t>Cost of treating AEs</t>
  </si>
  <si>
    <t xml:space="preserve">Facility services; indirect costs </t>
  </si>
  <si>
    <t>Total, APHIA II, Base</t>
  </si>
  <si>
    <t>Table 6</t>
  </si>
  <si>
    <t>hiv023b</t>
  </si>
  <si>
    <t>Total, APHIA II, Outreach</t>
  </si>
  <si>
    <t>hiv023c</t>
  </si>
  <si>
    <t>Total, APHIA II, Mobile</t>
  </si>
  <si>
    <t>hiv023d</t>
  </si>
  <si>
    <t>Total, NRHS, Base</t>
  </si>
  <si>
    <t>hiv023e</t>
  </si>
  <si>
    <t>Total, NRHS, Outreach/Mobile</t>
  </si>
  <si>
    <t>hiv024a</t>
  </si>
  <si>
    <t>Total unit cost/circumcision</t>
  </si>
  <si>
    <t>unit cost of a comprehensive package of MC services</t>
  </si>
  <si>
    <t>In text</t>
  </si>
  <si>
    <t>site records</t>
  </si>
  <si>
    <t>Surveys</t>
  </si>
  <si>
    <t>Maintenance and utility costs</t>
  </si>
  <si>
    <t>Figure 1</t>
  </si>
  <si>
    <t>cost calculated from percent of unit cost</t>
  </si>
  <si>
    <t>Support staff costs</t>
  </si>
  <si>
    <t>Management and supervision costs</t>
  </si>
  <si>
    <t>Consumables costs</t>
  </si>
  <si>
    <t>Non-consumable supplies costs</t>
  </si>
  <si>
    <t>Staff costs</t>
  </si>
  <si>
    <t>Capital costs</t>
  </si>
  <si>
    <t>hiv025a</t>
  </si>
  <si>
    <t>Consumable costs</t>
  </si>
  <si>
    <t>VMMC unit cost</t>
  </si>
  <si>
    <t>11 observations total between 3 regions</t>
  </si>
  <si>
    <t>Personnel costs</t>
  </si>
  <si>
    <t>Training costs</t>
  </si>
  <si>
    <t>allocated based on "relative share of VMMC compared to the total facility workload."</t>
  </si>
  <si>
    <t>Support personnel costs</t>
  </si>
  <si>
    <t>Total, Iringa, routine/fixed sites</t>
  </si>
  <si>
    <t>hiv025b</t>
  </si>
  <si>
    <t>Total, Mbeya, routine/fixed sites</t>
  </si>
  <si>
    <t>hiv025c</t>
  </si>
  <si>
    <t>fixed gov't scale salaries may have reduced costs</t>
  </si>
  <si>
    <t>Total, Kagera, routine/fixed sites</t>
  </si>
  <si>
    <t>hiv025d</t>
  </si>
  <si>
    <t>Total, Tanzania Average, routine/fixed sites</t>
  </si>
  <si>
    <t>hiv025e</t>
  </si>
  <si>
    <t>Total, Iringa, campaign services in fixed sites</t>
  </si>
  <si>
    <t>hiv025f</t>
  </si>
  <si>
    <t>Total, Kagera, campaign services in fixed sites</t>
  </si>
  <si>
    <t>hiv025g</t>
  </si>
  <si>
    <t>Total, Tanzania Average, campaign services in fixed sites</t>
  </si>
  <si>
    <t>hiv025h</t>
  </si>
  <si>
    <t>Total, Kagera, mobile/island sites</t>
  </si>
  <si>
    <t>hiv026a</t>
  </si>
  <si>
    <t>c017</t>
  </si>
  <si>
    <t>Antiseptic solution (placement + removal)</t>
  </si>
  <si>
    <t>1 mL</t>
  </si>
  <si>
    <t>"local sources"</t>
  </si>
  <si>
    <t>Plain gauze swabs (placement + removal)</t>
  </si>
  <si>
    <t>swab</t>
  </si>
  <si>
    <t>PrePex device (placement + removal)</t>
  </si>
  <si>
    <t>device</t>
  </si>
  <si>
    <t>Reusable skin marker (placement + removal)</t>
  </si>
  <si>
    <t>1/5 marker</t>
  </si>
  <si>
    <t>Lidocaine 5% cream (placement + removal)</t>
  </si>
  <si>
    <t>gram</t>
  </si>
  <si>
    <t>Gloves (placement + removal)</t>
  </si>
  <si>
    <t>pair</t>
  </si>
  <si>
    <t>Ibuprofen 400mg (placement + removal)</t>
  </si>
  <si>
    <t>tablet</t>
  </si>
  <si>
    <t>Reusable sterile spatula (placement + removal)</t>
  </si>
  <si>
    <t>1/100 spatula</t>
  </si>
  <si>
    <t>Reusable sterile forceps (placement + removal)</t>
  </si>
  <si>
    <t>1/100 forceps</t>
  </si>
  <si>
    <t>Reusable sterile scissors (placement + removal)</t>
  </si>
  <si>
    <t>1/100 scissors</t>
  </si>
  <si>
    <t>Sterilization pouch (placement + removal)</t>
  </si>
  <si>
    <t>pouch</t>
  </si>
  <si>
    <t>Single-use surgical blade (placement + removal)</t>
  </si>
  <si>
    <t>blade</t>
  </si>
  <si>
    <t>Povidone iodine solution (placement + removal)</t>
  </si>
  <si>
    <t>mL</t>
  </si>
  <si>
    <t>MC wound dressing (placement + removal)</t>
  </si>
  <si>
    <t>dressing</t>
  </si>
  <si>
    <t>Micropor tape (placement + removal)</t>
  </si>
  <si>
    <t>10cm</t>
  </si>
  <si>
    <t>Cutter (placement + removal)</t>
  </si>
  <si>
    <t>1/1000 cutter</t>
  </si>
  <si>
    <t>Partial costing total</t>
  </si>
  <si>
    <t>c018</t>
  </si>
  <si>
    <t>c020</t>
  </si>
  <si>
    <t>Professional nurse, PrePex, preparation</t>
  </si>
  <si>
    <t>c019</t>
  </si>
  <si>
    <t>Professional nurse, PrePex, procedure</t>
  </si>
  <si>
    <t>c021</t>
  </si>
  <si>
    <t>hiv026b</t>
  </si>
  <si>
    <t>Surgical kit for MC</t>
  </si>
  <si>
    <t>circumcision kit</t>
  </si>
  <si>
    <t xml:space="preserve">in-text. From Binagwaho 2010 </t>
  </si>
  <si>
    <t>Total cost of supplies, dorsal-slit</t>
  </si>
  <si>
    <t>Hematology test, dorsal-slit</t>
  </si>
  <si>
    <t>Physician, dorsal-slit, preparation</t>
  </si>
  <si>
    <t>Physician, dorsal-slit, procedure</t>
  </si>
  <si>
    <t>Professional nurse, dorsal-slit, preparation</t>
  </si>
  <si>
    <t>Professional nurse, dorsal-slit, procedure</t>
  </si>
  <si>
    <t>Abnormal bleeding requiring suturing</t>
  </si>
  <si>
    <t>incidence</t>
  </si>
  <si>
    <t>direct observation of resources used</t>
  </si>
  <si>
    <t>Diffuse edema</t>
  </si>
  <si>
    <t>Productive exudate</t>
  </si>
  <si>
    <t>hiv028a</t>
  </si>
  <si>
    <t>Staff</t>
  </si>
  <si>
    <t>Uniform gov't salaries</t>
  </si>
  <si>
    <t>annual salary / circumcisions per year</t>
  </si>
  <si>
    <t>based on staff salaries and training consumables</t>
  </si>
  <si>
    <t>allocated uniformly over 3.6 years, based on staff turnover rates</t>
  </si>
  <si>
    <t>USAID Partnership for Supply Chain Management System</t>
  </si>
  <si>
    <t>Device</t>
  </si>
  <si>
    <t>Quote from manufacturer</t>
  </si>
  <si>
    <t>1 per circumcision</t>
  </si>
  <si>
    <t>Durable equipment</t>
  </si>
  <si>
    <t>allocated uniformly over three years based on estimated life span</t>
  </si>
  <si>
    <t>Supply chain management</t>
  </si>
  <si>
    <t>Proportion (31%) of consumables (see USAID DELIVER project)</t>
  </si>
  <si>
    <t>31% x consumable price</t>
  </si>
  <si>
    <t>Waste management</t>
  </si>
  <si>
    <t>site records (cost of 1 kg x num. of kgs)</t>
  </si>
  <si>
    <t>hiv028b</t>
  </si>
  <si>
    <t>hiv028c</t>
  </si>
  <si>
    <t>hiv029a</t>
  </si>
  <si>
    <t>one MC surgery</t>
  </si>
  <si>
    <t>district</t>
  </si>
  <si>
    <t>all costs: routine routine program records from Nyanza Reproductive Health Society</t>
  </si>
  <si>
    <t>Direct Personnel</t>
  </si>
  <si>
    <t>Capital</t>
  </si>
  <si>
    <t>Maintenance and utility</t>
  </si>
  <si>
    <t>Management and supervision</t>
  </si>
  <si>
    <t>hiv029b</t>
  </si>
  <si>
    <t>hiv029c</t>
  </si>
  <si>
    <t>hiv029d</t>
  </si>
  <si>
    <t>hiv029e</t>
  </si>
  <si>
    <t>hiv029f</t>
  </si>
  <si>
    <t>hiv030a</t>
  </si>
  <si>
    <t>Consumable supplies costs</t>
  </si>
  <si>
    <t>PrePex unit cost</t>
  </si>
  <si>
    <t>rate of consumption observed</t>
  </si>
  <si>
    <t>Nonconsumable supplies costs</t>
  </si>
  <si>
    <t>payroll records for study personnel (higher than MoH salaries)</t>
  </si>
  <si>
    <t>hourly wage x time spent on each patient</t>
  </si>
  <si>
    <t>actual training expenditure</t>
  </si>
  <si>
    <t>amortized over 5 years</t>
  </si>
  <si>
    <t>Maintenance/utility costs</t>
  </si>
  <si>
    <t>anualized using assumed useful life years / expected circumcisions per year</t>
  </si>
  <si>
    <t>Total unit cost</t>
  </si>
  <si>
    <t>hiv030b</t>
  </si>
  <si>
    <t>hiv030c</t>
  </si>
  <si>
    <t>payroll records for study personnel (similar to MoH salaries)</t>
  </si>
  <si>
    <t>hiv030d</t>
  </si>
  <si>
    <t>hiv032a</t>
  </si>
  <si>
    <t>Many indirect cost not included</t>
  </si>
  <si>
    <t>maintenance/utility costs</t>
  </si>
  <si>
    <t xml:space="preserve">annualized capital costs </t>
  </si>
  <si>
    <t>consumables</t>
  </si>
  <si>
    <t>hiv032b</t>
  </si>
  <si>
    <t>figure 2</t>
  </si>
  <si>
    <t>hiv032c</t>
  </si>
  <si>
    <t>hiv032d</t>
  </si>
  <si>
    <t>hiv032e</t>
  </si>
  <si>
    <t>hiv032f</t>
  </si>
  <si>
    <t>hiv032g</t>
  </si>
  <si>
    <t>hiv032h</t>
  </si>
  <si>
    <t>hiv032i</t>
  </si>
  <si>
    <t>hiv032j</t>
  </si>
  <si>
    <t>hiv032k</t>
  </si>
  <si>
    <t>hiv032l</t>
  </si>
  <si>
    <t>hiv032m</t>
  </si>
  <si>
    <t>hiv032n</t>
  </si>
  <si>
    <t>hiv032o</t>
  </si>
  <si>
    <t>hiv032p</t>
  </si>
  <si>
    <t>hiv032q</t>
  </si>
  <si>
    <t>hiv032r</t>
  </si>
  <si>
    <t>hiv033a</t>
  </si>
  <si>
    <t>Consumable supply costs</t>
  </si>
  <si>
    <t>study data collection for 4 months in 2013 at one hospital</t>
  </si>
  <si>
    <t>Male circumcision costing workbook</t>
  </si>
  <si>
    <t>The study used an ingredients-based costing approach and the cost of capital items was annualized over their useful life.</t>
  </si>
  <si>
    <t>non-consumable supply costs</t>
  </si>
  <si>
    <t>personnel costs</t>
  </si>
  <si>
    <t>training costs</t>
  </si>
  <si>
    <t>capital costs</t>
  </si>
  <si>
    <t>maintenance and utility costs</t>
  </si>
  <si>
    <t>support personnel</t>
  </si>
  <si>
    <t>total component cost</t>
  </si>
  <si>
    <t>hiv033b</t>
  </si>
  <si>
    <t>hiv034a</t>
  </si>
  <si>
    <t>with and without complications</t>
  </si>
  <si>
    <t>T1 and T2</t>
  </si>
  <si>
    <t>without complications</t>
  </si>
  <si>
    <t>hiv034b</t>
  </si>
  <si>
    <t>hiv034c</t>
  </si>
  <si>
    <t>hiv034d</t>
  </si>
  <si>
    <t>hiv034e</t>
  </si>
  <si>
    <t>hiv034f</t>
  </si>
  <si>
    <t>hiv034g</t>
  </si>
  <si>
    <t>hiv035a</t>
  </si>
  <si>
    <t>non-consumable supplies</t>
  </si>
  <si>
    <t>waste management</t>
  </si>
  <si>
    <t>capital (not including building)</t>
  </si>
  <si>
    <t>maintenance and utility</t>
  </si>
  <si>
    <t>management and supervision</t>
  </si>
  <si>
    <t>total unit cost</t>
  </si>
  <si>
    <t>total unit cost weighted with complications</t>
  </si>
  <si>
    <t>average unit cost weighted with complications</t>
  </si>
  <si>
    <t>hiv035b</t>
  </si>
  <si>
    <t>hiv035c</t>
  </si>
  <si>
    <t>capital (including building)</t>
  </si>
  <si>
    <t>Total unit cost of a comprehensive package of MC services</t>
  </si>
  <si>
    <t>Executive Summary</t>
  </si>
  <si>
    <t>cost data collected from public facilities operated by the MoHSW and NGO facilities operated by the Christian Health Association of Lesotho</t>
  </si>
  <si>
    <t>Page 7</t>
  </si>
  <si>
    <t>Page 8</t>
  </si>
  <si>
    <t>public facilities operated by the MOH and nongovernmental facilities</t>
  </si>
  <si>
    <t>With disposable kits Total, Primary health clinic</t>
  </si>
  <si>
    <t>Incomplete costing of non-medical aspects; facilities sample may not be nationally representative.</t>
  </si>
  <si>
    <t>Male Circumcision Costing Data Collection Tool</t>
  </si>
  <si>
    <t>No information on how the denominator data (outputs) swore collected for the calculation of unit costs.</t>
  </si>
  <si>
    <t>South African Rand</t>
  </si>
  <si>
    <t>Direct cost w/ disposable kits: Consumable - Primary health clinic</t>
  </si>
  <si>
    <t>Direct cost w/ disposable kits: Non-consumable supplies- Primary health clinic</t>
  </si>
  <si>
    <t>Direct cost w/ disposable kits: Personnel - Primary health clinic</t>
  </si>
  <si>
    <t>Indirect cost w/ disposable kits: Capital - Primary health clinic</t>
  </si>
  <si>
    <t>Indirect cost w/ disposable kits: Maintenance and utility - Primary health clinic</t>
  </si>
  <si>
    <t>Indirect cost w/ disposable kits: Support personnel - Primary health clinic</t>
  </si>
  <si>
    <t>With disposable kits, Total, Community health center</t>
  </si>
  <si>
    <t>Direct cost w/ disposable kits: Consumable - Community health center</t>
  </si>
  <si>
    <t>Direct cost w/ disposable kits: Non-consumable supplies- Community health center</t>
  </si>
  <si>
    <t>Direct cost w/ disposable kits: Personnel - Community health center</t>
  </si>
  <si>
    <t>Indirect cost w/ disposable kits: Capital - Community health center</t>
  </si>
  <si>
    <t>Indirect cost w/ disposable kits: Maintenance and utility - Community health center</t>
  </si>
  <si>
    <t>Indirect cost w/ disposable kits: Support personnel - Community health center</t>
  </si>
  <si>
    <t>With disposable kits, Total, Community District hospital</t>
  </si>
  <si>
    <t>Direct cost w/ disposable kits: Consumable - District hospital</t>
  </si>
  <si>
    <t>Direct cost w/ disposable kits: Non-consumable supplies- District hospital</t>
  </si>
  <si>
    <t>Direct cost w/ disposable kits: Personnel - District hospital</t>
  </si>
  <si>
    <t>Indirect cost w/ disposable kits: Capital - District hospital</t>
  </si>
  <si>
    <t>Indirect cost w/ disposable kits: Maintenance and utility - District hospital</t>
  </si>
  <si>
    <t>Indirect cost w/ disposable kits: Support personnel - District hospital</t>
  </si>
  <si>
    <t>c022</t>
  </si>
  <si>
    <t>c023</t>
  </si>
  <si>
    <t>c024</t>
  </si>
  <si>
    <t>With non-disposable kits Total, Primary health clinic</t>
  </si>
  <si>
    <t>Table 4</t>
  </si>
  <si>
    <t>Direct cost w/ non-disposable kits: Consumable - Primary health clinic</t>
  </si>
  <si>
    <t>Direct cost w/ non-disposable kits: Non-consumable supplies- Primary health clinic</t>
  </si>
  <si>
    <t>Direct cost w/ non-disposable kits: Personnel - Primary health clinic</t>
  </si>
  <si>
    <t>Indirect cost w/ non-disposable kits: Capital - Primary health clinic</t>
  </si>
  <si>
    <t>Indirect cost w/ non-disposable kits: Maintenance and utility - Primary health clinic</t>
  </si>
  <si>
    <t>Indirect cost w/ non-disposable kits: Support personnel - Primary health clinic</t>
  </si>
  <si>
    <t>With non-disposable kits, Total, Community health center</t>
  </si>
  <si>
    <t>Direct cost w/ non-disposable kits: Consumable - Community health center</t>
  </si>
  <si>
    <t>Direct cost w/ non-disposable kits: Non-consumable supplies- Community health center</t>
  </si>
  <si>
    <t>Direct cost w/ non-disposable kits: Personnel - Community health center</t>
  </si>
  <si>
    <t>Indirect cost w/ non-disposable kits: Capital - Community health center</t>
  </si>
  <si>
    <t>Indirect cost w/ non-disposable kits: Maintenance and utility - Community health center</t>
  </si>
  <si>
    <t>Indirect cost w/ non-disposable kits: Support personnel - Community health center</t>
  </si>
  <si>
    <t>With non-disposable kits, Total, Community District hospital</t>
  </si>
  <si>
    <t>Direct cost w/ non-disposable kits: Consumable - District hospital</t>
  </si>
  <si>
    <t>Direct cost w/ non-disposable kits: Non-consumable supplies- District hospital</t>
  </si>
  <si>
    <t>Direct cost w/ non-disposable kits: Personnel - District hospital</t>
  </si>
  <si>
    <t>Indirect cost w/ non-disposable kits: Capital - District hospital</t>
  </si>
  <si>
    <t>Indirect cost w/ non-disposable kits: Maintenance and utility - District hospital</t>
  </si>
  <si>
    <t>Indirect cost w/ non-disposable kits: Support personnel - District hospital</t>
  </si>
  <si>
    <t>Namibian Dollar</t>
  </si>
  <si>
    <t>hiv046a</t>
  </si>
  <si>
    <t>observations &lt;27, NR</t>
  </si>
  <si>
    <t>National Medical Stores</t>
  </si>
  <si>
    <t>hiv046b</t>
  </si>
  <si>
    <t>hiv047a</t>
  </si>
  <si>
    <t>Clinician time (2 clinicians)</t>
  </si>
  <si>
    <t>Disposable medical supplies</t>
  </si>
  <si>
    <t>Reusable instruments</t>
  </si>
  <si>
    <t>Total Direct Cost</t>
  </si>
  <si>
    <t>hiv047b</t>
  </si>
  <si>
    <t>hiv050a</t>
  </si>
  <si>
    <t>Consumables, fixed sites</t>
  </si>
  <si>
    <t>Slide 4</t>
  </si>
  <si>
    <t>Personnel, fixed sites</t>
  </si>
  <si>
    <t>Training, fixed sites</t>
  </si>
  <si>
    <t>Equipment, fixed sites</t>
  </si>
  <si>
    <t>Maintenance/utility, fixed sites</t>
  </si>
  <si>
    <t>Support personnel costs, fixed sites</t>
  </si>
  <si>
    <t>Management/supervision costs, fixed sites</t>
  </si>
  <si>
    <t>Demand generation</t>
  </si>
  <si>
    <t>Mobilisation, fixed sites</t>
  </si>
  <si>
    <t>Total, fixed sites</t>
  </si>
  <si>
    <t>Consumables, outreach sites</t>
  </si>
  <si>
    <t>Personnel, outreach sites</t>
  </si>
  <si>
    <t>Training, outreach sites</t>
  </si>
  <si>
    <t>Equipment, outreach sites</t>
  </si>
  <si>
    <t>Maintenance/utility, outreach sites</t>
  </si>
  <si>
    <t>Support personnel costs, outreach sites</t>
  </si>
  <si>
    <t>Management/supervision costs, outreach sites</t>
  </si>
  <si>
    <t>Mobilisation, outreach sites</t>
  </si>
  <si>
    <t>Total, outreach sites</t>
  </si>
  <si>
    <t>hiv050b</t>
  </si>
  <si>
    <t>Slide 5</t>
  </si>
  <si>
    <t>hiv050c</t>
  </si>
  <si>
    <t>Slide 6</t>
  </si>
  <si>
    <t>hiv053a</t>
  </si>
  <si>
    <t>Overall unit cost per circumcision performed</t>
  </si>
  <si>
    <t>direct labor</t>
  </si>
  <si>
    <t>indirect labor</t>
  </si>
  <si>
    <t>overhead, training, equipment, and vehicles</t>
  </si>
  <si>
    <t>hiv053b</t>
  </si>
  <si>
    <t>Figure 3</t>
  </si>
  <si>
    <t>hiv053c</t>
  </si>
  <si>
    <t>hiv053d</t>
  </si>
  <si>
    <t>hiv053e</t>
  </si>
  <si>
    <t>hiv053f</t>
  </si>
  <si>
    <t>hiv053g</t>
  </si>
  <si>
    <t>hiv053h</t>
  </si>
  <si>
    <t>hiv053i</t>
  </si>
  <si>
    <t>DBC</t>
  </si>
  <si>
    <t>Co-located site (ZNFPC)</t>
  </si>
  <si>
    <t>unpublished draft study provided to GHCC by USAID personnel</t>
  </si>
  <si>
    <t>To inform detailed planning processes for scale-up of VMMC program nationwide</t>
  </si>
  <si>
    <t>Unclear whether study included costing data from prior to 29 April 2009, by which date approximately 2800 circumcisions had taken place in the 5 surveyed pilot sites (and 65 underaken through outreach), and increased to 4361 circumcisions</t>
  </si>
  <si>
    <t>unit costs exclude complications</t>
  </si>
  <si>
    <t>Zimbabwe</t>
  </si>
  <si>
    <t>Unclear</t>
  </si>
  <si>
    <t>Zimbabwe National Family Planning Council or ZNFPC (national level public site within an existing family planning clinic)</t>
  </si>
  <si>
    <t>Site trains existing nurses to prepare for and assist with the MC procedure. Nurses are paid an overtime allowance if they are required to work past 4:00 p.m. or on weekends. Doctors are employed on a locum basis and paid on an hourly basis. ZNFPC is also a national training site and has handled all the training to date</t>
  </si>
  <si>
    <t>no economic costs mentioned</t>
  </si>
  <si>
    <t>Patients mostly referred from voluntary couseling and testing services centers</t>
  </si>
  <si>
    <t>Cross-sectional</t>
  </si>
  <si>
    <t>Seems to be based on a single visit by program enumerators, but not explicitly stated</t>
  </si>
  <si>
    <t>noted that input prices based on bulk purchase, but no details on temporal allocation</t>
  </si>
  <si>
    <t>Assuming that dollar reports were in the year of data collection, so discounting for 2009 vs. 2010 might be appropriate</t>
  </si>
  <si>
    <t>costs are reported per circumcision unit costs, but done so at the site and multi-site level not sure how to report</t>
  </si>
  <si>
    <t>unclear whether "acknowledgement" applies to all 5 subgroups of this study, bc not sure if etimates included scale of each program number of units</t>
  </si>
  <si>
    <t>subjective</t>
  </si>
  <si>
    <t>Very limited information about settings aside from some specifics about clinics and hospitals</t>
  </si>
  <si>
    <t>This MC site was established in an existing family planning clinic. However, the reception area, examination area, and theatre are dedicated to MC. Counselling rooms and waiting areas are shared with family planning clients. This site trains existing nurses to prepare for and assist with the MC procedure. Nurses are paid an overtime allowance if they are required to work past 4:00 p.m. or on weekends. Doctors are employed on a locum basis and paid on an hourly basis. ZNFPC is also a national training site and has handled all the training to date. By the time of our site visit, 1 556 circumcisions had been performed at this site. Circumcisions at this site continue at a rate of about 15–20 MCs a day. Most clients are referred from voluntary counselling and testing centres. Achievable capacity at this site with two teams (of one doctor and two nurses each) working morning and afternoon shifts is 40 to 60 circumcisions a day.</t>
  </si>
  <si>
    <t>months</t>
  </si>
  <si>
    <t>cost estimates seem to be based on specific time frames of interventions undertaken</t>
  </si>
  <si>
    <t>only reporting detail by input category. No breakdown beyond that level</t>
  </si>
  <si>
    <t>complications not reported in tables, but costs per unit are reported in the text. Text also contains unit cost information about task sharing, outreach, disposable vs. non disposable kits, number of training days for staff, etc. etc.</t>
  </si>
  <si>
    <t>Fixed, stand alone facility (Bulawayo)</t>
  </si>
  <si>
    <t>Construction and procurement are excluded from Capital items; unit costs exclude complications</t>
  </si>
  <si>
    <t>Bulawayo</t>
  </si>
  <si>
    <t xml:space="preserve"> urban (second largest city)</t>
  </si>
  <si>
    <t>Stand alone site managed by PSI</t>
  </si>
  <si>
    <t>Services aren't integrated with other activities, though nurses at facility are involved in outreach activities for demand promotion that are not included in the costing estimates</t>
  </si>
  <si>
    <t xml:space="preserve"> Some nursing staff have, however, also been employed to recruit clients and assist with local demand creation. This facility also operates at well below its potential capacity and, given its full-time staff and overhead, is a relatively expensive facility to operate.</t>
  </si>
  <si>
    <t>The Bulawayo site is a stand-alone site. Sufficient space was rented and equipped as a dedicated MC site. It employs an on-site manager (a medical doctor), nurses, and other staff on a full-time basis. Locum doctors are employed on a part-time basis to perform circumcisions and are generally paid on an hourly basis. PSI manages the site entirely, so accurate records exist on expenditures incurred at the site. At this site, it is also possible to isolate facility-based overhead expenses. Some nursing staff have, however, also been employed to recruit clients and assist with local demand creation. This facility also operates at well below its potential capacity and, given its full-time staff and overhead, is a relatively expensive facility to operate.</t>
  </si>
  <si>
    <t>Static Co-located sites (informed by 4 MC learning sites)</t>
  </si>
  <si>
    <t>Study projectsion modeled based on baseline data from period of 29 April 2009 to 5/2010, but includes longer time frames</t>
  </si>
  <si>
    <t>Can't tell the extent to which estimates are based on actual sampled locations, or other estimates…</t>
  </si>
  <si>
    <t>Sampling data from each of the four locations, but costing data may only have been taken from two of the sites with a larger number of circumcisions completed</t>
  </si>
  <si>
    <t>unclear</t>
  </si>
  <si>
    <t>Unclear if based on actual sample, or some weird estimates</t>
  </si>
  <si>
    <t>Extremely unclear which specific interventions were actually included in this part of the analysis… the authors note that "Given that MC (as part of the broader scale-up of the MC programme) will not be provided in integrated facilities and, given the poor quality of the data reported from the district hospital, the cost data from the six circumcisions provided at the district hospital seemed of little value. In much the same way, it was felt that the dedicated site staffed by government staff only (i.e., being paid at the government scale, a dysfunctional approach, in that staff refused to do the extra work without additional compensation) was fatally flawed as a service delivery model. Once again data were collected from the site and used to inform the costing of the standard model, but calculating unit costs for this site (Mutare) would be of little value and would more likely distort the cost of a sustainable model. In conclusion, the team did not use the approach of costing a large number of sites to arrive at an average weighted unit cost for use in the DMPPT. Specific unit costs were developed for the standard models, which were informed by the data collection exercise. Section IV describes in detail the costing assumptions associated with the costing of the standard colocated dedicated MC site and the standard outreach services." UNCLEAR WHETHER COSTING ESTIMATES WERE GENERATED FROM THIS EXERCISE ALONE OR THIS PROJECTED OUT OVER A LONGER TIME HORIZON</t>
  </si>
  <si>
    <t>Really cant tell much about the intervention because its not clear what is included</t>
  </si>
  <si>
    <t>time frame is unclear because these are projected costs</t>
  </si>
  <si>
    <t>mobile outreach teams</t>
  </si>
  <si>
    <t>religious men under 50, and non infants</t>
  </si>
  <si>
    <t>280 km from Harare</t>
  </si>
  <si>
    <t>performed in village clinics</t>
  </si>
  <si>
    <t>Planned interventions will normally be at rural clinics: For this pilot, the team was based at a local hospital but travelled 80 km each day to the community, where circumcisions were performed in a clinic</t>
  </si>
  <si>
    <t>For outreach activities, the goal was apparently to recruit and include individuals based on convenience sampling</t>
  </si>
  <si>
    <t>One short outreach activity was undertaken as an experiment, but it has not been repeated. The activity included 65 circumcisions in three days. Most circumcisions were for religious reasons, and clients came from all age groups under 50 years, except infants. Indigenous circumcision expertise has been lost in this particular community. In this instance, circumcisions took place 280 km from Harare. The team was based at a local hospital but travelled 80 km each day to the community, where circumcisions were performed in a clinic. Given the experimental nature of the visit and its purpose as a learning experience, the team was larger than would normally be the case and included staff from the local hospital, counsellors, surgical nurses, physicians, and coordination and administration staff. UNCLEAR WHETHER COSTING ESTIMATES WERE GENERATED FROM THIS EXERCISE ALONE OR THIS PROJECTED OUT OVER A LONGER TIME HORIZON</t>
  </si>
  <si>
    <t>In this instance, circumcisions took place 280 km from Harare. The team was based at a local hospital but travelled 80 km each day to the community, where circumcisions were performed in a clinic. Given the experimental nature of the visit and its purpose as a learning experience, the team was larger than would normally be the case and included staff from the local hospital, counsellors, surgical nurses, physicians, and coordination and administration staff.</t>
  </si>
  <si>
    <t>time frame is unclear because these are projected costs. Input costs based on 65 clients served over 3 days, but scale up unclear</t>
  </si>
  <si>
    <t>three static facilities</t>
  </si>
  <si>
    <t>draft accepted for publication</t>
  </si>
  <si>
    <t>estimate the marginal cost of MC over time and understand cost drivers during scale up</t>
  </si>
  <si>
    <t>Research and Economic Costs</t>
  </si>
  <si>
    <t>uncircumcised males aged 13 and older</t>
  </si>
  <si>
    <t>Uganda</t>
  </si>
  <si>
    <t>Kalisizo town and extended area (Rakai district, SW UG)</t>
  </si>
  <si>
    <t>Rural area served by the Rakai Health Sciences Program (RHSP)</t>
  </si>
  <si>
    <t>Community served by the Rakai Health Sciences Program (RHSP), which conducts research and HIV prevention and treatment services. In late 2003, the RHSP provided MC services as part of a randomized trial for HIV prevention [1]. After completion of the trial in 2006, MC procedures were provided free to consenting uncircumcised males aged 13 and older at the main RHSP Kalisizo health service center as well as two small static satellite facilities (Kakuuto and Lyantonde)</t>
  </si>
  <si>
    <t>MC procedures were provided free to consenting uncircumcised males aged 13 and older at the main RHSP Kalisizo health service center as well as two small static satellite facilities (Kakuuto and Lyantonde)</t>
  </si>
  <si>
    <t>"This cost analysis is done from the financial perspective which involves examining the activities and resource flows needed to run a male circumcision program during scale up. The analysis does not estimate economic costs, which would require assessing the value of resources used at their market value."</t>
  </si>
  <si>
    <t>Total number of circumcisions over 72 months not provided, but does provide monthly averages per intervention type</t>
  </si>
  <si>
    <t>to period of modeled use</t>
  </si>
  <si>
    <t>Fixed costs (costs that do not change within a year or that do not change when the quantity of output changes), including rent, equipment, training. and renovations, were annuitized (except the rent) using a standard three percent discount rate and a useful life specific to each item determined by local program administrators. Expenditures were converted from Uganda shillings to US dollars monthly using the Barclays Bank Uganda’s currency exchange rates. All expenditure data was inflation adjusted to 2013 US dollars using the IMF, World Economic Outlook Database, Uganda inflation, average consumer price index. Data includes six years of monthly records from January 2008 to December 2013</t>
  </si>
  <si>
    <t>avg # of circumcisions per month per site</t>
  </si>
  <si>
    <t>This is the subgroup its analyzed by (facility / delivery type), and MC estimates are tracked over time to account for EOS, and controlling for seasonal effects.</t>
  </si>
  <si>
    <t>sensitivity estimates for individual costs, as well as seasonality</t>
  </si>
  <si>
    <t>not overstated</t>
  </si>
  <si>
    <t>Limited info about the setting other than geographic description, and limited notes about the nature of the research and care facilities</t>
  </si>
  <si>
    <t>Limited by only one region and country, may be limited by accuracy of expenditure data (but this was cross checked with staff.</t>
  </si>
  <si>
    <t>Clients served is the average monthy number of clients served per type of facility. Elsewhere, marginal price is included. Study does mention that after their pilot, 8% of the male non-muslim pop was circumcized, after 4 years of observation period (scale up) for this study, that rose to 28% coverage</t>
  </si>
  <si>
    <t>study looks at marginal costs, so they report avg number of circumcisions per month, and costs broken down by the marginal circumcision (for fixed and variable cost only, no inputs)</t>
  </si>
  <si>
    <t>Rounding in in-text reporting is to the nearest dollar, but reporting in the tables is to the nearest penny.</t>
  </si>
  <si>
    <t>mobile camps</t>
  </si>
  <si>
    <t>Mobile MC camps are intensive community outreach programs with full MC services and mobilization activities brought to communities</t>
  </si>
  <si>
    <t>Limited info about the setting other than geographic description, and limited notes about the use of mobile clinics, and the settings they targeted for convenience</t>
  </si>
  <si>
    <t>Rwanda</t>
  </si>
  <si>
    <t>Kenya (Nyanza)</t>
  </si>
  <si>
    <t>estimates were later used for econometric modeling</t>
  </si>
  <si>
    <t>Authors examine cost drivers (for scale up), and estimate the potential efficiency gains through an econometric model</t>
  </si>
  <si>
    <t>Source data taken from facility level, perspective does not include patient costs</t>
  </si>
  <si>
    <t>Demand creation</t>
  </si>
  <si>
    <t>Kenya</t>
  </si>
  <si>
    <t>Nyanza</t>
  </si>
  <si>
    <t>52% urban</t>
  </si>
  <si>
    <t>100% of providers in NGO sector; 52% outreach activities, 48% fixed/static; 31% health centers, 21% dispensaries, 48% hospitals; 52% urban, 48% rural</t>
  </si>
  <si>
    <t>not explicitly stated, but clearly finanical</t>
  </si>
  <si>
    <t>29 facilities</t>
  </si>
  <si>
    <t>In order to be able to compare data across countries, as well as analyze common characteristics, we inflated all cost data to 2012 US dollars by using the appropriate year of the US gross domestic product (GDP) deflator [19], and then adjusted to a regionalized cost by multiplying each input cost by the ratio of the country-level purchasing-power-parity-adjusted (PPP-adjusted) gross national income (GNI) per capita to the same regional-level variable for sub-Saharan Africa [20]</t>
  </si>
  <si>
    <t>multi-site stratified sampling of sites within each country</t>
  </si>
  <si>
    <t>analyzed by country subgroup, and other heterogeneities analyzed in terms of costing at the SSA level, but not country level, and only rounded to the nearest dollar</t>
  </si>
  <si>
    <t>We performed a sensitivity analysis to assess the impact of capital cost on marginal cost and EOS using data for the three countries where capital cost data were collected (Kenya, South Africa and Uganda).</t>
  </si>
  <si>
    <t>explicit, but not disagregated beyond percentage of sample</t>
  </si>
  <si>
    <t>No explicit intervention, only a costing exercise in different kinds of sites as listed before, including sites according to the following breakdowns: "58% urban, 42% rural; 54% public, 36% NGO, 10% private; 67% hospitals, 27% health centers, 6% dispensaries; 28% fixed/static, 16% outreach, 6% campaign"</t>
  </si>
  <si>
    <t>only breakdowns by input costs, and again by some heterogeneities not including input costs</t>
  </si>
  <si>
    <t>reporting cross country by heterogeneity (T2) rounded to nearest dollar</t>
  </si>
  <si>
    <t>Namibia</t>
  </si>
  <si>
    <t>South Africa</t>
  </si>
  <si>
    <t>Tanzania</t>
  </si>
  <si>
    <t>Zambia</t>
  </si>
  <si>
    <t>Surgical circumcision</t>
  </si>
  <si>
    <t>empirical data modeled "assuming a fully utilised centre operating 16 tables, performing circumcisions 4 days per week for a total of 46 weeks per year"</t>
  </si>
  <si>
    <t>provide average unit cost and cost-effectiveness information related to performing safe male circumcision using either a surgical method or PrePex</t>
  </si>
  <si>
    <t>April</t>
  </si>
  <si>
    <t>June</t>
  </si>
  <si>
    <t>TBD: Timeframe of study may not reflect intervention period analysed in each arm</t>
  </si>
  <si>
    <t>demand creation, patient costs or time</t>
  </si>
  <si>
    <t>International Hospital Kampala</t>
  </si>
  <si>
    <t xml:space="preserve">The costs for sterilisation of sets at IHK were compared with published costs for the same process at another similar facility in Kampala </t>
  </si>
  <si>
    <t>120 bed private hospital located in an urban setting, close to the central business district of Kampala</t>
  </si>
  <si>
    <t>Unclear whether costs to personnel time are in addition to regular duties. Seems facility is devoted to MC activities, but not totally clear how many other services offered</t>
  </si>
  <si>
    <t>Costing is primarily done using financial records (but extrapolated per-unit costs include time spent per and between each procedure, which I could count here as "economic", if this is not correct, then study is financial only)</t>
  </si>
  <si>
    <t xml:space="preserve">These costs were modelled assuming a fully utilised centre operating 16 tables, performing circumcisions 4 days per week for a total of 46 weeks per year.
</t>
  </si>
  <si>
    <t>Data from the previous 10,000 SMCs was compared to the prospectively collected data for 625 clients</t>
  </si>
  <si>
    <t>The exchange rate used in the above table is 2,515.877, which was sourced from the Bank of Uganda, Interbank Foreign Exchange Market (IFEM) mid-rate for September 2012.</t>
  </si>
  <si>
    <t>not valued</t>
  </si>
  <si>
    <t>no mention of volunteer or family time</t>
  </si>
  <si>
    <t>Input costs disagregated by total per site over 46 weeks per year and performing circumcisions 4 days per week. Study also provides single unit cost based on these parameters.</t>
  </si>
  <si>
    <t>PrePex device compared to regular surgery, both extrapolated over the same time period (46 weeks), though data for surgical procedure available for 10,000 circumcisions over ~15 months, data for PrePex for only 625 circumcisions over 4 days during a 2 week period.</t>
  </si>
  <si>
    <t>"This was done in a fixed location, high SMC volume urban site and so extrapolation of findings to a low volume rural site or mobile SMC model needs to be done with caution. The unit costs and thus the cost-effectiveness is very sensitive to resource utilisation rates."</t>
  </si>
  <si>
    <t>Limited notes about setting, facility, locale, or population. "In the period April 2011 to June 2012 IHK, a private IMG hospital, performed more than 10,000 adult SMCs, mostly using the sleeve resection method. A review of the data collected during the first 4 months (April – July 2011) showed that the average work rate was 14 SMCs per table or pair of operators (NPCs) per day. This started as 7 and rose to 23 over time as staff gained more experience. The time per procedure dropped from an initial average of 55 minutes to just 29 minutes. It was noted that an experienced pair could perform a SMC using this method in just 14 minutes. These fastest times should not be extrapolated to indicate expected outputs over much longer, regular ongoing periods. After 10,000 procedures IHK finds a regular output per pair per working day of 15–18 SMCs. The best pairs are able to perform up to 20 circumcisions in a day, but not all pairs are able to achieve this on a consistent basis."</t>
  </si>
  <si>
    <t xml:space="preserve">The study first established the time taken to perform one circumcision and then the total number of circumcisions that can be performed by a pair of staff in a full working day. Unit costs were established by compiling each of the ingredient costs incurred using a bottom-up approach and combining these with those overhead and shared costs that needed to be apportioned [...] Primary financial and quantitative data were collected and collated during the 625 circumcisions using PrePex [for ten weeks from August to October 2012]. Secondary financial and quantitative data related to the 10,000 circumcisions performed at IHK were taken from its audited financial reports and monitoring reports. </t>
  </si>
  <si>
    <t>Timing measures taken over two weeks until sufficient number of circumcisions observed for statistical certainty, and all reported costs were verified by cross checking records against industry numbers</t>
  </si>
  <si>
    <t>modeled costs over 46 weeks (extrapolated from actual data on surgical procedures and PrePex procedures over different time frames)</t>
  </si>
  <si>
    <t>PrePex Device</t>
  </si>
  <si>
    <t>JS</t>
  </si>
  <si>
    <t>To measure total cost per VMMC for scale up of supply chain in Swaziland</t>
  </si>
  <si>
    <t>none listed</t>
  </si>
  <si>
    <t>15 to 49 year old males</t>
  </si>
  <si>
    <t>Swaziland</t>
  </si>
  <si>
    <t xml:space="preserve">included costs of procurement professionals based in Virginia. </t>
  </si>
  <si>
    <t>implementation of supply chain management system includes three staff at headquarters, with warehousing and distribution activities contracted</t>
  </si>
  <si>
    <t xml:space="preserve">Involves use of disposable surgical instruments. Optimum implementation of the service delivery model composes of surgeon assisted by five nurse and four counselors to deliver services to an average of 40 clients per day, with maximum throughput of 80 clients per day. Expanded to 35 teams at 27 sites throughout the country. </t>
  </si>
  <si>
    <t>Randomized evaluation and cost-effectiveness of HIV and sexual and reproductive health service referral and linkage models in Zambia</t>
  </si>
  <si>
    <t>Assess whether interventions could be provided more efficiently and would be cost-effective enough to merit implementation at scale.</t>
  </si>
  <si>
    <t>December</t>
  </si>
  <si>
    <t>October</t>
  </si>
  <si>
    <t>didn't report start and end date, used trial registration as information on start and end dates</t>
  </si>
  <si>
    <t>18+ males and females</t>
  </si>
  <si>
    <t>Lusaka and Chipata</t>
  </si>
  <si>
    <t>initiated in seven health service sites. Two types of study sites: entry point sites and referral sites. Entry point sites had separate facilities for HTC, FP, and VMMC.</t>
  </si>
  <si>
    <t>standard of care is the counterfactual</t>
  </si>
  <si>
    <t>6 week and 6 month follow-up</t>
  </si>
  <si>
    <t xml:space="preserve"> not separated</t>
  </si>
  <si>
    <t>parallel service model</t>
  </si>
  <si>
    <t>46% working, 7.7 mean number of assets, 82.9% have mobile phone</t>
  </si>
  <si>
    <t xml:space="preserve">9.2 mean grade completed </t>
  </si>
  <si>
    <t>Standard of care includes: standard client assessment and counseling, ad-hoc referrals to add-on services, no transition or linkage between services, no follow-up of clients</t>
  </si>
  <si>
    <t>BJH</t>
  </si>
  <si>
    <t>to cost a new, potentially safer, VMMC device</t>
  </si>
  <si>
    <t>infant males at risk of HIV</t>
  </si>
  <si>
    <t>Harare</t>
  </si>
  <si>
    <t>"the polyclinic has the highest number of deliveries in Zimbabwe" (400/month)</t>
  </si>
  <si>
    <t>This is unclear. Opportunity costs for personnel were included, but opportunity costs for buildings were excluded.</t>
  </si>
  <si>
    <t>Costing was conducted in USD, since it's an official Zimbabwe currency</t>
  </si>
  <si>
    <t>Very detailed SAs in Table 2. Most were not extracted due to explosion of sub-studies. AccuCirc break-even price is $16.40</t>
  </si>
  <si>
    <t>8 days</t>
  </si>
  <si>
    <t>Mothers completing secondary education: 73%</t>
  </si>
  <si>
    <t>This intervention was implemented as a non-inferiority RCT comparing AccuCirc (novel) to Mogen clamp (SOC). Demand creation was used to identify 150 willing mothers with infants younger than 60 days. 150 infants were randomized to AccuCirc (n=100) and Mogen clamp (n=50) arms. Circumcision was performed by 4 doctors recently trained by experts in both techniques. Infants were follwed up for 2 weeks and adverse events were recorded.</t>
  </si>
  <si>
    <t>Part of an RCT</t>
  </si>
  <si>
    <t>Many details are taken from Mavhu 2015 - main RCT paper</t>
  </si>
  <si>
    <t>"vertical service delivery" uses costs incurred during study to estimate vertical delivery costs</t>
  </si>
  <si>
    <t>to compare EIMC delivered by physician vs. nurse-midwife</t>
  </si>
  <si>
    <t>Mabvuku</t>
  </si>
  <si>
    <t>Unclear. Opportunity costs for buildings were excluded. Personnel opportunity costs were included.</t>
  </si>
  <si>
    <t>Very detailed Sas in Table 2. "Integrated service" is the only SA extracted, since it models ministry of health (instead of research) salaries</t>
  </si>
  <si>
    <t>Intervention is largely undescribed. This was a "field study" which enrolled 500 infants and used an AccuCirc device for circumcision.</t>
  </si>
  <si>
    <t>Part of a "field study"</t>
  </si>
  <si>
    <t>"integrated delivery" uses MOH salaries instead of research salaries for personnel. No efficiences of scope are considered</t>
  </si>
  <si>
    <t>Agency: APHIA II (horizontal)
Service Delivery Mode: Base</t>
  </si>
  <si>
    <t>how do efficiencies vary by service delivery model (vertical vs horizontal)?</t>
  </si>
  <si>
    <t>adult males at risk of HIV</t>
  </si>
  <si>
    <t>Nyanza Province</t>
  </si>
  <si>
    <t>conflicting info: text reports "all 222 sites were rural" but also describes base sites as urban or semi-urban</t>
  </si>
  <si>
    <t>most likely economic costing, but there is no good evidence to support this</t>
  </si>
  <si>
    <t>SA was conducted for cost-effectiveness data, but not cost data</t>
  </si>
  <si>
    <t>sites are operated by an NGO; financing is public (USAID)</t>
  </si>
  <si>
    <t>Circumcision was performed with the forceps-guiding method using re-usable surgical instruments. MC is provided as part of a comprehensive package including education in condom use and safe sex, STI treatment, and HIV counseling and testing.</t>
  </si>
  <si>
    <t xml:space="preserve">inconcistent geographic location info: urban vs rural.  </t>
  </si>
  <si>
    <t>Agency: APHIA II (horizontal)
Service Delivery Mode: Outreach</t>
  </si>
  <si>
    <t>Agency: APHIA II (horizontal)
Service Delivery Mode: Mobile</t>
  </si>
  <si>
    <t>Agency: NRHS (diagonal)
Service Delivery Mode: Base</t>
  </si>
  <si>
    <t>sites are operated by an NGO; financing is public (CDC)</t>
  </si>
  <si>
    <t>Agency: NRHS (diagonal)
Service Delivery Mode: Outreach</t>
  </si>
  <si>
    <t>CPA</t>
  </si>
  <si>
    <t>Comprehensive package of MC services in Swaziland</t>
  </si>
  <si>
    <t>assess the cost of providing adult MC in a resource-constrained setting and
evaluate the implications of scaling up MC for the cost-effectiveness of MC and for the health system</t>
  </si>
  <si>
    <t>The analysis was undertaken from the perspective of service providers. However, out-of-pocket expenses that patients incur for the services from various provider types</t>
  </si>
  <si>
    <t>adolescent and adult males at risk of HIV</t>
  </si>
  <si>
    <t>economic inferred because staff time was valued based on time spent on activities</t>
  </si>
  <si>
    <t>Sensitivity analysis is performed only for epidemiological model</t>
  </si>
  <si>
    <t>Uncomplicated circumcisions usually require four visits: an initial visit for the pre-surgical examination and information and education; a second visit for the surgical procedure; and two follow-up visits at 2-3 and 7 days post-surgery. A fifth visit at 21 days post-surgery is recommended but seldom occurs in uncomplicated cases. Adult MC is done under local anesthesia. Antibiotics are not routinely prescribed by providers. Dressings are generally not reapplied at the first post-operative visit</t>
  </si>
  <si>
    <t>Only reported percentage of overall cost per input cost category</t>
  </si>
  <si>
    <t>Region: Iringa
Service delivery: Routine/fixed sites</t>
  </si>
  <si>
    <t>To analyze the cost of scaling up VMMC in Tanzania</t>
  </si>
  <si>
    <t>demand creation, waste management, client costs</t>
  </si>
  <si>
    <t>no mention of opportunity costs, volunteer time, donated goods, etc. Costing type unclear</t>
  </si>
  <si>
    <t>Region: Mbeya
Service delivery: Routine/fixed sites</t>
  </si>
  <si>
    <t>Region: Kagera
Service delivery: Routine/fixed sites</t>
  </si>
  <si>
    <t>Region: Tanzania Average
Service delivery: Routine/fixed sites</t>
  </si>
  <si>
    <t>Region: Iringa
Service delivery: Campaign services in fixed sites</t>
  </si>
  <si>
    <t>Region: Kagera
Service delivery: Campaign services in fixed sites</t>
  </si>
  <si>
    <t>Region: Tanzania Average
Service delivery: Campaign services in fixed sites</t>
  </si>
  <si>
    <t>Region: Kagera
Service delivery: Mobile/island sites</t>
  </si>
  <si>
    <t>MC method: PrePex Device
Incremental costs</t>
  </si>
  <si>
    <t>to compare the cost of PrePex w/ surgery in the context of MC scale-up</t>
  </si>
  <si>
    <t>training, infrastructure, overhead (facilities), demand generation, client costs</t>
  </si>
  <si>
    <t>Nyamata District</t>
  </si>
  <si>
    <t>Not enough detail to infer if costing is economic or financial</t>
  </si>
  <si>
    <t>"nonsurgical adult MC performed in a standard examination room by a team of two trained nurses using the PrePex device." No other details are given</t>
  </si>
  <si>
    <t>MC method: Dorsal-slit surgery
Incremental costs</t>
  </si>
  <si>
    <t>"surgical MC performed in a sterile environment by a physician-nurse team using the WHO-approved dorsal-slit method." No other details are given</t>
  </si>
  <si>
    <t>Site: routine surgery</t>
  </si>
  <si>
    <t>to examine potential cost implications of integrating the PrePex device into an existing VMMC program.</t>
  </si>
  <si>
    <t>overhead, demand generation</t>
  </si>
  <si>
    <t>financial inferred because staff time was valued based on annual salaries, not time spent on activities</t>
  </si>
  <si>
    <t>analyzes ratio of surgical vs. PrePex, capacity,  and device price</t>
  </si>
  <si>
    <t>population ages were 10- 49 years in general, and 18-49 for PrePex</t>
  </si>
  <si>
    <t xml:space="preserve">VMMC provided at a dedicated four-bed facility staffed by 1 doctor, 6 nurses, 3 theater assistants, and 1 receptionist. Nurses conducted group education sessions, pre-op exam and counseling, and post-op reviews on days 2, 7, and 42 post-surgery. </t>
  </si>
  <si>
    <t>Site: mixed surgery and PrePex</t>
  </si>
  <si>
    <t xml:space="preserve">VMMC provided at a dedicated six-bed facility staffed by one doctor, 8 nurses, 3 theater assistants, and 1 receptionist. For surgery, see description above. For Pre-Pex, nurses followed up on days 7 and 42. </t>
  </si>
  <si>
    <t>Site: Hypothetical mixed surgery and PrePex (based on empirical surgery model)</t>
  </si>
  <si>
    <t>Geographic location is modeled. Site is hypothetical.</t>
  </si>
  <si>
    <t>Hypothetical facility</t>
  </si>
  <si>
    <t>The intervention and site are hypothetical and based on the surgical site above (hiv028a). PrePex characteristics are based off the mixed site above (hiv028b)</t>
  </si>
  <si>
    <t>most costs appear to be empirical. Data on adverse events, patient follow-ups, and num. of clinicans are modeled</t>
  </si>
  <si>
    <t>evaluates the cost of introducing PrePex device into routine MC in Sub-Saharan Africa</t>
  </si>
  <si>
    <t>cost of PrePex device</t>
  </si>
  <si>
    <t>data is comprehensive from the entire province, four districts</t>
  </si>
  <si>
    <t>facilities not specified, but likely all facilities in Nyanza Province</t>
  </si>
  <si>
    <t>doesn't account for the opportunity cost of existing infrastructure and supply chain</t>
  </si>
  <si>
    <t>all modeled inputs (adverse events, staff num., % following up) were anlalyzed across a range</t>
  </si>
  <si>
    <t>Method: Forceps-guided. Many of the intervention characteristics were modeled/based on assumptions.  These include: all clients undergoing PrePex MC would need at least 1 post-op visit, return rate would be 60%, Ae rate would be 2.2%</t>
  </si>
  <si>
    <t>Method: Forceps-guided. Many of the intervention characteristics were modeled/based on assumptions.  These include: all clients undergoing PrePex MC would need at least 1 post-op visit, return rate would be 41%, Ae rate would be 0.9%</t>
  </si>
  <si>
    <t>Method: PrePex. Many of the intervention characteristics were modeled/based on assumptions.  These include: all clients undergoing PrePex MC would need at least 1 post-op visit, phimosis rate would be 0%, AE rate of .5%, and 2 clinicians providing the MC</t>
  </si>
  <si>
    <t>Method: PrePex. Many of the intervention characteristics were modeled/based on assumptions.  These include: all clients undergoing PrePex MC would need at least 1 post-op visit, phimosis rate would be 10%, AE rate of .5%, and 2 clinicians providing the MC</t>
  </si>
  <si>
    <t>Method: PrePex. Many of the intervention characteristics were modeled/based on assumptions.  These include: all clients undergoing PrePex MC would need at least 1 post-op visit, phimosis rate would be 0%, AE rate of .5%, and 1 clinician + 1 non-clinician providing the service</t>
  </si>
  <si>
    <t>Method: PrePex. Many of the intervention characteristics were modeled/based on assumptions.  These include: all clients undergoing PrePex MC would need at least 1 post-op visit, phimosis rate would be 10%, AE rate of .5%, and 1 clinician + 1 non-clinician providing the service</t>
  </si>
  <si>
    <t>to compare the cost of PrePex vs surgical MC in Zimbabwe and Mozambique</t>
  </si>
  <si>
    <t>patient costs</t>
  </si>
  <si>
    <t>Method: PrePex device. Three routine follow up visits were included. HCT is included, but no details are given. Staff includes 2 teams composed of 3 nurses and 1 doctor each.</t>
  </si>
  <si>
    <t># clients served is modeled, not empirical</t>
  </si>
  <si>
    <t>Method: forceps-guided surgery. Three routine follow up visits were included. HCT is included, but no details are given. Staff includes 2 teams composed of 3 nurses and 1 doctor each.</t>
  </si>
  <si>
    <t>Mozambique</t>
  </si>
  <si>
    <t>Method: PrePex device. No routine follow-up after device removal. HCT is included but no details are given. Staff include 1 nurse and 1 non-clinical assistant.</t>
  </si>
  <si>
    <t>Method: forceps-guided surgery. Two routine follow-ups. HCT is included but no details are given. Staff include 1 nurse and 1 non-clinical assistant.</t>
  </si>
  <si>
    <t>Ngome Health Center (urban); Mafinga District Hospital in Mufundi; Iringa Regional Hospital (urban); Tosamanganga DD Hospital (rural); Lugoda Hospital</t>
  </si>
  <si>
    <t>average cost per circumcision reported</t>
  </si>
  <si>
    <t>Mbeya Referral Hospital; Mbeya Regional Hospital; Metta Maternity Hospital; Mbalizi Military Hospital</t>
  </si>
  <si>
    <t>Kagera Regional Hospital; Rebya Designated District Hospital</t>
  </si>
  <si>
    <t>All of above average</t>
  </si>
  <si>
    <t>hard to reach populations</t>
  </si>
  <si>
    <t>Goziba in Lake Victoria</t>
  </si>
  <si>
    <t>young males who are not sexually active and young males aged 10 to 24 years</t>
  </si>
  <si>
    <t>Iringa Regional Hospital (urban)</t>
  </si>
  <si>
    <t>Mbeya Referral Hospital in Mbeya MC</t>
  </si>
  <si>
    <t>Average unit cost of Male circumcision performed in Zambia</t>
  </si>
  <si>
    <t>Costing of male circumcision in Zambia and the impacts of scaling up the male circumcision programme</t>
  </si>
  <si>
    <t>The study aimed to estimate the current costs of providing a comprehensive package of services for medical male circumcision</t>
  </si>
  <si>
    <t>Data collectors gathered information on the number of circumcisions performed per month in 2009</t>
  </si>
  <si>
    <t>many of the indirect costs</t>
  </si>
  <si>
    <t>adult males</t>
  </si>
  <si>
    <t>no mention enough detail to infer economic costs</t>
  </si>
  <si>
    <t>Sampling was not intended to address the issue of statistical significance but rather to include data from all parts of the country and to include different facility types and levels</t>
  </si>
  <si>
    <t>MC is also a surgical procedure has been shown to reduce men’s risk of HIV infection through heterosexual intercourse by at least one-half and possibly as much as two-thirds</t>
  </si>
  <si>
    <t>unit cost of Male circumcision performed by facility: Kapiri Mposhi Health Centre</t>
  </si>
  <si>
    <t>Data collectors gathered information on the number of circumcisions performed per month in 2010</t>
  </si>
  <si>
    <t>unit cost of Male circumcision performed by facility: Twatasha</t>
  </si>
  <si>
    <t>Data collectors gathered information on the number of circumcisions performed per month in 2011</t>
  </si>
  <si>
    <t>unit cost of Male circumcision performed by facility: Chipata General Hospital</t>
  </si>
  <si>
    <t>Data collectors gathered information on the number of circumcisions performed per month in 2012</t>
  </si>
  <si>
    <t>unit cost of Male circumcision performed by facility: Kawambwa Hospital</t>
  </si>
  <si>
    <t>Data collectors gathered information on the number of circumcisions performed per month in 2013</t>
  </si>
  <si>
    <t>unit cost of Male circumcision performed by facility: Chiwempala</t>
  </si>
  <si>
    <t>Data collectors gathered information on the number of circumcisions performed per month in 2014</t>
  </si>
  <si>
    <t>unit cost of Male circumcision performed by facility: Corpmed Medical Services</t>
  </si>
  <si>
    <t>Data collectors gathered information on the number of circumcisions performed per month in 2015</t>
  </si>
  <si>
    <t>unit cost of Male circumcision performed by facility: MSI</t>
  </si>
  <si>
    <t>Data collectors gathered information on the number of circumcisions performed per month in 2016</t>
  </si>
  <si>
    <t>unit cost of Male circumcision performed by facility: Kasama General Hospital</t>
  </si>
  <si>
    <t>Data collectors gathered information on the number of circumcisions performed per month in 2017</t>
  </si>
  <si>
    <t>unit cost of Male circumcision performed by facility: Chreso VCT_ART Centre</t>
  </si>
  <si>
    <t>Data collectors gathered information on the number of circumcisions performed per month in 2018</t>
  </si>
  <si>
    <t>unit cost of Male circumcision performed by facility: University Teaching Hospital</t>
  </si>
  <si>
    <t>Data collectors gathered information on the number of circumcisions performed per month in 2019</t>
  </si>
  <si>
    <t>unit cost of Male circumcision performed by facility: Livingstone General Hospital</t>
  </si>
  <si>
    <t>Data collectors gathered information on the number of circumcisions performed per month in 2020</t>
  </si>
  <si>
    <t>unit cost of Male circumcision performed by facility: Chambeshi Health Centre</t>
  </si>
  <si>
    <t>Data collectors gathered information on the number of circumcisions performed per month in 2021</t>
  </si>
  <si>
    <t>unit cost of Male circumcision performed by facility: Kafue District Hospital</t>
  </si>
  <si>
    <t>Data collectors gathered information on the number of circumcisions performed per month in 2022</t>
  </si>
  <si>
    <t>unit cost of Male circumcision performed by facility: Mansa General Hospital</t>
  </si>
  <si>
    <t>Data collectors gathered information on the number of circumcisions performed per month in 2023</t>
  </si>
  <si>
    <t>unit cost of Male circumcision performed by facility: Lundazi Hospital</t>
  </si>
  <si>
    <t>Data collectors gathered information on the number of circumcisions performed per month in 2024</t>
  </si>
  <si>
    <t>unit cost of Male circumcision performed by facility: Kudu</t>
  </si>
  <si>
    <t>Data collectors gathered information on the number of circumcisions performed per month in 2025</t>
  </si>
  <si>
    <t>unit cost of Male circumcision performed by facility: Mkushi District Hospital</t>
  </si>
  <si>
    <t>Data collectors gathered information on the number of circumcisions performed per month in 2026</t>
  </si>
  <si>
    <t>Gray Lit</t>
  </si>
  <si>
    <t>Come</t>
  </si>
  <si>
    <t>No Year</t>
  </si>
  <si>
    <t>Poster Presentation</t>
  </si>
  <si>
    <t>not clear whether purely empirical or somehow modeled. Assume empirical.</t>
  </si>
  <si>
    <t xml:space="preserve"> logistic and financial feasibility of various approaches, including the use of the PrePexTM device</t>
  </si>
  <si>
    <t>Calculations exlude costs for maintenance, indirect support personnel, demand creation, and program management</t>
  </si>
  <si>
    <t>Jose Macamo Hospital in Maputo</t>
  </si>
  <si>
    <t>assumed integrated services because study conducted in existing facility</t>
  </si>
  <si>
    <t>does not seem to include any non financial costs</t>
  </si>
  <si>
    <t>cost of capital items was annualized over their useful life</t>
  </si>
  <si>
    <t>unit cost</t>
  </si>
  <si>
    <t>"The higher cost of PrePexTM VMMC may limit its use to specific target populations such as older, employed males."</t>
  </si>
  <si>
    <t>The study was conducted in Jose Macamo Hospital from May to August 2013. Specific objectives of
the cost analysis component included calculating the costs associated with PrePexTM VMMC and comparing them to surgical VMMC. The study used an ingredients-based costing approach and the cost of capital items was annualized over their useful life. The Male Circumcision Costing Workbook
(by Futures Institute) was used to calculate unit costs at the facility level. A similar analysis was conducted for the routine, surgical VMMC services
in the same facility and both costs were compared. Costs of complications, maintenance, indirect support personnel, demand creation, and program management and supervision were excluded for both VMMC methods. Costs related to follow-up visits required for PrePexTM circumcision were included.</t>
  </si>
  <si>
    <t>Surgical Circumcision</t>
  </si>
  <si>
    <t>Engela State Hospital</t>
  </si>
  <si>
    <t>Windhoek Central Hospital</t>
  </si>
  <si>
    <t>Rehoboth Saint Mary's Hospital</t>
  </si>
  <si>
    <t>Onandjokwe Hospital</t>
  </si>
  <si>
    <t>Walvis Bay State Hospital</t>
  </si>
  <si>
    <t>Swakopmund State Hospital</t>
  </si>
  <si>
    <t>Oshakati State Hospital</t>
  </si>
  <si>
    <t>Mixed Site (Surgery)</t>
  </si>
  <si>
    <t>Evaluating the cost of adult voluntary medical male circumcision in a mixed (surgical and PrePex) site compared to a hypothetical PrePex-only site in South Africa</t>
  </si>
  <si>
    <t>Mixed Site (PrePex)</t>
  </si>
  <si>
    <t>Hypothetical PrePex only site</t>
  </si>
  <si>
    <t>comprehensive package of MC services in Lesotho</t>
  </si>
  <si>
    <t>Assess the cost of providing adult MC in a resource-constrained setting and
evaluate the implications of scaling up MC for the cost-effectiveness of MC and for the health system</t>
  </si>
  <si>
    <t>training, community mobilization, policy analysis and formulation costs</t>
  </si>
  <si>
    <t>Lesotho</t>
  </si>
  <si>
    <t>Maloti</t>
  </si>
  <si>
    <t xml:space="preserve">Prior to study, circumcision not implemented primarily as an HIV prevention intervention. Not all of elements of comprehensive MC package were routinely provided. Intervention includes surgical services, information and education, counseling with or without testing, training. Non-surgical components are therefore counseling, testing, communications, and training. </t>
  </si>
  <si>
    <t>comprehensive package of MC services in Zambia</t>
  </si>
  <si>
    <t>Costing MC in Zambia will provide a more detailed examination of the costs of male circumcision and inform a sounder basis for an assessment of the cost-effectiveness of MC and planning for implementation of MC in Zambia</t>
  </si>
  <si>
    <t>policy formulation and community mobilization costs</t>
  </si>
  <si>
    <t>Kwacha</t>
  </si>
  <si>
    <t>population circumcision targets are adolescent and adult males; population health impact is measured on a general level</t>
  </si>
  <si>
    <t>Ucomplicated circumcisions in Zambia reqquire four visits: an initial visit for pre-surgical examination and information and education; a second visit for the surgical procedure; and two follow-up visits at 2 and 7 days post-surgery. A fifth visit at one month post-surgery is recommended but seldom occurs in uncomplicated cases. Adult MC is done under local anesthesia. Antibiotics are not routinely prescribed by providers. Intervention includes surgical services, and nonsurgical components, including counseling, testing, communications, and training.</t>
  </si>
  <si>
    <t>EAM</t>
  </si>
  <si>
    <t>Mahomed</t>
  </si>
  <si>
    <t>Scale-up of MMC in S. Africa</t>
  </si>
  <si>
    <t>Explicit</t>
  </si>
  <si>
    <t>20 sites including 3 private practitioners</t>
  </si>
  <si>
    <t>Mix of urban, rural peri-urban.  No specific break-down. Multiple   Provinces.</t>
  </si>
  <si>
    <t>No sampling method is described. "The facilities selected to participate in the study may not be representative of all facilities in the country."</t>
  </si>
  <si>
    <t>NA</t>
  </si>
  <si>
    <t>No explicit statement whether market rate or PPP. Year of exchange rate not given</t>
  </si>
  <si>
    <t xml:space="preserve">Compares costs assuming disposable versus non-disposable kits. </t>
  </si>
  <si>
    <t>20 sites with mix of governance types and geo distribution.</t>
  </si>
  <si>
    <t>The following procedure is followed by all facilities, with slight variation:
1. The patient is attended to at the outpatient’s department and consulted by a medical doctor.
2. Voluntary testing and counseling is optional. 3. The doctor explains to the patient the procedure.  4. The patient is booked for the surgical procedure in the minor operation theatre on the first available date. 5. Informed consent is obtained from the patient or authorized signatory if patient is under 18 years of age. 6. In most facilities, the patient arrives on the day of the procedure, except at 2 facilities (Klerksdorp Hospital and Central Karoo Hospital) where the patient is admitted overnight. 7. The patient is cleaned and draped by the surgical nurse in the minor operation theatre. 8. The penis is first cleansed with sterilizing fluids. Surgical marking pen is used to mark the level on the skin of the prepuce where the circumcision will be performed. Administers between 5–10 ml of 2 percent lignocaine local anesthetic. Once the anesthetic takes effect, the prepuce is retracted and adhesions are freed. 9. Using the forceps guided method, the foreskin is removed. 10. Homeostasis is achieved using diathermy and dissolvable sutures.  11. Gauze is then applied to the area and the area is bandaged.
12. The patient stays for observation between 6-12 hours post operatively.  13. The patient is discharged with analgesics and followed up 3-5 days later. 14. During the follow-up consultation, the doctor examines the wound and removes or changes the dressing.</t>
  </si>
  <si>
    <t>No outputs or start times by sites provided.</t>
  </si>
  <si>
    <t>Only by components such as personnel, commodities, etc.</t>
  </si>
  <si>
    <t>In Table 4, the unit cost for private GPs doesn't add up. I suggest (as shown in the Cost data sheet, that we delete these data.</t>
  </si>
  <si>
    <t>Service Provider: Medical Officer</t>
  </si>
  <si>
    <t>Makerere University School of Public Health</t>
  </si>
  <si>
    <t>Scale-up of MMC in Uganda</t>
  </si>
  <si>
    <t>27 sites total, split between hiv046a and hiv046b</t>
  </si>
  <si>
    <t>The only reported detail is that circumcisions are provided by Medical Officers</t>
  </si>
  <si>
    <t>Service Provider: Surgeon</t>
  </si>
  <si>
    <t>The only reported detail is that circumcisions are provided by surgeons</t>
  </si>
  <si>
    <t>Method: Surgical
Direct costs only</t>
  </si>
  <si>
    <t>Method: Shang Ring
Direct costs only</t>
  </si>
  <si>
    <t>Sites: Hospitals</t>
  </si>
  <si>
    <t>Sites: Health Centers</t>
  </si>
  <si>
    <t>Sites: Dispensaries</t>
  </si>
  <si>
    <t xml:space="preserve">Average Unit cost of Male circumcision performed </t>
  </si>
  <si>
    <t>Derive the unit cost of delivering medical male circumcision in South Africa at the facility level</t>
  </si>
  <si>
    <t>The text mentioned provider perspective, but cost of patients were included</t>
  </si>
  <si>
    <t>insurance costs and/or bills received from insurance</t>
  </si>
  <si>
    <t>Cost extracted in cost data sheet were converted to USD using the currency exchange rate</t>
  </si>
  <si>
    <t>22 years</t>
  </si>
  <si>
    <t>from 33 government and PEPFAR-supported</t>
  </si>
  <si>
    <t>Medical male circumcision (MMC) has been shown to be one of the most cost-effective methods available for preventing new HIV infections. There is compelling evidence that MMC reduces men’s risk of becoming infected with HIV through heterosexual intercourse by approximately 60 percent</t>
  </si>
  <si>
    <t>unit cost in peri-urban sites infigure 4 doesn't match with cost in text</t>
  </si>
  <si>
    <t>Unit cost by province: Mpumalanga</t>
  </si>
  <si>
    <t>Unit cost by province: KZN</t>
  </si>
  <si>
    <t>Unit cost by province: Eastern Cape</t>
  </si>
  <si>
    <t>Unit cost by province: Limpopo</t>
  </si>
  <si>
    <t>Unit cost by province: Free State</t>
  </si>
  <si>
    <t>Unit cost by province: Wastern Cape</t>
  </si>
  <si>
    <t>Unit cost by province: Gauteng</t>
  </si>
  <si>
    <t>Unit cost by province: Northern Cape</t>
  </si>
  <si>
    <t>Modality (primary)</t>
  </si>
  <si>
    <t>Intervention Details</t>
  </si>
  <si>
    <t>Phase</t>
  </si>
  <si>
    <t>Costed Activities</t>
  </si>
  <si>
    <t>Technology</t>
  </si>
  <si>
    <t>Population</t>
  </si>
  <si>
    <t>Intervention class</t>
  </si>
  <si>
    <t>See Intervention Typology</t>
  </si>
  <si>
    <t>Refer to Intervention Description System</t>
  </si>
  <si>
    <t>See Facility Categories in Code Book</t>
  </si>
  <si>
    <t>Population RS</t>
  </si>
  <si>
    <r>
      <t xml:space="preserve">Intervention class
</t>
    </r>
    <r>
      <rPr>
        <sz val="12"/>
        <color theme="1"/>
        <rFont val="Calibri"/>
        <family val="2"/>
        <scheme val="minor"/>
      </rPr>
      <t>(refer to GHCC typology)</t>
    </r>
  </si>
  <si>
    <r>
      <t xml:space="preserve">Intervention
</t>
    </r>
    <r>
      <rPr>
        <sz val="12"/>
        <color theme="1"/>
        <rFont val="Calibri"/>
        <family val="2"/>
        <scheme val="minor"/>
      </rPr>
      <t>(refer to GHCC typology)</t>
    </r>
  </si>
  <si>
    <r>
      <t xml:space="preserve">Intervention Details
</t>
    </r>
    <r>
      <rPr>
        <sz val="12"/>
        <color theme="1"/>
        <rFont val="Calibri"/>
        <family val="2"/>
        <scheme val="minor"/>
      </rPr>
      <t>(Structured open format: delete entries that don't apply, and add options &amp; categories as needed)</t>
    </r>
  </si>
  <si>
    <r>
      <t xml:space="preserve">Phase
</t>
    </r>
    <r>
      <rPr>
        <sz val="12"/>
        <color theme="1"/>
        <rFont val="Calibri"/>
        <family val="2"/>
        <scheme val="minor"/>
      </rPr>
      <t>(choose all that apply)</t>
    </r>
  </si>
  <si>
    <r>
      <t xml:space="preserve">Costed Activities
</t>
    </r>
    <r>
      <rPr>
        <sz val="12"/>
        <color theme="1"/>
        <rFont val="Calibri"/>
        <family val="2"/>
        <scheme val="minor"/>
      </rPr>
      <t>(choose all that apply)</t>
    </r>
  </si>
  <si>
    <r>
      <t xml:space="preserve">Technology
</t>
    </r>
    <r>
      <rPr>
        <sz val="12"/>
        <color theme="1"/>
        <rFont val="Calibri"/>
        <family val="2"/>
        <scheme val="minor"/>
      </rPr>
      <t>(choose more than one only when  necessary)</t>
    </r>
  </si>
  <si>
    <r>
      <t xml:space="preserve">Facility Category
</t>
    </r>
    <r>
      <rPr>
        <sz val="12"/>
        <color theme="1"/>
        <rFont val="Calibri"/>
        <family val="2"/>
        <scheme val="minor"/>
      </rPr>
      <t>(choose more than one only when necessary)</t>
    </r>
  </si>
  <si>
    <r>
      <t xml:space="preserve">Population
</t>
    </r>
    <r>
      <rPr>
        <sz val="12"/>
        <color theme="1"/>
        <rFont val="Calibri"/>
        <family val="2"/>
        <scheme val="minor"/>
      </rPr>
      <t>(choose more than one only when necessary)</t>
    </r>
  </si>
  <si>
    <t>Intervention Class</t>
  </si>
  <si>
    <t>See Intervention Typology Sheet</t>
  </si>
  <si>
    <t>financial and monitoring reports</t>
  </si>
  <si>
    <t>Study Limitations Clearly Reported</t>
  </si>
  <si>
    <t>Study limitations clearly reported</t>
  </si>
  <si>
    <t>limitations reported</t>
  </si>
  <si>
    <t>limitations NR</t>
  </si>
  <si>
    <t>Conflicts of interest declared</t>
  </si>
  <si>
    <t>declared - yes</t>
  </si>
  <si>
    <t>declared - none</t>
  </si>
  <si>
    <t>not declared</t>
  </si>
  <si>
    <t>Real world vs. "per protocol" cost</t>
  </si>
  <si>
    <t>Real world vs. "per protocol" cost RS</t>
  </si>
  <si>
    <t>real world</t>
  </si>
  <si>
    <t>per protocol</t>
  </si>
  <si>
    <t>mix</t>
  </si>
  <si>
    <t>Costs included in overhead</t>
  </si>
  <si>
    <t>List the cost items which are included in "overhead" according to the authors. If overheads are not included, are are included by a different name, make a note in this field.</t>
  </si>
  <si>
    <t>Indicate whether the intervention was "per protocol" (i.e. the intervention was provided under a protocol, such as a trial or demonstration), "real world" (i.e. the intervention is heterogeneous on an individual level) or "mixed" (i.e. one component of the intervention, such as drug delivery, is based on a protocol, but other elements vary).</t>
  </si>
  <si>
    <t>Indicate whether authors report study limitations</t>
  </si>
  <si>
    <t>Indicate whether authors report conflicts on interest</t>
  </si>
  <si>
    <t>real world; per protocol; mix; NR</t>
  </si>
  <si>
    <t>"Per protocol" is likely to be stated explicitly or easy to infer. If the intervention is provided in a research setting (e.g. a trial) it's likely to be provided per protocol. If it does not appear to be a research setting, and there is no explicit statement about protocols, infer "real world." Only select "mix" if there are one or more components provided according to a protocol, but other components reflect real world variance, and the mix is described explicitly.</t>
  </si>
  <si>
    <t>PrEP regimens are given according to a protocol in order to demonstrate comparative efficacy against a pre-existing regimen. HCT is provided on an opt-out basis. Choose "mix; explicit"</t>
  </si>
  <si>
    <t>Personnel inefficiency/downtime</t>
  </si>
  <si>
    <t>Staff time was allocated using a top-down approach. No mention was made of inefficiency or downtime. Choose "not measured; inferred"</t>
  </si>
  <si>
    <t>OR01</t>
  </si>
  <si>
    <t>OR02</t>
  </si>
  <si>
    <t>OR03</t>
  </si>
  <si>
    <t>CB01</t>
  </si>
  <si>
    <t>OT01</t>
  </si>
  <si>
    <t>OT02</t>
  </si>
  <si>
    <t>Facility type is not reported</t>
  </si>
  <si>
    <t>CB02</t>
  </si>
  <si>
    <t>rental payments, insurance, maintenace,  license fees, admin staff</t>
  </si>
  <si>
    <t>rental payments, insurance, maintenace,  license fees, admin staff, vehicle maintenance and operation</t>
  </si>
  <si>
    <t>Personnel inefficiency/downtime adjustment</t>
  </si>
  <si>
    <t>Personnel inefficiency/downtime adjustment RS</t>
  </si>
  <si>
    <t>adjusted - measured</t>
  </si>
  <si>
    <t>adjusted - assumption</t>
  </si>
  <si>
    <t>not adjusted</t>
  </si>
  <si>
    <t>Indicate whether staff downtime/inefficiency was adjusted for, and whether the adjustment was made on directly observing downtime or if an assumption (e.g. % productivity) was used.</t>
  </si>
  <si>
    <t>GHCC Intervention Category</t>
  </si>
  <si>
    <t>GHCC Intervention Type</t>
  </si>
  <si>
    <t>GHCC Interventions</t>
  </si>
  <si>
    <t>Target Populations</t>
  </si>
  <si>
    <t>Prevention</t>
  </si>
  <si>
    <t>Condom and lubricant distribution</t>
  </si>
  <si>
    <t>MSM, SW, PWID, TG, Prisoners, Adolescent</t>
  </si>
  <si>
    <t>Sexually Transmitted Infections</t>
  </si>
  <si>
    <t>MSM, SW, PWID, TG, Prisoners</t>
  </si>
  <si>
    <t>Social and Behavior Change Communication (SBCC)</t>
  </si>
  <si>
    <t>All population ages 15-64, MSM, PWID, TG, Prisoners, Adolescents</t>
  </si>
  <si>
    <t>Prevention of Mother-to-Child Transmission (PMTCT)</t>
  </si>
  <si>
    <t>HIV negative women of childbearing age, women living with HIV, pregnant women living with HIV, mothers living with HIV, exposed infants</t>
  </si>
  <si>
    <t>Pre-Exposure Prophylaxis (PrEP)</t>
  </si>
  <si>
    <t>MSM, SW, TG, Prisoners, Adolescents, sero-discordant couples, sexually active females</t>
  </si>
  <si>
    <t>Post-Exposure Prophylaxis (PEP)</t>
  </si>
  <si>
    <t>Healthcare workers, PWID, MSM, rape victims</t>
  </si>
  <si>
    <t>Voluntary Medical Male Circumcision (VMMC)</t>
  </si>
  <si>
    <t>All adult males, males age 15-29, adolescent men prior to sexual debut, newborn males, most-at-risk males</t>
  </si>
  <si>
    <t>Workplace Prevention</t>
  </si>
  <si>
    <t>Employees in the formal sector</t>
  </si>
  <si>
    <t>Provider-Level Precautions</t>
  </si>
  <si>
    <t>Preventing Needle and Syringe Transmission</t>
  </si>
  <si>
    <t>General People Who Inject Drugs, MSM Who Inject Drugs, SW Who Inject Drugs, TG Who Inject Drugs, Prisoners Who Inject Drugs, Adolescents Who Inject Drugs</t>
  </si>
  <si>
    <t>Service Packages for Key Populations</t>
  </si>
  <si>
    <t>Service Package for Key Population</t>
  </si>
  <si>
    <t>MSM, OVC, PWID, SW, TG, Prisoners, Miners, Truckers, Military Personnel, Adolescents and Young Women,  PLHIV (Prevention for Positives)</t>
  </si>
  <si>
    <t>Treatment and Care</t>
  </si>
  <si>
    <t>Opportunistic Infections</t>
  </si>
  <si>
    <t>Linkage to Care</t>
  </si>
  <si>
    <t>General, Adolescents, Girls/Young Women</t>
  </si>
  <si>
    <t>Retention and Adherence</t>
  </si>
  <si>
    <t>Nutritional Support</t>
  </si>
  <si>
    <t>Adult ART</t>
  </si>
  <si>
    <t>Pediatric ART</t>
  </si>
  <si>
    <t>Laboratory Monitoring
(HIV-specific)</t>
  </si>
  <si>
    <t>All people receiving ART</t>
  </si>
  <si>
    <t>Pre-ART Care</t>
  </si>
  <si>
    <t>HIV/TB Collaborative Interventions</t>
  </si>
  <si>
    <t>Healthcare Providers, Prisoners, PLHIV</t>
  </si>
  <si>
    <t>Testing</t>
  </si>
  <si>
    <t>HIV Testing and Counseling</t>
  </si>
  <si>
    <t>MSM, SW, PWID, TG, Prisoners, Adolescents, all adults wanting to be tested (for VCT)</t>
  </si>
  <si>
    <t>Enablers</t>
  </si>
  <si>
    <t>Stigma Reduction</t>
  </si>
  <si>
    <t>MSM, SW, PWID, TG, Prisoners, Adolescents</t>
  </si>
  <si>
    <t>Community Empowerment</t>
  </si>
  <si>
    <t>Gender-Based Violence (GBV) Prevention</t>
  </si>
  <si>
    <t>Adults, Adolescents</t>
  </si>
  <si>
    <t>Cash Transfers</t>
  </si>
  <si>
    <t>PLHIV</t>
  </si>
  <si>
    <t>Social Services</t>
  </si>
  <si>
    <t>Human Rights</t>
  </si>
  <si>
    <t>PLHIV, Women, Girls</t>
  </si>
  <si>
    <t>Health System</t>
  </si>
  <si>
    <t>Supply Chain</t>
  </si>
  <si>
    <t>Monitoring and Evaluation Systems</t>
  </si>
  <si>
    <t>Workforce</t>
  </si>
  <si>
    <t>Other Health System Interventions</t>
  </si>
  <si>
    <t>Male Condom Provision
(no modalities identified)</t>
  </si>
  <si>
    <t>Injection Safety
(no modalities identified)</t>
  </si>
  <si>
    <t>Infection Control
(no modalities identified)</t>
  </si>
  <si>
    <t>Opioid Substitution Therapy
(methadone, buprenorphine)</t>
  </si>
  <si>
    <t>OI diagnosis and treatment
(inpatient, outpatient; by pathogen)</t>
  </si>
  <si>
    <t>Provider Engagement/Training
(public, private, traditional)</t>
  </si>
  <si>
    <t>Stigma Reduction and Human Rights
(no modalities identified)</t>
  </si>
  <si>
    <t>Post-Violence Care
(clinical, non-clinical)</t>
  </si>
  <si>
    <t>In-Kind Benefits (e.g. clothing)
(no modalities identified)</t>
  </si>
  <si>
    <t>Counseling and Psychosocial Support for PLHIV
(counselor-led, peer-led)</t>
  </si>
  <si>
    <t>Training Providers on Human Rights
(no modalities identified)</t>
  </si>
  <si>
    <t>Legal Services
(no modalities identified)</t>
  </si>
  <si>
    <t>Human Rights Legislation
(no modalities identified)</t>
  </si>
  <si>
    <t>Training and education
(no modalities identified)</t>
  </si>
  <si>
    <t>Workforce retention and scale-up
(no modalities identified)</t>
  </si>
  <si>
    <t>Drug-resistance surveillance
(no modalities identified)</t>
  </si>
  <si>
    <t>HIV serological surveillance
(no modalities identified)</t>
  </si>
  <si>
    <t>Patient tracking
(no modalities identified)</t>
  </si>
  <si>
    <t>Grant management and disbursement
(no modalities identified)</t>
  </si>
  <si>
    <t>Operations research/quality improvement
(no modalities identified)</t>
  </si>
  <si>
    <t>Female Condom Provision
(no modalities identified)
*lubricants presumed to be distributed as part of condom provision</t>
  </si>
  <si>
    <r>
      <t xml:space="preserve">Condom Social Marketing (CSM)
</t>
    </r>
    <r>
      <rPr>
        <sz val="12"/>
        <color theme="1"/>
        <rFont val="Calibri"/>
        <family val="2"/>
        <scheme val="minor"/>
      </rPr>
      <t>(no modalities identified)</t>
    </r>
  </si>
  <si>
    <r>
      <t xml:space="preserve">STI Management
</t>
    </r>
    <r>
      <rPr>
        <sz val="12"/>
        <color theme="1"/>
        <rFont val="Calibri"/>
        <family val="2"/>
        <scheme val="minor"/>
      </rPr>
      <t>(diagnosis and treatment, screening and treatment, syndromic management, mass treatment)</t>
    </r>
  </si>
  <si>
    <t>PMTCT
(Option B+, Option B, other clinical, non-clinical)</t>
  </si>
  <si>
    <r>
      <t xml:space="preserve">Pre-Exposure Prophylaxis (PrEP)
</t>
    </r>
    <r>
      <rPr>
        <sz val="12"/>
        <color theme="1"/>
        <rFont val="Calibri"/>
        <family val="2"/>
        <scheme val="minor"/>
      </rPr>
      <t>(no modalities identified)</t>
    </r>
  </si>
  <si>
    <r>
      <t xml:space="preserve">PEP
</t>
    </r>
    <r>
      <rPr>
        <sz val="12"/>
        <color theme="1"/>
        <rFont val="Calibri"/>
        <family val="2"/>
        <scheme val="minor"/>
      </rPr>
      <t>(occupational, non-occupational)</t>
    </r>
  </si>
  <si>
    <r>
      <t xml:space="preserve">VMMC
</t>
    </r>
    <r>
      <rPr>
        <sz val="12"/>
        <color theme="1"/>
        <rFont val="Calibri"/>
        <family val="2"/>
        <scheme val="minor"/>
      </rPr>
      <t>(fixed, mobile; surgery, device)</t>
    </r>
  </si>
  <si>
    <t>Workplace Service Package
(no modalities identified)</t>
  </si>
  <si>
    <r>
      <t xml:space="preserve">Blood Safety
</t>
    </r>
    <r>
      <rPr>
        <sz val="12"/>
        <color theme="1"/>
        <rFont val="Calibri"/>
        <family val="2"/>
        <scheme val="minor"/>
      </rPr>
      <t>(no modalities identified)</t>
    </r>
  </si>
  <si>
    <r>
      <t xml:space="preserve">Needle and Syringe Programs
</t>
    </r>
    <r>
      <rPr>
        <sz val="12"/>
        <color theme="1"/>
        <rFont val="Calibri"/>
        <family val="2"/>
        <scheme val="minor"/>
      </rPr>
      <t>(no modalities identified)</t>
    </r>
  </si>
  <si>
    <r>
      <t xml:space="preserve">OI prophylaxis
</t>
    </r>
    <r>
      <rPr>
        <sz val="12"/>
        <color theme="1"/>
        <rFont val="Calibri"/>
        <family val="2"/>
        <scheme val="minor"/>
      </rPr>
      <t>(inpatient, outpatient; by drug)</t>
    </r>
  </si>
  <si>
    <r>
      <t xml:space="preserve">Linkage to Care
</t>
    </r>
    <r>
      <rPr>
        <sz val="12"/>
        <color theme="1"/>
        <rFont val="Calibri"/>
        <family val="2"/>
        <scheme val="minor"/>
      </rPr>
      <t>(facility-based, community-based; provider-led, peer-led)</t>
    </r>
  </si>
  <si>
    <r>
      <t>Retention and Adherence</t>
    </r>
    <r>
      <rPr>
        <sz val="12"/>
        <color theme="1"/>
        <rFont val="Calibri"/>
        <family val="2"/>
        <scheme val="minor"/>
      </rPr>
      <t xml:space="preserve">
(facility-based, community-based; provider-led, peer-led)</t>
    </r>
  </si>
  <si>
    <r>
      <t xml:space="preserve">Nutritional Support for PLHIV
</t>
    </r>
    <r>
      <rPr>
        <sz val="12"/>
        <color theme="1"/>
        <rFont val="Calibri"/>
        <family val="2"/>
        <scheme val="minor"/>
      </rPr>
      <t>(facility-based, community-based)</t>
    </r>
  </si>
  <si>
    <r>
      <t xml:space="preserve">Adult ART
</t>
    </r>
    <r>
      <rPr>
        <sz val="12"/>
        <color theme="1"/>
        <rFont val="Calibri"/>
        <family val="2"/>
        <scheme val="minor"/>
      </rPr>
      <t>(first-line, second-line, third-line)</t>
    </r>
  </si>
  <si>
    <r>
      <t xml:space="preserve">Pediatric ART
</t>
    </r>
    <r>
      <rPr>
        <sz val="12"/>
        <color theme="1"/>
        <rFont val="Calibri"/>
        <family val="2"/>
        <scheme val="minor"/>
      </rPr>
      <t>(first-line, second-line, third-line)</t>
    </r>
  </si>
  <si>
    <r>
      <t xml:space="preserve">Viral load monitoring
</t>
    </r>
    <r>
      <rPr>
        <sz val="12"/>
        <color theme="1"/>
        <rFont val="Calibri"/>
        <family val="2"/>
        <scheme val="minor"/>
      </rPr>
      <t xml:space="preserve">(no modalities identified)
</t>
    </r>
    <r>
      <rPr>
        <sz val="11"/>
        <color theme="1"/>
        <rFont val="Calibri"/>
        <family val="2"/>
        <scheme val="minor"/>
      </rPr>
      <t xml:space="preserve">
CD4 monitoring
</t>
    </r>
    <r>
      <rPr>
        <sz val="12"/>
        <color theme="1"/>
        <rFont val="Calibri"/>
        <family val="2"/>
        <scheme val="minor"/>
      </rPr>
      <t>(no modalities identified)</t>
    </r>
    <r>
      <rPr>
        <sz val="11"/>
        <color theme="1"/>
        <rFont val="Calibri"/>
        <family val="2"/>
        <scheme val="minor"/>
      </rPr>
      <t xml:space="preserve">
Toxicity Monitoring
</t>
    </r>
    <r>
      <rPr>
        <sz val="12"/>
        <color theme="1"/>
        <rFont val="Calibri"/>
        <family val="2"/>
        <scheme val="minor"/>
      </rPr>
      <t>(no modalities identified)</t>
    </r>
  </si>
  <si>
    <r>
      <t xml:space="preserve">Pre-ART Care
</t>
    </r>
    <r>
      <rPr>
        <sz val="12"/>
        <color theme="1"/>
        <rFont val="Calibri"/>
        <family val="2"/>
        <scheme val="minor"/>
      </rPr>
      <t>(adult, pediatric)</t>
    </r>
  </si>
  <si>
    <t>HIV/TB Care Delivery
(community-based, provider-based)</t>
  </si>
  <si>
    <r>
      <t xml:space="preserve">HIV Counseling and Testing
</t>
    </r>
    <r>
      <rPr>
        <sz val="12"/>
        <color theme="1"/>
        <rFont val="Calibri"/>
        <family val="2"/>
        <scheme val="minor"/>
      </rPr>
      <t>(VCT, provider-initiated, community-based)</t>
    </r>
  </si>
  <si>
    <r>
      <t xml:space="preserve">Stigma Reduction
</t>
    </r>
    <r>
      <rPr>
        <sz val="12"/>
        <color theme="1"/>
        <rFont val="Calibri"/>
        <family val="2"/>
        <scheme val="minor"/>
      </rPr>
      <t>(mass media, workplace, community-based)</t>
    </r>
  </si>
  <si>
    <r>
      <t xml:space="preserve">Community Empowerment
</t>
    </r>
    <r>
      <rPr>
        <sz val="12"/>
        <color theme="1"/>
        <rFont val="Calibri"/>
        <family val="2"/>
        <scheme val="minor"/>
      </rPr>
      <t>(peer-led, non-peer-led)</t>
    </r>
  </si>
  <si>
    <r>
      <t xml:space="preserve">Gender-Based Violence Prevention
</t>
    </r>
    <r>
      <rPr>
        <sz val="12"/>
        <color theme="1"/>
        <rFont val="Calibri"/>
        <family val="2"/>
        <scheme val="minor"/>
      </rPr>
      <t>(education, legislation)</t>
    </r>
    <r>
      <rPr>
        <b/>
        <sz val="11"/>
        <color theme="1"/>
        <rFont val="Calibri"/>
        <family val="2"/>
        <scheme val="minor"/>
      </rPr>
      <t/>
    </r>
  </si>
  <si>
    <r>
      <t xml:space="preserve">Cash Transfers
</t>
    </r>
    <r>
      <rPr>
        <sz val="12"/>
        <color theme="1"/>
        <rFont val="Calibri"/>
        <family val="2"/>
        <scheme val="minor"/>
      </rPr>
      <t>(conditional, non-conditional)</t>
    </r>
  </si>
  <si>
    <r>
      <t xml:space="preserve">Income Generation
</t>
    </r>
    <r>
      <rPr>
        <sz val="12"/>
        <color theme="1"/>
        <rFont val="Calibri"/>
        <family val="2"/>
        <scheme val="minor"/>
      </rPr>
      <t>(no modalities identified)</t>
    </r>
  </si>
  <si>
    <r>
      <t xml:space="preserve">Legal Literacy
</t>
    </r>
    <r>
      <rPr>
        <sz val="12"/>
        <color theme="1"/>
        <rFont val="Calibri"/>
        <family val="2"/>
        <scheme val="minor"/>
      </rPr>
      <t>(no modalities identified)</t>
    </r>
  </si>
  <si>
    <r>
      <t xml:space="preserve">Supply Chain Management
</t>
    </r>
    <r>
      <rPr>
        <sz val="12"/>
        <color theme="1"/>
        <rFont val="Calibri"/>
        <family val="2"/>
        <scheme val="minor"/>
      </rPr>
      <t>(no modalities identified)</t>
    </r>
  </si>
  <si>
    <r>
      <t xml:space="preserve">Monitoring and Evaluation Systems
</t>
    </r>
    <r>
      <rPr>
        <sz val="12"/>
        <color theme="1"/>
        <rFont val="Calibri"/>
        <family val="2"/>
        <scheme val="minor"/>
      </rPr>
      <t>(no modalities identified)</t>
    </r>
  </si>
  <si>
    <r>
      <t xml:space="preserve">Monetary incentives for human resources
</t>
    </r>
    <r>
      <rPr>
        <sz val="12"/>
        <color theme="1"/>
        <rFont val="Calibri"/>
        <family val="2"/>
        <scheme val="minor"/>
      </rPr>
      <t>(no modalities identified)</t>
    </r>
  </si>
  <si>
    <t>Planning, coordination, and program management
(no modalities identified)</t>
  </si>
  <si>
    <t>Intervention Code</t>
  </si>
  <si>
    <t>PRE001</t>
  </si>
  <si>
    <t>PRE002</t>
  </si>
  <si>
    <t>PRE003</t>
  </si>
  <si>
    <t>PRE004</t>
  </si>
  <si>
    <t>PRE005</t>
  </si>
  <si>
    <t>PRE006</t>
  </si>
  <si>
    <t>PRE007</t>
  </si>
  <si>
    <t>PRE008</t>
  </si>
  <si>
    <t>PRE009</t>
  </si>
  <si>
    <t>PRE010</t>
  </si>
  <si>
    <t>PRE011</t>
  </si>
  <si>
    <t>PRE012</t>
  </si>
  <si>
    <t>PRE013</t>
  </si>
  <si>
    <t>PRE014</t>
  </si>
  <si>
    <t>PRE015</t>
  </si>
  <si>
    <t>PRE016</t>
  </si>
  <si>
    <t>TAC001</t>
  </si>
  <si>
    <t>TAC002</t>
  </si>
  <si>
    <t>TAC003</t>
  </si>
  <si>
    <t>TAC004</t>
  </si>
  <si>
    <t>TAC005</t>
  </si>
  <si>
    <t>TAC006</t>
  </si>
  <si>
    <t>TAC007</t>
  </si>
  <si>
    <t>TAC008</t>
  </si>
  <si>
    <t>TAC009</t>
  </si>
  <si>
    <t>TAC010</t>
  </si>
  <si>
    <t>TAC011</t>
  </si>
  <si>
    <t>TAC012</t>
  </si>
  <si>
    <t>TAC013</t>
  </si>
  <si>
    <t>TST001</t>
  </si>
  <si>
    <t>ENB001</t>
  </si>
  <si>
    <t>ENB002</t>
  </si>
  <si>
    <t>ENB003</t>
  </si>
  <si>
    <t>ENB004</t>
  </si>
  <si>
    <t>ENB005</t>
  </si>
  <si>
    <t>ENB006</t>
  </si>
  <si>
    <t>ENB007</t>
  </si>
  <si>
    <t>ENB008</t>
  </si>
  <si>
    <t>ENB009</t>
  </si>
  <si>
    <t>ENB010</t>
  </si>
  <si>
    <t>ENB011</t>
  </si>
  <si>
    <t>ENB012</t>
  </si>
  <si>
    <t>HLS001</t>
  </si>
  <si>
    <t>HLS002</t>
  </si>
  <si>
    <t>HLS003</t>
  </si>
  <si>
    <t>HLS004</t>
  </si>
  <si>
    <t>HLS005</t>
  </si>
  <si>
    <t>HLS006</t>
  </si>
  <si>
    <t>HLS007</t>
  </si>
  <si>
    <t>HLS008</t>
  </si>
  <si>
    <t>HLS009</t>
  </si>
  <si>
    <t>HLS010</t>
  </si>
  <si>
    <t>HLS011</t>
  </si>
  <si>
    <t>Health System Interventions
(no modalities identified)</t>
  </si>
  <si>
    <r>
      <t xml:space="preserve">Health Care
</t>
    </r>
    <r>
      <rPr>
        <i/>
        <sz val="11"/>
        <color theme="1"/>
        <rFont val="Calibri"/>
        <family val="2"/>
        <scheme val="minor"/>
      </rPr>
      <t>(service delivered at fixed locations)</t>
    </r>
  </si>
  <si>
    <t>HC01</t>
  </si>
  <si>
    <t>Health Post (e.g. health outpost, etc.)</t>
  </si>
  <si>
    <t>HC02</t>
  </si>
  <si>
    <t>Health Center (e.g. community health clinic - sometimes w/ 1-2 beds)</t>
  </si>
  <si>
    <t>HC03</t>
  </si>
  <si>
    <r>
      <t>Clinic at hospital (</t>
    </r>
    <r>
      <rPr>
        <b/>
        <sz val="11"/>
        <color theme="1"/>
        <rFont val="Calibri"/>
        <family val="2"/>
        <scheme val="minor"/>
      </rPr>
      <t>not</t>
    </r>
    <r>
      <rPr>
        <sz val="12"/>
        <color theme="1"/>
        <rFont val="Calibri"/>
        <family val="2"/>
        <scheme val="minor"/>
      </rPr>
      <t xml:space="preserve"> intervention- or disease-specific)</t>
    </r>
  </si>
  <si>
    <t>HC04</t>
  </si>
  <si>
    <t>Clinic at hospital (intervention- or disease-specific)</t>
  </si>
  <si>
    <t>HC05</t>
  </si>
  <si>
    <t>Hospital - Primary (district)</t>
  </si>
  <si>
    <t>HC07</t>
  </si>
  <si>
    <t>Hospital - Secondary (regional, specialist)</t>
  </si>
  <si>
    <t>HC08</t>
  </si>
  <si>
    <t>Hospital - Tertiary (teaching)</t>
  </si>
  <si>
    <t>HC09</t>
  </si>
  <si>
    <t>HC10</t>
  </si>
  <si>
    <t>Mix of health care facility types</t>
  </si>
  <si>
    <t>HC11</t>
  </si>
  <si>
    <t>Unspecified health care facility type</t>
  </si>
  <si>
    <r>
      <t xml:space="preserve">Outreach
</t>
    </r>
    <r>
      <rPr>
        <i/>
        <sz val="11"/>
        <color theme="1"/>
        <rFont val="Calibri"/>
        <family val="2"/>
        <scheme val="minor"/>
      </rPr>
      <t>(services in community, org. elsewhere)</t>
    </r>
  </si>
  <si>
    <t>Camp (e.g. tents for a week)</t>
  </si>
  <si>
    <t>OR04</t>
  </si>
  <si>
    <r>
      <t xml:space="preserve">Community-Based
</t>
    </r>
    <r>
      <rPr>
        <i/>
        <sz val="11"/>
        <color theme="1"/>
        <rFont val="Calibri"/>
        <family val="2"/>
        <scheme val="minor"/>
      </rPr>
      <t>(org. located in community)</t>
    </r>
  </si>
  <si>
    <t>Community center</t>
  </si>
  <si>
    <t>CB03</t>
  </si>
  <si>
    <t>Workplace</t>
  </si>
  <si>
    <t>Population-Wide</t>
  </si>
  <si>
    <t>PW01</t>
  </si>
  <si>
    <t>No facility (e.g. legislation, human rights advocacy, mass media)</t>
  </si>
  <si>
    <t>Other facility type - specify in comments</t>
  </si>
  <si>
    <t>SW</t>
  </si>
  <si>
    <t>Sex Worker</t>
  </si>
  <si>
    <t>TG</t>
  </si>
  <si>
    <t>Transgender</t>
  </si>
  <si>
    <t>PLWHA</t>
  </si>
  <si>
    <t>People Living with HIV/AIDS</t>
  </si>
  <si>
    <t>Intervention Category</t>
  </si>
  <si>
    <t>(refer to GHCC typology)</t>
  </si>
  <si>
    <t>(just one)</t>
  </si>
  <si>
    <t>(Structured open format: delete entries that don't apply, and add options &amp; categories as needed. OK to have multiple responses for one category [e.g. ART treatment line - first line, second line)</t>
  </si>
  <si>
    <t>(choose all that apply)</t>
  </si>
  <si>
    <t>(choose more than one only when  necessary)</t>
  </si>
  <si>
    <t>(choose more than one only when necessary)</t>
  </si>
  <si>
    <t>dorsal slit, sleeve resection, forceps guided, Mogen clamp, Gomco clamp, Plastibell, AccuCirc, PrePex, disposable device (not specified), surgical method (not specified)</t>
  </si>
  <si>
    <t>See Facility Category Codes in the extraction workbook - pasted below for reference</t>
  </si>
  <si>
    <t>General adult males; MSM; infants</t>
  </si>
  <si>
    <t>initiation; maintenance</t>
  </si>
  <si>
    <t>TDF + 3TC (or FTC) + EFV; AZT + 3TC + EFV; AZT + 3TC + NVP; TDF + 3TC (or FTC) + NVP; AZT + 3TC + PI; TDF + 3TC + PI</t>
  </si>
  <si>
    <t>CD4 &gt; 500; CD4 350-500; CD4 &lt;350; HIV/TB coinfected; HIV/HCV coinfected (with liver disease); HIV+ individuals in serodiscordant partnerships</t>
  </si>
  <si>
    <t>Service Package for Sex Workers</t>
  </si>
  <si>
    <t>(a) HCT - VCT, provider-initiated, community-based, no HCT, NR
(b) Condom provision - condoms and lubricants, condoms only, not included, NR
(c) BCC - counselor-led, peer-led, NR
(d) STI services - prevention, treatment, both prevention and treatment, NR
(e) HIV treatment - included, not included, NR
(f) health system - decriminalization, stigma reduction, empowerment, reducing violence, none included, NR
(g) staff type (# personnel) - counselor (#), peer navigator (#), community health worker (#), NR
(h) technology - male condom, female condom</t>
  </si>
  <si>
    <t>HCT; condom provision; BCC; STI services; HIV treatment; decriminalization; stigma reduction; empowerment; reducing violence; demand generation</t>
  </si>
  <si>
    <t>male condom, female condom</t>
  </si>
  <si>
    <t>PrEP</t>
  </si>
  <si>
    <t>(a) adherence support - peer-led, provider-led, not included, NR
(b) community awareness for PrEP - mass media, community meetings, programs, NR
(c) referrals - HIV prevention, STI prevention, both HIV and STI prevention, NR
(d) technology - oral tenofovir + emtricitabine, tenofovir gel</t>
  </si>
  <si>
    <t>adherence support; community awareness; PrEP regimen</t>
  </si>
  <si>
    <t>oral tenofovir + emtricitabine, tenofovir gel</t>
  </si>
  <si>
    <t>MSM; SW; TG; Prisoners; Adolescents; sero-discordant couples; sexually active females</t>
  </si>
  <si>
    <t>(a) demand generation - yes - type NR
(b) visits - NR
(c) counseling content - NR
(d) staff type (# personnel) - physician (# NR), nurse (# NR)
(e) method - NR
(f) Technology - NR</t>
  </si>
  <si>
    <t>demand generation; circumcision procedure; training</t>
  </si>
  <si>
    <t>men age 13-49</t>
  </si>
  <si>
    <t>vehicle maintenance, fuel, utilities, rent</t>
  </si>
  <si>
    <r>
      <rPr>
        <i/>
        <u/>
        <sz val="12"/>
        <color theme="1"/>
        <rFont val="Calibri"/>
        <family val="2"/>
        <scheme val="minor"/>
      </rPr>
      <t>Method</t>
    </r>
    <r>
      <rPr>
        <sz val="12"/>
        <color theme="1"/>
        <rFont val="Calibri"/>
        <family val="2"/>
        <scheme val="minor"/>
      </rPr>
      <t xml:space="preserve">
surgical, device</t>
    </r>
  </si>
  <si>
    <r>
      <rPr>
        <i/>
        <u/>
        <sz val="12"/>
        <color theme="1"/>
        <rFont val="Calibri"/>
        <family val="2"/>
        <scheme val="minor"/>
      </rPr>
      <t xml:space="preserve">Treatment Phase
</t>
    </r>
    <r>
      <rPr>
        <sz val="12"/>
        <color theme="1"/>
        <rFont val="Calibri"/>
        <family val="2"/>
        <scheme val="minor"/>
      </rPr>
      <t>initiation, maintenance</t>
    </r>
  </si>
  <si>
    <r>
      <rPr>
        <i/>
        <u/>
        <sz val="12"/>
        <color theme="1"/>
        <rFont val="Calibri"/>
        <family val="2"/>
        <scheme val="minor"/>
      </rPr>
      <t>Behavior Change Communication Approach</t>
    </r>
    <r>
      <rPr>
        <sz val="12"/>
        <color theme="1"/>
        <rFont val="Calibri"/>
        <family val="2"/>
        <scheme val="minor"/>
      </rPr>
      <t xml:space="preserve">
peer-led, counselor-led</t>
    </r>
  </si>
  <si>
    <r>
      <t xml:space="preserve">Adminstration Route
</t>
    </r>
    <r>
      <rPr>
        <sz val="12"/>
        <color theme="1"/>
        <rFont val="Calibri"/>
        <family val="2"/>
        <scheme val="minor"/>
      </rPr>
      <t>oral, vaginal gel</t>
    </r>
  </si>
  <si>
    <t>(a) demand generation - social media, radio, television, text all, dramas, posters, pamphlets, group meetings, sporting events, yes - type NR, none, NR
(b) visits - # pre-op, # post-op
(c) counseling content - safe sex practices, abstinence/fidelity, wound care, counseling provided - content NR, NR
(d) staff type (# personnel) - physician (#), nurse (#), clinical officer (#), community health worker (#), program manager (#), counselor (#), health educator (#), mixed, task-shifted, other - specify, NR
(e) method - surgical, device, NR
(f) Technology - dorsal slit, sleeve resection, forceps guided, Mogen clamp, Gomco clamp, Plastibell, AccuCirc, PrePex, disposable device (not specificed), surgical method (not specified)</t>
  </si>
  <si>
    <t>(a) demand generation - text all, sporting events, pamphlets
(b) visits - NR
(c) counseling content - counseling provided - content NR
(d) staff type (# personnel) - physician (# NR), nurse (# NR), health educator (# NR), counselor (# NR)
(e) method - surgical
(f) Technology - surgical method (not specified)</t>
  </si>
  <si>
    <t>demand generation; counseling; training; circumcision procedure</t>
  </si>
  <si>
    <t>surgical method (not specified)</t>
  </si>
  <si>
    <t>Concatenate</t>
  </si>
  <si>
    <t>Delivery Channel</t>
  </si>
  <si>
    <t>Code</t>
  </si>
  <si>
    <t>Detail</t>
  </si>
  <si>
    <t>At client residences (targeted or door-to-door)</t>
  </si>
  <si>
    <t>In at-risk setting (e.g. in brothel, bar, etc.)</t>
  </si>
  <si>
    <t>School</t>
  </si>
  <si>
    <t>CB04</t>
  </si>
  <si>
    <t>Other Community facility (e.g. religious center)</t>
  </si>
  <si>
    <t>Facility Type Codes</t>
  </si>
  <si>
    <r>
      <t xml:space="preserve">Information, Education, and Communication (IEC)
</t>
    </r>
    <r>
      <rPr>
        <sz val="12"/>
        <color theme="1"/>
        <rFont val="Calibri"/>
        <family val="2"/>
        <scheme val="minor"/>
      </rPr>
      <t>(mass media, peer-led, counselor-led)</t>
    </r>
  </si>
  <si>
    <t>List any cost categories or items that are relevant to the health service and have been omitted, which aren't mentioned elsewhere</t>
  </si>
  <si>
    <t>capital, maintenance and utilities,  support personnel, management and supervision</t>
  </si>
  <si>
    <t>30 facilities</t>
  </si>
  <si>
    <t>31 facilities</t>
  </si>
  <si>
    <t>32 facilities</t>
  </si>
  <si>
    <t>33 facilities</t>
  </si>
  <si>
    <t>34 facilities</t>
  </si>
  <si>
    <t>General adult males</t>
  </si>
  <si>
    <t>(a) demand generation - NR
(b) visits - NR
(c) counseling content - NR
(d) staff type (# personnel) - NR 
(e) method - NR
(f) Technology - NR</t>
  </si>
  <si>
    <t>circumcision procedure</t>
  </si>
  <si>
    <t>facility space, equipment, utilities, hospital adminsitration, IT, HR, finance</t>
  </si>
  <si>
    <t>(a) demand generation - yes - type NR
(b) visits - NR
(c) counseling content - counseling provided - content NR
(d) staff type (# personnel) - NR
(e) method - surgical
(f) Technology - sleeve resection</t>
  </si>
  <si>
    <t>sleeve resection</t>
  </si>
  <si>
    <t>PrePex</t>
  </si>
  <si>
    <t>Above-service delivery costs, waste management, technical support. NB: Facility overhead does not appear to be included</t>
  </si>
  <si>
    <t>full costing total</t>
  </si>
  <si>
    <t>partial costing total</t>
  </si>
  <si>
    <t>(a) demand generation - yes - type NR
(b) visits - NR
(c) counseling content - counseling provided - content NR
(d) staff type (# personnel) - NR
(e) method - device
(f) Technology - PrePex</t>
  </si>
  <si>
    <t>(a) demand generation - yes - type NR
(b) visits - NR
(c) counseling content - counseling provided - content NR
(d) staff type (# personnel) - NR
(e) method - device
(f) Technology - disposable device (not specified)</t>
  </si>
  <si>
    <t>demand generation; HIV testing; counseling; follow-up examination(s); condom distribution; training; monitoring and evaluation; circumcision procedure; supply chain; waste management</t>
  </si>
  <si>
    <t>demand generation; circumcision procedure; supply chain; waste management</t>
  </si>
  <si>
    <t>disposable device (not specified)</t>
  </si>
  <si>
    <t>N/A (modeled)</t>
  </si>
  <si>
    <t>(a) demand generation - none
(b) visits - none
(c) counseling content - counseling provided - content NR
(d) staff type (# personnel) - NR
(e) method - NR
(f) Technology - NR</t>
  </si>
  <si>
    <t>counseling; circumcision procedure</t>
  </si>
  <si>
    <t>support personnel, capital equipment</t>
  </si>
  <si>
    <t>(a) demand generation - yes - type NR
(b) visits - 3 post-op
(c) counseling content - NR
(d) staff type (# personnel) - physician (# NR), nurse (# NR), clerk (# NR), caretaker (# NR)
(e) method - device
(f) Technology - AccuCirc</t>
  </si>
  <si>
    <t>follow-up examination(s); training; circumcision procedure; waste management</t>
  </si>
  <si>
    <t>AccuCirc</t>
  </si>
  <si>
    <t>(a) demand generation - yes - type NR
(b) visits - 3 post-op
(c) counseling content - NR
(d) staff type (# personnel) - physician (# NR), nurse (# NR), clerk (# NR), caretaker (# NR)
(e) method - device
(f) Technology - Mogen Clamp</t>
  </si>
  <si>
    <t>Mogen Clamp</t>
  </si>
  <si>
    <t>durable equipment, support personnel</t>
  </si>
  <si>
    <t>(a) demand generation - yes - type NR
(b) visits - 3 post-op
(c) counseling content - NR
(d) staff type (# personnel) - nurse-midwife (# NR), clerk (# NR), caretaker (# NR)
(e) method - device
(f) Technology - AccuCirc,</t>
  </si>
  <si>
    <t>follow-up examination(s); training;  circumcision procedure; waste management</t>
  </si>
  <si>
    <t>administrative support, training, facility rents and renovations, capital equipment, utilities</t>
  </si>
  <si>
    <t>(a) demand generation - yes - type NR
(b) visits - NR
(c) counseling content - safe sex practices
(d) staff type (# personnel) - physician (1), clinical officer (1), nurse (1), hygiene officer (1)
(e) method - surgical
(f) Technology - surgical method (not specified)</t>
  </si>
  <si>
    <t>demand generation; HIV testing; counseling; condom distribution; training; monitoring and evaluation; circumcision procedure</t>
  </si>
  <si>
    <t>Temporary site in community building</t>
  </si>
  <si>
    <t>Mobile clinic (van, truck, etc.)</t>
  </si>
  <si>
    <t>OR05</t>
  </si>
  <si>
    <t>capital, support personnel, building maintenance, utilities, vehicle maintenance</t>
  </si>
  <si>
    <t>counseling; follow-up examination(s); training; monitoring and evaluation; circumcision procedure</t>
  </si>
  <si>
    <t>(a) demand generation - NR
(b) visits - 1 pre-op, 3 post-op
(c) counseling content - counseling provided - content NR
(d) staff type (# personnel) - physician (# NR), nurse (# NR), nurse anaesthetist (# NR), nurse assistant (# NR)
(e) method - surgical
(f) Technology - surgical method (not specified)</t>
  </si>
  <si>
    <t>equipment, utilities, transportation, maintenance, support costs</t>
  </si>
  <si>
    <t>(a) demand generation - yes - type NR
(b) visits - NR
(c) counseling content - counseling provided - content NR
(d) staff type (# personnel) - nurse (2)
(e) method - device
(f) Technology - PrePex</t>
  </si>
  <si>
    <t>dorsal slit</t>
  </si>
  <si>
    <t>(a) demand generation - yes - type NR
(b) visits - NR
(c) counseling content - counseling provided - content NR
(d) staff type (# personnel) - physician (1), nurse (2)
(e) method - surgical
(f) Technology - dorsal slit</t>
  </si>
  <si>
    <t>forceps guided</t>
  </si>
  <si>
    <t>HIV testing; counseling; follow-up examination(s); monitoring and evaluation; circumcision procedure; STI management</t>
  </si>
  <si>
    <t>(a) demand generation - NR
(b) visits - (1) post-op
(c) counseling content - counseling provided - content NR
(d) staff type (# personnel) - nurse (2), counselor (1), hygiene officer (1)
(e) method - device
(f) Technology - PrePex</t>
  </si>
  <si>
    <t>(a) demand generation - NR
(b) visits - (1) post-op
(c) counseling content - counseling provided - content NR
(d) staff type (# personnel) - nurse (1), clinical officer (1), counselor (1), hygiene officer (1)
(e) method - surgical
(f) Technology - forceps guided</t>
  </si>
  <si>
    <t>(a) demand generation - NR
(b) visits - 1 pre-op, 3 post-op
(c) counseling content - counseling provided - content NR
(d) staff type (# personnel) - physician (1), nurse (6), receptionist (1), surgical assistant (3)
(e) method - surgical
(f) Technology - forceps guided</t>
  </si>
  <si>
    <t>(a) demand generation - NR
(b) visits - 1 pre-op, 3 post-op
(c) counseling content - counseling provided - content NR
(d) staff type (# personnel) - physician (1), nurse (8), receptionist (1), surgical assistant (3)
(e) method - surgical, device
(f) Technology - forceps guided, PrePex</t>
  </si>
  <si>
    <t>HIV testing; counseling; follow-up examination(s); training; circumcision procedure; supply chain; waste management</t>
  </si>
  <si>
    <t>forceps guided, PrePex</t>
  </si>
  <si>
    <t>(a) demand generation - NR
(b) visits - 1 pre-op, 3 post-op
(c) counseling content - counseling provided - content NR
(d) staff type (# personnel) - physician (1), nurse (6), receptionist (1), surgical assistant (3)
(e) method - surgical, device
(f) Technology - forceps guided, PrePex</t>
  </si>
  <si>
    <t>capital, maintenance and utilities, training, support personnel</t>
  </si>
  <si>
    <t>Total cost of MC, PrePex</t>
  </si>
  <si>
    <t>Promotion of MC program</t>
  </si>
  <si>
    <t>in text (p.307)</t>
  </si>
  <si>
    <t>in text (p.306)</t>
  </si>
  <si>
    <t>Bingawaho 2010</t>
  </si>
  <si>
    <t>Total cost of MC, surgery</t>
  </si>
  <si>
    <t>inform government programming and examine cost drivers</t>
  </si>
  <si>
    <t>"the capital costs of equipment and overhead."</t>
  </si>
  <si>
    <t>many indirect and patient level costs (though analysis is clearly done at the service delivery level)</t>
  </si>
  <si>
    <t>looks to be integrated services within a hosptial, but not necessarily a special "program" simply a costing exercise</t>
  </si>
  <si>
    <t>Two Health Policy Initiative researchers traveled to Namibia in April and May 2008 to collect data and conduct interviews to complete the costing and modeling study.</t>
  </si>
  <si>
    <t>reported in both USD and Namibian Dollars, but not clear which was the original currency of record. They note reports in both currencies reflect an exchange rate (unspecified type) of 1USD to 7.9 Namibian dollars</t>
  </si>
  <si>
    <t>scale up process discussed, but costs not provided</t>
  </si>
  <si>
    <t>Based on the findings of this report, it appears that the provision of MC to adult males will greatly contribute to the GRN’s strategy for addressing the HIV epidemic and reducing HIV incidence.</t>
  </si>
  <si>
    <t xml:space="preserve">The main objectives of the costing and modeling exercise were the following:
• Determine the median unit cost of MC
• Estimate the impact of MC on major HIV indicators, such as the number of HIV infections and
the net savings derived from MC (cost of MC procedures versus antiretroviral treatment [ART])
• Estimate the number of annual MC procedures required to reach desired coverage targets
• Determine the total annual cost and total cumulative cost for the modeled period of scale-up
(2010–2025)
</t>
  </si>
  <si>
    <t>general adult males</t>
  </si>
  <si>
    <t>hospitals</t>
  </si>
  <si>
    <t>only reported total costs</t>
  </si>
  <si>
    <t xml:space="preserve"> Inputs included not only the surgical procedure itself but also all of the elements that define a holistic intervention: promotion; counseling and testing; management of side effects; and the capital costs of equipment and overhead.</t>
  </si>
  <si>
    <t>surveys and interviews</t>
  </si>
  <si>
    <t>Study mentions collecting input costs to arrive at totals, then adjusting for with and without complications. Not clear if data were collected in Namibian dollars or US dollars, both are reported, and in 2007 dollars (whichever)</t>
  </si>
  <si>
    <t>i</t>
  </si>
  <si>
    <t>ii</t>
  </si>
  <si>
    <t>iii</t>
  </si>
  <si>
    <t>Unit Cost</t>
  </si>
  <si>
    <t>(a) demand generation - NR
(b) visits - 2 pre-op, 3 post-op
(c) counseling content - counseling provided - content NR
(d) staff type (# personnel) - physician (0.5), nurse (2), counselor (1)
(e) method - device
(f) Technology - PrePex</t>
  </si>
  <si>
    <t>(a) demand generation - NR
(b) visits - 1 pre-op, 3 post-op
(c) counseling content - counseling provided - content NR
(d) staff type (# personnel) - physician (0.5), nurse (2), counselor (1)
(e) method - surgical
(f) Technology - forceps guided</t>
  </si>
  <si>
    <t>(a) demand generation - NR
(b) visits - 1 pre-op, 2 post-op
(c) counseling content - counseling provided - content NR
(d) staff type (# personnel) - physician (0.5), nurse (2), counselor (1)
(e) method - surgical
(f) Technology - forceps guided</t>
  </si>
  <si>
    <t>(a) demand generation - NR
(b) visits - 2 pre-op, 0 post-op
(c) counseling content - counseling provided - content NR
(d) staff type (# personnel) - physician (0.5), nurse (2), counselor (1)
(e) method - device
(f) Technology - PrePex</t>
  </si>
  <si>
    <t>hiv015a</t>
  </si>
  <si>
    <t>hiv037a</t>
  </si>
  <si>
    <t>hiv038a</t>
  </si>
  <si>
    <t>hiv042a</t>
  </si>
  <si>
    <t>(a) demand generation - NR
(b) visits - 0 pre-op, &gt;1 post-op
(c) counseling content - wound care
(d) staff type (# personnel) - nurse (8), clinical officer (1), clinical assistant (2), program manager (2), counselor (5), social worker (1), social mobilization coordinator (1), misc (9)
(e) method - surgical
(f) Technology - forceps guided</t>
  </si>
  <si>
    <t>HIV testing; counseling; training; circumcision procedure; waste management</t>
  </si>
  <si>
    <t>(a) demand generation - NR
(b) visits - 0 pre-op, &gt;1 post-op
(c) counseling content - wound care
(d) staff type (# personnel) - nurse (8), clinical officer (1), clinical assistant (2), program manager (2), counselor (5), social worker (1), social mobilization coordinator (1), misc (9)
(e) method - device
(f) Technology - PrePex</t>
  </si>
  <si>
    <t>men age 18+</t>
  </si>
  <si>
    <t>equipment, utilities, land and buildings</t>
  </si>
  <si>
    <t>(a) demand generation - NR
(b) visits - NR
(c) counseling content - NR
(d) staff type (# personnel) - NR
(e) method - surgical, device, NR
(f) Technology - NR</t>
  </si>
  <si>
    <t>capital, training, maintenance and utilities, support personnel</t>
  </si>
  <si>
    <t>(a) demand generation - NR
(b) visits - NR
(c) counseling content - NR
(d) staff type (# personnel) - NR
(e) method - surgical
(f) Technology - surgical method (not specified)</t>
  </si>
  <si>
    <t>(a) demand generation - NR
(b) visits - NR
(c) counseling content - NR
(d) staff type (# personnel) - NR
(e) method - device
(f) Technology - PrePex</t>
  </si>
  <si>
    <t>management and supervision, support staff, infrastructure, equipment, vehicles, maintenance, utilities</t>
  </si>
  <si>
    <t>(a) demand generation - NR
(b) visits - 1 pre-op, 2 post-op
(c) counseling content - wound care
(d) staff type (# personnel) - physician (1), nurse (1)
(e) method - surgical
(f) Technology - surgical method (not specified)</t>
  </si>
  <si>
    <t>HIV testing; counseling; follow-up examination(s); training; circumcision procedure</t>
  </si>
  <si>
    <t>men age 15-49</t>
  </si>
  <si>
    <t>(a) demand generation - NR
(b) visits - 1 pre-op, 2 post-op
(c) counseling content - NR
(d) staff type (# personnel) - NR
(e) method - surgical, device, NR
(f) Technology - surgical method (not specified)</t>
  </si>
  <si>
    <t>capital, maintenance and utility, support personnel</t>
  </si>
  <si>
    <t>(a) demand generation - NR
(b) visits - 1 pre-op, 1 post-op
(c) counseling content - HCT, procedure
(d) staff type (# personnel) - NR
(e) method - surgical
(f) Technology - forceps guided</t>
  </si>
  <si>
    <t>HIV testing; counseling; circumcision procedure; training; follow-up examination(s)</t>
  </si>
  <si>
    <t>(a) demand generation -  yes - type NR
(b) visits - # pre-op, # post-op
(c) counseling content - counseling provided - content NR
(d) staff type (# personnel) - NR
(f) Technology - surgical method (not specified)</t>
  </si>
  <si>
    <t>demand generation; HIV testing; counseling; training; monitoring and evaluation; circumcision procedure; complications</t>
  </si>
  <si>
    <t>capital equipment, building, vehicles</t>
  </si>
  <si>
    <t>28 sites total, split between hiv046a and hiv046b</t>
  </si>
  <si>
    <t>(a) demand generation - yes - type NR
(b) visits - NR
(c) counseling content - counseling provided - content NR
(d) staff type (# personnel) - clinical officer (# NR)
(e) method - surgical
(f) Technology - surgical method (not specified)</t>
  </si>
  <si>
    <t>(a) demand generation - yes - type NR
(b) visits - NR
(c) counseling content - counseling provided - content NR
(d) staff type (# personnel) - physician (# NR)
(e) method - surgical
(f) Technology - surgical method (not specified)</t>
  </si>
  <si>
    <t>demand generation; HIV testing; counseling; follow-up examination(s); circumcision procedure</t>
  </si>
  <si>
    <t>utilities, rent, vehicles, equipment, waste management</t>
  </si>
  <si>
    <t>(a) demand generation -  yes - type NR
(b) visits - # NR pre-op, # NR post-op
(c) counseling content - safe sex practices, wound care, HIV/TB screening
(d) staff type (# personnel) - NR
(e) method - surgical
(f) Technology - surgical method (not specified)</t>
  </si>
  <si>
    <t>demand generation; HIV testing; counseling; follow-up examination(s); training; monitoring and evaluation; circumcision procedure; waste management</t>
  </si>
  <si>
    <t>Infant MC</t>
  </si>
  <si>
    <t>Other costs included training, patient counselling, treatment of adverse events, and promotion campaigns, and they were adjusted for the averted lifetime cost of health care (antiretroviral therapy [ART], opportunistic infection [OI], laboratory tests).</t>
  </si>
  <si>
    <t>comparitive costs by age group area to demonstrate need to scale up, and how to target scale up in a low disease prevalence country</t>
  </si>
  <si>
    <t>"The analysis adopts the perspective of the Government of Rwanda as a health care payer." - however individual patient costs are modeled</t>
  </si>
  <si>
    <t>Based on theoretical modeling of costs over a given population (no time frame)</t>
  </si>
  <si>
    <t>Not taking patient time into account, but yes taking procedure time, complications, and outreach into account</t>
  </si>
  <si>
    <t>estimates</t>
  </si>
  <si>
    <t>not applicable, data only from recall of experts, not actual sampling</t>
  </si>
  <si>
    <t>no relevant information about currency aside from "base case year 2008" for costing table</t>
  </si>
  <si>
    <t>only time in surgery and due to complications</t>
  </si>
  <si>
    <t>country wide estimtes (presumably)</t>
  </si>
  <si>
    <t>These cost estimates do not include the possibility of large economies of scale, for instance those resulting from large orders of supplies and equipment, or cost reduction through the judicious use of task shifting to nurses/health workers. Since we do not know to what level of scale economies might be attained, we account for the possibility of lower unit costs in the context of a large-scale MC program in the sensitivity analysis.</t>
  </si>
  <si>
    <t>only with regard to the CEA exercise, not the costing itself</t>
  </si>
  <si>
    <t>not relevant since costing estimates weren't the goal</t>
  </si>
  <si>
    <t>inferred public ownership setting b/c staff time based on public facilities, no other input costs specified</t>
  </si>
  <si>
    <t xml:space="preserve">projection of scale up of MC services to newborn infants and adults/adolescents (15 to 30 years old respectively, mean age) nationally in Rwanda. Very little specifics about scale of project beyond costs included for circumcision campaign per circumcision (derived from another costing exercise in country). </t>
  </si>
  <si>
    <t>newborns</t>
  </si>
  <si>
    <t>costing for dorsal slit method (reflecting current practice in Kigali) in hospital. Other inputs not specific to hospital setting, though b/c these are newborns in facility the assumption is hosptial setting</t>
  </si>
  <si>
    <t>projection for 150k clients</t>
  </si>
  <si>
    <t>all estimates</t>
  </si>
  <si>
    <t>Total rounded to nearest dollar, and current costs rounded to nearest dollar</t>
  </si>
  <si>
    <t>hiv011b</t>
  </si>
  <si>
    <t>Adolescent/Adult MC</t>
  </si>
  <si>
    <t>adolescent and adult men</t>
  </si>
  <si>
    <t>Surgery kit, including sterilization costs and amortization</t>
  </si>
  <si>
    <t>Laboratory exams (bleeding time, full blood count)</t>
  </si>
  <si>
    <t>Staff time infant: nurse A1 level (30 min plus counselling), public system</t>
  </si>
  <si>
    <t>Promotion campaign (over a cohort of 150 000 people)a</t>
  </si>
  <si>
    <t>Unit costs from a recent costing exercise carried out in Rwanda [23] were used for nonmedical inputs such as the implementation of a nationwide promotion campaign</t>
  </si>
  <si>
    <t>Training of health professionals, including counselling and supervision</t>
  </si>
  <si>
    <t>Additional budgeting information from current practice in the health system was used for calculating the cost of training staff and counselling of patients.</t>
  </si>
  <si>
    <t xml:space="preserve">Side effects </t>
  </si>
  <si>
    <t>Costs of complications were based on calculations from a recent publication on cost-effectiveness of adult MC in South Africa [15], using findings from the Orange Farm MC Trial. Overall cost of adverse events standardised to one person is US$1.03. For children we used half of this amount (US$0.50 per MC).</t>
  </si>
  <si>
    <t xml:space="preserve">Subtotal </t>
  </si>
  <si>
    <t>Cost of HIV testing and counselling</t>
  </si>
  <si>
    <t>TOTAL (rounded amounts)</t>
  </si>
  <si>
    <t>Adolescent/adult consumables: lidocaine anaesthetic, 15 ml; suture material, three; gauze, 15; sticking plaster; anti-inflammatory; two syringes and needles;
antiseptic; gloves masks; caps and aprons; condoms</t>
  </si>
  <si>
    <t>Adolescent/adult circumcision</t>
  </si>
  <si>
    <t>Staff time adolescent/adult: surgeon and nurse (1 h plus counselling), public system plus 15 min bandage three times every 5 d</t>
  </si>
  <si>
    <t>94 small surgical rooms (adolescent/adult)</t>
  </si>
  <si>
    <t>Hence, to circumcise 150,000 adults we accounted for 94 additional small surgical rooms (eight procedures/day/room per 200 d/year) with a 10-y useful life.</t>
  </si>
  <si>
    <t>In the case of adolescents and adults we added the incremental cost of testing and counselling for HIV (US$9.29) [24]. This value compares well with average costs in other African countries [23] and does not include fixed costs of installing new VCT centres</t>
  </si>
  <si>
    <t>(a) demand generation - yes - type NR
(b) visits - # pre-op, # post-op
(c) counseling content - no counselling provided
(d) staff type (# personnel) - NR
(e) method - surgical
(f) Technology - surgical method (not specified)</t>
  </si>
  <si>
    <t>(a) demand generation - yes - type NR
(b) visits - # pre-op, # post-op
(c) counseling content - provided - content NR
(d) staff type (# personnel) - NR
(e) method - surgical
(f) Technology - surgical method (not specified)</t>
  </si>
  <si>
    <t>demand generation; HIV testing; counseling; training; circumcision procedure; adverse events</t>
  </si>
  <si>
    <t>See above. If there are multiple unit costs derived from the same observations, mark these unit costs (and their components) with a Roman numeral (e.g. "i", "ii", etc)</t>
  </si>
  <si>
    <t>Costing male circumcision in Swaziland and implications for the cost-effectiveness of circumcision as an HIV intervention</t>
  </si>
  <si>
    <t>Roman numerals (i, ii, iii, etc.)</t>
  </si>
  <si>
    <t>hiv###a, hiv###b, etc</t>
  </si>
  <si>
    <t>To compare the direct costs of providing the Shang Ring versus the dorsal slit approach</t>
  </si>
  <si>
    <t>clinic adminsitration, clinic equipment, infrastructure, demand creation, supply chain, waste disposal</t>
  </si>
  <si>
    <t>Lusaka</t>
  </si>
  <si>
    <t>Currency period (of collection) RS</t>
  </si>
  <si>
    <t>See Intervention Description Sheet; delete responses that don't apply</t>
  </si>
  <si>
    <t>In author's words</t>
  </si>
  <si>
    <t>measure unit cost for each foreceps-guided male circumcision, at a mixed-site</t>
  </si>
  <si>
    <t>measure unit cost for each circumcision conducted using a PrePex device</t>
  </si>
  <si>
    <t>measure unit cost for each circumcision conducted using a PrePex device, at a hypothetical PrePex only site</t>
  </si>
  <si>
    <t>non-consumable supplies, training, waste management, capital, maintenance and utility</t>
  </si>
  <si>
    <t>transportation fees of patients, opportunity costs, HIV counseling in planning and budgeting for circumcision programs</t>
  </si>
  <si>
    <t>Chris Hani Baragwanath Academic Hospital</t>
  </si>
  <si>
    <t>items used for more than 1 year such as equipment and furniture were considered as capital and annualized using an expected life of 2 to 5 years. PrePex-only site requires additional construction, cost of which estimated based on quotation for proposed floor plan, annualized over a 20-year estimated life expectancy</t>
  </si>
  <si>
    <t>shows differences in costs between mixed and hypothetical upon variation of each key parameter across sensitivity range</t>
  </si>
  <si>
    <t>FGMC: after HIV testing and counseling were provided by a counselor, an enrolled nurse conducted a brief physical examination to check the client's eligibility for circumcision. During the surgical operation, local anesthesia was performed by an enrolle nurse. a doctor or clinical associated initiated the removal of the foreskin and sutures. after surgery, each client was transferred to the recovery room where he was provided with post surgery counseling and scheduled for follow-up visits</t>
  </si>
  <si>
    <t xml:space="preserve">Pre-Pex-only clinic: have minimal number of personnel for operation and a floor are of 112 meters squared based on the floor plan of a circumcision clinic. The space would provide the capacity to do 20 PrePex circumcisions and 20 removals each working day at the maximum capacity. </t>
  </si>
  <si>
    <t>Using the costs measured at the mixed site, the authors estimated the potential costs of a PrePex-only site</t>
  </si>
  <si>
    <t>"randomized controlled trial of the Shang Ring versus WHO-recommended surgical
techniques in Kenya and Zambia… Based on program experience, our calculation of per-procedure cost of reusable instruments assumed that these kits last for 9 months in normal use and that the study facility would need 40 kits on hand to accommodate expected demand."</t>
  </si>
  <si>
    <t>(a) demand generation - NR
(b) visits - NR
(c) counseling content - NR
(d) staff type (# personnel) - NR
(e) method - surgical
(f) Technology - dorsal slit</t>
  </si>
  <si>
    <t>(a) demand generation - NR
(b) visits - NR
(c) counseling content - NR
(d) staff type (# personnel) - NR
(e) method - device
(f) Technology - Shang Ring</t>
  </si>
  <si>
    <t>Shang Ring</t>
  </si>
  <si>
    <t>Controls</t>
  </si>
  <si>
    <t>Indicate whether or not controls (i.e. individuals not receiving the intervention being costed) were sampled for the sake of comparison or isolating disease-specific costs</t>
  </si>
  <si>
    <t>survey (at time of procedure)</t>
  </si>
  <si>
    <t>est. from program experience</t>
  </si>
  <si>
    <t>PowerPoint presentation</t>
  </si>
  <si>
    <t>equipment, maintenance/utility, support personnel, management and supervision, mobilization</t>
  </si>
  <si>
    <t>"represents geographic diversity"</t>
  </si>
  <si>
    <t>"mixed" ownership is a total guess. No information is provided, but n=30, so mixed is the most likely option</t>
  </si>
  <si>
    <t>No intervention description is provided</t>
  </si>
  <si>
    <t>(a) demand generation - yes - type NR
(b) visits - NR
(c) counseling content - NR
(d) staff type (# personnel) - NR
(e) method - surgical, device, NR
(f) Technology - NR</t>
  </si>
  <si>
    <t>demand generation; circumcision procedure</t>
  </si>
  <si>
    <t>MC client</t>
  </si>
  <si>
    <t>To compare the cost of PrePex vs. forceps guided MC</t>
  </si>
  <si>
    <t>building, rent, maintenance, above-facility costs</t>
  </si>
  <si>
    <t>integrated with other family planning services only</t>
  </si>
  <si>
    <t>Surgical arm</t>
  </si>
  <si>
    <t>PrePex Arm</t>
  </si>
  <si>
    <t>66.3% employed</t>
  </si>
  <si>
    <t>73.1% employed</t>
  </si>
  <si>
    <t>hiv054a</t>
  </si>
  <si>
    <t>hiv054b</t>
  </si>
  <si>
    <t>site is a clinical research facility operated jointly by UCSF and UZ and co-located with an urban public teaching hospital</t>
  </si>
  <si>
    <t>The procedure was performed in a clean, non-sterile environment in 2 stages: device appli-
cation and foreskin/device removal, which followed the same protocol of an earlier RCT [13],
except that dermal anesthetic cream (5% Lidocaine) was applied during placement to avert
1-hour post-placement discomfort. After device placement, a packet of 18 tablets of Paraceta-
mol was given to each participant to take as needed (dosage: 2 tablets, 3 times a day).
After the foreskin and device removal, participants were instructed not to touch the dressing
and to return for a follow-up visit 2 days post-removal for dressing removal and documenta-
tion of any adverse event (AE) and/or pain. Paracetamol was given to participants who contin-
ued to feel pain. Participants underwent weekly follow-up visits for routine documentation of
AEs, pain, and healing status of circumcision site until complete healing was achieved.</t>
  </si>
  <si>
    <t>All surgical circumcisions were performed under local anesthesia using the forceps-guided
method consistent with the national guidelines adapted from theWHOManual for Male Cir-
cumcision under Local Anesthesia Version 2.5C January 2008</t>
  </si>
  <si>
    <t>(a) demand generation - NR
(b) visits - 2+ post-op
(c) counseling content - NR
(d) staff type (# personnel) - NR
(e) method - device
(f) Technology - PrePex</t>
  </si>
  <si>
    <t>(a) demand generation - NR
(b) visits - 3+ post-op
(c) counseling content - NR
(d) staff type (# personnel) - NR
(e) method - surgical
(f) Technology - forceps guided</t>
  </si>
  <si>
    <t>training; circumcision procedure</t>
  </si>
  <si>
    <t>males age 18+</t>
  </si>
  <si>
    <t>Table 5</t>
  </si>
  <si>
    <t>research setting (RCT)</t>
  </si>
  <si>
    <t>"study procurement records"</t>
  </si>
  <si>
    <t>(a) clinical monitoring - CD4, VL, complete blood count, yes - details NR, none, NR
(b) demand generation - social media, radio, television, text all, dramas, posters, pamphlets, group meetings, none, NR
(c) adherence - initial counseling, ongoing counseling, incentives, none, NR
(d) staff type (# personnel) - physician (#), nurse (#), clinical officer (#), community health worker (#), mixed, task-shifted, other - specify, NR
(e) ARV regimen - first line, second line, third line
(f) treatment phase - initiation, maintenance
(g) supportive care - nutritional support, OI prophylaxis, OI treatment, other, NR</t>
  </si>
  <si>
    <t>adherence support; retention support; clinical monitoring; training; monitoring and evaluation; demand generation; condom distribution; ART administration; HCT; supportive care</t>
  </si>
  <si>
    <t>unit_cost</t>
  </si>
  <si>
    <t>hiv055a</t>
  </si>
  <si>
    <t>How much does it cost to improve access to voluntary medical male circumcision among high-risk, low-income communities in Uganda?</t>
  </si>
  <si>
    <t>To compare fixed vs mobile delivery costs</t>
  </si>
  <si>
    <t>insurance, fuel, maintenance, security</t>
  </si>
  <si>
    <t>Site: Fixed</t>
  </si>
  <si>
    <t>hiv055b</t>
  </si>
  <si>
    <t>above-facility costs, patient costs, supply chain</t>
  </si>
  <si>
    <t xml:space="preserve">renovations, electricity, water, facility space, administration and support </t>
  </si>
  <si>
    <t>Kayunga, Buvuma, Mukono</t>
  </si>
  <si>
    <t>Kayunga, Mukono</t>
  </si>
  <si>
    <t>6.1% (In Uganda, among men 15-59)</t>
  </si>
  <si>
    <t>the overall VMMC process begins with community mobilization and recruitment activities to generate demand for the service (called Step 0). Once a recruit presents at a mobile or fixed site, the patient then proceeds through three main steps: (1) VMMCcounseling and HIV testing; (2) completing a medical exam to confirm eligibility for the procedure that day; and (3) completing the surgical procedure (with post-operation follow up).</t>
  </si>
  <si>
    <t>the overall VMMC process begins with community mobilization and recruitment activities to generate demand for the service (called Step 0). Once a recruit presents at a mobile or fixed site, the patient then proceeds through three main steps: (1) VMMCcounseling and HIV testing; (2) completing a medical exam to confirm eligibility for the procedure that day; and (3) completing the surgical procedure (with post-operation follow up).
While called the “mobile” program, the mobile unit is driven to a location where it remains
for several days (typically day 1 is driving to a site, operations are then performed for the next
12 days (with no days off), and then the vehicle returns to the home base near Kayunga District
Hospital at the end of the period. For locations that are not too far away from the home base,
the staff travel each day to the site (in a separate vehicle) for work and then return home in the
evening. This type of location is called “staff returning”. For locations that are more distant
and/or with more difficult roads, staff members remain with the mobile unit throughout the
period and find accommodations and meals in the local community. The program calls this a
“camping” location in the sense that staff members are lodged in nearby towns.</t>
  </si>
  <si>
    <t>(a) demand generation - yes - type NR, none, NR
(b) visits - 0 pre-op, 1 post-op
(c) counseling content - counseling provided - content NR
(d) staff type (# personnel) - clinical officer (1), surgical assistant (1), nurse (1), sanitary officer (1), driver (1), counselor (1)
(e) method - surgical
(f) Technology - surgical method (not specified)</t>
  </si>
  <si>
    <t>Site: Mobile (staff camping)</t>
  </si>
  <si>
    <t>Site: Mobile (staff returning)</t>
  </si>
  <si>
    <t>(a) demand generation - yes - type NR, none, NR
(b) visits - 0 pre-op, 1 post-op
(c) counseling content - counseling provided - content NR
(d) staff type (# personnel) - clinical officer (2), surgical assistant (3), nurse (1), sanitary officer (1), driver (2)
(e) method - surgical
(f) Technology - surgical method (not specified)</t>
  </si>
  <si>
    <t>demand generation; HIV testing; counseling; follow-up examination(s);   circumcision procedure</t>
  </si>
  <si>
    <t>mobile van site, which is parked for 12 days. Staff remain on location for duration.</t>
  </si>
  <si>
    <t>mobile van site, which is parked for 12 days. Staff return to their homes each night.</t>
  </si>
  <si>
    <t>hiv055c</t>
  </si>
  <si>
    <t>Community Mobilization</t>
  </si>
  <si>
    <t>VMMC Education and HCT</t>
  </si>
  <si>
    <t>Exam</t>
  </si>
  <si>
    <t>Supplies for VMMC Procedure</t>
  </si>
  <si>
    <t>Estimated cost per VMMC (2012)</t>
  </si>
  <si>
    <t>Facility costs</t>
  </si>
  <si>
    <t>Equipment and Supplies</t>
  </si>
  <si>
    <t>Vehicle, Equipment and Other Supplies</t>
  </si>
  <si>
    <t>See Supplemental Tables 1 and 2 for more details</t>
  </si>
  <si>
    <t>all costs: program invoices and local retail prices</t>
  </si>
  <si>
    <t>staff salary scales</t>
  </si>
  <si>
    <t>See S1 Supplement</t>
  </si>
  <si>
    <t>See S2 Supplement</t>
  </si>
  <si>
    <t>For amortization, see Supplement S1</t>
  </si>
  <si>
    <t>For amortization, see Supplement S2</t>
  </si>
  <si>
    <t>Decision-Makers' Program Planning Tool (DMPPT) developed by UNAIDS in 2010</t>
  </si>
  <si>
    <t>direct and indirect costs</t>
  </si>
  <si>
    <t>invoices of ordered products or quotations</t>
  </si>
  <si>
    <t>GDP deflator for South Africa compared to reference year of 2005</t>
  </si>
  <si>
    <t>estimated based on quotation for proposed floor plan, annualized over 20 year estimated life expectancy</t>
  </si>
  <si>
    <t>annualized over 20-year estimated life expectancy</t>
  </si>
  <si>
    <t>current annual salaries of staff directly involved with circumcision</t>
  </si>
  <si>
    <t>measured costs of training, assumed to occur annually</t>
  </si>
  <si>
    <t>capital amortization for items used more than a year were annualized using an expected life of 2 to 5 years</t>
  </si>
  <si>
    <r>
      <t xml:space="preserve">In most cases, inclusion of above service-delivery costs will not be stated either way. In these cases, make a qualitative judgment about the detail of reporting for overheads. If reporting quality is low and ASD costs are not mentioned, extract "NR; NR" </t>
    </r>
    <r>
      <rPr>
        <sz val="12"/>
        <rFont val="Calibri"/>
        <family val="2"/>
        <scheme val="minor"/>
      </rPr>
      <t>for the field &amp; RS.</t>
    </r>
    <r>
      <rPr>
        <sz val="12"/>
        <color theme="1"/>
        <rFont val="Calibri"/>
        <family val="2"/>
        <scheme val="minor"/>
      </rPr>
      <t xml:space="preserve"> If reporting quality is high and ASD costs are not mentioned, extract "not included; inferred." In order to report "all costs included" the authors </t>
    </r>
    <r>
      <rPr>
        <b/>
        <sz val="12"/>
        <color theme="1"/>
        <rFont val="Calibri"/>
        <family val="2"/>
        <scheme val="minor"/>
      </rPr>
      <t>must</t>
    </r>
    <r>
      <rPr>
        <sz val="12"/>
        <color theme="1"/>
        <rFont val="Calibri"/>
        <family val="2"/>
        <scheme val="minor"/>
      </rPr>
      <t xml:space="preserve"> explicitly state that all ASD costs were included. Therefore the combination "all costs included; inferred" cannot exist. Finally, it is likely impossible to infer in the positive (e.g. "some costs included; inferred"), unless there is strong evidence that some costs were included but weren't stated explicitly. If ASD cost categories are mentioned (e.g. "central government technical support") report "some costs included; explicit."</t>
    </r>
  </si>
  <si>
    <t>Stricter Inference Rule</t>
  </si>
  <si>
    <t>None</t>
  </si>
  <si>
    <t>Do not infer.</t>
  </si>
  <si>
    <t>Infer overheads on the basis of reporting quality. If direct costs are reported in detail (i.e. broken out by personnel, consumables, etc), and overheads are not mentioned, infer that they were not included. If reporting quality is poor and overheads are not reported, infer "NR" for not reported.</t>
  </si>
  <si>
    <r>
      <t xml:space="preserve">NB: Change this field to "Omitted or NR costs" - therefore not making inference
</t>
    </r>
    <r>
      <rPr>
        <sz val="12"/>
        <color theme="1"/>
        <rFont val="Calibri"/>
        <family val="2"/>
        <scheme val="minor"/>
      </rPr>
      <t>Check reported costs against a GHCC reference list and list items that were either NR or omitted (not distinguishing between these types).</t>
    </r>
  </si>
  <si>
    <t>???</t>
  </si>
  <si>
    <t>Only infer when the intervention requires a specific population (e.g. "adult males" for VMMC and "pregnant or breastfeeding women" for PMTCT)</t>
  </si>
  <si>
    <t>If there is any mention of monetizing donated goods, volunteer time, or opportunity costs, infer economic costing.</t>
  </si>
  <si>
    <t>If there is any mention of monetizing donated goods, volunteer time, or opportunity costs, infer economic costing. Similarly, if it's explicitly stated that donated/subsidized items were used but not costed, infer financial costing. Otherwise, do not infer.</t>
  </si>
  <si>
    <r>
      <t xml:space="preserve">Only infer that above service-delivery costs are included when authors explicitly state the inclusion of individual ASD items (according to a GHCC reference list). For example, if a study explicitly includes the cost of national-level administration, infer that </t>
    </r>
    <r>
      <rPr>
        <i/>
        <sz val="12"/>
        <color theme="1"/>
        <rFont val="Calibri"/>
        <family val="2"/>
        <scheme val="minor"/>
      </rPr>
      <t xml:space="preserve">at least some </t>
    </r>
    <r>
      <rPr>
        <sz val="12"/>
        <color theme="1"/>
        <rFont val="Calibri"/>
        <family val="2"/>
        <scheme val="minor"/>
      </rPr>
      <t>ASD costs are included.</t>
    </r>
  </si>
  <si>
    <r>
      <t xml:space="preserve">Only infer that above overhead costs are included when authors explicitly state the inclusion of individual overhead items (according to a GHCC reference list). For example, if a study explicitly includes the cost of administrative personnel that are not intervention-specific, infer that </t>
    </r>
    <r>
      <rPr>
        <i/>
        <sz val="12"/>
        <color theme="1"/>
        <rFont val="Calibri"/>
        <family val="2"/>
        <scheme val="minor"/>
      </rPr>
      <t xml:space="preserve">at least some </t>
    </r>
    <r>
      <rPr>
        <sz val="12"/>
        <color theme="1"/>
        <rFont val="Calibri"/>
        <family val="2"/>
        <scheme val="minor"/>
      </rPr>
      <t>overhead costs are included.</t>
    </r>
  </si>
  <si>
    <t>Make best effort to infer based on internet searches of site keywords (city, province, region, site ownership, site name). If no keywords apply, or if keyword searches return ambiguous results, do not infer.</t>
  </si>
  <si>
    <t>adjusted - measured; adjusted - assumption; adjusted - implicit, not adjusted; NR; N/A</t>
  </si>
  <si>
    <t xml:space="preserve">This field refers to staff inefficiency (non-productive time spent while on the clock). If studies use a top-down method for allocating staff time infer that downtime is "adjusted - implicit". If a time and motion study was conducted that involved direct observation of downtime, infer "adjusted - measured." If inefficiency was not directly measured, but an adjustment was made according to a productivitiy assumption/proxy (e.g. 90% productive), choose "adjusted - assumption." </t>
  </si>
  <si>
    <t>No changes.</t>
  </si>
  <si>
    <t>If currency year is not reported and cannot be inferred, exclude the study.</t>
  </si>
  <si>
    <t>If costing is explicitly financial, infer "not valued." Never infer that volunteer time is valued.</t>
  </si>
  <si>
    <t>If costing is explicitly financial, infer "not valued." 
Never infer that family time is valued.</t>
  </si>
  <si>
    <t>If costing is explicitly financial, infer "not valued." 
Never infer that patient time is valued.</t>
  </si>
  <si>
    <t>Infer "market" if exchange methods are described as "average exchange rate," "simple currency exchange," "posted exchange rate" or similar. Never infer that PPP was used.</t>
  </si>
  <si>
    <t>Make best effort to infer based on internet searches of site keywords (site ownership, site name). Also, infer based on costing purpose (e.g. if the purpose was to report costs in government clinics). If keyword searches and costing purpose do not suggest a sector with a high degree of certainty, do not infer.</t>
  </si>
  <si>
    <r>
      <t xml:space="preserve">The extractor cannot infer what the </t>
    </r>
    <r>
      <rPr>
        <b/>
        <sz val="12"/>
        <color theme="1"/>
        <rFont val="Calibri"/>
        <family val="2"/>
        <scheme val="minor"/>
      </rPr>
      <t xml:space="preserve">source </t>
    </r>
    <r>
      <rPr>
        <sz val="12"/>
        <color theme="1"/>
        <rFont val="Calibri"/>
        <family val="2"/>
        <scheme val="minor"/>
      </rPr>
      <t>of the distortions may be (they must be explicitly stated), but the extractor may make the inference that explicitly reported events will have an effect on the measured cost. This may include bulk purchasing, large initiatives (i.e. training), or setting-related factors (i.e. supply chain halted due to political conflict). If distortions are mentioned with no mention of allocating/smoothing/adjusting, infer that an error may exist.</t>
    </r>
  </si>
  <si>
    <t>Inferences for cost source may be made from overly general reporting. In many cases, only a few sources are specified for many cost items, without specifying which costs were obtained from which source or sources. Since cost source is reported by cost item on the data extraction sheet, infer the most logical source for each reported cost. If multiple source are listed for the same cost, first confirm that sources are for the cost data rather than the allocation method. If there are truly multiple sources for the same cost, list all reported sources in the same cell, separated by semi-colons.</t>
  </si>
  <si>
    <t>If there are itemized breakdowns of inputs, infer micro-costing. Never infer gross costing.</t>
  </si>
  <si>
    <t>Only infer if 1) a source is explicitly mentioned and 2) a source can logically only be used for a specific input cost (e.g. if "payroll records" are explicitly stated as a data source, infer that these were the source of personnel costs)</t>
  </si>
  <si>
    <t>real_world</t>
  </si>
  <si>
    <t>real_world_RS</t>
  </si>
  <si>
    <t>costing_purpose_RS</t>
  </si>
  <si>
    <t>period_portrayed_RS</t>
  </si>
  <si>
    <t>research_costs_RS</t>
  </si>
  <si>
    <t>unrelated_costs_RS</t>
  </si>
  <si>
    <t>overhead_costs</t>
  </si>
  <si>
    <t>overhead_RS</t>
  </si>
  <si>
    <t>non-med_px_cost_RS</t>
  </si>
  <si>
    <t>cata_px_costs_RS</t>
  </si>
  <si>
    <t>omitted_costs_RS</t>
  </si>
  <si>
    <t>incremental_costing_RS</t>
  </si>
  <si>
    <t>geo_incountry_RS</t>
  </si>
  <si>
    <t>econ_costing_RS</t>
  </si>
  <si>
    <t>geo_sampling_incountry_RS</t>
  </si>
  <si>
    <t>country_sampling_RS</t>
  </si>
  <si>
    <t>site_sampling_RS</t>
  </si>
  <si>
    <t>px_sampling_RS</t>
  </si>
  <si>
    <t>timing_RS</t>
  </si>
  <si>
    <t>personnel_dt</t>
  </si>
  <si>
    <t>personnel_dt_RS</t>
  </si>
  <si>
    <t>discount_rate_RS</t>
  </si>
  <si>
    <t>currency_yr_RS</t>
  </si>
  <si>
    <t>currency_x_RS</t>
  </si>
  <si>
    <t>currency_period_RS</t>
  </si>
  <si>
    <t>traded_RS</t>
  </si>
  <si>
    <t>volunteer_time_RS</t>
  </si>
  <si>
    <t>family_time_RS</t>
  </si>
  <si>
    <t>px_time_RS</t>
  </si>
  <si>
    <t>limitations</t>
  </si>
  <si>
    <t>coi</t>
  </si>
  <si>
    <t>epi_hs_RS</t>
  </si>
  <si>
    <t>management_RS</t>
  </si>
  <si>
    <t>ownership_RS</t>
  </si>
  <si>
    <t>pop_med_age_RS</t>
  </si>
  <si>
    <t>pop_sex_RS</t>
  </si>
  <si>
    <t>pop_ses_RS</t>
  </si>
  <si>
    <t>pop_education_RS</t>
  </si>
  <si>
    <t>id_class</t>
  </si>
  <si>
    <t>id_type</t>
  </si>
  <si>
    <t>id_int</t>
  </si>
  <si>
    <t>id_modality</t>
  </si>
  <si>
    <t>id_details</t>
  </si>
  <si>
    <t>id_phase</t>
  </si>
  <si>
    <t>id_activities</t>
  </si>
  <si>
    <t>id_tech</t>
  </si>
  <si>
    <t>id_facility</t>
  </si>
  <si>
    <t>id_pop</t>
  </si>
  <si>
    <t>pop_description_RS</t>
  </si>
  <si>
    <t>int_description</t>
  </si>
  <si>
    <t>Intervention description</t>
  </si>
  <si>
    <t>year_intro_RS</t>
  </si>
  <si>
    <t>int_length_RS</t>
  </si>
  <si>
    <t>coverage_RS</t>
  </si>
  <si>
    <t>qual_indicator_RS</t>
  </si>
  <si>
    <t>breakdown_input_RS</t>
  </si>
  <si>
    <t>breakdown_activity_RS</t>
  </si>
  <si>
    <t>breakdown_year_RS</t>
  </si>
  <si>
    <t>breakdown_funder_RS</t>
  </si>
  <si>
    <t>controls</t>
  </si>
  <si>
    <t>January</t>
  </si>
  <si>
    <t>March</t>
  </si>
  <si>
    <t>August</t>
  </si>
  <si>
    <t>November</t>
  </si>
  <si>
    <t>July</t>
  </si>
  <si>
    <t>May</t>
  </si>
  <si>
    <t>attendee</t>
  </si>
  <si>
    <t>Choose range inclusively for start and end months. For example, if the 2016 calendar year was costed, report "Jan 2016 to Dec 2016"</t>
  </si>
  <si>
    <t>Above service delivery costs included</t>
  </si>
  <si>
    <t>Above service delivery costs included RS</t>
  </si>
  <si>
    <t>Above service deliverey costs included RS</t>
  </si>
  <si>
    <t>some costs included; no costs included; NR</t>
  </si>
  <si>
    <t>List above service delivery costs</t>
  </si>
  <si>
    <t>list_asd_costs</t>
  </si>
  <si>
    <t>asd_costs</t>
  </si>
  <si>
    <t>asd_costs_RS</t>
  </si>
  <si>
    <t>Original name</t>
  </si>
  <si>
    <t>New name</t>
  </si>
  <si>
    <t>af_costs_rs</t>
  </si>
  <si>
    <t>asd_costs_rs</t>
  </si>
  <si>
    <t>none - new variable</t>
  </si>
  <si>
    <r>
      <t xml:space="preserve">This refers to research costs </t>
    </r>
    <r>
      <rPr>
        <i/>
        <sz val="12"/>
        <color theme="1"/>
        <rFont val="Calibri"/>
        <family val="2"/>
        <scheme val="minor"/>
      </rPr>
      <t xml:space="preserve">which cannot be separated. </t>
    </r>
    <r>
      <rPr>
        <sz val="12"/>
        <color theme="1"/>
        <rFont val="Calibri"/>
        <family val="2"/>
        <scheme val="minor"/>
      </rPr>
      <t>For example, research salaries may be aggregated with other personnel salaries, without reporting input quantities and prices.</t>
    </r>
  </si>
  <si>
    <t>Overhead costs included</t>
  </si>
  <si>
    <t>Overhead costs included RS</t>
  </si>
  <si>
    <t>yes; no; partial; comprehensive; NR</t>
  </si>
  <si>
    <t>none - dropped variable</t>
  </si>
  <si>
    <t>Pop. Density (urban vs. rural)</t>
  </si>
  <si>
    <t>pop_density</t>
  </si>
  <si>
    <t>mixture</t>
  </si>
  <si>
    <t>Specify the categorical designation that describes the costing setting: urban, peri-urban, rural, or mixture (any combination of previous)</t>
  </si>
  <si>
    <t>Pop. Density RS</t>
  </si>
  <si>
    <t>pop_density_RS</t>
  </si>
  <si>
    <t>urban; peri-urban; rural; mixture; NR</t>
  </si>
  <si>
    <r>
      <t xml:space="preserve">If population density isn't explicitly stated </t>
    </r>
    <r>
      <rPr>
        <b/>
        <sz val="12"/>
        <color theme="1"/>
        <rFont val="Calibri"/>
        <family val="2"/>
        <scheme val="minor"/>
      </rPr>
      <t xml:space="preserve">ALWAYS INFER. </t>
    </r>
    <r>
      <rPr>
        <sz val="12"/>
        <color theme="1"/>
        <rFont val="Calibri"/>
        <family val="2"/>
        <scheme val="minor"/>
      </rPr>
      <t>Use any clues in the paper (such as province names, NGOs, hospitals, etc.) along with Google Maps and other internet resources to make a best guess. If necessary, add explanations about the certainty of the inference in a comments field.</t>
    </r>
  </si>
  <si>
    <t>random; cluster; purposive; convenience; entire program; N/A; NR</t>
  </si>
  <si>
    <t>entire program</t>
  </si>
  <si>
    <t>Formal sampling (random, clustered random, etc.) is almost always explicitly reported. If sampling method is not explicitly reported, infer "convenience."</t>
  </si>
  <si>
    <t>No. of observations formally derived</t>
  </si>
  <si>
    <t>No. of observations formally derived RS</t>
  </si>
  <si>
    <t>obs_fd</t>
  </si>
  <si>
    <t>obs_fd_RS</t>
  </si>
  <si>
    <t>Sheet</t>
  </si>
  <si>
    <t>Study attributes</t>
  </si>
  <si>
    <t>Cost data</t>
  </si>
  <si>
    <t>non-facility based overheads: 2.5 percent of total direct circumcision costs was added to cover overhead costs that were neither facility nor labour based [including program management, unit accommdation, vehicles, communication, related expenses.
Warehousing, distribution, and other logistical services required to deliver products to sites have been provided for at a rate of 20 percent of the direct cost of consumables, excluding the procurement cost; Capital items exclude construction or procurement of significant infrastructure; per unit costs exclude complications</t>
  </si>
  <si>
    <t>NR
Warehousing, distribution, and other logistical services required to deliver products to sites have been provided for at a rate of 20 percent of the direct cost of consumables, excluding the procurement cost; Capital items exclude construction or procurement of significant infrastructure; per unit costs exclude complications</t>
  </si>
  <si>
    <t xml:space="preserve">
All fixed and variable program expenditures were included, excluding costs related to research activities, and collected by month.</t>
  </si>
  <si>
    <t xml:space="preserve">
no exclusions </t>
  </si>
  <si>
    <t xml:space="preserve">
does not include fixed costs of installing new VCT centres</t>
  </si>
  <si>
    <t>Unclear whether above facility costs are included. One mention to "central support/management staff", implies perhaps central non-facility overhead; overhead, presumably referred to as "management and supervision"
Costs associated with demand creation including mobilization or promotional activities were not included because these data were not collected in all countries, and were defined inconsistently in the countries where the data were obtained.</t>
  </si>
  <si>
    <t>Above-fac costs: "Overheads and Shared Costs are those that have been apportioned to the circumcision programme based on its percentage use of overall facility space, equipment and utilities; also for central services such as hospital administration, HR, Finance and IT."
demand creation excluded because costs won't differ between procedure type; exclusion of client time not justified</t>
  </si>
  <si>
    <t xml:space="preserve">
cost of maintenance of repair, excluded because difficult to estimate and highly dependent on a variety of factors</t>
  </si>
  <si>
    <t xml:space="preserve">no costing numbers from the standard model
patient-specific variable costs such as drug and medical supplies were not included bc of no access to patient records. Clients receive the same services across the board so exclusion was justified. </t>
  </si>
  <si>
    <t xml:space="preserve">
Buildings were excluded based on the assumption that EIMC would be provided as an integrated service in existing facilities. Opportunity cost for this space was not addressed.</t>
  </si>
  <si>
    <t xml:space="preserve">incremental costs are also included but were not extracted
</t>
  </si>
  <si>
    <t xml:space="preserve">
waste management and demand creation were excluded and cited as a study limitation</t>
  </si>
  <si>
    <t>"The expenditures common to both
methods must also be considered" implies incremental costing
all costs in common were excluded (incremental costing). Overhead, infrastructure, capital equipment, training were arbitrarily excluded</t>
  </si>
  <si>
    <t>Top-down personnel costing. Includes wasted staff time; therefore personnel time is insensitive to circumcision method unless at 100% capacity
overhead was arbitrarily excluded</t>
  </si>
  <si>
    <t xml:space="preserve">
arbitrarily exluded cost of PrePex device</t>
  </si>
  <si>
    <t xml:space="preserve">
many of the indirect costs (the cost of buildings, for example) were extremely difficult to collect and therefore may not be fully reflected in these costs</t>
  </si>
  <si>
    <t>The study was conducted in Jose Macamo Hospital, A similar analysis was conducted for the routine, surgical VMMC services
in the same facility and both costs were compared.
Costs of complications, maintenance, indirect support personnel, demand creation, and program management and supervision were excluded for both VMMC methods.</t>
  </si>
  <si>
    <t xml:space="preserve">
only mentions some input costs that were rolled into calcuation, but doesn't report any of them or mention why</t>
  </si>
  <si>
    <t xml:space="preserve">
cost effectiveness results are relatively insensitive to small or moderate reductions in behavioral responses to MC</t>
  </si>
  <si>
    <t xml:space="preserve">Unit costs appear to be at facility level; and "The results showed the inputs and associated costs of MC as it is currently implemented in the facilities" also suggests facility level costs only. No mention of research and other types of costs. However, training and demand creation, though not included in unit costs, were added afterwards in order to estimate scale-up costs. Finally, we find "The cost analysis of the non-surgical elements of comprehensive MC services (e.g., counseling, communications, testing, etc.) was not as extensive as the analysis of the surgical procedure." This suggests that even some facility-level costs may have been omitted, at least at some sites.
</t>
  </si>
  <si>
    <t>costs common to both surgical and device circumcisions were omitted. Only direct costs are included.
the purpose is to compare costs between to methods (evaluate the difference). For this purpose, the omissions are justified, although the omissions are considerable</t>
  </si>
  <si>
    <t xml:space="preserve">
insurance cost was arbitrarly excluded</t>
  </si>
  <si>
    <t xml:space="preserve">
building/facility costs were arbitrary excluded</t>
  </si>
  <si>
    <t>Full cost means all resources and associated costs required to implement an intervention, including a reasonable portion of shared resources such as space and existing staff. Incremental cost means that opportunistic use of slack in existing resources, eg unused space or staff time, is not valued. (Another use of the term incremental, as the difference in cost between two fully costed strategies, is not meant here.)</t>
  </si>
  <si>
    <t>Costing Purpose Category</t>
  </si>
  <si>
    <t>costing_purpose_cat</t>
  </si>
  <si>
    <t>econ eval/priority setting</t>
  </si>
  <si>
    <t>tech efficiency analysis</t>
  </si>
  <si>
    <t>financial planning</t>
  </si>
  <si>
    <t>budgeting</t>
  </si>
  <si>
    <t>Categorize the author's purpose into one of the four costing purposes outlined in the GHCC reference case. Use best judgment, and refer to reference case text for details of each purpose.</t>
  </si>
  <si>
    <t>Patient-Incurred Costs Measured</t>
  </si>
  <si>
    <t>Patient-Incurred Costs Measured RS</t>
  </si>
  <si>
    <t>px_costs_measured</t>
  </si>
  <si>
    <t>px_costs_measured_RS</t>
  </si>
  <si>
    <t>Catastrophic Cost Calculated</t>
  </si>
  <si>
    <t>cat_cost</t>
  </si>
  <si>
    <t>cat_cost_RS</t>
  </si>
  <si>
    <t>Catastrophic Cost Calculated RS</t>
  </si>
  <si>
    <t>Amortization method</t>
  </si>
  <si>
    <t>Amortization method RS</t>
  </si>
  <si>
    <t>temporal_allocationRS</t>
  </si>
  <si>
    <t>adjusted - implicit (top down)</t>
  </si>
  <si>
    <t>adjusted - implicit (top-down)</t>
  </si>
  <si>
    <t>Three-letter ISO currency designation of reported currency (usually USD or Int$)</t>
  </si>
  <si>
    <t>separated - explicit</t>
  </si>
  <si>
    <t>separated - implicit</t>
  </si>
  <si>
    <t>partially separated</t>
  </si>
  <si>
    <t>Indicate whether results are stratified and compared by any subgroups (eg delivery mode, scope, facility type). This does not refer to subgroups of individuals only.</t>
  </si>
  <si>
    <t>Unit cost compared by subgroup</t>
  </si>
  <si>
    <t xml:space="preserve">Unit cost compared by subgroup </t>
  </si>
  <si>
    <t>Indicate whether sensitivity analysis was conducted, and to what extent. Comprehensive vs. limited is a judgment call. Comprehensive would generally be characterized by multivariate, or multiple univariate analyses.</t>
  </si>
  <si>
    <t>Service Delivery Sector
(Ownership)</t>
  </si>
  <si>
    <t>international NGO</t>
  </si>
  <si>
    <t>in-country NGO</t>
  </si>
  <si>
    <t>Study pop. average age (mean or median)</t>
  </si>
  <si>
    <t>Study pop. average age RS</t>
  </si>
  <si>
    <t>Study pop. average age</t>
  </si>
  <si>
    <t>Study pop. average age (mean or median) RS</t>
  </si>
  <si>
    <t>Average age of the study population, as reported by authors. This could be median age (common) or mean age (uncommon)</t>
  </si>
  <si>
    <t>pop_age</t>
  </si>
  <si>
    <t>pop_age_RS</t>
  </si>
  <si>
    <t>% of clients participating as couple</t>
  </si>
  <si>
    <t>Range of CD4 counts in the study population--could be max/min or IQR</t>
  </si>
  <si>
    <t>Report the type and/or prevalence of drug-resistant TB infections (free text, in order to accommodate mix of resistance levels)</t>
  </si>
  <si>
    <t>Year introduced at study site</t>
  </si>
  <si>
    <t>Year introduced at study site RS</t>
  </si>
  <si>
    <t>Report the % coverage of the intervention or service as a proportion of the target population, as reported by authors (therefore open text field)</t>
  </si>
  <si>
    <t>Service quality indicator</t>
  </si>
  <si>
    <t>Service quality indicator RS</t>
  </si>
  <si>
    <t>Indicate the time since program or intervention inception until the beginning of the costing period portrayed</t>
  </si>
  <si>
    <t>Description of Narrow Category</t>
  </si>
  <si>
    <t>Narrow and broad categories are linked (each narrow category falls into exactly one broad category</t>
  </si>
  <si>
    <t>Service delivery personnel</t>
  </si>
  <si>
    <t>Personnel who interact directly with clients/patients: doctors, nurses, counselors, home visitors</t>
  </si>
  <si>
    <t>Personnel not interacting with clients/patients: administrators, supervisors, clerks, accountants, drivers</t>
  </si>
  <si>
    <t>Personnel - mixed or unspecified</t>
  </si>
  <si>
    <t>No details given. May be service delivery, support personnel, or a mix of both</t>
  </si>
  <si>
    <t>Equipment (medical/intervention)</t>
  </si>
  <si>
    <t>refrigerators, sterilizers, scales, any medical equipment with a unit cost of $100 or more, with expected life &gt;1 year</t>
  </si>
  <si>
    <t>any non medical equipment with a unit cost of $100 or more, with expected life &gt;1 year</t>
  </si>
  <si>
    <t>Vehicles, capital</t>
  </si>
  <si>
    <t>bicycles, motorcycles, four-wheel drive vehicles, trucks</t>
  </si>
  <si>
    <t>Building/space, capital</t>
  </si>
  <si>
    <t>all infrastructure: health centre, hospital, training school, storage facilities, administrative offices</t>
  </si>
  <si>
    <t>Other capital</t>
  </si>
  <si>
    <t>other capital</t>
  </si>
  <si>
    <t>Building/space, recurrent</t>
  </si>
  <si>
    <t>rent for health centre, hospital, training school, storage facilities, administrative offices</t>
  </si>
  <si>
    <t>Recurrent - other</t>
  </si>
  <si>
    <t>Supplies (medical/intervention, excl. key drugs)</t>
  </si>
  <si>
    <t>drugs, vaccines, syringes, small medical equipment (less than $100)</t>
  </si>
  <si>
    <t>Supplies (key drugs)</t>
  </si>
  <si>
    <t>Drugs that are central to a given intervention: ARVs for ART, multi-drug regimens for TB</t>
  </si>
  <si>
    <t>office supplies, small non medical equipment (less than $100)</t>
  </si>
  <si>
    <t>Other recurrent</t>
  </si>
  <si>
    <t>other recurrent costs</t>
  </si>
  <si>
    <t>Unit cost total</t>
  </si>
  <si>
    <t>Sum of all categories/items</t>
  </si>
  <si>
    <t>Mixed</t>
  </si>
  <si>
    <t>Heterogeneous mix of multiple narrow categories and multiple broad categories</t>
  </si>
  <si>
    <t>No details given</t>
  </si>
  <si>
    <t>Activity - Narrow</t>
  </si>
  <si>
    <t>Activity - Broad</t>
  </si>
  <si>
    <t>Primary and secondary service delivery activities are intervention-specfic; all others are generic</t>
  </si>
  <si>
    <t>Broad activities are linked to narrow activites</t>
  </si>
  <si>
    <r>
      <rPr>
        <i/>
        <sz val="11"/>
        <color theme="1"/>
        <rFont val="Calibri"/>
        <family val="2"/>
        <scheme val="minor"/>
      </rPr>
      <t>For VMMC</t>
    </r>
    <r>
      <rPr>
        <sz val="12"/>
        <color theme="1"/>
        <rFont val="Calibri"/>
        <family val="2"/>
        <scheme val="minor"/>
      </rPr>
      <t>: circumcision procedure</t>
    </r>
  </si>
  <si>
    <t>Primary service delivery</t>
  </si>
  <si>
    <r>
      <rPr>
        <i/>
        <sz val="11"/>
        <color theme="1"/>
        <rFont val="Calibri"/>
        <family val="2"/>
        <scheme val="minor"/>
      </rPr>
      <t>For VMMC</t>
    </r>
    <r>
      <rPr>
        <sz val="12"/>
        <color theme="1"/>
        <rFont val="Calibri"/>
        <family val="2"/>
        <scheme val="minor"/>
      </rPr>
      <t>: pre- and post-examination</t>
    </r>
  </si>
  <si>
    <t>Primary service delivery, unspecified</t>
  </si>
  <si>
    <t>Ancillary</t>
  </si>
  <si>
    <r>
      <rPr>
        <i/>
        <sz val="11"/>
        <color theme="1"/>
        <rFont val="Calibri"/>
        <family val="2"/>
        <scheme val="minor"/>
      </rPr>
      <t>For ART</t>
    </r>
    <r>
      <rPr>
        <sz val="12"/>
        <color theme="1"/>
        <rFont val="Calibri"/>
        <family val="2"/>
        <scheme val="minor"/>
      </rPr>
      <t>: ARV delivery</t>
    </r>
  </si>
  <si>
    <t>Operational</t>
  </si>
  <si>
    <r>
      <rPr>
        <i/>
        <sz val="11"/>
        <color theme="1"/>
        <rFont val="Calibri"/>
        <family val="2"/>
        <scheme val="minor"/>
      </rPr>
      <t>For ART</t>
    </r>
    <r>
      <rPr>
        <sz val="12"/>
        <color theme="1"/>
        <rFont val="Calibri"/>
        <family val="2"/>
        <scheme val="minor"/>
      </rPr>
      <t>: Routine lab monitoring</t>
    </r>
  </si>
  <si>
    <r>
      <rPr>
        <i/>
        <sz val="11"/>
        <color theme="1"/>
        <rFont val="Calibri"/>
        <family val="2"/>
        <scheme val="minor"/>
      </rPr>
      <t>For VMMC</t>
    </r>
    <r>
      <rPr>
        <sz val="12"/>
        <color theme="1"/>
        <rFont val="Calibri"/>
        <family val="2"/>
        <scheme val="minor"/>
      </rPr>
      <t>: HCT</t>
    </r>
  </si>
  <si>
    <t>Secondary service delivery</t>
  </si>
  <si>
    <t>Secondary service delivery, unspecified</t>
  </si>
  <si>
    <t>Laboratory services</t>
  </si>
  <si>
    <t>Adherence/retention</t>
  </si>
  <si>
    <t>Ancillary, unspecified</t>
  </si>
  <si>
    <t>Mass education</t>
  </si>
  <si>
    <t>Programme management</t>
  </si>
  <si>
    <t>Logistics</t>
  </si>
  <si>
    <t>HMIS and record-keeping</t>
  </si>
  <si>
    <t>Supervision</t>
  </si>
  <si>
    <t>Building and Equipment (maintenance and utlilities)</t>
  </si>
  <si>
    <t>Operational, unspecified</t>
  </si>
  <si>
    <t>Standardized Input - Narrow</t>
  </si>
  <si>
    <t xml:space="preserve"> Standardized Input - Broad</t>
  </si>
  <si>
    <t>Patient costs</t>
  </si>
  <si>
    <t>Physicians</t>
  </si>
  <si>
    <t>Nurses</t>
  </si>
  <si>
    <t>Recurring goods</t>
  </si>
  <si>
    <t>Recurring services</t>
  </si>
  <si>
    <t>ar_broad</t>
  </si>
  <si>
    <t>ar_lineitem</t>
  </si>
  <si>
    <t>ar_narrow</t>
  </si>
  <si>
    <t>si_narrow</t>
  </si>
  <si>
    <t>si_broad</t>
  </si>
  <si>
    <t>a_narrow</t>
  </si>
  <si>
    <t>a_broad</t>
  </si>
  <si>
    <t>Cost Level</t>
  </si>
  <si>
    <t>cost_level</t>
  </si>
  <si>
    <t>Traded vs. Non-traded</t>
  </si>
  <si>
    <t>trade_status</t>
  </si>
  <si>
    <t>Fixed vs. Variable</t>
  </si>
  <si>
    <t>fixed_variable</t>
  </si>
  <si>
    <t>As Reported (consistent terminology)</t>
  </si>
  <si>
    <t>Narrow</t>
  </si>
  <si>
    <t>Broad</t>
  </si>
  <si>
    <t>As Reported - Verbatim</t>
  </si>
  <si>
    <t>Standardized Input Classification</t>
  </si>
  <si>
    <t>Capital, unspecified</t>
  </si>
  <si>
    <t>Personnel, unspecified</t>
  </si>
  <si>
    <t>Volunteer monetization</t>
  </si>
  <si>
    <t>Administration/support</t>
  </si>
  <si>
    <t>Overhead, unspecified</t>
  </si>
  <si>
    <t>Supply chain</t>
  </si>
  <si>
    <t>Laboratory personnel</t>
  </si>
  <si>
    <t>Pharmacy personnel</t>
  </si>
  <si>
    <t>Drugs - Non-key</t>
  </si>
  <si>
    <t>Drugs - Key</t>
  </si>
  <si>
    <t>Laboratory consumables</t>
  </si>
  <si>
    <t>Recurring goods, unspecified</t>
  </si>
  <si>
    <t>Storage</t>
  </si>
  <si>
    <t>non-facility-based overheads</t>
  </si>
  <si>
    <t>Sharedhospital costs above the level of the program (HR, IT, finance and hospital administration costs)</t>
  </si>
  <si>
    <t>non-facilitty based technical assistant Overhead, waste management and supply chain</t>
  </si>
  <si>
    <t>above facility management and supervision</t>
  </si>
  <si>
    <t>Supplies (non-medical/non-intervention or unspecified)</t>
  </si>
  <si>
    <t>service delivery</t>
  </si>
  <si>
    <t>semi-variable</t>
  </si>
  <si>
    <t>fixed</t>
  </si>
  <si>
    <t>variable</t>
  </si>
  <si>
    <t>program</t>
  </si>
  <si>
    <t>period</t>
  </si>
  <si>
    <t>TB drugs</t>
  </si>
  <si>
    <t>Fees</t>
  </si>
  <si>
    <t>Tests</t>
  </si>
  <si>
    <t>Non-TB Drugs</t>
  </si>
  <si>
    <t>Transport</t>
  </si>
  <si>
    <t>Accomodation</t>
  </si>
  <si>
    <t>Supplements</t>
  </si>
  <si>
    <t>Visit</t>
  </si>
  <si>
    <t>Productivity Loss</t>
  </si>
  <si>
    <t>Transport Cost</t>
  </si>
  <si>
    <t>Patient cost, mixed indirect</t>
  </si>
  <si>
    <t>Patient cost, mixed direct</t>
  </si>
  <si>
    <t>Patient cost, mixed</t>
  </si>
  <si>
    <t>Patient direct, medical</t>
  </si>
  <si>
    <t>Patient direct, non medical</t>
  </si>
  <si>
    <t>Patient indirect</t>
  </si>
  <si>
    <t>Patient direct</t>
  </si>
  <si>
    <t>Patient mixed</t>
  </si>
  <si>
    <t>Patient coping strategies</t>
  </si>
  <si>
    <t>Report the cost item in the exact words of the author</t>
  </si>
  <si>
    <t>As reported - Narrow</t>
  </si>
  <si>
    <t>As reported - Broad</t>
  </si>
  <si>
    <t>Standardized - Narrow</t>
  </si>
  <si>
    <t>Standardized - Broad</t>
  </si>
  <si>
    <t>Choose an appropriate narrow category from the drop down list, which corresponds to the author's reporting. If no category exists, create a new category by inserting a row in the "cost categories" worksheet.</t>
  </si>
  <si>
    <t>This broad category will auto-fill based on the selected narrow category. Do not enter a value into this cell or edit the formula unless the auto-fill feature is not working properly.</t>
  </si>
  <si>
    <t>Indicate whether the cost is incurred at the level of the program, intervention, or site (service delivery level), or above the service delivery level (e.g. MOH technical support, supply chain/logistics, or any other input which is specified as off-site).</t>
  </si>
  <si>
    <t>Specify traded or non-traded for commodities and capital equipment. Trading status does not apply to personnel or operational costs.</t>
  </si>
  <si>
    <t xml:space="preserve">Specify whether the cost varies according to number of clients (e.g. lab tests, medical consumables), is fixed according to clients (e.g. building, capital equipment), or is semi-fixed (applies to personnel only). </t>
  </si>
  <si>
    <t>Indicate who incurs the cost. "Program" generically refers to all costs that are not incurred by a patient, carer, or household.</t>
  </si>
  <si>
    <t>Period (TB specific)</t>
  </si>
  <si>
    <t>Specify the period within the TB continuum of care at which the cost is incurred.</t>
  </si>
  <si>
    <t>Cost Incurred By…</t>
  </si>
  <si>
    <t>Period (TB-specific)</t>
  </si>
  <si>
    <t>cost_incurred_by</t>
  </si>
  <si>
    <t>If the cost item is an input (i.e. if it's a "unit of production"), then specify the input type from the dropdown list. If the cost item is an activity or service, with mixed inputs, select "mixed" and use the activity classification system to provide further details.</t>
  </si>
  <si>
    <t>Select the activity type that the input or inputs contribute to. For example, physicians would usually be classified as "primary service delivery," because they contribute to this activity. Secondary services are the same as primary services, but they are delivered adjunctively with a higher priority service (e.g. HCT offered during a pre-surgical exam for VMMC). Primary/secondary services are intervention-specific, and extractors may add options for these categories by adding rows to the "cost categories" worksheet. Ancillary services support a primary service and have no effect on their own (e.g. adherence and retention, laboratory services, demand generation). Operational activities include facility operations, general equipment maintenance, support/administrative personnel.</t>
  </si>
  <si>
    <t>Equipment (non-medical/non-intervention or unspecified)</t>
  </si>
  <si>
    <t>id</t>
  </si>
  <si>
    <t>ID</t>
  </si>
  <si>
    <r>
      <t xml:space="preserve">Foreign key for each cost record, which refers to the study it is related to. </t>
    </r>
    <r>
      <rPr>
        <b/>
        <sz val="12"/>
        <color theme="1"/>
        <rFont val="Calibri"/>
        <family val="2"/>
        <scheme val="minor"/>
      </rPr>
      <t xml:space="preserve">Create a new ID (e.g. hiv010a, hiv010b… etc) for unit costs measured from </t>
    </r>
    <r>
      <rPr>
        <b/>
        <i/>
        <sz val="12"/>
        <color theme="1"/>
        <rFont val="Calibri"/>
        <family val="2"/>
        <scheme val="minor"/>
      </rPr>
      <t xml:space="preserve">independent observations </t>
    </r>
    <r>
      <rPr>
        <b/>
        <sz val="12"/>
        <color theme="1"/>
        <rFont val="Calibri"/>
        <family val="2"/>
        <scheme val="minor"/>
      </rPr>
      <t>(e.g. different sites). If unit costs are measured from the same sample (e.g. measurements with and without adverse events), do not create a new sub-study. Instead, identify multiple unit costs using the Unit Cost numeral (see row below).</t>
    </r>
  </si>
  <si>
    <t>non-traded</t>
  </si>
  <si>
    <t>mixed - all types</t>
  </si>
  <si>
    <t>For VMMC: circumcision procedure</t>
  </si>
  <si>
    <t>Sterilization/Cleaning</t>
  </si>
  <si>
    <t>Recurring Services</t>
  </si>
  <si>
    <t>Treating Adverse Event</t>
  </si>
  <si>
    <t>For VMMC: HCT</t>
  </si>
  <si>
    <t>above service delivery</t>
  </si>
  <si>
    <t>transportation</t>
  </si>
  <si>
    <t>mixed - semi-variable and variable</t>
  </si>
  <si>
    <t>CQI (continuous quality improvement)</t>
  </si>
  <si>
    <t>Recurring services, unspecified</t>
  </si>
  <si>
    <t xml:space="preserve"> HIV testing; counseling; training; circumcision procedure; supply chain; waste management</t>
  </si>
  <si>
    <t>For VMMC: pre- and post-examination</t>
  </si>
  <si>
    <t xml:space="preserve">Direct service delivery activities which are central to the intervention (what is considered central may be subjective). </t>
  </si>
  <si>
    <t>Direct service delivery activities which are supplemental to the main or primary intervention activity. These activities could stand alone as an intervention, but in a given context are provided as a supplement to a primary intervention.</t>
  </si>
  <si>
    <t>Activities with the purpose of facilitating or increasing the impact of direct services. Some ancillary activities may be intervention-specific and others may be generic.</t>
  </si>
  <si>
    <t xml:space="preserve">Non-intervention-specific activities which occur at the program or site level </t>
  </si>
  <si>
    <t>Definition of class</t>
  </si>
  <si>
    <t xml:space="preserve">For the items purchased in prior years, costs were inflated using the Gross Domestic Product deflator for South Africa com- pared to the reference year of 2005 (12). We used the conversion rate of 10.62 ZAR to 1 dollar. </t>
  </si>
  <si>
    <t>hiv042b</t>
  </si>
  <si>
    <t>hiv042c</t>
  </si>
  <si>
    <t>hiv042d</t>
  </si>
  <si>
    <t>neonates</t>
  </si>
  <si>
    <t>.</t>
  </si>
  <si>
    <t>non-consumables supplies costs</t>
  </si>
  <si>
    <t>support personnel costs</t>
  </si>
  <si>
    <t>Direct cost w/ non-disposable kits: Consumable - Private GP</t>
  </si>
  <si>
    <t>Direct cost w/ non-disposable kits: Non-consumable supplies- Private GP</t>
  </si>
  <si>
    <t>Direct cost w/ non-disposable kits: Personnel - Private GP</t>
  </si>
  <si>
    <t>Indirect cost w/ non-disposable kits: Capital - Private GP</t>
  </si>
  <si>
    <t>Indirect cost w/ non-disposable kits: Maintenance and utility - Private GP</t>
  </si>
  <si>
    <t>Indirect cost w/ non-disposable kits: Support personnel - Private GP</t>
  </si>
  <si>
    <t>With non-disposable kits, Total, Private GP</t>
  </si>
  <si>
    <t>service delivery personnel</t>
  </si>
  <si>
    <t>Calculated residual includes: behavioral counseling, HIV testing, and communications</t>
  </si>
  <si>
    <t>NOT REPORTED. Calculated by subracting the unit cost components from the comprehensive total</t>
  </si>
  <si>
    <t>some data are taken from Ally et al. (USAID report), which reports the same data and methods in slightly more detail. Menon was chosen for extraction becaues it's newer and peer-reviewed.</t>
  </si>
  <si>
    <t>From Ally article:The campaign service delivery model occurs at fixed sites but provides services as part of a campaign event. The campaign site is assigned to co-site managers, which are usually the medical officers in charge of the facility and a staff member from the partner supporting the VMMC services in the region. The co-site manager is responsible for the day-to- day activities and oversees all logistics for human resources and supplies in the site. This is combined with a team of VMMC providers offering services in hard-to-reach areas, with services being coordinated from a non-campaign site located at a hospital. Island outreach to the islands of Lake Victoria is one example of a mobile service delivery model. Costing was then carried out for adult VMMC using an ingredients approach, whereby all the inputs were listed and their contribution to the overall cost was then quantified. Different service providers and service delivery models (non-campaign, campaign, and island outreach) were considered, allowing for comparison and validation. The costing was largely informed by the actual costs incurred at the selected sites.</t>
  </si>
  <si>
    <t>(a) demand generation - yes - type NR
(b) visits - NR
(c) counseling content - counseling provided - contents NR
(d) staff type (# personnel) - physician, nurse, counselor
(e) method - surgical
(f) Technology - forceps guided</t>
  </si>
  <si>
    <t>Circumcision device type: AccuCirc; Base Case: AccuCirc = $10</t>
  </si>
  <si>
    <t>Circumcision device type: Mogen clamp</t>
  </si>
  <si>
    <t>Circumcision device type: AccuCirc; Sensitivity Analysis: AccuCirc = $20</t>
  </si>
  <si>
    <t>vertical service delivery (uses research personnel costs)</t>
  </si>
  <si>
    <t>integrated service delivery (uses MOH personnel costs)</t>
  </si>
  <si>
    <t>Method: Forceps-guided; Follow-up rate: 60%; AE Rate: 2.2%</t>
  </si>
  <si>
    <t>Method: Forceps-guided; Follow-up rate: 41%; AE Rate: 0.9%</t>
  </si>
  <si>
    <t>Method: PrePex; Phimosis: 0%; Clinicians: 2; AE Rate: 0.5%</t>
  </si>
  <si>
    <t>Method: PrePex; Phimosis: 10%; Clinicians: 2; AE Rate: 0.5%</t>
  </si>
  <si>
    <t>Method: PrePex; Phimosis: 0%; Clinicians: 1, Non-Clinicians: 1; AE Rate: 0.5%</t>
  </si>
  <si>
    <t>Method: PrePex; Phimosis: 10%; Clinicians: 1, Non-Clinicians: 1; AE Rate: 0.5%</t>
  </si>
  <si>
    <t>Country: Zimbabwe; Method: PrePex</t>
  </si>
  <si>
    <t>Country: Zimbabwe; Method: Forceps guided</t>
  </si>
  <si>
    <t>Country: Mozambique; Method: PrePex</t>
  </si>
  <si>
    <t>Country: Mozambique; Method: Forceps guided</t>
  </si>
  <si>
    <t>hiv015b</t>
  </si>
  <si>
    <t>Region: Swaziland. Service Delivery: prepackaged surgery kits delivered by team for 152,000 men</t>
  </si>
  <si>
    <t>Region: Swaziland. Service Delivery: prepackaged surgery kits delivered by team for 75,000 men</t>
  </si>
  <si>
    <t>hiv017b</t>
  </si>
  <si>
    <t>hiv017c</t>
  </si>
  <si>
    <t>Region Zambia. Service delivery:  standard model of service provision for family planning, male circumcision, HIV testing and counseling (vertical rural site)</t>
  </si>
  <si>
    <t>Region Zambia. Service delivery:  standard model of service provision for family planning, male circumcision, HIV testing and counseling (vertical urban site)</t>
  </si>
  <si>
    <t>Region Zambia. Service delivery:  standard model of service provision for family planning, male circumcision, HIV testing and counseling (integrated comparator site)</t>
  </si>
  <si>
    <t>men aged 15-49</t>
  </si>
  <si>
    <t>hiv042e</t>
  </si>
  <si>
    <t>hiv042f</t>
  </si>
  <si>
    <t>Neonatal circumcision using non-disposable kits without complications (PHC)</t>
  </si>
  <si>
    <t>Adults aged 15-49 circumcision using non-disposable kits without complications (PHC)</t>
  </si>
  <si>
    <t>Adults aged 15-49 circumcision using disposable kits without complications (PHC)</t>
  </si>
  <si>
    <t>Neonatal circumcision using non-disposable kits without complications (CHC)</t>
  </si>
  <si>
    <t>Adults aged 15-49 circumcision using non-disposable kits without complications (CHC)</t>
  </si>
  <si>
    <t>Adults aged 15-49 circumcision using disposable kits without complications (CHC)</t>
  </si>
  <si>
    <t>hiv042g</t>
  </si>
  <si>
    <t>hiv042h</t>
  </si>
  <si>
    <t>hiv042i</t>
  </si>
  <si>
    <t>Adults aged 15-49 circumcision using non-disposable kits without complications  (Private GP)</t>
  </si>
  <si>
    <t>hiv042j</t>
  </si>
  <si>
    <t>hiv042k</t>
  </si>
  <si>
    <t>nr</t>
  </si>
  <si>
    <t>Sites: Hospitals (outreach)</t>
  </si>
  <si>
    <t>hiv050d</t>
  </si>
  <si>
    <t>hiv050e</t>
  </si>
  <si>
    <t>hiv050f</t>
  </si>
  <si>
    <t>Sites: Health Centers (outreach)</t>
  </si>
  <si>
    <t>Sites: Dispensaries (outreach)</t>
  </si>
  <si>
    <t>id_pop_std</t>
  </si>
  <si>
    <t>Men</t>
  </si>
  <si>
    <t>Neonates</t>
  </si>
  <si>
    <t>Infants (1 month - 2 years)</t>
  </si>
  <si>
    <t>Harare, Zimbabwe: Ministry of Health and Child Welfare</t>
  </si>
  <si>
    <t>JAIDS Journal of Acquired Immune Deficiency Syndromes, 2016 Dec 15;73(5):564-571.</t>
  </si>
  <si>
    <t>Binagwaho A, Pegurri E, Muita J, Bertozzi S</t>
  </si>
  <si>
    <t>Alfonso YN, Bishai D, Nantongo A, Kakembo R, Kobusinge S, Kacker S, Kigozi G, Gray R.</t>
  </si>
  <si>
    <t>Schutte C, Forsythe S</t>
  </si>
  <si>
    <t>Edgil D, Stankard P, Forsythe S, Rech D, Chrouser K, Adamu T, et al.</t>
  </si>
  <si>
    <t>Duffy K, Galukande M, Wooding N, Dea M, Coutinho A</t>
  </si>
  <si>
    <t>Bollinger L, Adesina A, Forsythe S, Godbole R, Reuben E, Njeuhmeli E</t>
  </si>
  <si>
    <t>Hewett PC, Nalubamba M, Bozzani F, Digitale J, Vu L, Yam E, Nambao M</t>
  </si>
  <si>
    <t>Mangenah C, Mavhu W, Hatzold K, Biddle AK, Madidi N, Ncube G, Mugurungi O, Ticklay I, Cowan FM, Thirumurthy H</t>
  </si>
  <si>
    <t>Mangenah C, Mavhu W, Hatzold K, Biddle AK, Ncube G, Mugurungi O, Ticklay I, Cowan FM, Thirumurthy H</t>
  </si>
  <si>
    <t>Marseille E, Kahn JG, Beatty S, Jared M, Perchal P</t>
  </si>
  <si>
    <t>Martin G, Bollinger L, Pandit-Rajani T, Nkambula R, Stover J</t>
  </si>
  <si>
    <t>Menon V, Gold E, Godbole R, Castor D, Mahler H, Forsythe S, et al.</t>
  </si>
  <si>
    <t>Mutabazi V, Bitega JP, Muyenzi Ngeruka L, Nyemazi JP, Dain M, Kaplan SA, Karema C, Binagwaho A</t>
  </si>
  <si>
    <t>Njeuhmeli E, Kripke K, Hatzold K, Reed J, Edgil D, Jaramillo J, et al.</t>
  </si>
  <si>
    <t>Obiero W, Young MR, Bailey RC</t>
  </si>
  <si>
    <t>Schutte C, Tshimanga M, Mugurungi O, Come I, Necochea E, Mahomed M, Xaba S, Bossemeyer D, Ferreira T, Macaringue L, Chatikobo P, Gundididza P, Hatzold K</t>
  </si>
  <si>
    <t>Chiwevu CM</t>
  </si>
  <si>
    <t>Washington, DC: Futures Group, Health Policy Initiative, Task Order 1.</t>
  </si>
  <si>
    <t>Forsythe S</t>
  </si>
  <si>
    <t>Kim HY, Lebina L, Milovanovic M, Taruberekera N, Dowdy DW, Martinson NA</t>
  </si>
  <si>
    <t>Martin G, Bollinger L, Pandit-Rajani T, Tshehlo R, Stover J</t>
  </si>
  <si>
    <t>The USAID Health Policy Initiative (Unpublished)</t>
  </si>
  <si>
    <t>Bratt JH, Zyambo Z</t>
  </si>
  <si>
    <t>Kioko U</t>
  </si>
  <si>
    <t>Tchuenche M, Forsythe S</t>
  </si>
  <si>
    <t>Tshimanga M, Mangwiro T, Mugurungi O, Xaba S, Murwira M, Kasprzyk D, et al.</t>
  </si>
  <si>
    <t>Larson B, Tindikahwa A, Mwidu G, Kibuuka H, Magala F</t>
  </si>
  <si>
    <t>hiv056a</t>
  </si>
  <si>
    <t>LNC</t>
  </si>
  <si>
    <t>Re-usable kit</t>
  </si>
  <si>
    <t>Medical male circumcision for HIV/AIDS prevention in Uganda - the cost of disposable versus re-usable circumcision kits</t>
  </si>
  <si>
    <t>To compare the cost implications of MMC services provided using re-usable equipment versus single-use disposable kits</t>
  </si>
  <si>
    <t xml:space="preserve">rent, transportation, steralization machine maintenance, equipment, </t>
  </si>
  <si>
    <t>above facility costs, patient costs</t>
  </si>
  <si>
    <t>Kampala</t>
  </si>
  <si>
    <t>some limitations reported</t>
  </si>
  <si>
    <t>A re-usable kit comprises a set of re-usable instruments plus other items which are otherwise included in disposable kits and required for a MMC procedure. The set of re-usable instruments included various forceps, scissors, needle holder, scalpel knife handle and blades, gallipots for saline, and antiseptic solution and a kidney dish</t>
  </si>
  <si>
    <t>(a) demand generation - NR
(b) visits - NR
(c) counseling content - NR
(d) staff type (# personnel) - nurse (#2)
(e) method - surgical
(f) Technology - dorsal slit</t>
  </si>
  <si>
    <t>circumcision procedure; supply chain</t>
  </si>
  <si>
    <t>hiv056b</t>
  </si>
  <si>
    <t>Disposable kit</t>
  </si>
  <si>
    <t>A disposable circumcision kit contains one sponge-holding forceps, one disposable scalpel, drape, a gallipot for antiseptic solution, povidone iodine solution, plain and petroleum jelly impregnated gauze swabs, 1% plain lidocaine (local anaesthetic), sutures, a sterile marker pen, condoms and two sets of disposable, surgical gloves, masks, caps and aprons</t>
  </si>
  <si>
    <t>Cost-effectiveness of male circumcision for HIV prevention in a South African setting</t>
  </si>
  <si>
    <t>To assess the cost-effectiveness of male circumcsion for Gauteng Province</t>
  </si>
  <si>
    <t>staff salaries, supplies, space, practice costs</t>
  </si>
  <si>
    <t>Gauteng Province</t>
  </si>
  <si>
    <t>Since the cost data is derived from a clinical trial, sample size and controls were inferred</t>
  </si>
  <si>
    <t>(a) demand generation - yes - type NR
(b) visits - NR
(c) counseling content - NR
(d) staff type (# personnel) - NR
(e) method - surgical
(f) Technology - surgical method (not specified)</t>
  </si>
  <si>
    <t>demand generation; follow-up examination(s); circumcision procedure</t>
  </si>
  <si>
    <t>Kuznik A, Lamorde M, Sekavuga DB, Picho B, Coutinho A</t>
  </si>
  <si>
    <t>Kahn JG, Marseille E, Auvert B</t>
  </si>
  <si>
    <t>adult men</t>
  </si>
  <si>
    <t>Labour</t>
  </si>
  <si>
    <t>monthly salary</t>
  </si>
  <si>
    <t>program records</t>
  </si>
  <si>
    <t>The sum of the monthly sterilization costs of all the resources was divided by the number of sterilizations per month in order to calculate the average cost of sterilization per circumcision set. We calculated the cost of all other items that are necessary for performing a single MMC procedure. Finally, the average cost of the re-usable circumcision kit was defined as the sum of the average cost of sterilization per circumcision set and the cost of all other items necessary to perform a circumcision procedure.</t>
  </si>
  <si>
    <t>Rent</t>
  </si>
  <si>
    <t>Building and Equipment (maintenance and utilities)</t>
  </si>
  <si>
    <t>site-month</t>
  </si>
  <si>
    <t>Steralization machine</t>
  </si>
  <si>
    <t>Re-usable slab</t>
  </si>
  <si>
    <t>Re-usable surgical instruments</t>
  </si>
  <si>
    <t>Steralization machine maintenance</t>
  </si>
  <si>
    <t>Heating gas (fuel)</t>
  </si>
  <si>
    <t>Gas heating cooker</t>
  </si>
  <si>
    <t>Gas cylinder, depreciation</t>
  </si>
  <si>
    <t>Sharpening of scissors</t>
  </si>
  <si>
    <t>Lubrication of instruments</t>
  </si>
  <si>
    <t>Washing powder</t>
  </si>
  <si>
    <t>Water buckets</t>
  </si>
  <si>
    <t>Heavy duty gloves</t>
  </si>
  <si>
    <t>Autoclave tape</t>
  </si>
  <si>
    <t>Scrubbing brushes</t>
  </si>
  <si>
    <t>Hand towels</t>
  </si>
  <si>
    <t>Cost per procedure</t>
  </si>
  <si>
    <t>Items otherwise included in the disposable kit</t>
  </si>
  <si>
    <t>cost per procedure (additional supplies for disposable kits)</t>
  </si>
  <si>
    <t>hiv057a</t>
  </si>
  <si>
    <t>Cost per male circumcision</t>
  </si>
  <si>
    <t>Program costs as the sum of the number of MC performed times the unit cost of MC</t>
  </si>
  <si>
    <t>n/a</t>
  </si>
  <si>
    <t>Men (13-49)</t>
  </si>
  <si>
    <t>Religious men (under 50)</t>
  </si>
  <si>
    <t>Men (13 +)</t>
  </si>
  <si>
    <t>Adolsecent and adult men</t>
  </si>
  <si>
    <t>Men (15-49)</t>
  </si>
  <si>
    <t>Adolsecent and adult men (10-24)</t>
  </si>
  <si>
    <t>Multiple</t>
  </si>
  <si>
    <t>Hard to reach populations</t>
  </si>
  <si>
    <t>Males</t>
  </si>
  <si>
    <t>Females and Males</t>
  </si>
  <si>
    <t>lead_author</t>
  </si>
  <si>
    <t>Lead Author</t>
  </si>
  <si>
    <t>Schutte</t>
  </si>
  <si>
    <t>Alfonso</t>
  </si>
  <si>
    <t>Binagwaho</t>
  </si>
  <si>
    <t>Bollinger</t>
  </si>
  <si>
    <t>Duffy</t>
  </si>
  <si>
    <t>Edgil</t>
  </si>
  <si>
    <t>Hewett</t>
  </si>
  <si>
    <t>Mangenah</t>
  </si>
  <si>
    <t>Marseille</t>
  </si>
  <si>
    <t>Martin</t>
  </si>
  <si>
    <t>Menon</t>
  </si>
  <si>
    <t>Mutabazi</t>
  </si>
  <si>
    <t>Njeuhmeli</t>
  </si>
  <si>
    <t>Obiero</t>
  </si>
  <si>
    <t>Chiwevu</t>
  </si>
  <si>
    <t>Forsythe</t>
  </si>
  <si>
    <t>Kim</t>
  </si>
  <si>
    <t>Makerere</t>
  </si>
  <si>
    <t>Bratt</t>
  </si>
  <si>
    <t>Kioko</t>
  </si>
  <si>
    <t>Tchuenche</t>
  </si>
  <si>
    <t>Tshimanga</t>
  </si>
  <si>
    <t>Larson</t>
  </si>
  <si>
    <t>Kuznik</t>
  </si>
  <si>
    <t>Kahn</t>
  </si>
  <si>
    <t>Costing male circumcision in Zimbabwe and impacts of scaling up the circumcision programme</t>
  </si>
  <si>
    <t>Trends in the marginal cost of male circumcision in rural Rakai Uganda</t>
  </si>
  <si>
    <t>Male circumcision at different ages in Rwanda: A cost-effectiveness study</t>
  </si>
  <si>
    <t>Cost drivers for voluntary medical male circumcision using primary source data from Sub-Saharan Africa</t>
  </si>
  <si>
    <t>Reach and cost-effectiveness of the PrePex device for safe male circumcision in Uganda</t>
  </si>
  <si>
    <t>Estimating the cost of early infant male circumcision in Zimbabwe: Results from a randomized noninferiority trial of AccuCirc device versus Mogen Clamp</t>
  </si>
  <si>
    <t>Comparative cost of early infant male circumcision by nurse-midwives and doctors in Zimbabwe</t>
  </si>
  <si>
    <t>Adult male circumcision in Nyanza, Kenya at scale: The cost and efficiency of alternative service delivery modes</t>
  </si>
  <si>
    <t>Costs and impacts of scaling up voluntary medical male circumcision in Tanzania</t>
  </si>
  <si>
    <t>Cost analysis of adult male circumcision with the PrePex™ device versus surgery in Rwanda</t>
  </si>
  <si>
    <t>Cost analysis of integrating the PrePex medical device into a voluntary medical male circumcision program in Zimbabwe</t>
  </si>
  <si>
    <t>The PrePex Device is unlikely to achieve cost-savings compared to the forceps-guided method in male circumcision programs in Sub-Saharan Africa</t>
  </si>
  <si>
    <t>Comparative cost analysis of surgical and PrePex device male circumcision in Zimbabwe and Mozambique</t>
  </si>
  <si>
    <t>Cost analysis comparing PrePex and surgical voluntary medical male circumcision in Mozambique</t>
  </si>
  <si>
    <t>Costing of male circumcision in Namibia and the impacts of scaling up the male circumcision program</t>
  </si>
  <si>
    <t>Costing male circumcision in Lesotho and implications for the cost-effectiveness of circumcision as an HIV intervention</t>
  </si>
  <si>
    <t xml:space="preserve">Costing male circumcision In South Africa and impacts of scaling up the circumcision programme
</t>
  </si>
  <si>
    <t>Assessing the potential impact and costs of scaling up medical male circumcision services in Uganda</t>
  </si>
  <si>
    <t>Comparing direct costs of facility-based Shang Ring provision versus a standard surgical technique for voluntary medical male circumcision in Zambia</t>
  </si>
  <si>
    <t>Costing adult and adolescent male circumcision in Kenya, Zambia, Zimbabwe and Uganda</t>
  </si>
  <si>
    <t>Estimating the provider and client costs of medical male circumcision in South Africa</t>
  </si>
  <si>
    <t>A Phase II randomized controlled trial comparing safety, procedure time, and cost of the PrePex device to forceps guided surgical circumcision in Zimbabwe</t>
  </si>
  <si>
    <t>URL</t>
  </si>
  <si>
    <t>url</t>
  </si>
  <si>
    <t>&lt;https://www.ncbi.nlm.nih.gov/pubmed/27509246&gt;.</t>
  </si>
  <si>
    <t>&lt;https://www.ncbi.nlm.nih.gov/pubmed/20098721&gt;.</t>
  </si>
  <si>
    <t>&lt;https://www.ncbi.nlm.nih.gov/pmc/articles/PMC4011577/&gt;.</t>
  </si>
  <si>
    <t>&lt;https://www.ncbi.nlm.nih.gov/pubmed/23717402&gt;.</t>
  </si>
  <si>
    <t>Voluntary medical male circumcision: Logistics, commodities, and waste management requirements for scale-up of services</t>
  </si>
  <si>
    <t>&lt;https://www.ncbi.nlm.nih.gov/pubmed/22140363&gt;.</t>
  </si>
  <si>
    <t>PLoS Med 7(1): e1000211.</t>
  </si>
  <si>
    <t>PLoS ONE9(5): e84701.</t>
  </si>
  <si>
    <t>PLoS ONE8(5): e63134.</t>
  </si>
  <si>
    <t>PLoS Med8(11): e1001128.</t>
  </si>
  <si>
    <t>BMC Public Health. 16:785.</t>
  </si>
  <si>
    <t>&lt;https://www.ncbi.nlm.nih.gov/pubmed/27519185&gt;.</t>
  </si>
  <si>
    <t>Journal of Acquired Immune Deficiency Syndrome. 69(5): 560–566.</t>
  </si>
  <si>
    <t>&lt;https://www.ncbi.nlm.nih.gov/pubmed/26017658&gt;.</t>
  </si>
  <si>
    <t>&lt;https://www.ncbi.nlm.nih.gov/pmc/articles/PMC4944581/&gt;.</t>
  </si>
  <si>
    <t>&lt;https://www.ncbi.nlm.nih.gov/pubmed/24450374&gt;.</t>
  </si>
  <si>
    <t>&lt;https://www.k4health.org/toolkits/swaziland-hiv-prevention/costing-male-circumcision-swaziland-and-implications-cost&gt;.</t>
  </si>
  <si>
    <t>The USAID, Health Policy Initiative.</t>
  </si>
  <si>
    <t>BMC Health Services Research. 14: 31.</t>
  </si>
  <si>
    <t>Global Health: Science and Practice. 4(Suppl 1): S68–S75.</t>
  </si>
  <si>
    <t>&lt;https://www.ncbi.nlm.nih.gov/pmc/articles/PMC4011575/&gt;.</t>
  </si>
  <si>
    <t>PLoS ONE 9(5): e83925.</t>
  </si>
  <si>
    <t>Urologic Nursing. 34(6):303-11.</t>
  </si>
  <si>
    <t>&lt;https://www.ncbi.nlm.nih.gov/pubmed/26298926&gt;.</t>
  </si>
  <si>
    <t>&lt;https://www.ncbi.nlm.nih.gov/pubmed/24801515&gt;.</t>
  </si>
  <si>
    <t>PLoS ONE9(5): e82533.</t>
  </si>
  <si>
    <t>&lt;https://www.ncbi.nlm.nih.gov/pmc/articles/PMC3549910/&gt;.</t>
  </si>
  <si>
    <t>PLoS ONE8(1): e53380.</t>
  </si>
  <si>
    <t>&lt;https://www.ncbi.nlm.nih.gov/pubmed/27331599&gt;.</t>
  </si>
  <si>
    <t>Journal of Acquired Immune Deficiency Syndrome. 72(Suppl 1): S96–S100.</t>
  </si>
  <si>
    <t>&lt;https://www.ncbi.nlm.nih.gov/pubmed/26679407&gt;.</t>
  </si>
  <si>
    <t>Global Health Action 15;8:29116.</t>
  </si>
  <si>
    <t>Washington, D.C., Constella Futures, Health Policy Initiative, 2007 Sep. [50] p. (USAID Contract No. GPO-I-01-05-00040-00).</t>
  </si>
  <si>
    <t>&lt;http://pdf.usaid.gov/pdf_docs/Pnadp248.pdf&gt;.</t>
  </si>
  <si>
    <t>&lt;https://www.ncbi.nlm.nih.gov/pubmed/23481667&gt;.</t>
  </si>
  <si>
    <t>Journal of Acquired Immune Deficiency Syndrome. 63(3):e109-12.</t>
  </si>
  <si>
    <t>USAID Health Policy Initiative, Powerpoint Presentation.</t>
  </si>
  <si>
    <t>&lt;https://www.malecircumcision.org/sites/default/files/document_library/Using_the_DMPPT_Preliminary_results_of_country_costing_exercises_Kioko.ppt&gt;.</t>
  </si>
  <si>
    <t>Washington, DC: Futures Group, Health Policy Project.</t>
  </si>
  <si>
    <t>&lt;https://www.healthpolicyproject.com/pubs/557_SAMMCStudyFORMATTED.pdf&gt;.</t>
  </si>
  <si>
    <t>&lt;https://www.ncbi.nlm.nih.gov/pubmed/27227679&gt;.</t>
  </si>
  <si>
    <t>PLoS ONE11(5): e0156220.</t>
  </si>
  <si>
    <t>&lt;https://www.ncbi.nlm.nih.gov/pubmed/25774677&gt;.</t>
  </si>
  <si>
    <t>PLoS ONE10(3): e0119484.</t>
  </si>
  <si>
    <t>&lt;https://www.ncbi.nlm.nih.gov/pubmed/22223725&gt;.</t>
  </si>
  <si>
    <t>Tropical Doctor. 42(1): 5-7.</t>
  </si>
  <si>
    <t>&lt;https://www.ncbi.nlm.nih.gov/pmc/articles/PMC1716193/&gt;.</t>
  </si>
  <si>
    <t>PLoS Medicine. 3(12): e517.</t>
  </si>
  <si>
    <t>Public</t>
  </si>
  <si>
    <t>International NGO</t>
  </si>
  <si>
    <t>Private</t>
  </si>
  <si>
    <t>Surgical</t>
  </si>
  <si>
    <t>Integrated</t>
  </si>
  <si>
    <t>Not integrated</t>
  </si>
  <si>
    <t>Urban</t>
  </si>
  <si>
    <t>Peri-urban</t>
  </si>
  <si>
    <t>Pop. Density (Urban vs. Rural)</t>
  </si>
  <si>
    <t>Rural</t>
  </si>
  <si>
    <t>Mixture</t>
  </si>
  <si>
    <t>Longitudinal vs. Cross-sectional data collection</t>
  </si>
  <si>
    <t>Longitudinal</t>
  </si>
  <si>
    <t>Financial planning</t>
  </si>
  <si>
    <t>Technical efficiency analysis</t>
  </si>
  <si>
    <t>Econ eval/priority setting</t>
  </si>
  <si>
    <t>Convenience</t>
  </si>
  <si>
    <t>Purposive</t>
  </si>
  <si>
    <t>Random</t>
  </si>
  <si>
    <t>Entire program</t>
  </si>
  <si>
    <t>Yes</t>
  </si>
  <si>
    <t>No</t>
  </si>
  <si>
    <t>Healthcare system</t>
  </si>
  <si>
    <t>Society</t>
  </si>
  <si>
    <t>Provider</t>
  </si>
  <si>
    <t>Government</t>
  </si>
  <si>
    <t>Patient</t>
  </si>
  <si>
    <t>Unknown</t>
  </si>
  <si>
    <t>Neonatal circumcision using disposible kits without complications (District Hospital)</t>
  </si>
  <si>
    <t>Neonatal circumcision using non-disposable kits without complications  (Private GP)</t>
  </si>
  <si>
    <t>id_modality_detail</t>
  </si>
  <si>
    <t>Method</t>
  </si>
  <si>
    <t>Modality Category</t>
  </si>
  <si>
    <t>Modality (primary) (just one)</t>
  </si>
  <si>
    <t>no_sites</t>
  </si>
  <si>
    <t>Number of Sites (numeric if site level; N/A if pop-level; NR otherwise)</t>
  </si>
  <si>
    <t>circumcisions</t>
  </si>
  <si>
    <t>up to 35 teams operating simultaneously at 27 sites during peak months in 2011 [14]. Seven of these sites (comprising 14 teams) are considered fixed and are integrated into existing health facilities. The remaining sites, all but one of which comprise one team each (the exception has two teams), are considered mobile, and are contained within tented facilities, which, for the purpose of meeting unexpected demand, can be moved to a different location.</t>
  </si>
  <si>
    <t>Costing male circumcision in Zambia and implications for the cost-effectiveness of circumcision as an HIV intervention</t>
  </si>
  <si>
    <t>Martin (b)</t>
  </si>
  <si>
    <t>Martin (a)</t>
  </si>
  <si>
    <t>Washington, D.C., Constella Futures, Health Policy Initiative, 2007.</t>
  </si>
  <si>
    <t>circumcisions / month</t>
  </si>
  <si>
    <t>World Bank list of economies (March 2017)</t>
  </si>
  <si>
    <t>(Bold indicates a change of classification)</t>
  </si>
  <si>
    <t xml:space="preserve"> </t>
  </si>
  <si>
    <t>Economy</t>
  </si>
  <si>
    <t>Region</t>
  </si>
  <si>
    <t>Income group</t>
  </si>
  <si>
    <t>Lending category</t>
  </si>
  <si>
    <t>Afghanistan</t>
  </si>
  <si>
    <t>AFG</t>
  </si>
  <si>
    <t>South Asia</t>
  </si>
  <si>
    <t>Low income</t>
  </si>
  <si>
    <t>IDA</t>
  </si>
  <si>
    <t>HIPC</t>
  </si>
  <si>
    <t>Albania</t>
  </si>
  <si>
    <t>ALB</t>
  </si>
  <si>
    <t>Europe &amp; Central Asia</t>
  </si>
  <si>
    <t>Upper middle income</t>
  </si>
  <si>
    <t>IBRD</t>
  </si>
  <si>
    <t/>
  </si>
  <si>
    <t>Algeria</t>
  </si>
  <si>
    <t>DZA</t>
  </si>
  <si>
    <t>Middle East &amp; North Africa</t>
  </si>
  <si>
    <t>American Samoa</t>
  </si>
  <si>
    <t>ASM</t>
  </si>
  <si>
    <t>East Asia &amp; Pacific</t>
  </si>
  <si>
    <t>..</t>
  </si>
  <si>
    <t>Andorra</t>
  </si>
  <si>
    <t>AND</t>
  </si>
  <si>
    <t>High income</t>
  </si>
  <si>
    <t>Angola</t>
  </si>
  <si>
    <t>AGO</t>
  </si>
  <si>
    <t>Sub-Saharan Africa</t>
  </si>
  <si>
    <t>Antigua and Barbuda</t>
  </si>
  <si>
    <t>ATG</t>
  </si>
  <si>
    <t>Latin America &amp; Caribbean</t>
  </si>
  <si>
    <t>Argentina</t>
  </si>
  <si>
    <t>ARG</t>
  </si>
  <si>
    <t>Armenia</t>
  </si>
  <si>
    <t>ARM</t>
  </si>
  <si>
    <t>Lower middle income</t>
  </si>
  <si>
    <t>Aruba</t>
  </si>
  <si>
    <t>ABW</t>
  </si>
  <si>
    <t>Australia</t>
  </si>
  <si>
    <t>AUS</t>
  </si>
  <si>
    <t>Austria</t>
  </si>
  <si>
    <t>AUT</t>
  </si>
  <si>
    <t>EMU</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</si>
  <si>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</si>
  <si>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</si>
  <si>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</si>
  <si>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</si>
  <si>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</si>
  <si>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</si>
  <si>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</si>
  <si>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</si>
  <si>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</si>
  <si>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</si>
  <si>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</si>
  <si>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</si>
  <si>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</si>
  <si>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</si>
  <si>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</si>
  <si>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</si>
  <si>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</si>
  <si>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</si>
  <si>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</si>
  <si>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</si>
  <si>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North America</t>
  </si>
  <si>
    <t>Bhutan</t>
  </si>
  <si>
    <t>Bolivia</t>
  </si>
  <si>
    <t>BOL</t>
  </si>
  <si>
    <t>Blend</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</si>
  <si>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</si>
  <si>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</si>
  <si>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</si>
  <si>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</si>
  <si>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</si>
  <si>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</si>
  <si>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</si>
  <si>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</si>
  <si>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</si>
  <si>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</si>
  <si>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</si>
  <si>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</si>
  <si>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</si>
  <si>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</si>
  <si>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</si>
  <si>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</si>
  <si>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</si>
  <si>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</si>
  <si>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</si>
  <si>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</si>
  <si>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</si>
  <si>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</si>
  <si>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</si>
  <si>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</si>
  <si>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</si>
  <si>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</si>
  <si>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</si>
  <si>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</si>
  <si>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</si>
  <si>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</si>
  <si>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</si>
  <si>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</si>
  <si>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</si>
  <si>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</si>
  <si>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</si>
  <si>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</si>
  <si>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</si>
  <si>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</si>
  <si>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</si>
  <si>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Congo, Dem. Rep.</t>
  </si>
  <si>
    <t>COD</t>
  </si>
  <si>
    <t>Congo, Rep.</t>
  </si>
  <si>
    <t>COG</t>
  </si>
  <si>
    <t>Costa Rica</t>
  </si>
  <si>
    <t>CRI</t>
  </si>
  <si>
    <t>Côte d'Ivoire</t>
  </si>
  <si>
    <t>CIV</t>
  </si>
  <si>
    <t>Croatia</t>
  </si>
  <si>
    <t>HRV</t>
  </si>
  <si>
    <t>Cuba</t>
  </si>
  <si>
    <t>CUB</t>
  </si>
  <si>
    <t>Curaçao</t>
  </si>
  <si>
    <t>CUW</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</si>
  <si>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</si>
  <si>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</si>
  <si>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</si>
  <si>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</si>
  <si>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</si>
  <si>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</si>
  <si>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</si>
  <si>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</si>
  <si>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</si>
  <si>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</si>
  <si>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</si>
  <si>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</si>
  <si>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</si>
  <si>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</si>
  <si>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</si>
  <si>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</si>
  <si>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</si>
  <si>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</si>
  <si>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</si>
  <si>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</si>
  <si>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</si>
  <si>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</si>
  <si>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</si>
  <si>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</si>
  <si>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</si>
  <si>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</si>
  <si>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</si>
  <si>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</si>
  <si>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</si>
  <si>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</si>
  <si>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</si>
  <si>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</si>
  <si>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</si>
  <si>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</si>
  <si>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</si>
  <si>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</si>
  <si>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</si>
  <si>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</si>
  <si>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</si>
  <si>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</si>
  <si>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</si>
  <si>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</si>
  <si>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</si>
  <si>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</si>
  <si>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</si>
  <si>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</si>
  <si>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</si>
  <si>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</si>
  <si>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</si>
  <si>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</si>
  <si>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</si>
  <si>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</si>
  <si>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</si>
  <si>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</si>
  <si>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</si>
  <si>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</si>
  <si>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</si>
  <si>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</si>
  <si>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</si>
  <si>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</si>
  <si>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</si>
  <si>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</si>
  <si>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</si>
  <si>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</si>
  <si>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</si>
  <si>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</si>
  <si>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</si>
  <si>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</si>
  <si>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</si>
  <si>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</si>
  <si>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</si>
  <si>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</si>
  <si>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</si>
  <si>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</si>
  <si>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</si>
  <si>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</si>
  <si>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</si>
  <si>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</si>
  <si>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</si>
  <si>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</si>
  <si>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</si>
  <si>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</si>
  <si>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</si>
  <si>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</si>
  <si>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</si>
  <si>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</si>
  <si>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</si>
  <si>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</si>
  <si>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</si>
  <si>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</si>
  <si>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</si>
  <si>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</si>
  <si>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</si>
  <si>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</si>
  <si>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</si>
  <si>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</si>
  <si>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</si>
  <si>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</si>
  <si>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</si>
  <si>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</si>
  <si>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</si>
  <si>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</si>
  <si>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</si>
  <si>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</si>
  <si>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</si>
  <si>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</si>
  <si>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</si>
  <si>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</si>
  <si>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</si>
  <si>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</si>
  <si>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</si>
  <si>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</si>
  <si>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</si>
  <si>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</si>
  <si>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</si>
  <si>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</si>
  <si>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</si>
  <si>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LSO</t>
  </si>
  <si>
    <t>Liberia</t>
  </si>
  <si>
    <t>LBR</t>
  </si>
  <si>
    <t>Libya</t>
  </si>
  <si>
    <t>LBY</t>
  </si>
  <si>
    <t>Liechtenstein</t>
  </si>
  <si>
    <t>LIE</t>
  </si>
  <si>
    <t>Lithuania</t>
  </si>
  <si>
    <t>LTU</t>
  </si>
  <si>
    <t>Luxembourg</t>
  </si>
  <si>
    <t>LUX</t>
  </si>
  <si>
    <t>Macao SAR, China</t>
  </si>
  <si>
    <t>MAC</t>
  </si>
  <si>
    <t>Macedonia, FYR</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</si>
  <si>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</si>
  <si>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</si>
  <si>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</si>
  <si>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</si>
  <si>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</si>
  <si>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</si>
  <si>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</si>
  <si>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</si>
  <si>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</si>
  <si>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</si>
  <si>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</si>
  <si>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</si>
  <si>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</si>
  <si>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</si>
  <si>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</si>
  <si>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</si>
  <si>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</si>
  <si>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</si>
  <si>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</si>
  <si>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</si>
  <si>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</si>
  <si>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</si>
  <si>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</si>
  <si>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</si>
  <si>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</si>
  <si>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</si>
  <si>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</si>
  <si>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</si>
  <si>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</si>
  <si>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</si>
  <si>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</si>
  <si>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</si>
  <si>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t>
  </si>
  <si>
    <t>Myanmar</t>
  </si>
  <si>
    <t>MMR</t>
  </si>
  <si>
    <t>NAM</t>
  </si>
  <si>
    <t>Nauru</t>
  </si>
  <si>
    <t>NRU</t>
  </si>
  <si>
    <t>Nepal</t>
  </si>
  <si>
    <t>NPL</t>
  </si>
  <si>
    <t>Netherlands</t>
  </si>
  <si>
    <t>NLD</t>
  </si>
  <si>
    <t>New Caledonia</t>
  </si>
  <si>
    <t>NCL</t>
  </si>
  <si>
    <t>New Zealand</t>
  </si>
  <si>
    <t>NZL</t>
  </si>
  <si>
    <t>Nicaragua</t>
  </si>
  <si>
    <t>NIC</t>
  </si>
  <si>
    <t>Niger</t>
  </si>
  <si>
    <t>NER</t>
  </si>
  <si>
    <t>Nigeria</t>
  </si>
  <si>
    <t>NGA</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</si>
  <si>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</si>
  <si>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</si>
  <si>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</si>
  <si>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</si>
  <si>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</si>
  <si>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</si>
  <si>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</si>
  <si>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</si>
  <si>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</si>
  <si>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</si>
  <si>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</si>
  <si>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</si>
  <si>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</si>
  <si>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</si>
  <si>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</si>
  <si>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</si>
  <si>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</si>
  <si>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</si>
  <si>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</si>
  <si>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</si>
  <si>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</si>
  <si>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</si>
  <si>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</si>
  <si>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</si>
  <si>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</si>
  <si>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</si>
  <si>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</si>
  <si>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</si>
  <si>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</si>
  <si>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</si>
  <si>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</si>
  <si>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</si>
  <si>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t>
  </si>
  <si>
    <t>Samoa</t>
  </si>
  <si>
    <t>WSM</t>
  </si>
  <si>
    <t>San Marino</t>
  </si>
  <si>
    <t>SMR</t>
  </si>
  <si>
    <t>São Tomé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</si>
  <si>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</si>
  <si>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</si>
  <si>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</si>
  <si>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</si>
  <si>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</si>
  <si>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</si>
  <si>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</si>
  <si>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</si>
  <si>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</si>
  <si>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</si>
  <si>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</si>
  <si>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</si>
  <si>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</si>
  <si>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</si>
  <si>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</si>
  <si>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</si>
  <si>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</si>
  <si>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</si>
  <si>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</si>
  <si>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</si>
  <si>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</si>
  <si>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</si>
  <si>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</si>
  <si>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</si>
  <si>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</si>
  <si>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</si>
  <si>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</si>
  <si>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</si>
  <si>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</si>
  <si>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</si>
  <si>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</si>
  <si>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</si>
  <si>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</si>
  <si>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</si>
  <si>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</si>
  <si>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</si>
  <si>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</si>
  <si>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</si>
  <si>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</si>
  <si>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</si>
  <si>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</si>
  <si>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</si>
  <si>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SWZ</t>
  </si>
  <si>
    <t>Sweden</t>
  </si>
  <si>
    <t>SWE</t>
  </si>
  <si>
    <t>Switzerland</t>
  </si>
  <si>
    <t>CHE</t>
  </si>
  <si>
    <t>Syrian Arab Republic</t>
  </si>
  <si>
    <t>SYR</t>
  </si>
  <si>
    <t>Taiwan, China</t>
  </si>
  <si>
    <t>TWN</t>
  </si>
  <si>
    <t>Tajikistan</t>
  </si>
  <si>
    <t>TJK</t>
  </si>
  <si>
    <t>TZA</t>
  </si>
  <si>
    <t>Thailand</t>
  </si>
  <si>
    <t>THA</t>
  </si>
  <si>
    <t>Timor-Leste</t>
  </si>
  <si>
    <t>TLS</t>
  </si>
  <si>
    <t>Togo</t>
  </si>
  <si>
    <t>TGO</t>
  </si>
  <si>
    <t>Tonga</t>
  </si>
  <si>
    <t>TON</t>
  </si>
  <si>
    <t>Trinidad and Tobago</t>
  </si>
  <si>
    <t>TTO</t>
  </si>
  <si>
    <t>Tunisia</t>
  </si>
  <si>
    <t>TUN</t>
  </si>
  <si>
    <t>Turkey</t>
  </si>
  <si>
    <t>TUR</t>
  </si>
  <si>
    <t>Turkmenistan</t>
  </si>
  <si>
    <t>TKM</t>
  </si>
  <si>
    <t>Turks and Caicos Islands</t>
  </si>
  <si>
    <t>TCA</t>
  </si>
  <si>
    <t>Tuvalu</t>
  </si>
  <si>
    <t>TUV</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</si>
  <si>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</si>
  <si>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</si>
  <si>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</si>
  <si>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</si>
  <si>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</si>
  <si>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</si>
  <si>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</si>
  <si>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</si>
  <si>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</si>
  <si>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</si>
  <si>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</si>
  <si>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</si>
  <si>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</si>
  <si>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</si>
  <si>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</si>
  <si>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</si>
  <si>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</si>
  <si>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</si>
  <si>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</si>
  <si>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</si>
  <si>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</si>
  <si>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</si>
  <si>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PSE</t>
  </si>
  <si>
    <t>Yemen, Rep.</t>
  </si>
  <si>
    <t>YEM</t>
  </si>
  <si>
    <t>ZMB</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</si>
  <si>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</si>
  <si>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</si>
  <si>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</si>
  <si>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</si>
  <si>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</si>
  <si>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</si>
  <si>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</si>
  <si>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</si>
  <si>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</si>
  <si>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</si>
  <si>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</si>
  <si>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</si>
  <si>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</si>
  <si>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</si>
  <si>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</si>
  <si>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</si>
  <si>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</si>
  <si>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</si>
  <si>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</si>
  <si>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</si>
  <si>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</si>
  <si>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</si>
  <si>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</si>
  <si>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</si>
  <si>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</si>
  <si>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</si>
  <si>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</si>
  <si>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</si>
  <si>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</si>
  <si>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</si>
  <si>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</si>
  <si>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</si>
  <si>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</si>
  <si>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</si>
  <si>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</si>
  <si>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</si>
  <si>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</si>
  <si>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</si>
  <si>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</si>
  <si>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</si>
  <si>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</si>
  <si>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</si>
  <si>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</si>
  <si>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</si>
  <si>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</si>
  <si>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</si>
  <si>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</si>
  <si>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</si>
  <si>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</si>
  <si>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</si>
  <si>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</si>
  <si>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</si>
  <si>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</si>
  <si>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</si>
  <si>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</si>
  <si>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</si>
  <si>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</si>
  <si>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</si>
  <si>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</si>
  <si>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</si>
  <si>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</si>
  <si>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</si>
  <si>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</si>
  <si>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</si>
  <si>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</si>
  <si>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</si>
  <si>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</si>
  <si>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</si>
  <si>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</si>
  <si>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</si>
  <si>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</si>
  <si>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</si>
  <si>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</si>
  <si>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</si>
  <si>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</si>
  <si>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</si>
  <si>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</si>
  <si>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</si>
  <si>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</si>
  <si>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</si>
  <si>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This table classifies all World Bank member countries (189), and all other economies with populations of more than 30,000. For operational and analytical purposes, economies are divided among income groups according to 2015 gross national income (GNI) per capita, calculated using the World Bank Atlas method. The groups are: low income, $1,025 or less; lower middle income, $1,026–4,035; upper middle income, $4,036–12,475; and high income, $12,476 or more. The effective IDA eligibility threshold is $1,185 or less.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</si>
  <si>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</si>
  <si>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</si>
  <si>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Note: The term country, used interchangeably with economy, does not imply political independence but refers to any territory for which authorities report separate social or economic statistics. Income classifications set on 1 July 2016 remain in effect until 1 July 2017. Argentina, which was temporarily unclassified in July 2016 pending release of revised national accounts statistics, is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</si>
  <si>
    <t>Washington (District of Columbia): Futures Group, Health Policy Initiative, Task Order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</si>
</sst>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44" formatCode="_(&quot;$&quot;* #,##0.00_);_(&quot;$&quot;* \(#,##0.00\);_(&quot;$&quot;* &quot;-&quot;??_);_(@_)"/>
    <numFmt numFmtId="164" formatCode="&quot;$&quot;#,##0.00;[Red]\-&quot;$&quot;#,##0.00"/>
    <numFmt numFmtId="165" formatCode="_-&quot;$&quot;* #,##0.00_-;\-&quot;$&quot;* #,##0.00_-;_-&quot;$&quot;* &quot;-&quot;??_-;_-@_-"/>
    <numFmt numFmtId="166" formatCode="&quot;$&quot;#,##0.00"/>
    <numFmt numFmtId="167" formatCode="&quot;$&quot;#,##0.000"/>
    <numFmt numFmtId="168" formatCode="0.0%"/>
  </numFmts>
  <fonts count="61" x14ac:knownFonts="1">
    <font>
      <sz val="12"/>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9"/>
      <color indexed="81"/>
      <name val="Calibri"/>
      <family val="2"/>
    </font>
    <font>
      <b/>
      <sz val="9"/>
      <color indexed="81"/>
      <name val="Calibri"/>
      <family val="2"/>
    </font>
    <font>
      <u/>
      <sz val="12"/>
      <color theme="10"/>
      <name val="Calibri"/>
      <family val="2"/>
      <scheme val="minor"/>
    </font>
    <font>
      <u/>
      <sz val="12"/>
      <color theme="11"/>
      <name val="Calibri"/>
      <family val="2"/>
      <scheme val="minor"/>
    </font>
    <font>
      <sz val="12"/>
      <color rgb="FF000000"/>
      <name val="Calibri"/>
      <family val="2"/>
      <scheme val="minor"/>
    </font>
    <font>
      <sz val="10"/>
      <color rgb="FF000000"/>
      <name val="Times New Roman"/>
      <family val="1"/>
    </font>
    <font>
      <sz val="9"/>
      <name val="Arial"/>
      <family val="2"/>
    </font>
    <font>
      <sz val="9"/>
      <color rgb="FF000000"/>
      <name val="Arial"/>
      <family val="2"/>
    </font>
    <font>
      <b/>
      <sz val="9"/>
      <color rgb="FF000000"/>
      <name val="Arial"/>
      <family val="2"/>
    </font>
    <font>
      <b/>
      <sz val="12"/>
      <color rgb="FF221F1F"/>
      <name val="Arial"/>
      <family val="2"/>
    </font>
    <font>
      <i/>
      <sz val="12"/>
      <color theme="1"/>
      <name val="Calibri"/>
      <family val="2"/>
      <scheme val="minor"/>
    </font>
    <font>
      <b/>
      <i/>
      <sz val="12"/>
      <color rgb="FF221F1F"/>
      <name val="Arial"/>
      <family val="2"/>
    </font>
    <font>
      <sz val="8"/>
      <color theme="1"/>
      <name val="Calibri"/>
      <family val="2"/>
      <scheme val="minor"/>
    </font>
    <font>
      <b/>
      <sz val="12"/>
      <color theme="1"/>
      <name val="Calibri"/>
      <family val="2"/>
    </font>
    <font>
      <sz val="12"/>
      <color theme="1"/>
      <name val="Calibri"/>
      <family val="2"/>
    </font>
    <font>
      <sz val="12"/>
      <color theme="1"/>
      <name val="Calibri"/>
      <family val="2"/>
      <scheme val="minor"/>
    </font>
    <font>
      <sz val="12"/>
      <color theme="1"/>
      <name val="Calibri"/>
      <family val="2"/>
    </font>
    <font>
      <b/>
      <sz val="12"/>
      <color theme="1"/>
      <name val="Calibri"/>
      <family val="2"/>
    </font>
    <font>
      <b/>
      <i/>
      <sz val="12"/>
      <color theme="1"/>
      <name val="Calibri"/>
      <family val="2"/>
      <scheme val="minor"/>
    </font>
    <font>
      <b/>
      <sz val="14"/>
      <name val="Calibri"/>
      <family val="2"/>
      <scheme val="minor"/>
    </font>
    <font>
      <b/>
      <sz val="12"/>
      <name val="Calibri"/>
      <family val="2"/>
      <scheme val="minor"/>
    </font>
    <font>
      <sz val="11"/>
      <color rgb="FF000000"/>
      <name val="Calibri"/>
      <family val="2"/>
      <scheme val="minor"/>
    </font>
    <font>
      <b/>
      <sz val="11"/>
      <color theme="1"/>
      <name val="Calibri"/>
      <family val="2"/>
      <scheme val="minor"/>
    </font>
    <font>
      <b/>
      <i/>
      <sz val="11"/>
      <color theme="1"/>
      <name val="Calibri"/>
      <family val="2"/>
      <scheme val="minor"/>
    </font>
    <font>
      <b/>
      <sz val="9"/>
      <color indexed="81"/>
      <name val="Tahoma"/>
      <family val="2"/>
    </font>
    <font>
      <sz val="9"/>
      <color indexed="81"/>
      <name val="Tahoma"/>
      <family val="2"/>
    </font>
    <font>
      <i/>
      <sz val="9"/>
      <color indexed="81"/>
      <name val="Tahoma"/>
      <family val="2"/>
    </font>
    <font>
      <sz val="12"/>
      <name val="Calibri"/>
      <family val="2"/>
      <scheme val="minor"/>
    </font>
    <font>
      <b/>
      <sz val="20"/>
      <color theme="1"/>
      <name val="Calibri"/>
      <family val="2"/>
      <scheme val="minor"/>
    </font>
    <font>
      <i/>
      <sz val="11"/>
      <color theme="1"/>
      <name val="Calibri"/>
      <family val="2"/>
      <scheme val="minor"/>
    </font>
    <font>
      <b/>
      <sz val="28"/>
      <color theme="1"/>
      <name val="Calibri"/>
      <family val="2"/>
      <scheme val="minor"/>
    </font>
    <font>
      <b/>
      <sz val="11"/>
      <name val="Calibri"/>
      <family val="2"/>
      <scheme val="minor"/>
    </font>
    <font>
      <sz val="11"/>
      <name val="Calibri"/>
      <family val="2"/>
      <scheme val="minor"/>
    </font>
    <font>
      <i/>
      <u/>
      <sz val="12"/>
      <color theme="1"/>
      <name val="Calibri"/>
      <family val="2"/>
      <scheme val="minor"/>
    </font>
    <font>
      <b/>
      <sz val="12"/>
      <color theme="1"/>
      <name val="Calibri"/>
      <family val="2"/>
      <scheme val="minor"/>
    </font>
    <font>
      <b/>
      <sz val="12"/>
      <name val="Calibri"/>
      <family val="2"/>
      <scheme val="minor"/>
    </font>
    <font>
      <b/>
      <sz val="12"/>
      <color theme="1"/>
      <name val="Calibri"/>
      <family val="2"/>
    </font>
    <font>
      <b/>
      <sz val="12"/>
      <name val="Calibri"/>
      <family val="2"/>
    </font>
    <font>
      <sz val="12"/>
      <color theme="1"/>
      <name val="Calibri"/>
      <family val="2"/>
      <scheme val="minor"/>
    </font>
    <font>
      <sz val="12"/>
      <name val="Calibri"/>
      <family val="2"/>
      <scheme val="minor"/>
    </font>
    <font>
      <i/>
      <sz val="12"/>
      <color theme="1"/>
      <name val="Calibri"/>
      <family val="2"/>
      <scheme val="minor"/>
    </font>
    <font>
      <sz val="12"/>
      <color rgb="FFFF0000"/>
      <name val="Calibri"/>
      <family val="2"/>
      <scheme val="minor"/>
    </font>
    <font>
      <sz val="12"/>
      <color rgb="FF333333"/>
      <name val="Calibri"/>
      <family val="2"/>
    </font>
  </fonts>
  <fills count="23">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C5D9F1"/>
        <bgColor indexed="64"/>
      </patternFill>
    </fill>
    <fill>
      <patternFill patternType="solid">
        <fgColor rgb="FFF2DCDB"/>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rgb="FFFF0000"/>
        <bgColor indexed="64"/>
      </patternFill>
    </fill>
    <fill>
      <patternFill patternType="solid">
        <fgColor rgb="FF92D050"/>
        <bgColor indexed="64"/>
      </patternFill>
    </fill>
  </fills>
  <borders count="34">
    <border>
      <left/>
      <right/>
      <top/>
      <bottom/>
      <diagonal/>
    </border>
    <border>
      <left/>
      <right/>
      <top/>
      <bottom style="medium">
        <color auto="1"/>
      </bottom>
      <diagonal/>
    </border>
    <border>
      <left/>
      <right/>
      <top style="medium">
        <color auto="1"/>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medium">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26">
    <xf numFmtId="0" fontId="0"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3" fillId="0" borderId="0"/>
    <xf numFmtId="0" fontId="20" fillId="0" borderId="0" applyNumberFormat="0" applyFill="0" applyBorder="0" applyAlignment="0" applyProtection="0"/>
    <xf numFmtId="0" fontId="16"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44" fontId="33" fillId="0" borderId="0" applyFont="0" applyFill="0" applyBorder="0" applyAlignment="0" applyProtection="0"/>
    <xf numFmtId="0" fontId="15" fillId="0" borderId="0"/>
    <xf numFmtId="0" fontId="14" fillId="0" borderId="0"/>
    <xf numFmtId="0" fontId="13" fillId="0" borderId="0"/>
    <xf numFmtId="0" fontId="12" fillId="0" borderId="0"/>
    <xf numFmtId="0" fontId="12" fillId="0" borderId="0"/>
    <xf numFmtId="0" fontId="10" fillId="0" borderId="0"/>
    <xf numFmtId="165" fontId="33"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417">
    <xf numFmtId="0" fontId="0" fillId="0" borderId="0" xfId="0"/>
    <xf numFmtId="0" fontId="0" fillId="0" borderId="0" xfId="0" applyAlignment="1">
      <alignment wrapText="1"/>
    </xf>
    <xf numFmtId="0" fontId="23" fillId="0" borderId="0" xfId="57" applyFill="1" applyBorder="1" applyAlignment="1">
      <alignment horizontal="left" vertical="top"/>
    </xf>
    <xf numFmtId="0" fontId="23" fillId="0" borderId="0" xfId="57" applyFill="1" applyBorder="1" applyAlignment="1">
      <alignment horizontal="center" vertical="center"/>
    </xf>
    <xf numFmtId="0" fontId="0" fillId="0" borderId="0" xfId="0" applyAlignment="1">
      <alignment horizontal="left" vertical="center" wrapText="1"/>
    </xf>
    <xf numFmtId="0" fontId="25" fillId="0" borderId="0" xfId="57" applyFont="1" applyFill="1" applyBorder="1" applyAlignment="1">
      <alignment horizontal="center" vertical="center"/>
    </xf>
    <xf numFmtId="0" fontId="0" fillId="0" borderId="0" xfId="0" applyAlignment="1"/>
    <xf numFmtId="0" fontId="0" fillId="6" borderId="0" xfId="0" applyFill="1" applyAlignment="1">
      <alignment horizontal="left" vertical="center" wrapText="1"/>
    </xf>
    <xf numFmtId="0" fontId="28" fillId="5" borderId="1" xfId="0" applyFont="1" applyFill="1" applyBorder="1" applyAlignment="1">
      <alignment horizontal="left" vertical="center" wrapText="1"/>
    </xf>
    <xf numFmtId="0" fontId="0" fillId="0" borderId="4" xfId="0" applyBorder="1"/>
    <xf numFmtId="0" fontId="23" fillId="0" borderId="2" xfId="57" applyFill="1" applyBorder="1" applyAlignment="1">
      <alignment horizontal="left" vertical="top"/>
    </xf>
    <xf numFmtId="0" fontId="0" fillId="0" borderId="0" xfId="0" applyFill="1"/>
    <xf numFmtId="0" fontId="24" fillId="0" borderId="0" xfId="57" applyFont="1" applyFill="1" applyBorder="1" applyAlignment="1">
      <alignment horizontal="center" vertical="center" wrapText="1"/>
    </xf>
    <xf numFmtId="0" fontId="27" fillId="7" borderId="5" xfId="0" applyFont="1" applyFill="1" applyBorder="1" applyAlignment="1">
      <alignment horizontal="center" vertical="center" wrapText="1"/>
    </xf>
    <xf numFmtId="0" fontId="26" fillId="8" borderId="3" xfId="0" applyFont="1" applyFill="1" applyBorder="1" applyAlignment="1">
      <alignment vertical="center" wrapText="1"/>
    </xf>
    <xf numFmtId="0" fontId="0" fillId="0" borderId="0" xfId="0" applyFont="1" applyAlignment="1">
      <alignment horizontal="center" vertical="center"/>
    </xf>
    <xf numFmtId="0" fontId="0" fillId="0" borderId="0" xfId="0" applyBorder="1" applyAlignment="1">
      <alignment horizontal="left" vertical="center" wrapText="1"/>
    </xf>
    <xf numFmtId="0" fontId="31" fillId="10" borderId="0" xfId="0" applyFont="1" applyFill="1" applyBorder="1" applyAlignment="1">
      <alignment horizontal="center" vertical="center" wrapText="1"/>
    </xf>
    <xf numFmtId="0" fontId="0" fillId="0" borderId="0" xfId="0" applyAlignment="1">
      <alignment vertical="center" wrapText="1"/>
    </xf>
    <xf numFmtId="10" fontId="0" fillId="0" borderId="0" xfId="0" applyNumberFormat="1" applyAlignment="1">
      <alignment horizontal="center" vertical="center" wrapText="1"/>
    </xf>
    <xf numFmtId="9" fontId="0" fillId="0" borderId="0" xfId="0" applyNumberFormat="1" applyAlignment="1">
      <alignment horizontal="center" vertical="center" wrapText="1"/>
    </xf>
    <xf numFmtId="0" fontId="35" fillId="10" borderId="0" xfId="0" applyFont="1" applyFill="1" applyBorder="1" applyAlignment="1">
      <alignment horizontal="center" vertical="center" wrapText="1"/>
    </xf>
    <xf numFmtId="0" fontId="28" fillId="5" borderId="0" xfId="0" applyFont="1" applyFill="1" applyAlignment="1">
      <alignment horizontal="left" vertical="center" wrapText="1"/>
    </xf>
    <xf numFmtId="0" fontId="0" fillId="0" borderId="0" xfId="0" applyFill="1" applyAlignment="1">
      <alignment horizontal="center" vertical="center" wrapText="1"/>
    </xf>
    <xf numFmtId="0" fontId="17" fillId="0" borderId="0" xfId="0" applyFont="1" applyAlignment="1">
      <alignment horizontal="center" vertical="center" wrapText="1"/>
    </xf>
    <xf numFmtId="0" fontId="0" fillId="0" borderId="0" xfId="0" applyFill="1" applyBorder="1" applyAlignment="1">
      <alignment horizontal="center" vertical="center" wrapText="1"/>
    </xf>
    <xf numFmtId="0" fontId="0" fillId="0" borderId="0" xfId="0" applyFill="1" applyAlignment="1">
      <alignment horizontal="left"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17" fillId="12" borderId="0" xfId="0" applyFont="1" applyFill="1" applyAlignment="1">
      <alignment horizontal="center" vertical="center"/>
    </xf>
    <xf numFmtId="0" fontId="17" fillId="12" borderId="0" xfId="0" applyFont="1" applyFill="1" applyAlignment="1">
      <alignment horizontal="center" vertical="center" wrapText="1"/>
    </xf>
    <xf numFmtId="0" fontId="28" fillId="5" borderId="1" xfId="0" applyFont="1" applyFill="1" applyBorder="1" applyAlignment="1">
      <alignment horizontal="center" vertical="center" wrapText="1"/>
    </xf>
    <xf numFmtId="0" fontId="28" fillId="5" borderId="0" xfId="0" applyFont="1" applyFill="1" applyBorder="1" applyAlignment="1">
      <alignment horizontal="center" vertical="center" wrapText="1"/>
    </xf>
    <xf numFmtId="0" fontId="28" fillId="5" borderId="0" xfId="0" applyFont="1" applyFill="1" applyAlignment="1">
      <alignment wrapText="1"/>
    </xf>
    <xf numFmtId="0" fontId="28" fillId="0" borderId="0" xfId="0" applyFont="1" applyFill="1" applyAlignment="1">
      <alignment wrapText="1"/>
    </xf>
    <xf numFmtId="0" fontId="22" fillId="0" borderId="0" xfId="0" applyFont="1" applyAlignment="1">
      <alignment horizontal="left" vertical="center" wrapText="1"/>
    </xf>
    <xf numFmtId="0" fontId="32" fillId="0" borderId="0" xfId="0" applyFont="1" applyFill="1" applyBorder="1" applyAlignment="1">
      <alignment horizontal="left" vertical="center" wrapText="1"/>
    </xf>
    <xf numFmtId="0" fontId="34" fillId="0" borderId="0" xfId="0" applyFont="1" applyFill="1" applyBorder="1" applyAlignment="1">
      <alignment horizontal="left" vertical="center" wrapText="1"/>
    </xf>
    <xf numFmtId="0" fontId="17" fillId="6" borderId="0" xfId="0" applyFont="1" applyFill="1" applyAlignment="1">
      <alignment horizontal="center" vertical="center" wrapText="1"/>
    </xf>
    <xf numFmtId="0" fontId="28" fillId="5" borderId="0" xfId="0" applyFont="1" applyFill="1" applyAlignment="1">
      <alignment horizontal="center" vertical="center" wrapText="1"/>
    </xf>
    <xf numFmtId="0" fontId="22" fillId="0" borderId="0" xfId="0" applyFont="1" applyAlignment="1">
      <alignment horizontal="center" vertical="center" wrapText="1"/>
    </xf>
    <xf numFmtId="0" fontId="32" fillId="0" borderId="0" xfId="0" applyFont="1" applyFill="1" applyBorder="1" applyAlignment="1">
      <alignment horizontal="center" vertical="center" wrapText="1"/>
    </xf>
    <xf numFmtId="0" fontId="0" fillId="6" borderId="0" xfId="0" applyFill="1" applyAlignment="1">
      <alignment horizontal="center" vertical="center" wrapText="1"/>
    </xf>
    <xf numFmtId="0" fontId="28" fillId="0" borderId="0" xfId="0" applyFont="1" applyAlignment="1">
      <alignment horizontal="center" vertical="center" wrapText="1"/>
    </xf>
    <xf numFmtId="0" fontId="0" fillId="0" borderId="0" xfId="0" applyFont="1" applyFill="1" applyAlignment="1">
      <alignment horizontal="center" vertical="center" wrapText="1"/>
    </xf>
    <xf numFmtId="0" fontId="0" fillId="0" borderId="0" xfId="0" applyFont="1" applyAlignment="1">
      <alignment horizontal="center" vertical="center" wrapText="1"/>
    </xf>
    <xf numFmtId="6" fontId="0" fillId="0" borderId="0" xfId="0" applyNumberFormat="1" applyAlignment="1">
      <alignment horizontal="center" vertical="center" wrapText="1"/>
    </xf>
    <xf numFmtId="0" fontId="17" fillId="6" borderId="0" xfId="0" applyFont="1" applyFill="1" applyAlignment="1">
      <alignment horizontal="left" vertical="center"/>
    </xf>
    <xf numFmtId="0" fontId="0" fillId="0" borderId="0" xfId="0" applyFill="1" applyAlignment="1">
      <alignment wrapText="1"/>
    </xf>
    <xf numFmtId="0" fontId="17" fillId="14" borderId="0" xfId="0" applyFont="1" applyFill="1" applyAlignment="1">
      <alignment horizontal="center" vertical="center"/>
    </xf>
    <xf numFmtId="0" fontId="0" fillId="14" borderId="0" xfId="0" applyFill="1" applyAlignment="1">
      <alignment horizontal="left" vertical="center" wrapText="1"/>
    </xf>
    <xf numFmtId="0" fontId="28" fillId="0" borderId="0" xfId="0" applyFont="1" applyFill="1" applyBorder="1" applyAlignment="1">
      <alignment wrapText="1"/>
    </xf>
    <xf numFmtId="0" fontId="28" fillId="5" borderId="0" xfId="0" applyFont="1" applyFill="1" applyBorder="1" applyAlignment="1">
      <alignment vertical="center"/>
    </xf>
    <xf numFmtId="0" fontId="17" fillId="15" borderId="0" xfId="0" applyFont="1" applyFill="1" applyAlignment="1">
      <alignment horizontal="left" vertical="center"/>
    </xf>
    <xf numFmtId="0" fontId="0" fillId="0" borderId="0" xfId="0" applyAlignment="1">
      <alignment horizontal="center" vertical="center" wrapText="1"/>
    </xf>
    <xf numFmtId="0" fontId="20" fillId="0" borderId="0" xfId="58" applyAlignment="1">
      <alignment horizontal="center" vertical="center" wrapText="1"/>
    </xf>
    <xf numFmtId="0" fontId="22" fillId="0" borderId="0" xfId="0" applyFont="1" applyFill="1" applyAlignment="1">
      <alignment horizontal="center" vertical="center" wrapText="1"/>
    </xf>
    <xf numFmtId="49" fontId="31" fillId="11" borderId="0" xfId="0" applyNumberFormat="1" applyFont="1" applyFill="1" applyBorder="1" applyAlignment="1">
      <alignment horizontal="center" vertical="center" wrapText="1"/>
    </xf>
    <xf numFmtId="0" fontId="31" fillId="11" borderId="0" xfId="0" applyFont="1" applyFill="1" applyBorder="1" applyAlignment="1">
      <alignment horizontal="center" vertical="center" wrapText="1"/>
    </xf>
    <xf numFmtId="0" fontId="35" fillId="11" borderId="0" xfId="0" applyFont="1" applyFill="1" applyBorder="1" applyAlignment="1">
      <alignment horizontal="center" vertical="center" wrapText="1"/>
    </xf>
    <xf numFmtId="0" fontId="31" fillId="11" borderId="5" xfId="0" applyFont="1" applyFill="1" applyBorder="1" applyAlignment="1">
      <alignment horizontal="center" vertical="center" wrapText="1"/>
    </xf>
    <xf numFmtId="0" fontId="31" fillId="11" borderId="3" xfId="0" applyFont="1" applyFill="1" applyBorder="1" applyAlignment="1">
      <alignment horizontal="center" vertical="center" wrapText="1"/>
    </xf>
    <xf numFmtId="0" fontId="35" fillId="11" borderId="5" xfId="0" applyFont="1" applyFill="1" applyBorder="1" applyAlignment="1">
      <alignment horizontal="center" vertical="center" wrapText="1"/>
    </xf>
    <xf numFmtId="0" fontId="35" fillId="11" borderId="3" xfId="0" applyFont="1" applyFill="1" applyBorder="1" applyAlignment="1">
      <alignment horizontal="center" vertical="center" wrapText="1"/>
    </xf>
    <xf numFmtId="0" fontId="38" fillId="2" borderId="0" xfId="58" applyFont="1" applyFill="1" applyAlignment="1">
      <alignment horizontal="center" vertical="center"/>
    </xf>
    <xf numFmtId="0" fontId="38" fillId="0" borderId="0" xfId="0" applyFont="1"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Font="1" applyAlignment="1">
      <alignment vertical="center"/>
    </xf>
    <xf numFmtId="0" fontId="0" fillId="0" borderId="0" xfId="0" applyFont="1"/>
    <xf numFmtId="0" fontId="17" fillId="16"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3" fillId="0" borderId="0" xfId="93" applyAlignment="1">
      <alignment vertical="center" wrapText="1"/>
    </xf>
    <xf numFmtId="0" fontId="13" fillId="0" borderId="0" xfId="93" applyFont="1" applyAlignment="1">
      <alignment horizontal="left" vertical="center" wrapText="1"/>
    </xf>
    <xf numFmtId="0" fontId="40" fillId="0" borderId="0" xfId="93" applyFont="1" applyAlignment="1">
      <alignment vertical="center" wrapText="1"/>
    </xf>
    <xf numFmtId="0" fontId="13" fillId="0" borderId="0" xfId="93" applyFont="1" applyAlignment="1">
      <alignment vertical="center" wrapText="1"/>
    </xf>
    <xf numFmtId="0" fontId="41" fillId="0" borderId="0" xfId="93" applyFont="1" applyAlignment="1">
      <alignment vertical="center" wrapText="1"/>
    </xf>
    <xf numFmtId="0" fontId="13" fillId="0" borderId="0" xfId="93" applyAlignment="1">
      <alignment horizontal="left" vertical="center" wrapText="1"/>
    </xf>
    <xf numFmtId="0" fontId="41" fillId="0" borderId="0" xfId="93" applyFont="1" applyAlignment="1">
      <alignment horizontal="left" vertical="center" wrapText="1"/>
    </xf>
    <xf numFmtId="0" fontId="40" fillId="0" borderId="0" xfId="93" applyFont="1" applyAlignment="1">
      <alignment horizontal="left" vertical="center" wrapText="1"/>
    </xf>
    <xf numFmtId="0" fontId="39" fillId="0" borderId="0" xfId="93" applyFont="1" applyAlignment="1">
      <alignment horizontal="left" vertical="center" wrapText="1"/>
    </xf>
    <xf numFmtId="0" fontId="13" fillId="0" borderId="1" xfId="93" applyBorder="1" applyAlignment="1">
      <alignment horizontal="left" vertical="center" wrapText="1"/>
    </xf>
    <xf numFmtId="0" fontId="13" fillId="0" borderId="1" xfId="93" applyFont="1" applyBorder="1" applyAlignment="1">
      <alignment horizontal="left" vertical="center" wrapText="1"/>
    </xf>
    <xf numFmtId="0" fontId="13" fillId="0" borderId="1" xfId="93" applyBorder="1" applyAlignment="1">
      <alignment vertical="center" wrapText="1"/>
    </xf>
    <xf numFmtId="0" fontId="41" fillId="0" borderId="0" xfId="93" applyFont="1" applyFill="1" applyAlignment="1">
      <alignment vertical="center" wrapText="1"/>
    </xf>
    <xf numFmtId="0" fontId="40" fillId="17" borderId="0" xfId="93" applyFont="1" applyFill="1" applyAlignment="1">
      <alignment vertical="center" wrapText="1"/>
    </xf>
    <xf numFmtId="0" fontId="13" fillId="17" borderId="0" xfId="93" applyFont="1" applyFill="1" applyAlignment="1">
      <alignment vertical="center" wrapText="1"/>
    </xf>
    <xf numFmtId="0" fontId="13" fillId="17" borderId="0" xfId="93" applyFill="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49" fontId="35" fillId="11" borderId="0" xfId="0" applyNumberFormat="1" applyFont="1" applyFill="1" applyBorder="1" applyAlignment="1">
      <alignment horizontal="center" vertical="center" wrapText="1"/>
    </xf>
    <xf numFmtId="0" fontId="38" fillId="11" borderId="0" xfId="58" applyFont="1" applyFill="1" applyBorder="1" applyAlignment="1">
      <alignment horizontal="center" vertical="center" wrapText="1"/>
    </xf>
    <xf numFmtId="0" fontId="11" fillId="0" borderId="0" xfId="93" applyFont="1" applyAlignment="1">
      <alignment horizontal="left" vertical="center" wrapText="1"/>
    </xf>
    <xf numFmtId="0" fontId="17" fillId="6" borderId="0" xfId="0" applyFont="1" applyFill="1" applyBorder="1" applyAlignment="1">
      <alignment horizontal="left" vertical="center"/>
    </xf>
    <xf numFmtId="0" fontId="17" fillId="6" borderId="0" xfId="0" applyFont="1" applyFill="1" applyBorder="1" applyAlignment="1">
      <alignment horizontal="center" vertical="center" wrapText="1"/>
    </xf>
    <xf numFmtId="0" fontId="0" fillId="6" borderId="0" xfId="0" applyFill="1" applyBorder="1" applyAlignment="1">
      <alignment horizontal="left" vertical="center" wrapText="1"/>
    </xf>
    <xf numFmtId="0" fontId="28" fillId="5" borderId="0" xfId="0" applyFont="1"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left" vertical="center" wrapText="1"/>
    </xf>
    <xf numFmtId="10" fontId="0" fillId="0" borderId="0" xfId="0" applyNumberFormat="1" applyFill="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46" fillId="6" borderId="0" xfId="0" applyFont="1" applyFill="1" applyAlignment="1">
      <alignment horizontal="left" vertical="center"/>
    </xf>
    <xf numFmtId="0" fontId="17" fillId="0" borderId="0" xfId="0" applyFont="1" applyAlignment="1">
      <alignment horizontal="left" vertical="center" wrapText="1"/>
    </xf>
    <xf numFmtId="0" fontId="0" fillId="17" borderId="0" xfId="0" applyFill="1" applyAlignment="1">
      <alignment horizontal="left"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45" fillId="0" borderId="0" xfId="0" applyFont="1" applyAlignment="1">
      <alignment horizontal="left" vertical="center" wrapText="1"/>
    </xf>
    <xf numFmtId="0" fontId="28" fillId="0" borderId="0" xfId="0" applyFont="1" applyAlignment="1">
      <alignment horizontal="left" vertical="center" wrapText="1"/>
    </xf>
    <xf numFmtId="0" fontId="28" fillId="0" borderId="0" xfId="0" applyFont="1" applyBorder="1" applyAlignment="1">
      <alignment horizontal="left" vertical="center" wrapText="1"/>
    </xf>
    <xf numFmtId="0" fontId="28" fillId="0" borderId="0" xfId="0" applyFont="1" applyAlignment="1">
      <alignment vertical="center" wrapText="1"/>
    </xf>
    <xf numFmtId="0" fontId="17" fillId="6" borderId="0" xfId="0" applyFont="1" applyFill="1" applyAlignment="1">
      <alignment horizontal="left" vertical="center" wrapText="1"/>
    </xf>
    <xf numFmtId="0" fontId="28" fillId="5" borderId="0" xfId="0" applyFont="1" applyFill="1" applyBorder="1" applyAlignment="1">
      <alignment vertical="center" wrapText="1"/>
    </xf>
    <xf numFmtId="0" fontId="0" fillId="0" borderId="0" xfId="0" applyAlignment="1">
      <alignment horizontal="center" wrapText="1"/>
    </xf>
    <xf numFmtId="0" fontId="0" fillId="5" borderId="0" xfId="0" applyFont="1" applyFill="1" applyBorder="1" applyAlignment="1">
      <alignment horizontal="center" vertical="center" wrapText="1"/>
    </xf>
    <xf numFmtId="0" fontId="0" fillId="6"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0" fillId="0" borderId="0" xfId="0" applyFont="1" applyAlignment="1">
      <alignment horizontal="center" wrapText="1"/>
    </xf>
    <xf numFmtId="0" fontId="40" fillId="9" borderId="0" xfId="104" applyFont="1" applyFill="1" applyAlignment="1">
      <alignment horizontal="center" vertical="center" wrapText="1"/>
    </xf>
    <xf numFmtId="0" fontId="9" fillId="9" borderId="0" xfId="104" applyFill="1" applyAlignment="1">
      <alignment horizontal="center" vertical="center" wrapText="1"/>
    </xf>
    <xf numFmtId="0" fontId="40" fillId="18" borderId="0" xfId="104" applyFont="1" applyFill="1" applyAlignment="1">
      <alignment horizontal="center" vertical="center" wrapText="1"/>
    </xf>
    <xf numFmtId="0" fontId="9" fillId="0" borderId="0" xfId="104" applyAlignment="1">
      <alignment vertical="center" wrapText="1"/>
    </xf>
    <xf numFmtId="0" fontId="40" fillId="18" borderId="1" xfId="104" applyFont="1" applyFill="1" applyBorder="1" applyAlignment="1">
      <alignment horizontal="center" vertical="center" wrapText="1"/>
    </xf>
    <xf numFmtId="0" fontId="9" fillId="0" borderId="1" xfId="104" applyBorder="1" applyAlignment="1">
      <alignment vertical="center" wrapText="1"/>
    </xf>
    <xf numFmtId="0" fontId="40" fillId="3" borderId="12" xfId="104" applyFont="1" applyFill="1" applyBorder="1" applyAlignment="1">
      <alignment horizontal="center" vertical="center" wrapText="1"/>
    </xf>
    <xf numFmtId="0" fontId="47" fillId="0" borderId="12" xfId="104" applyFont="1" applyBorder="1" applyAlignment="1">
      <alignment vertical="center" wrapText="1"/>
    </xf>
    <xf numFmtId="0" fontId="41" fillId="3" borderId="0" xfId="104" applyFont="1" applyFill="1" applyAlignment="1">
      <alignment vertical="center" wrapText="1"/>
    </xf>
    <xf numFmtId="0" fontId="9" fillId="0" borderId="0" xfId="104" applyAlignment="1">
      <alignment horizontal="left" vertical="center" wrapText="1"/>
    </xf>
    <xf numFmtId="0" fontId="40" fillId="0" borderId="0" xfId="104" applyFont="1" applyAlignment="1">
      <alignment horizontal="left" vertical="center" wrapText="1"/>
    </xf>
    <xf numFmtId="0" fontId="9" fillId="0" borderId="0" xfId="104" applyAlignment="1">
      <alignment vertical="center"/>
    </xf>
    <xf numFmtId="0" fontId="47" fillId="3" borderId="0" xfId="104" applyFont="1" applyFill="1" applyAlignment="1">
      <alignment horizontal="left" vertical="center" wrapText="1" indent="1"/>
    </xf>
    <xf numFmtId="0" fontId="47" fillId="3" borderId="6" xfId="104" applyFont="1" applyFill="1" applyBorder="1" applyAlignment="1">
      <alignment horizontal="left" vertical="center" wrapText="1" indent="1"/>
    </xf>
    <xf numFmtId="0" fontId="9" fillId="0" borderId="6" xfId="104" applyBorder="1" applyAlignment="1">
      <alignment vertical="center"/>
    </xf>
    <xf numFmtId="0" fontId="9" fillId="0" borderId="6" xfId="104" applyBorder="1" applyAlignment="1">
      <alignment vertical="center" wrapText="1"/>
    </xf>
    <xf numFmtId="0" fontId="9" fillId="0" borderId="0" xfId="104"/>
    <xf numFmtId="0" fontId="40" fillId="0" borderId="0" xfId="104" applyFont="1" applyFill="1" applyAlignment="1">
      <alignment horizontal="center" vertical="center" wrapText="1"/>
    </xf>
    <xf numFmtId="9" fontId="0" fillId="0" borderId="0" xfId="0" applyNumberFormat="1" applyFill="1" applyAlignment="1">
      <alignment horizontal="center" vertical="center" wrapText="1"/>
    </xf>
    <xf numFmtId="2" fontId="0" fillId="0" borderId="0" xfId="0" applyNumberFormat="1" applyFill="1" applyAlignment="1">
      <alignment horizontal="center" vertical="center" wrapText="1"/>
    </xf>
    <xf numFmtId="0" fontId="28" fillId="0" borderId="0" xfId="0" applyFont="1" applyFill="1" applyAlignment="1">
      <alignment horizontal="center" vertical="center" wrapText="1"/>
    </xf>
    <xf numFmtId="0" fontId="17" fillId="11" borderId="4" xfId="0" applyFont="1" applyFill="1" applyBorder="1" applyAlignment="1">
      <alignment horizontal="center" vertical="center" wrapText="1"/>
    </xf>
    <xf numFmtId="0" fontId="22" fillId="0" borderId="0" xfId="0" applyFont="1" applyFill="1"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41" fillId="19" borderId="13" xfId="105" applyFont="1" applyFill="1" applyBorder="1" applyAlignment="1">
      <alignment horizontal="center" vertical="center" wrapText="1"/>
    </xf>
    <xf numFmtId="0" fontId="41" fillId="19" borderId="14" xfId="105" applyFont="1" applyFill="1" applyBorder="1" applyAlignment="1">
      <alignment horizontal="center" vertical="center" wrapText="1"/>
    </xf>
    <xf numFmtId="0" fontId="8" fillId="19" borderId="0" xfId="105" applyFill="1"/>
    <xf numFmtId="0" fontId="8" fillId="0" borderId="0" xfId="105"/>
    <xf numFmtId="0" fontId="48" fillId="19" borderId="19" xfId="105" applyFont="1" applyFill="1" applyBorder="1" applyAlignment="1">
      <alignment horizontal="center" vertical="center" textRotation="90"/>
    </xf>
    <xf numFmtId="0" fontId="8" fillId="16" borderId="4" xfId="105" applyFont="1" applyFill="1" applyBorder="1" applyAlignment="1">
      <alignment horizontal="left" vertical="center" wrapText="1" indent="1"/>
    </xf>
    <xf numFmtId="0" fontId="50" fillId="16" borderId="4" xfId="105" applyFont="1" applyFill="1" applyBorder="1" applyAlignment="1">
      <alignment horizontal="left" vertical="center" wrapText="1" indent="1"/>
    </xf>
    <xf numFmtId="0" fontId="8" fillId="0" borderId="0" xfId="105" applyFont="1" applyAlignment="1">
      <alignment horizontal="left" indent="1"/>
    </xf>
    <xf numFmtId="0" fontId="8" fillId="0" borderId="0" xfId="105" applyAlignment="1">
      <alignment horizontal="left" indent="1"/>
    </xf>
    <xf numFmtId="0" fontId="40" fillId="16" borderId="4" xfId="105" applyFont="1" applyFill="1" applyBorder="1" applyAlignment="1">
      <alignment horizontal="left" vertical="center" indent="1"/>
    </xf>
    <xf numFmtId="0" fontId="40" fillId="16" borderId="4" xfId="105" applyFont="1" applyFill="1" applyBorder="1" applyAlignment="1">
      <alignment horizontal="left" vertical="center" wrapText="1" indent="1"/>
    </xf>
    <xf numFmtId="0" fontId="41" fillId="19" borderId="23" xfId="105" applyFont="1" applyFill="1" applyBorder="1" applyAlignment="1">
      <alignment horizontal="center" vertical="center" wrapText="1"/>
    </xf>
    <xf numFmtId="0" fontId="41" fillId="19" borderId="15" xfId="105" applyFont="1" applyFill="1" applyBorder="1" applyAlignment="1">
      <alignment horizontal="left" vertical="center" wrapText="1" indent="1"/>
    </xf>
    <xf numFmtId="0" fontId="49" fillId="16" borderId="4" xfId="105" applyFont="1" applyFill="1" applyBorder="1" applyAlignment="1">
      <alignment horizontal="left" vertical="center" wrapText="1" indent="1"/>
    </xf>
    <xf numFmtId="0" fontId="0" fillId="0" borderId="24" xfId="0" applyBorder="1" applyAlignment="1">
      <alignment horizontal="center"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6" xfId="0" applyFill="1" applyBorder="1" applyAlignment="1">
      <alignment horizontal="left" vertical="center" wrapText="1"/>
    </xf>
    <xf numFmtId="0" fontId="0" fillId="0" borderId="24" xfId="0" applyFill="1" applyBorder="1" applyAlignment="1">
      <alignment horizontal="center" vertical="center" wrapText="1"/>
    </xf>
    <xf numFmtId="0" fontId="0" fillId="0" borderId="0" xfId="0" applyBorder="1" applyAlignment="1">
      <alignment horizontal="center" wrapText="1"/>
    </xf>
    <xf numFmtId="0" fontId="0" fillId="0" borderId="26" xfId="0" applyBorder="1" applyAlignment="1">
      <alignment wrapText="1"/>
    </xf>
    <xf numFmtId="0" fontId="0" fillId="0" borderId="6" xfId="0" applyBorder="1" applyAlignment="1">
      <alignment horizontal="center" wrapText="1"/>
    </xf>
    <xf numFmtId="0" fontId="0" fillId="0" borderId="27" xfId="0" applyBorder="1" applyAlignment="1">
      <alignment wrapText="1"/>
    </xf>
    <xf numFmtId="0" fontId="0" fillId="0" borderId="24" xfId="0" applyBorder="1" applyAlignment="1">
      <alignment horizontal="center" wrapText="1"/>
    </xf>
    <xf numFmtId="0" fontId="0" fillId="0" borderId="25" xfId="0" applyBorder="1" applyAlignment="1">
      <alignment wrapText="1"/>
    </xf>
    <xf numFmtId="0" fontId="0" fillId="0" borderId="21" xfId="0" applyBorder="1" applyAlignment="1">
      <alignment horizontal="center" vertical="center" wrapText="1"/>
    </xf>
    <xf numFmtId="0" fontId="0" fillId="0" borderId="0" xfId="0" applyBorder="1" applyAlignment="1">
      <alignment wrapText="1"/>
    </xf>
    <xf numFmtId="0" fontId="40" fillId="19" borderId="4" xfId="105" applyFont="1" applyFill="1" applyBorder="1" applyAlignment="1">
      <alignment horizontal="center" vertical="center" wrapText="1"/>
    </xf>
    <xf numFmtId="0" fontId="8" fillId="0" borderId="0" xfId="105" applyAlignment="1">
      <alignment horizontal="center" vertical="center" wrapText="1"/>
    </xf>
    <xf numFmtId="0" fontId="8" fillId="0" borderId="0" xfId="105" applyFont="1" applyAlignment="1">
      <alignment horizontal="center" vertical="center" wrapText="1"/>
    </xf>
    <xf numFmtId="0" fontId="8" fillId="0" borderId="0" xfId="105" applyFill="1" applyAlignment="1">
      <alignment horizontal="center" vertical="center" wrapText="1"/>
    </xf>
    <xf numFmtId="0" fontId="33" fillId="0" borderId="0" xfId="105" applyFont="1" applyFill="1" applyBorder="1" applyAlignment="1">
      <alignment horizontal="center" vertical="center" wrapText="1"/>
    </xf>
    <xf numFmtId="0" fontId="33" fillId="0" borderId="0" xfId="105" applyFont="1" applyFill="1" applyBorder="1" applyAlignment="1">
      <alignment horizontal="left" vertical="center" wrapText="1"/>
    </xf>
    <xf numFmtId="0" fontId="28" fillId="0" borderId="0" xfId="105" applyFont="1" applyFill="1" applyBorder="1" applyAlignment="1">
      <alignment horizontal="center" vertical="center" wrapText="1"/>
    </xf>
    <xf numFmtId="0" fontId="8" fillId="19" borderId="16" xfId="105" applyFont="1" applyFill="1" applyBorder="1" applyAlignment="1">
      <alignment horizontal="center" vertical="center" wrapText="1"/>
    </xf>
    <xf numFmtId="0" fontId="51" fillId="0" borderId="0" xfId="105" applyFont="1" applyFill="1" applyBorder="1" applyAlignment="1">
      <alignment horizontal="center" vertical="center" wrapText="1"/>
    </xf>
    <xf numFmtId="0" fontId="0" fillId="0" borderId="0" xfId="105"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applyAlignment="1">
      <alignment horizontal="center" wrapText="1"/>
    </xf>
    <xf numFmtId="0" fontId="0" fillId="0" borderId="25" xfId="0" applyFill="1" applyBorder="1" applyAlignment="1">
      <alignment horizontal="left" vertical="center" wrapText="1"/>
    </xf>
    <xf numFmtId="0" fontId="7" fillId="16" borderId="4" xfId="105" applyFont="1" applyFill="1" applyBorder="1" applyAlignment="1">
      <alignment horizontal="left" vertical="center" wrapText="1" indent="1"/>
    </xf>
    <xf numFmtId="0" fontId="0" fillId="0" borderId="0" xfId="105" applyFont="1" applyFill="1" applyBorder="1" applyAlignment="1">
      <alignment horizontal="center" vertical="center" wrapText="1"/>
    </xf>
    <xf numFmtId="0" fontId="0" fillId="0" borderId="0" xfId="0" applyFont="1"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wrapText="1"/>
    </xf>
    <xf numFmtId="0" fontId="0" fillId="17" borderId="0" xfId="0" applyFill="1" applyAlignment="1">
      <alignment horizontal="center" vertical="center" wrapText="1"/>
    </xf>
    <xf numFmtId="0" fontId="45" fillId="0" borderId="0" xfId="0" applyFont="1" applyAlignment="1">
      <alignment horizontal="center" vertical="center" wrapText="1"/>
    </xf>
    <xf numFmtId="0" fontId="38" fillId="13" borderId="8" xfId="58" applyFont="1" applyFill="1" applyBorder="1" applyAlignment="1">
      <alignment horizontal="center" vertical="center" wrapText="1"/>
    </xf>
    <xf numFmtId="0" fontId="40" fillId="19" borderId="30" xfId="0" applyFont="1" applyFill="1" applyBorder="1" applyAlignment="1">
      <alignment horizontal="center" vertical="center" wrapText="1"/>
    </xf>
    <xf numFmtId="0" fontId="40" fillId="19" borderId="2" xfId="0" applyFont="1" applyFill="1" applyBorder="1" applyAlignment="1">
      <alignment horizontal="center" vertical="center" wrapText="1"/>
    </xf>
    <xf numFmtId="0" fontId="40" fillId="19" borderId="31" xfId="0" applyFont="1" applyFill="1" applyBorder="1" applyAlignment="1">
      <alignment horizontal="center" vertical="center" wrapText="1"/>
    </xf>
    <xf numFmtId="0" fontId="0" fillId="0" borderId="0" xfId="0" applyAlignment="1">
      <alignment vertical="center"/>
    </xf>
    <xf numFmtId="0" fontId="40" fillId="10" borderId="30" xfId="0" applyFont="1" applyFill="1" applyBorder="1" applyAlignment="1">
      <alignment horizontal="center" vertical="center" wrapText="1"/>
    </xf>
    <xf numFmtId="0" fontId="47" fillId="20" borderId="28" xfId="0" applyFont="1" applyFill="1" applyBorder="1" applyAlignment="1">
      <alignment horizontal="center" vertical="center" wrapText="1"/>
    </xf>
    <xf numFmtId="0" fontId="0" fillId="0" borderId="0" xfId="0" applyBorder="1" applyAlignment="1">
      <alignment vertical="center" wrapText="1"/>
    </xf>
    <xf numFmtId="0" fontId="47" fillId="15" borderId="28" xfId="0" applyFont="1" applyFill="1" applyBorder="1" applyAlignment="1">
      <alignment horizontal="center" vertical="center" wrapText="1"/>
    </xf>
    <xf numFmtId="0" fontId="47" fillId="15" borderId="1" xfId="0" applyFont="1" applyFill="1" applyBorder="1" applyAlignment="1">
      <alignment horizontal="center" vertical="center" wrapText="1"/>
    </xf>
    <xf numFmtId="0" fontId="47" fillId="15" borderId="29" xfId="0" applyFont="1" applyFill="1" applyBorder="1" applyAlignment="1">
      <alignment horizontal="center" vertical="center" wrapText="1"/>
    </xf>
    <xf numFmtId="0" fontId="17" fillId="13" borderId="0" xfId="0" applyFont="1" applyFill="1"/>
    <xf numFmtId="0" fontId="0" fillId="0" borderId="0" xfId="0" applyFill="1" applyAlignment="1">
      <alignment horizontal="center" vertical="center" wrapText="1"/>
    </xf>
    <xf numFmtId="0" fontId="0" fillId="0" borderId="0" xfId="0" applyAlignment="1">
      <alignment horizontal="center" vertical="center" wrapText="1"/>
    </xf>
    <xf numFmtId="0" fontId="0" fillId="21" borderId="0" xfId="0" applyFill="1" applyAlignment="1">
      <alignment horizontal="center" vertical="center" wrapText="1"/>
    </xf>
    <xf numFmtId="0" fontId="0" fillId="0" borderId="0" xfId="121" applyFont="1"/>
    <xf numFmtId="49" fontId="52" fillId="11" borderId="10" xfId="0" applyNumberFormat="1" applyFont="1" applyFill="1" applyBorder="1" applyAlignment="1">
      <alignment horizontal="center" vertical="center" wrapText="1"/>
    </xf>
    <xf numFmtId="49" fontId="52" fillId="11" borderId="0" xfId="0" applyNumberFormat="1" applyFont="1" applyFill="1" applyBorder="1" applyAlignment="1">
      <alignment horizontal="center" vertical="center" wrapText="1"/>
    </xf>
    <xf numFmtId="49" fontId="53" fillId="11" borderId="0" xfId="0" applyNumberFormat="1" applyFont="1" applyFill="1" applyBorder="1" applyAlignment="1">
      <alignment horizontal="center" vertical="center" wrapText="1"/>
    </xf>
    <xf numFmtId="49" fontId="52" fillId="11" borderId="26" xfId="0" applyNumberFormat="1" applyFont="1" applyFill="1" applyBorder="1" applyAlignment="1">
      <alignment horizontal="center" vertical="center" wrapText="1"/>
    </xf>
    <xf numFmtId="0" fontId="52" fillId="0" borderId="0" xfId="0" applyFont="1" applyAlignment="1">
      <alignment vertical="center" wrapText="1"/>
    </xf>
    <xf numFmtId="0" fontId="52" fillId="11" borderId="7" xfId="0" applyFont="1" applyFill="1" applyBorder="1" applyAlignment="1">
      <alignment vertical="center" wrapText="1"/>
    </xf>
    <xf numFmtId="0" fontId="52" fillId="11" borderId="8" xfId="0" applyFont="1" applyFill="1" applyBorder="1" applyAlignment="1">
      <alignment vertical="center" wrapText="1"/>
    </xf>
    <xf numFmtId="0" fontId="52" fillId="11" borderId="9" xfId="0" applyFont="1" applyFill="1" applyBorder="1" applyAlignment="1">
      <alignment vertical="center" wrapText="1"/>
    </xf>
    <xf numFmtId="0" fontId="52" fillId="11" borderId="9" xfId="0" applyFont="1" applyFill="1" applyBorder="1" applyAlignment="1">
      <alignment horizontal="center" vertical="center" wrapText="1"/>
    </xf>
    <xf numFmtId="49" fontId="54" fillId="3" borderId="0" xfId="0" applyNumberFormat="1" applyFont="1" applyFill="1" applyBorder="1" applyAlignment="1">
      <alignment horizontal="center" vertical="center" wrapText="1"/>
    </xf>
    <xf numFmtId="0" fontId="54" fillId="3" borderId="0" xfId="0" applyFont="1" applyFill="1" applyBorder="1" applyAlignment="1">
      <alignment horizontal="center" vertical="center" wrapText="1"/>
    </xf>
    <xf numFmtId="0" fontId="54" fillId="9" borderId="0" xfId="0" applyFont="1" applyFill="1" applyBorder="1" applyAlignment="1">
      <alignment horizontal="center" vertical="center" wrapText="1"/>
    </xf>
    <xf numFmtId="0" fontId="55" fillId="9" borderId="0" xfId="0" applyFont="1" applyFill="1" applyBorder="1" applyAlignment="1">
      <alignment horizontal="center" vertical="center" wrapText="1"/>
    </xf>
    <xf numFmtId="0" fontId="54" fillId="10" borderId="0" xfId="0" applyFont="1" applyFill="1" applyBorder="1" applyAlignment="1">
      <alignment horizontal="center" vertical="center" wrapText="1"/>
    </xf>
    <xf numFmtId="0" fontId="53" fillId="10" borderId="0" xfId="58" applyFont="1" applyFill="1" applyBorder="1" applyAlignment="1">
      <alignment horizontal="center" vertical="center" wrapText="1"/>
    </xf>
    <xf numFmtId="0" fontId="55" fillId="10" borderId="0" xfId="0" applyFont="1" applyFill="1" applyBorder="1" applyAlignment="1">
      <alignment horizontal="center" vertical="center" wrapText="1"/>
    </xf>
    <xf numFmtId="166" fontId="54" fillId="3" borderId="0" xfId="90" applyNumberFormat="1" applyFont="1" applyFill="1" applyBorder="1" applyAlignment="1">
      <alignment horizontal="center" vertical="center" wrapText="1"/>
    </xf>
    <xf numFmtId="164" fontId="54" fillId="3" borderId="0" xfId="0" applyNumberFormat="1" applyFont="1" applyFill="1" applyBorder="1" applyAlignment="1">
      <alignment horizontal="center" vertical="center" wrapText="1"/>
    </xf>
    <xf numFmtId="2" fontId="54" fillId="3" borderId="0" xfId="0" applyNumberFormat="1" applyFont="1" applyFill="1" applyBorder="1" applyAlignment="1">
      <alignment horizontal="center" vertical="center" wrapText="1"/>
    </xf>
    <xf numFmtId="166" fontId="54" fillId="3" borderId="0" xfId="0" applyNumberFormat="1" applyFont="1" applyFill="1" applyBorder="1" applyAlignment="1">
      <alignment horizontal="center" vertical="center" wrapText="1"/>
    </xf>
    <xf numFmtId="0" fontId="54" fillId="3" borderId="0" xfId="0" applyNumberFormat="1" applyFont="1" applyFill="1" applyBorder="1" applyAlignment="1">
      <alignment horizontal="center" vertical="center" wrapText="1"/>
    </xf>
    <xf numFmtId="0" fontId="54" fillId="3" borderId="5" xfId="0" applyFont="1" applyFill="1" applyBorder="1" applyAlignment="1">
      <alignment horizontal="center" vertical="center" wrapText="1"/>
    </xf>
    <xf numFmtId="0" fontId="54" fillId="3" borderId="3" xfId="0" applyFont="1" applyFill="1" applyBorder="1" applyAlignment="1">
      <alignment horizontal="center" vertical="center" wrapText="1"/>
    </xf>
    <xf numFmtId="0" fontId="54" fillId="10" borderId="0" xfId="0" applyNumberFormat="1" applyFont="1" applyFill="1" applyBorder="1" applyAlignment="1">
      <alignment horizontal="center" vertical="center" wrapText="1"/>
    </xf>
    <xf numFmtId="0" fontId="56" fillId="0" borderId="0" xfId="0" applyFont="1" applyFill="1" applyAlignment="1">
      <alignment horizontal="center" vertical="center" wrapText="1"/>
    </xf>
    <xf numFmtId="0" fontId="57" fillId="0" borderId="0" xfId="0" applyFont="1" applyFill="1" applyAlignment="1">
      <alignment horizontal="center" vertical="center" wrapText="1"/>
    </xf>
    <xf numFmtId="166" fontId="56" fillId="0" borderId="0" xfId="90" applyNumberFormat="1" applyFont="1" applyFill="1" applyAlignment="1">
      <alignment horizontal="center" vertical="center" wrapText="1"/>
    </xf>
    <xf numFmtId="2" fontId="56" fillId="0" borderId="0" xfId="0" applyNumberFormat="1" applyFont="1" applyFill="1" applyAlignment="1">
      <alignment horizontal="center" vertical="center" wrapText="1"/>
    </xf>
    <xf numFmtId="166" fontId="56" fillId="0" borderId="0" xfId="90" applyNumberFormat="1" applyFont="1" applyFill="1" applyBorder="1" applyAlignment="1">
      <alignment horizontal="center" vertical="center" wrapText="1"/>
    </xf>
    <xf numFmtId="0" fontId="56" fillId="0" borderId="0" xfId="90" applyNumberFormat="1" applyFont="1" applyFill="1" applyBorder="1" applyAlignment="1">
      <alignment horizontal="center" vertical="center" wrapText="1"/>
    </xf>
    <xf numFmtId="164" fontId="56" fillId="0" borderId="0" xfId="0" applyNumberFormat="1" applyFont="1" applyFill="1" applyAlignment="1">
      <alignment horizontal="center" vertical="center" wrapText="1"/>
    </xf>
    <xf numFmtId="164" fontId="56" fillId="0" borderId="0" xfId="0" applyNumberFormat="1" applyFont="1" applyAlignment="1">
      <alignment horizontal="center" vertical="center" wrapText="1"/>
    </xf>
    <xf numFmtId="164" fontId="56" fillId="0" borderId="0" xfId="0" applyNumberFormat="1" applyFont="1" applyFill="1" applyBorder="1" applyAlignment="1">
      <alignment horizontal="center" vertical="center" wrapText="1"/>
    </xf>
    <xf numFmtId="0" fontId="56" fillId="0" borderId="0" xfId="0" applyFont="1" applyAlignment="1">
      <alignment horizontal="center" vertical="center" wrapText="1"/>
    </xf>
    <xf numFmtId="9" fontId="56" fillId="0" borderId="0" xfId="0" applyNumberFormat="1" applyFont="1" applyAlignment="1">
      <alignment horizontal="center" vertical="center" wrapText="1"/>
    </xf>
    <xf numFmtId="9" fontId="56" fillId="0" borderId="0" xfId="0" applyNumberFormat="1" applyFont="1" applyFill="1" applyAlignment="1">
      <alignment horizontal="center" vertical="center" wrapText="1"/>
    </xf>
    <xf numFmtId="0" fontId="56" fillId="0" borderId="0" xfId="0" applyFont="1" applyFill="1" applyBorder="1" applyAlignment="1">
      <alignment horizontal="center" vertical="center" wrapText="1"/>
    </xf>
    <xf numFmtId="2" fontId="56" fillId="0" borderId="0" xfId="90" applyNumberFormat="1" applyFont="1" applyFill="1" applyAlignment="1">
      <alignment horizontal="center" vertical="center" wrapText="1"/>
    </xf>
    <xf numFmtId="0" fontId="56" fillId="0" borderId="0" xfId="90" applyNumberFormat="1" applyFont="1" applyFill="1" applyAlignment="1">
      <alignment horizontal="center" vertical="center" wrapText="1"/>
    </xf>
    <xf numFmtId="49" fontId="56" fillId="0" borderId="0" xfId="0" applyNumberFormat="1" applyFont="1" applyFill="1" applyAlignment="1">
      <alignment horizontal="center" vertical="center" wrapText="1"/>
    </xf>
    <xf numFmtId="0" fontId="57" fillId="0" borderId="0" xfId="0" applyFont="1" applyFill="1" applyBorder="1" applyAlignment="1">
      <alignment horizontal="center" vertical="center" wrapText="1"/>
    </xf>
    <xf numFmtId="167" fontId="56" fillId="0" borderId="0" xfId="90" applyNumberFormat="1" applyFont="1" applyFill="1" applyAlignment="1">
      <alignment horizontal="center" vertical="center" wrapText="1"/>
    </xf>
    <xf numFmtId="0" fontId="56" fillId="0" borderId="0" xfId="0" applyNumberFormat="1" applyFont="1" applyFill="1" applyAlignment="1">
      <alignment horizontal="center" vertical="center" wrapText="1"/>
    </xf>
    <xf numFmtId="0" fontId="58" fillId="0" borderId="0" xfId="0" applyFont="1" applyFill="1" applyAlignment="1">
      <alignment horizontal="center" vertical="center" wrapText="1"/>
    </xf>
    <xf numFmtId="8" fontId="56" fillId="0" borderId="0" xfId="0" applyNumberFormat="1" applyFont="1" applyFill="1" applyAlignment="1">
      <alignment horizontal="center" vertical="center" wrapText="1"/>
    </xf>
    <xf numFmtId="0" fontId="56" fillId="0" borderId="0" xfId="0" applyNumberFormat="1" applyFont="1" applyAlignment="1">
      <alignment horizontal="center" vertical="center" wrapText="1"/>
    </xf>
    <xf numFmtId="166" fontId="56" fillId="0" borderId="0" xfId="0" applyNumberFormat="1" applyFont="1" applyFill="1" applyAlignment="1">
      <alignment horizontal="center" vertical="center" wrapText="1"/>
    </xf>
    <xf numFmtId="166" fontId="57" fillId="0" borderId="0" xfId="90" applyNumberFormat="1" applyFont="1" applyFill="1" applyAlignment="1">
      <alignment horizontal="center" vertical="center" wrapText="1"/>
    </xf>
    <xf numFmtId="164" fontId="57" fillId="0" borderId="0" xfId="0" applyNumberFormat="1" applyFont="1" applyFill="1" applyAlignment="1">
      <alignment horizontal="center" vertical="center" wrapText="1"/>
    </xf>
    <xf numFmtId="49" fontId="56" fillId="0" borderId="0" xfId="0" applyNumberFormat="1" applyFont="1" applyAlignment="1">
      <alignment horizontal="center" vertical="center" wrapText="1"/>
    </xf>
    <xf numFmtId="0" fontId="57" fillId="0" borderId="0" xfId="0" applyFont="1" applyAlignment="1">
      <alignment horizontal="center" vertical="center" wrapText="1"/>
    </xf>
    <xf numFmtId="166" fontId="56" fillId="0" borderId="0" xfId="90" applyNumberFormat="1" applyFont="1" applyAlignment="1">
      <alignment horizontal="center" vertical="center" wrapText="1"/>
    </xf>
    <xf numFmtId="2" fontId="56" fillId="0" borderId="0" xfId="0" applyNumberFormat="1" applyFont="1" applyAlignment="1">
      <alignment horizontal="center" vertical="center" wrapText="1"/>
    </xf>
    <xf numFmtId="166" fontId="56" fillId="0" borderId="0" xfId="0" applyNumberFormat="1" applyFont="1" applyAlignment="1">
      <alignment horizontal="center" vertical="center" wrapText="1"/>
    </xf>
    <xf numFmtId="49" fontId="52" fillId="11" borderId="32" xfId="0" applyNumberFormat="1" applyFont="1" applyFill="1" applyBorder="1" applyAlignment="1">
      <alignment horizontal="center" vertical="center" wrapText="1"/>
    </xf>
    <xf numFmtId="0" fontId="17" fillId="3" borderId="4" xfId="0" applyFont="1" applyFill="1" applyBorder="1" applyAlignment="1">
      <alignment horizontal="center" vertical="center" wrapText="1"/>
    </xf>
    <xf numFmtId="0" fontId="31" fillId="3" borderId="0" xfId="0" applyFont="1" applyFill="1" applyBorder="1" applyAlignment="1">
      <alignment horizontal="center" vertical="center" wrapText="1"/>
    </xf>
    <xf numFmtId="0" fontId="0" fillId="3" borderId="0" xfId="0" applyFill="1" applyAlignment="1">
      <alignment horizontal="center" vertical="center" wrapText="1"/>
    </xf>
    <xf numFmtId="0" fontId="59" fillId="0" borderId="0" xfId="121" applyFont="1"/>
    <xf numFmtId="0" fontId="0" fillId="0" borderId="0" xfId="0" applyFont="1" applyFill="1" applyBorder="1" applyAlignment="1">
      <alignment horizontal="center" vertical="center" wrapText="1"/>
    </xf>
    <xf numFmtId="0" fontId="17" fillId="17" borderId="0" xfId="0" applyFont="1" applyFill="1" applyAlignment="1">
      <alignment horizontal="center" vertical="center"/>
    </xf>
    <xf numFmtId="0" fontId="36" fillId="0" borderId="0" xfId="0" applyFont="1" applyAlignment="1">
      <alignment vertical="center"/>
    </xf>
    <xf numFmtId="0" fontId="40" fillId="10" borderId="2" xfId="0" applyFont="1" applyFill="1" applyBorder="1" applyAlignment="1">
      <alignment horizontal="center" vertical="center" wrapText="1"/>
    </xf>
    <xf numFmtId="0" fontId="47" fillId="20" borderId="1" xfId="0" applyFont="1" applyFill="1" applyBorder="1" applyAlignment="1">
      <alignment horizontal="center" vertical="center" wrapText="1"/>
    </xf>
    <xf numFmtId="0" fontId="0" fillId="10" borderId="0" xfId="0" applyNumberFormat="1" applyFont="1" applyFill="1" applyAlignment="1">
      <alignment horizontal="center" vertical="center" wrapText="1"/>
    </xf>
    <xf numFmtId="0" fontId="56" fillId="10" borderId="0" xfId="0" applyNumberFormat="1" applyFont="1" applyFill="1" applyAlignment="1">
      <alignment horizontal="center" vertical="center" wrapText="1"/>
    </xf>
    <xf numFmtId="0" fontId="56" fillId="10" borderId="0" xfId="90" applyNumberFormat="1" applyFont="1" applyFill="1" applyAlignment="1">
      <alignment horizontal="center" vertical="center" wrapText="1"/>
    </xf>
    <xf numFmtId="0" fontId="0" fillId="10" borderId="0" xfId="0" applyFill="1" applyAlignment="1">
      <alignment horizontal="center" vertical="center" wrapText="1"/>
    </xf>
    <xf numFmtId="0" fontId="0" fillId="10" borderId="0" xfId="105" applyFont="1" applyFill="1" applyBorder="1" applyAlignment="1">
      <alignment horizontal="center" vertical="center" wrapText="1"/>
    </xf>
    <xf numFmtId="0" fontId="28" fillId="10" borderId="0" xfId="105" applyFont="1" applyFill="1" applyBorder="1" applyAlignment="1">
      <alignment horizontal="center" vertical="center" wrapText="1"/>
    </xf>
    <xf numFmtId="49" fontId="0" fillId="0" borderId="0" xfId="0" applyNumberFormat="1" applyFont="1" applyFill="1" applyAlignment="1">
      <alignment horizontal="center" vertical="center" wrapText="1"/>
    </xf>
    <xf numFmtId="49" fontId="4" fillId="22" borderId="0" xfId="0" applyNumberFormat="1" applyFont="1" applyFill="1" applyAlignment="1">
      <alignment horizontal="center" vertical="center" wrapText="1"/>
    </xf>
    <xf numFmtId="0" fontId="4" fillId="22" borderId="0" xfId="0" applyFont="1" applyFill="1" applyAlignment="1">
      <alignment horizontal="center" vertical="center" wrapText="1"/>
    </xf>
    <xf numFmtId="0" fontId="0" fillId="22" borderId="0" xfId="0" applyFont="1" applyFill="1" applyAlignment="1">
      <alignment horizontal="center" vertical="center" wrapText="1"/>
    </xf>
    <xf numFmtId="0" fontId="45" fillId="22" borderId="0" xfId="0" applyFont="1" applyFill="1" applyAlignment="1">
      <alignment horizontal="center" vertical="center" wrapText="1"/>
    </xf>
    <xf numFmtId="166" fontId="4" fillId="22" borderId="0" xfId="90" applyNumberFormat="1" applyFont="1" applyFill="1" applyAlignment="1">
      <alignment horizontal="center" vertical="center" wrapText="1"/>
    </xf>
    <xf numFmtId="164" fontId="4" fillId="22" borderId="0" xfId="0" applyNumberFormat="1" applyFont="1" applyFill="1" applyAlignment="1">
      <alignment horizontal="center" vertical="center" wrapText="1"/>
    </xf>
    <xf numFmtId="2" fontId="4" fillId="22" borderId="0" xfId="0" applyNumberFormat="1" applyFont="1" applyFill="1" applyAlignment="1">
      <alignment horizontal="center" vertical="center" wrapText="1"/>
    </xf>
    <xf numFmtId="166" fontId="4" fillId="22" borderId="0" xfId="0" applyNumberFormat="1" applyFont="1" applyFill="1" applyAlignment="1">
      <alignment horizontal="center" vertical="center" wrapText="1"/>
    </xf>
    <xf numFmtId="0" fontId="4" fillId="22" borderId="0" xfId="0" applyNumberFormat="1" applyFont="1" applyFill="1" applyAlignment="1">
      <alignment horizontal="center" vertical="center" wrapText="1"/>
    </xf>
    <xf numFmtId="49" fontId="0" fillId="22" borderId="0" xfId="0" applyNumberFormat="1" applyFont="1" applyFill="1" applyAlignment="1">
      <alignment horizontal="center" vertical="center" wrapText="1"/>
    </xf>
    <xf numFmtId="9" fontId="56" fillId="17" borderId="0" xfId="0" applyNumberFormat="1" applyFont="1" applyFill="1" applyAlignment="1">
      <alignment horizontal="center" vertical="center" wrapText="1"/>
    </xf>
    <xf numFmtId="164" fontId="56" fillId="17" borderId="0" xfId="0" applyNumberFormat="1" applyFont="1" applyFill="1" applyAlignment="1">
      <alignment horizontal="center" vertical="center" wrapText="1"/>
    </xf>
    <xf numFmtId="0" fontId="56" fillId="17" borderId="0" xfId="0" applyFont="1" applyFill="1" applyAlignment="1">
      <alignment horizontal="center" vertical="center" wrapText="1"/>
    </xf>
    <xf numFmtId="0" fontId="59" fillId="17" borderId="0" xfId="0" applyNumberFormat="1" applyFont="1" applyFill="1" applyAlignment="1">
      <alignment horizontal="center" vertical="center" wrapText="1"/>
    </xf>
    <xf numFmtId="164" fontId="59" fillId="17" borderId="0" xfId="0" applyNumberFormat="1" applyFont="1" applyFill="1" applyAlignment="1">
      <alignment horizontal="center" vertical="center" wrapText="1"/>
    </xf>
    <xf numFmtId="0" fontId="31" fillId="11" borderId="0" xfId="0" applyFont="1" applyFill="1" applyBorder="1" applyAlignment="1">
      <alignment horizontal="center" vertical="center"/>
    </xf>
    <xf numFmtId="0" fontId="35" fillId="11" borderId="0" xfId="0" applyFont="1" applyFill="1" applyBorder="1" applyAlignment="1">
      <alignment horizontal="center" vertical="center"/>
    </xf>
    <xf numFmtId="0" fontId="0" fillId="0" borderId="0" xfId="0" applyFill="1" applyAlignment="1">
      <alignment horizontal="center" vertical="center"/>
    </xf>
    <xf numFmtId="0" fontId="33" fillId="0" borderId="0" xfId="103" applyFont="1" applyFill="1" applyAlignment="1">
      <alignment horizontal="center" vertical="center"/>
    </xf>
    <xf numFmtId="0" fontId="0" fillId="10" borderId="0" xfId="0" applyFill="1" applyAlignment="1">
      <alignment horizontal="center" vertical="center"/>
    </xf>
    <xf numFmtId="0" fontId="0" fillId="0" borderId="0" xfId="103" applyFont="1" applyFill="1" applyBorder="1" applyAlignment="1">
      <alignment horizontal="center" vertical="center"/>
    </xf>
    <xf numFmtId="0" fontId="0" fillId="0" borderId="0" xfId="103" applyFont="1" applyFill="1" applyAlignment="1">
      <alignment horizontal="center" vertical="center"/>
    </xf>
    <xf numFmtId="0" fontId="0" fillId="0" borderId="0" xfId="103" applyFont="1" applyFill="1" applyAlignment="1">
      <alignment horizontal="center" vertical="center" wrapText="1"/>
    </xf>
    <xf numFmtId="0" fontId="0" fillId="0" borderId="0" xfId="0" applyFont="1" applyFill="1" applyBorder="1" applyAlignment="1">
      <alignment vertical="center"/>
    </xf>
    <xf numFmtId="0" fontId="59" fillId="0" borderId="0" xfId="0" applyFont="1" applyFill="1" applyAlignment="1">
      <alignment horizontal="center" vertical="center" wrapText="1"/>
    </xf>
    <xf numFmtId="0" fontId="59" fillId="0" borderId="0" xfId="0" applyFont="1" applyAlignment="1">
      <alignment horizontal="center" vertical="center" wrapText="1"/>
    </xf>
    <xf numFmtId="0" fontId="0" fillId="15" borderId="0" xfId="0" applyFill="1" applyAlignment="1">
      <alignment horizontal="center" vertical="center" wrapText="1"/>
    </xf>
    <xf numFmtId="0" fontId="0" fillId="15" borderId="0" xfId="0" applyFill="1" applyAlignment="1">
      <alignment horizontal="center" vertical="center"/>
    </xf>
    <xf numFmtId="0" fontId="0" fillId="15" borderId="0" xfId="105" applyFont="1" applyFill="1" applyBorder="1" applyAlignment="1">
      <alignment horizontal="center" vertical="center" wrapText="1"/>
    </xf>
    <xf numFmtId="0" fontId="28" fillId="15" borderId="0" xfId="105" applyFont="1" applyFill="1" applyBorder="1" applyAlignment="1">
      <alignment horizontal="center" vertical="center" wrapText="1"/>
    </xf>
    <xf numFmtId="0" fontId="45" fillId="0" borderId="0" xfId="0" applyFont="1" applyFill="1" applyAlignment="1">
      <alignment horizontal="center" vertical="center" wrapText="1"/>
    </xf>
    <xf numFmtId="1" fontId="54" fillId="3" borderId="0" xfId="0" applyNumberFormat="1" applyFont="1" applyFill="1" applyBorder="1" applyAlignment="1">
      <alignment horizontal="center" vertical="center" wrapText="1"/>
    </xf>
    <xf numFmtId="1" fontId="56" fillId="0" borderId="0" xfId="0" applyNumberFormat="1" applyFont="1" applyFill="1" applyAlignment="1">
      <alignment horizontal="center" vertical="center" wrapText="1"/>
    </xf>
    <xf numFmtId="1" fontId="56" fillId="0" borderId="0" xfId="0" applyNumberFormat="1" applyFont="1" applyAlignment="1">
      <alignment horizontal="center" vertical="center" wrapText="1"/>
    </xf>
    <xf numFmtId="0" fontId="60" fillId="0" borderId="0" xfId="0" applyFont="1" applyAlignment="1">
      <alignment vertical="center"/>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vertical="center" wrapText="1"/>
    </xf>
    <xf numFmtId="0" fontId="3" fillId="0" borderId="0" xfId="105" applyFont="1" applyFill="1" applyBorder="1" applyAlignment="1">
      <alignment horizontal="center" vertical="center" wrapText="1"/>
    </xf>
    <xf numFmtId="0" fontId="3" fillId="0" borderId="0" xfId="105" applyFont="1" applyFill="1" applyBorder="1" applyAlignment="1">
      <alignment horizontal="left" vertical="center" wrapText="1"/>
    </xf>
    <xf numFmtId="10" fontId="3" fillId="0" borderId="0" xfId="0" applyNumberFormat="1" applyFont="1" applyAlignment="1">
      <alignment horizontal="center" vertical="center" wrapText="1"/>
    </xf>
    <xf numFmtId="0" fontId="0" fillId="0" borderId="0" xfId="0" applyFont="1" applyAlignment="1">
      <alignment vertical="center" wrapText="1"/>
    </xf>
    <xf numFmtId="10" fontId="0" fillId="0" borderId="0" xfId="0" applyNumberFormat="1" applyFont="1" applyAlignment="1">
      <alignment horizontal="center" vertical="center" wrapText="1"/>
    </xf>
    <xf numFmtId="49" fontId="56" fillId="5" borderId="0" xfId="0" applyNumberFormat="1" applyFont="1" applyFill="1" applyAlignment="1">
      <alignment horizontal="center" vertical="center"/>
    </xf>
    <xf numFmtId="0" fontId="56" fillId="5" borderId="0" xfId="0" applyFont="1" applyFill="1" applyAlignment="1">
      <alignment horizontal="center" vertical="center"/>
    </xf>
    <xf numFmtId="0" fontId="57" fillId="5" borderId="0" xfId="0" applyFont="1" applyFill="1" applyAlignment="1">
      <alignment horizontal="center" vertical="center"/>
    </xf>
    <xf numFmtId="166" fontId="56" fillId="5" borderId="0" xfId="90" applyNumberFormat="1" applyFont="1" applyFill="1" applyAlignment="1">
      <alignment horizontal="center" vertical="center"/>
    </xf>
    <xf numFmtId="164" fontId="56" fillId="5" borderId="0" xfId="0" applyNumberFormat="1" applyFont="1" applyFill="1" applyAlignment="1">
      <alignment horizontal="center" vertical="center"/>
    </xf>
    <xf numFmtId="2" fontId="56" fillId="5" borderId="0" xfId="0" applyNumberFormat="1" applyFont="1" applyFill="1" applyAlignment="1">
      <alignment horizontal="center" vertical="center"/>
    </xf>
    <xf numFmtId="166" fontId="56" fillId="5" borderId="0" xfId="0" applyNumberFormat="1" applyFont="1" applyFill="1" applyAlignment="1">
      <alignment horizontal="center" vertical="center"/>
    </xf>
    <xf numFmtId="0" fontId="56" fillId="5" borderId="0" xfId="0" applyNumberFormat="1" applyFont="1" applyFill="1" applyAlignment="1">
      <alignment horizontal="center" vertical="center"/>
    </xf>
    <xf numFmtId="0" fontId="0" fillId="5" borderId="0" xfId="0" applyFont="1" applyFill="1" applyAlignment="1">
      <alignment horizontal="center" vertical="center"/>
    </xf>
    <xf numFmtId="168" fontId="0" fillId="0" borderId="0" xfId="0" applyNumberFormat="1" applyFill="1" applyAlignment="1">
      <alignment horizontal="center" vertical="center" wrapText="1"/>
    </xf>
    <xf numFmtId="168" fontId="0" fillId="0" borderId="0" xfId="0" applyNumberFormat="1" applyAlignment="1">
      <alignment horizontal="center" vertical="center" wrapText="1"/>
    </xf>
    <xf numFmtId="168" fontId="0" fillId="10" borderId="0" xfId="0" applyNumberFormat="1" applyFill="1" applyAlignment="1">
      <alignment horizontal="center" vertical="center" wrapText="1"/>
    </xf>
    <xf numFmtId="0" fontId="17" fillId="11" borderId="19" xfId="0" applyFont="1" applyFill="1" applyBorder="1" applyAlignment="1">
      <alignment horizontal="center" vertical="center" wrapText="1"/>
    </xf>
    <xf numFmtId="0" fontId="17" fillId="11" borderId="32"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1" fontId="2" fillId="0" borderId="0" xfId="0" applyNumberFormat="1" applyFont="1" applyFill="1" applyAlignment="1">
      <alignment horizontal="center" vertical="center" wrapText="1"/>
    </xf>
    <xf numFmtId="0" fontId="2" fillId="22" borderId="0" xfId="0" applyFont="1" applyFill="1" applyAlignment="1">
      <alignment horizontal="center" vertical="center" wrapText="1"/>
    </xf>
    <xf numFmtId="0" fontId="2" fillId="0" borderId="0" xfId="90" applyNumberFormat="1"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 fontId="2" fillId="0" borderId="0" xfId="0" applyNumberFormat="1" applyFont="1" applyFill="1" applyBorder="1" applyAlignment="1">
      <alignment horizontal="center" vertical="center" wrapText="1"/>
    </xf>
    <xf numFmtId="0" fontId="2" fillId="0" borderId="0" xfId="105" applyFont="1" applyFill="1" applyBorder="1" applyAlignment="1">
      <alignment horizontal="center" vertical="center" wrapText="1"/>
    </xf>
    <xf numFmtId="1" fontId="0" fillId="0" borderId="0" xfId="0" applyNumberFormat="1" applyFont="1" applyFill="1" applyBorder="1" applyAlignment="1">
      <alignment horizontal="center" vertical="center" wrapText="1"/>
    </xf>
    <xf numFmtId="1" fontId="0" fillId="0" borderId="0" xfId="0" applyNumberFormat="1" applyFont="1" applyFill="1" applyAlignment="1">
      <alignment horizontal="center" vertical="center" wrapText="1"/>
    </xf>
    <xf numFmtId="0" fontId="0" fillId="17" borderId="0" xfId="105" applyFont="1" applyFill="1" applyBorder="1" applyAlignment="1">
      <alignment horizontal="center" vertical="center" wrapText="1"/>
    </xf>
    <xf numFmtId="1" fontId="0" fillId="17" borderId="0" xfId="0" applyNumberFormat="1" applyFont="1" applyFill="1" applyAlignment="1">
      <alignment horizontal="center" vertical="center" wrapText="1"/>
    </xf>
    <xf numFmtId="0" fontId="38" fillId="13" borderId="7" xfId="58" applyFont="1" applyFill="1" applyBorder="1" applyAlignment="1">
      <alignment horizontal="center" vertical="center" wrapText="1"/>
    </xf>
    <xf numFmtId="0" fontId="38" fillId="13" borderId="8" xfId="58" applyFont="1" applyFill="1" applyBorder="1" applyAlignment="1">
      <alignment horizontal="center" vertical="center" wrapText="1"/>
    </xf>
    <xf numFmtId="0" fontId="38" fillId="13" borderId="9" xfId="58" applyFont="1" applyFill="1" applyBorder="1" applyAlignment="1">
      <alignment horizontal="center" vertical="center" wrapText="1"/>
    </xf>
    <xf numFmtId="0" fontId="38" fillId="2" borderId="7" xfId="58" applyFont="1" applyFill="1" applyBorder="1" applyAlignment="1">
      <alignment horizontal="center" vertical="center" wrapText="1"/>
    </xf>
    <xf numFmtId="0" fontId="38" fillId="2" borderId="9" xfId="58" applyFont="1" applyFill="1" applyBorder="1" applyAlignment="1">
      <alignment horizontal="center" vertical="center" wrapText="1"/>
    </xf>
    <xf numFmtId="0" fontId="37" fillId="14" borderId="0" xfId="0" applyFont="1" applyFill="1" applyAlignment="1">
      <alignment horizontal="center" vertical="center" wrapText="1"/>
    </xf>
    <xf numFmtId="0" fontId="38" fillId="2" borderId="8" xfId="58" applyFont="1" applyFill="1" applyBorder="1" applyAlignment="1">
      <alignment horizontal="center" vertical="center" wrapText="1"/>
    </xf>
    <xf numFmtId="0" fontId="38" fillId="2" borderId="0" xfId="58" applyFont="1" applyFill="1" applyAlignment="1">
      <alignment horizontal="center" vertical="center" wrapText="1"/>
    </xf>
    <xf numFmtId="0" fontId="38" fillId="2" borderId="11" xfId="58" applyFont="1" applyFill="1" applyBorder="1" applyAlignment="1">
      <alignment horizontal="center" vertical="center" wrapText="1"/>
    </xf>
    <xf numFmtId="0" fontId="38" fillId="13" borderId="10" xfId="58" applyFont="1" applyFill="1" applyBorder="1" applyAlignment="1">
      <alignment horizontal="center" vertical="center" wrapText="1"/>
    </xf>
    <xf numFmtId="0" fontId="38" fillId="13" borderId="0" xfId="58" applyFont="1" applyFill="1" applyAlignment="1">
      <alignment horizontal="center" vertical="center" wrapText="1"/>
    </xf>
    <xf numFmtId="0" fontId="38" fillId="13" borderId="11" xfId="58" applyFont="1" applyFill="1" applyBorder="1" applyAlignment="1">
      <alignment horizontal="center" vertical="center" wrapText="1"/>
    </xf>
    <xf numFmtId="0" fontId="38" fillId="2" borderId="7" xfId="58" applyFont="1" applyFill="1" applyBorder="1" applyAlignment="1">
      <alignment horizontal="center" vertical="center"/>
    </xf>
    <xf numFmtId="0" fontId="38" fillId="2" borderId="8" xfId="58" applyFont="1" applyFill="1" applyBorder="1" applyAlignment="1">
      <alignment horizontal="center" vertical="center"/>
    </xf>
    <xf numFmtId="0" fontId="38" fillId="2" borderId="9" xfId="58" applyFont="1" applyFill="1" applyBorder="1" applyAlignment="1">
      <alignment horizontal="center" vertical="center"/>
    </xf>
    <xf numFmtId="0" fontId="38" fillId="2" borderId="10" xfId="58" applyFont="1" applyFill="1" applyBorder="1" applyAlignment="1">
      <alignment horizontal="center" vertical="center" wrapText="1"/>
    </xf>
    <xf numFmtId="0" fontId="17" fillId="11" borderId="12" xfId="0" applyFont="1" applyFill="1" applyBorder="1" applyAlignment="1">
      <alignment horizontal="center" vertical="center" wrapText="1"/>
    </xf>
    <xf numFmtId="0" fontId="17" fillId="11" borderId="23" xfId="0" applyFont="1" applyFill="1" applyBorder="1" applyAlignment="1">
      <alignment horizontal="center" vertical="center" wrapText="1"/>
    </xf>
    <xf numFmtId="0" fontId="38" fillId="2" borderId="2" xfId="58" applyFont="1" applyFill="1" applyBorder="1" applyAlignment="1">
      <alignment horizontal="center" vertical="center" wrapText="1"/>
    </xf>
    <xf numFmtId="166" fontId="52" fillId="11" borderId="7" xfId="90" applyNumberFormat="1" applyFont="1" applyFill="1" applyBorder="1" applyAlignment="1">
      <alignment horizontal="center" vertical="center" wrapText="1"/>
    </xf>
    <xf numFmtId="166" fontId="52" fillId="11" borderId="8" xfId="90" applyNumberFormat="1" applyFont="1" applyFill="1" applyBorder="1" applyAlignment="1">
      <alignment horizontal="center" vertical="center" wrapText="1"/>
    </xf>
    <xf numFmtId="166" fontId="52" fillId="11" borderId="9" xfId="90" applyNumberFormat="1" applyFont="1" applyFill="1" applyBorder="1" applyAlignment="1">
      <alignment horizontal="center" vertical="center" wrapText="1"/>
    </xf>
    <xf numFmtId="0" fontId="52" fillId="0" borderId="7" xfId="0" applyFont="1" applyBorder="1" applyAlignment="1">
      <alignment horizontal="center" vertical="center" wrapText="1"/>
    </xf>
    <xf numFmtId="0" fontId="52" fillId="0" borderId="8" xfId="0" applyFont="1" applyBorder="1" applyAlignment="1">
      <alignment horizontal="center" vertical="center" wrapText="1"/>
    </xf>
    <xf numFmtId="0" fontId="52" fillId="0" borderId="9" xfId="0" applyFont="1" applyBorder="1" applyAlignment="1">
      <alignment horizontal="center" vertical="center" wrapText="1"/>
    </xf>
    <xf numFmtId="49" fontId="52" fillId="11" borderId="19" xfId="0" applyNumberFormat="1" applyFont="1" applyFill="1" applyBorder="1" applyAlignment="1">
      <alignment horizontal="center" vertical="center" wrapText="1"/>
    </xf>
    <xf numFmtId="49" fontId="52" fillId="11" borderId="33" xfId="0" applyNumberFormat="1" applyFont="1" applyFill="1" applyBorder="1" applyAlignment="1">
      <alignment horizontal="center" vertical="center" wrapText="1"/>
    </xf>
    <xf numFmtId="49" fontId="52" fillId="11" borderId="8" xfId="0" applyNumberFormat="1" applyFont="1" applyFill="1" applyBorder="1" applyAlignment="1">
      <alignment horizontal="center" vertical="center" wrapText="1"/>
    </xf>
    <xf numFmtId="49" fontId="52" fillId="11" borderId="9" xfId="0" applyNumberFormat="1" applyFont="1" applyFill="1" applyBorder="1" applyAlignment="1">
      <alignment horizontal="center" vertical="center" wrapText="1"/>
    </xf>
    <xf numFmtId="0" fontId="52" fillId="0" borderId="4" xfId="0" applyFont="1" applyBorder="1" applyAlignment="1">
      <alignment horizontal="center" vertical="center" wrapText="1"/>
    </xf>
    <xf numFmtId="49" fontId="52" fillId="11" borderId="32" xfId="0" applyNumberFormat="1" applyFont="1" applyFill="1" applyBorder="1" applyAlignment="1">
      <alignment horizontal="center" vertical="center" wrapText="1"/>
    </xf>
    <xf numFmtId="0" fontId="17" fillId="4" borderId="0" xfId="0" applyFont="1" applyFill="1" applyAlignment="1">
      <alignment horizontal="center"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0" fontId="17" fillId="10" borderId="31" xfId="0" applyFont="1" applyFill="1" applyBorder="1" applyAlignment="1">
      <alignment horizontal="center" vertical="center" wrapText="1"/>
    </xf>
    <xf numFmtId="0" fontId="17" fillId="10" borderId="29" xfId="0" applyFont="1" applyFill="1" applyBorder="1" applyAlignment="1">
      <alignment horizontal="center" vertical="center" wrapText="1"/>
    </xf>
    <xf numFmtId="0" fontId="28" fillId="5" borderId="2" xfId="0" applyFont="1" applyFill="1" applyBorder="1" applyAlignment="1">
      <alignment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28" fillId="5" borderId="2" xfId="0" applyFont="1" applyFill="1" applyBorder="1" applyAlignment="1">
      <alignment horizontal="center" vertical="center" wrapText="1"/>
    </xf>
    <xf numFmtId="0" fontId="40" fillId="16" borderId="4" xfId="105" applyFont="1" applyFill="1" applyBorder="1" applyAlignment="1">
      <alignment horizontal="left" vertical="center" wrapText="1" indent="1"/>
    </xf>
    <xf numFmtId="0" fontId="48" fillId="19" borderId="20" xfId="105" applyFont="1" applyFill="1" applyBorder="1" applyAlignment="1">
      <alignment horizontal="center" vertical="center" textRotation="90"/>
    </xf>
    <xf numFmtId="0" fontId="48" fillId="19" borderId="21" xfId="105" applyFont="1" applyFill="1" applyBorder="1" applyAlignment="1">
      <alignment horizontal="center" vertical="center" textRotation="90"/>
    </xf>
    <xf numFmtId="0" fontId="48" fillId="19" borderId="22" xfId="105" applyFont="1" applyFill="1" applyBorder="1" applyAlignment="1">
      <alignment horizontal="center" vertical="center" textRotation="90"/>
    </xf>
    <xf numFmtId="0" fontId="40" fillId="16" borderId="16" xfId="105" applyFont="1" applyFill="1" applyBorder="1" applyAlignment="1">
      <alignment horizontal="left" vertical="center" wrapText="1" indent="1"/>
    </xf>
    <xf numFmtId="0" fontId="40" fillId="16" borderId="17" xfId="105" applyFont="1" applyFill="1" applyBorder="1" applyAlignment="1">
      <alignment horizontal="left" vertical="center" wrapText="1" indent="1"/>
    </xf>
    <xf numFmtId="0" fontId="40" fillId="16" borderId="18" xfId="105" applyFont="1" applyFill="1" applyBorder="1" applyAlignment="1">
      <alignment horizontal="left" vertical="center" wrapText="1" indent="1"/>
    </xf>
    <xf numFmtId="0" fontId="40" fillId="16" borderId="4" xfId="105" applyFont="1" applyFill="1" applyBorder="1" applyAlignment="1">
      <alignment horizontal="left" vertical="center" indent="1"/>
    </xf>
    <xf numFmtId="0" fontId="13" fillId="9" borderId="0" xfId="93" applyFill="1" applyAlignment="1">
      <alignment horizontal="center" vertical="center" wrapText="1"/>
    </xf>
    <xf numFmtId="0" fontId="13" fillId="2" borderId="0" xfId="93" applyFont="1" applyFill="1" applyAlignment="1">
      <alignment horizontal="center" vertical="center" wrapText="1"/>
    </xf>
    <xf numFmtId="0" fontId="13" fillId="2" borderId="0" xfId="93" applyFill="1" applyAlignment="1">
      <alignment horizontal="center" vertical="center" wrapText="1"/>
    </xf>
    <xf numFmtId="0" fontId="13" fillId="9" borderId="0" xfId="93" applyFont="1" applyFill="1" applyAlignment="1">
      <alignment horizontal="center" vertical="center" wrapText="1"/>
    </xf>
    <xf numFmtId="0" fontId="40" fillId="0" borderId="6" xfId="104" applyFont="1" applyBorder="1" applyAlignment="1">
      <alignment horizontal="left" vertical="center" wrapText="1"/>
    </xf>
    <xf numFmtId="0" fontId="9" fillId="0" borderId="0" xfId="104" applyAlignment="1">
      <alignment horizontal="left" vertical="center" wrapText="1"/>
    </xf>
    <xf numFmtId="0" fontId="9" fillId="0" borderId="6" xfId="104" applyBorder="1" applyAlignment="1">
      <alignment horizontal="left" vertical="center" wrapText="1"/>
    </xf>
  </cellXfs>
  <cellStyles count="126">
    <cellStyle name="Currency" xfId="90"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122" builtinId="9" hidden="1"/>
    <cellStyle name="Followed Hyperlink" xfId="123" builtinId="9" hidden="1"/>
    <cellStyle name="Followed Hyperlink" xfId="124" builtinId="9" hidden="1"/>
    <cellStyle name="Followed Hyperlink" xfId="12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8" builtinId="8"/>
    <cellStyle name="Moneda 2" xfId="97" xr:uid="{00000000-0005-0000-0000-00005C000000}"/>
    <cellStyle name="Normal" xfId="0" builtinId="0"/>
    <cellStyle name="Normal 2" xfId="57" xr:uid="{00000000-0005-0000-0000-00005E000000}"/>
    <cellStyle name="Normal 3" xfId="59" xr:uid="{00000000-0005-0000-0000-00005F000000}"/>
    <cellStyle name="Normal 3 2" xfId="94" xr:uid="{00000000-0005-0000-0000-000060000000}"/>
    <cellStyle name="Normal 3 2 2" xfId="101" xr:uid="{00000000-0005-0000-0000-000061000000}"/>
    <cellStyle name="Normal 3 2 2 2" xfId="116" xr:uid="{00000000-0005-0000-0000-000062000000}"/>
    <cellStyle name="Normal 3 2 3" xfId="110" xr:uid="{00000000-0005-0000-0000-000063000000}"/>
    <cellStyle name="Normal 3 3" xfId="96" xr:uid="{00000000-0005-0000-0000-000064000000}"/>
    <cellStyle name="Normal 3 3 2" xfId="112" xr:uid="{00000000-0005-0000-0000-000065000000}"/>
    <cellStyle name="Normal 3 4" xfId="106" xr:uid="{00000000-0005-0000-0000-000066000000}"/>
    <cellStyle name="Normal 4" xfId="91" xr:uid="{00000000-0005-0000-0000-000067000000}"/>
    <cellStyle name="Normal 4 2" xfId="95" xr:uid="{00000000-0005-0000-0000-000068000000}"/>
    <cellStyle name="Normal 4 2 2" xfId="102" xr:uid="{00000000-0005-0000-0000-000069000000}"/>
    <cellStyle name="Normal 4 2 2 2" xfId="117" xr:uid="{00000000-0005-0000-0000-00006A000000}"/>
    <cellStyle name="Normal 4 2 3" xfId="111" xr:uid="{00000000-0005-0000-0000-00006B000000}"/>
    <cellStyle name="Normal 4 3" xfId="98" xr:uid="{00000000-0005-0000-0000-00006C000000}"/>
    <cellStyle name="Normal 4 3 2" xfId="113" xr:uid="{00000000-0005-0000-0000-00006D000000}"/>
    <cellStyle name="Normal 4 4" xfId="107" xr:uid="{00000000-0005-0000-0000-00006E000000}"/>
    <cellStyle name="Normal 5" xfId="92" xr:uid="{00000000-0005-0000-0000-00006F000000}"/>
    <cellStyle name="Normal 5 2" xfId="93" xr:uid="{00000000-0005-0000-0000-000070000000}"/>
    <cellStyle name="Normal 5 2 2" xfId="100" xr:uid="{00000000-0005-0000-0000-000071000000}"/>
    <cellStyle name="Normal 5 2 2 2" xfId="115" xr:uid="{00000000-0005-0000-0000-000072000000}"/>
    <cellStyle name="Normal 5 2 3" xfId="109" xr:uid="{00000000-0005-0000-0000-000073000000}"/>
    <cellStyle name="Normal 5 3" xfId="99" xr:uid="{00000000-0005-0000-0000-000074000000}"/>
    <cellStyle name="Normal 5 3 2" xfId="114" xr:uid="{00000000-0005-0000-0000-000075000000}"/>
    <cellStyle name="Normal 5 4" xfId="108" xr:uid="{00000000-0005-0000-0000-000076000000}"/>
    <cellStyle name="Normal 6" xfId="103" xr:uid="{00000000-0005-0000-0000-000077000000}"/>
    <cellStyle name="Normal 6 2" xfId="118" xr:uid="{00000000-0005-0000-0000-000078000000}"/>
    <cellStyle name="Normal 7" xfId="104" xr:uid="{00000000-0005-0000-0000-000079000000}"/>
    <cellStyle name="Normal 7 2" xfId="119" xr:uid="{00000000-0005-0000-0000-00007A000000}"/>
    <cellStyle name="Normal 8" xfId="105" xr:uid="{00000000-0005-0000-0000-00007B000000}"/>
    <cellStyle name="Normal 8 2" xfId="120" xr:uid="{00000000-0005-0000-0000-00007C000000}"/>
    <cellStyle name="Normal 9" xfId="121" xr:uid="{00000000-0005-0000-0000-00007D000000}"/>
  </cellStyles>
  <dxfs count="1119">
    <dxf>
      <font>
        <b val="0"/>
        <i/>
      </font>
    </dxf>
    <dxf>
      <font>
        <color theme="0" tint="-0.14996795556505021"/>
      </font>
    </dxf>
    <dxf>
      <font>
        <color theme="0" tint="-0.14996795556505021"/>
      </font>
    </dxf>
    <dxf>
      <font>
        <color theme="0" tint="-0.14996795556505021"/>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b val="0"/>
        <i/>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s>
  <tableStyles count="0" defaultTableStyle="TableStyleMedium9" defaultPivotStyle="PivotStyleMedium4"/>
  <colors>
    <mruColors>
      <color rgb="FFEDFD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externalLink" Target="externalLinks/externalLink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171450</xdr:colOff>
      <xdr:row>3</xdr:row>
      <xdr:rowOff>125730</xdr:rowOff>
    </xdr:from>
    <xdr:to>
      <xdr:col>4</xdr:col>
      <xdr:colOff>2731770</xdr:colOff>
      <xdr:row>3</xdr:row>
      <xdr:rowOff>1436370</xdr:rowOff>
    </xdr:to>
    <xdr:sp macro="" textlink="">
      <xdr:nvSpPr>
        <xdr:cNvPr id="2" name="TextBox 1">
          <a:extLst>
            <a:ext uri="{FF2B5EF4-FFF2-40B4-BE49-F238E27FC236}">
              <a16:creationId xmlns:a16="http://schemas.microsoft.com/office/drawing/2014/main" id="{61AE466D-90B0-4605-8B6B-5BAB79EB9A48}"/>
            </a:ext>
          </a:extLst>
        </xdr:cNvPr>
        <xdr:cNvSpPr txBox="1"/>
      </xdr:nvSpPr>
      <xdr:spPr>
        <a:xfrm>
          <a:off x="171450" y="868680"/>
          <a:ext cx="12313920" cy="1310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 </a:t>
          </a:r>
          <a:r>
            <a:rPr lang="en-US" sz="1100" b="0"/>
            <a:t>The</a:t>
          </a:r>
          <a:r>
            <a:rPr lang="en-US" sz="1100" b="0" baseline="0"/>
            <a:t> table below includes each field/column that has the potential to be inferred by data extractors. The purpose of this table is to provide guidance for extractors to infer appropriately and consistently (for one extractor over time and between multiple extractors). In Columns A and B you will find the field name and potential contents of cells in that field, respectively. In Column C you will find the inference protocol. Column D contains examples based on each protocol, where examples may be helpful. In many cases, the guidance is straightforward and therefore no example is given.</a:t>
          </a:r>
        </a:p>
        <a:p>
          <a:endParaRPr lang="en-US" sz="1100" b="0" baseline="0"/>
        </a:p>
        <a:p>
          <a:r>
            <a:rPr lang="en-US" sz="1100" b="0" baseline="0"/>
            <a:t>Sometimes you will see two possible responses separated by a semi-colon (e.g. financial only; inferred). These responses refer to the field in Column A and its associated RS field, respectively. Since this is an inference protocol, possible answers in Column B will almost always be associated with the response "inferred" in the RS field associated with Column A. In other cases, broad advice is given, and paired responses are provided separated by a semi-colon (e.g. "NR; NR"). In this example, report "NR" in both the main field (specified in Column A) and the associated RS field.</a:t>
          </a:r>
          <a:endParaRPr lang="en-US" sz="1100" b="1"/>
        </a:p>
        <a:p>
          <a:endParaRPr lang="en-US" sz="1100" b="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nhe/Documents/1%20-%20GHCC/Data%20Extraction/GHCC%20Data%20Extraction%20PILOT%20v24%206-Oct-2016%20-%20jgk.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cameron03/Desktop/GHCC_Data_Extraction_VMMC_v57_5-July-2017%20(Fina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dcameron03/Documents/Berkeley/%60Fall%202017/Weiss%20Application/My%20Materials/C:/Users/benhe/Downloads/GHCC_Data_Extraction_VMMC_v59_11-October-2017%20_%20LN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dcameron03/Documents/Berkeley/%60Spring%202017/Christine's%20Project/Pilot%20Study%20Budget%20Proposal/C:/Users/benhe/Documents/1%20-%20GHCC/Data%20Extraction/05%20-%20Extraction%20Templates/GHCC%20Data%20Extraction%20v28%2013-Feb-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cameron03/Documents/Berkeley/%60Spring%202017/Christine's%20Project/Pilot%20Study%20Budget%20Proposal/C:/Users/benhe/Documents/1%20-%20GHCC/Data%20Extraction/GHCC%20Data%20Extraction%20PILOT%20v24%206-Oct-2016%20-%20jg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Code Book"/>
      <sheetName val="Cost Categories"/>
      <sheetName val="Outputs"/>
      <sheetName val="Quality Fields"/>
      <sheetName val="ISO Codes"/>
      <sheetName val="Exclusion Guidelines"/>
      <sheetName val="Extraction Process Notes"/>
      <sheetName val="Interesting Studies"/>
      <sheetName val="Notes"/>
      <sheetName val="GHCC Data Extraction PILOT v24 "/>
      <sheetName val="Responses"/>
    </sheetNames>
    <sheetDataSet>
      <sheetData sheetId="0" refreshError="1"/>
      <sheetData sheetId="1" refreshError="1"/>
      <sheetData sheetId="2">
        <row r="41">
          <cell r="A41" t="str">
            <v>T-TST001</v>
          </cell>
        </row>
        <row r="98">
          <cell r="A98" t="str">
            <v>CL01</v>
          </cell>
        </row>
        <row r="99">
          <cell r="A99" t="str">
            <v>CL02</v>
          </cell>
        </row>
        <row r="100">
          <cell r="A100" t="str">
            <v>CL03</v>
          </cell>
        </row>
        <row r="101">
          <cell r="A101" t="str">
            <v>CL04</v>
          </cell>
        </row>
        <row r="102">
          <cell r="A102" t="str">
            <v>UC01</v>
          </cell>
        </row>
        <row r="103">
          <cell r="A103" t="str">
            <v>HL01</v>
          </cell>
        </row>
        <row r="104">
          <cell r="A104" t="str">
            <v>HL02</v>
          </cell>
        </row>
        <row r="105">
          <cell r="A105" t="str">
            <v>HL03</v>
          </cell>
        </row>
        <row r="106">
          <cell r="A106" t="str">
            <v>HL04</v>
          </cell>
        </row>
        <row r="107">
          <cell r="A107" t="str">
            <v>NC01</v>
          </cell>
        </row>
      </sheetData>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ponses"/>
      <sheetName val="Cost Categories"/>
      <sheetName val="Typology v18"/>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ponses"/>
      <sheetName val="Cost Categories"/>
      <sheetName val="Typology v18"/>
    </sheetNames>
    <sheetDataSet>
      <sheetData sheetId="0" refreshError="1"/>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ypology v18"/>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ality Field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C000"/>
  </sheetPr>
  <dimension ref="A1:FA128"/>
  <sheetViews>
    <sheetView tabSelected="1" zoomScale="75" zoomScaleNormal="75" zoomScalePageLayoutView="75" workbookViewId="0">
      <pane xSplit="1" ySplit="3" topLeftCell="B74" activePane="bottomRight" state="frozen"/>
      <selection pane="topRight" activeCell="B1" sqref="B1"/>
      <selection pane="bottomLeft" activeCell="A4" sqref="A4"/>
      <selection pane="bottomRight" activeCell="H76" sqref="H76"/>
    </sheetView>
  </sheetViews>
  <sheetFormatPr defaultColWidth="8.6640625" defaultRowHeight="15.5" x14ac:dyDescent="0.35"/>
  <cols>
    <col min="1" max="1" width="16.1640625" style="155" customWidth="1"/>
    <col min="2" max="2" width="10.6640625" style="155" customWidth="1"/>
    <col min="3" max="3" width="26.1640625" style="29" customWidth="1"/>
    <col min="4" max="4" width="22.1640625" style="155" customWidth="1"/>
    <col min="5" max="5" width="22.1640625" style="217" customWidth="1"/>
    <col min="6" max="6" width="18.33203125" style="155" customWidth="1"/>
    <col min="7" max="7" width="10.1640625" style="155" customWidth="1"/>
    <col min="8" max="8" width="43.5" style="155" customWidth="1"/>
    <col min="9" max="9" width="24.1640625" style="155" customWidth="1"/>
    <col min="10" max="10" width="24.1640625" style="217" customWidth="1"/>
    <col min="11" max="11" width="15.1640625" style="155" customWidth="1"/>
    <col min="12" max="12" width="38" style="155" customWidth="1"/>
    <col min="13" max="13" width="24.1640625" style="155" customWidth="1"/>
    <col min="14" max="18" width="22.83203125" style="155" customWidth="1"/>
    <col min="19" max="19" width="31.83203125" style="155" customWidth="1"/>
    <col min="20" max="20" width="13.1640625" style="155" customWidth="1"/>
    <col min="21" max="21" width="25.5" style="155" customWidth="1"/>
    <col min="22" max="22" width="24.1640625" style="155" customWidth="1"/>
    <col min="23" max="27" width="9.1640625" style="155" customWidth="1"/>
    <col min="28" max="28" width="14.5" style="155" customWidth="1"/>
    <col min="29" max="29" width="24.1640625" style="155" customWidth="1"/>
    <col min="30" max="30" width="15.1640625" style="155" customWidth="1"/>
    <col min="31" max="31" width="14.6640625" style="155" customWidth="1"/>
    <col min="32" max="32" width="19.1640625" style="155" customWidth="1"/>
    <col min="33" max="33" width="15" style="155" customWidth="1"/>
    <col min="34" max="34" width="14.33203125" style="155" customWidth="1"/>
    <col min="35" max="35" width="14.83203125" style="155" customWidth="1"/>
    <col min="36" max="36" width="14.33203125" style="155" customWidth="1"/>
    <col min="37" max="37" width="13.83203125" style="155" customWidth="1"/>
    <col min="38" max="38" width="14.6640625" style="155" customWidth="1"/>
    <col min="39" max="39" width="28" style="111" customWidth="1"/>
    <col min="40" max="40" width="26.6640625" style="18" customWidth="1"/>
    <col min="41" max="41" width="18.1640625" style="18" customWidth="1"/>
    <col min="42" max="42" width="22.33203125" style="18" customWidth="1"/>
    <col min="43" max="43" width="17.6640625" style="18" customWidth="1"/>
    <col min="44" max="44" width="14.5" style="18" customWidth="1"/>
    <col min="45" max="45" width="41.5" style="155" customWidth="1"/>
    <col min="46" max="46" width="15.1640625" style="18" customWidth="1"/>
    <col min="47" max="47" width="12.6640625" style="18" customWidth="1"/>
    <col min="48" max="48" width="16.83203125" style="18" customWidth="1"/>
    <col min="49" max="49" width="23.33203125" style="18" customWidth="1"/>
    <col min="50" max="50" width="30.6640625" style="18" customWidth="1"/>
    <col min="51" max="51" width="14.5" style="18" customWidth="1"/>
    <col min="52" max="52" width="26.6640625" style="18" customWidth="1"/>
    <col min="53" max="53" width="24.1640625" style="18" customWidth="1"/>
    <col min="54" max="56" width="18" style="18" customWidth="1"/>
    <col min="57" max="57" width="31.5" style="18" customWidth="1"/>
    <col min="58" max="58" width="21.5" style="18" customWidth="1"/>
    <col min="59" max="59" width="19.1640625" style="18" customWidth="1"/>
    <col min="60" max="60" width="15.5" style="18" customWidth="1"/>
    <col min="61" max="61" width="12.1640625" style="18" customWidth="1"/>
    <col min="62" max="63" width="10.83203125" style="18" customWidth="1"/>
    <col min="64" max="65" width="13.1640625" style="18" customWidth="1"/>
    <col min="66" max="66" width="18.33203125" style="18" customWidth="1"/>
    <col min="67" max="67" width="20.5" style="18" customWidth="1"/>
    <col min="68" max="68" width="24.1640625" style="18" customWidth="1"/>
    <col min="69" max="69" width="17.1640625" style="18" customWidth="1"/>
    <col min="70" max="70" width="18.83203125" style="18" customWidth="1"/>
    <col min="71" max="71" width="24.1640625" style="18" customWidth="1"/>
    <col min="72" max="73" width="19.83203125" style="18" customWidth="1"/>
    <col min="74" max="74" width="24.1640625" style="18" customWidth="1"/>
    <col min="75" max="76" width="11.6640625" style="18" customWidth="1"/>
    <col min="77" max="77" width="15.83203125" style="18" customWidth="1"/>
    <col min="78" max="78" width="13" style="18" customWidth="1"/>
    <col min="79" max="80" width="15.1640625" style="18" customWidth="1"/>
    <col min="81" max="81" width="14.83203125" style="18" customWidth="1"/>
    <col min="82" max="82" width="14.5" style="18" customWidth="1"/>
    <col min="83" max="83" width="13.6640625" style="18" customWidth="1"/>
    <col min="84" max="84" width="18.6640625" style="18" customWidth="1"/>
    <col min="85" max="85" width="24" style="18" customWidth="1"/>
    <col min="86" max="87" width="17.5" style="18" customWidth="1"/>
    <col min="88" max="89" width="16.83203125" style="18" customWidth="1"/>
    <col min="90" max="90" width="16.1640625" style="18" customWidth="1"/>
    <col min="91" max="91" width="18.33203125" style="18" customWidth="1"/>
    <col min="92" max="92" width="24.1640625" style="18" customWidth="1"/>
    <col min="93" max="93" width="17.1640625" style="18" customWidth="1"/>
    <col min="94" max="94" width="11.6640625" style="18" customWidth="1"/>
    <col min="95" max="95" width="24.1640625" style="18" customWidth="1"/>
    <col min="96" max="96" width="22.6640625" style="18" customWidth="1"/>
    <col min="97" max="97" width="12.5" style="18" customWidth="1"/>
    <col min="98" max="98" width="13.1640625" style="18" customWidth="1"/>
    <col min="99" max="99" width="14.33203125" style="18" customWidth="1"/>
    <col min="100" max="100" width="18.6640625" style="18" customWidth="1"/>
    <col min="101" max="101" width="21.6640625" style="18" customWidth="1"/>
    <col min="102" max="102" width="29" style="18" customWidth="1"/>
    <col min="103" max="104" width="24.1640625" style="18" customWidth="1"/>
    <col min="105" max="105" width="24.1640625" style="155" customWidth="1"/>
    <col min="106" max="107" width="16.6640625" style="155" customWidth="1"/>
    <col min="108" max="109" width="18.5" style="155" customWidth="1"/>
    <col min="110" max="111" width="11.6640625" style="155" customWidth="1"/>
    <col min="112" max="113" width="11.33203125" style="155" customWidth="1"/>
    <col min="114" max="114" width="21.83203125" style="155" customWidth="1"/>
    <col min="115" max="115" width="13.1640625" style="155" customWidth="1"/>
    <col min="116" max="116" width="29.33203125" style="155" customWidth="1"/>
    <col min="117" max="117" width="11.1640625" style="155" customWidth="1"/>
    <col min="118" max="120" width="13.6640625" style="155" customWidth="1"/>
    <col min="121" max="123" width="13.83203125" style="155" customWidth="1"/>
    <col min="124" max="124" width="35.6640625" style="155" customWidth="1"/>
    <col min="125" max="125" width="78.5" style="155" customWidth="1"/>
    <col min="126" max="129" width="21.6640625" style="155" customWidth="1"/>
    <col min="130" max="130" width="21.6640625" style="277" customWidth="1"/>
    <col min="131" max="131" width="82.83203125" style="155" customWidth="1"/>
    <col min="132" max="132" width="21.6640625" style="155" customWidth="1"/>
    <col min="133" max="133" width="31.6640625" style="155" customWidth="1"/>
    <col min="134" max="134" width="28" style="155" customWidth="1"/>
    <col min="135" max="135" width="23.33203125" style="155" customWidth="1"/>
    <col min="136" max="136" width="23.33203125" style="277" customWidth="1"/>
    <col min="137" max="137" width="23.33203125" style="216" customWidth="1"/>
    <col min="138" max="139" width="23.33203125" style="155" customWidth="1"/>
    <col min="140" max="140" width="34.5" style="155" customWidth="1"/>
    <col min="141" max="141" width="11.33203125" style="155" customWidth="1"/>
    <col min="142" max="142" width="10.6640625" style="155" customWidth="1"/>
    <col min="143" max="143" width="11.1640625" style="155" customWidth="1"/>
    <col min="144" max="145" width="11.83203125" style="155" customWidth="1"/>
    <col min="146" max="146" width="22" style="155" customWidth="1"/>
    <col min="147" max="147" width="13.83203125" style="155" customWidth="1"/>
    <col min="148" max="148" width="17.5" style="155" customWidth="1"/>
    <col min="149" max="149" width="11.83203125" style="155" customWidth="1"/>
    <col min="150" max="150" width="8.6640625" style="155" customWidth="1"/>
    <col min="151" max="151" width="24" style="155" customWidth="1"/>
    <col min="152" max="153" width="13.6640625" style="155" customWidth="1"/>
    <col min="154" max="154" width="14.6640625" style="155" customWidth="1"/>
    <col min="155" max="155" width="24.1640625" style="155" customWidth="1"/>
    <col min="156" max="156" width="21.1640625" style="155" customWidth="1"/>
    <col min="157" max="157" width="23.33203125" style="155" customWidth="1"/>
    <col min="158" max="16384" width="8.6640625" style="18"/>
  </cols>
  <sheetData>
    <row r="1" spans="1:157" s="69" customFormat="1" ht="24.25" customHeight="1" thickBot="1" x14ac:dyDescent="0.4">
      <c r="A1" s="366" t="s">
        <v>588</v>
      </c>
      <c r="B1" s="366"/>
      <c r="C1" s="366"/>
      <c r="D1" s="68" t="s">
        <v>541</v>
      </c>
      <c r="E1" s="68"/>
      <c r="F1" s="368" t="s">
        <v>601</v>
      </c>
      <c r="G1" s="368"/>
      <c r="H1" s="368"/>
      <c r="I1" s="368"/>
      <c r="J1" s="368"/>
      <c r="K1" s="368"/>
      <c r="L1" s="369"/>
      <c r="M1" s="361" t="s">
        <v>113</v>
      </c>
      <c r="N1" s="362"/>
      <c r="O1" s="362"/>
      <c r="P1" s="362"/>
      <c r="Q1" s="362"/>
      <c r="R1" s="362"/>
      <c r="S1" s="362"/>
      <c r="T1" s="362"/>
      <c r="U1" s="362"/>
      <c r="V1" s="363"/>
      <c r="W1" s="364" t="s">
        <v>114</v>
      </c>
      <c r="X1" s="367"/>
      <c r="Y1" s="367"/>
      <c r="Z1" s="367"/>
      <c r="AA1" s="367"/>
      <c r="AB1" s="367"/>
      <c r="AC1" s="365"/>
      <c r="AD1" s="361" t="s">
        <v>575</v>
      </c>
      <c r="AE1" s="362"/>
      <c r="AF1" s="362"/>
      <c r="AG1" s="362"/>
      <c r="AH1" s="362"/>
      <c r="AI1" s="362"/>
      <c r="AJ1" s="362"/>
      <c r="AK1" s="362"/>
      <c r="AL1" s="362"/>
      <c r="AM1" s="362"/>
      <c r="AN1" s="362"/>
      <c r="AO1" s="362"/>
      <c r="AP1" s="362"/>
      <c r="AQ1" s="362"/>
      <c r="AR1" s="362"/>
      <c r="AS1" s="204"/>
      <c r="AT1" s="362" t="s">
        <v>576</v>
      </c>
      <c r="AU1" s="362"/>
      <c r="AV1" s="362"/>
      <c r="AW1" s="362"/>
      <c r="AX1" s="363"/>
      <c r="AY1" s="364" t="s">
        <v>247</v>
      </c>
      <c r="AZ1" s="365"/>
      <c r="BA1" s="370" t="s">
        <v>248</v>
      </c>
      <c r="BB1" s="371"/>
      <c r="BC1" s="371"/>
      <c r="BD1" s="371"/>
      <c r="BE1" s="372"/>
      <c r="BF1" s="364" t="s">
        <v>563</v>
      </c>
      <c r="BG1" s="367"/>
      <c r="BH1" s="367"/>
      <c r="BI1" s="367"/>
      <c r="BJ1" s="367"/>
      <c r="BK1" s="367"/>
      <c r="BL1" s="367"/>
      <c r="BM1" s="367"/>
      <c r="BN1" s="367"/>
      <c r="BO1" s="367"/>
      <c r="BP1" s="365"/>
      <c r="BQ1" s="370" t="s">
        <v>128</v>
      </c>
      <c r="BR1" s="371"/>
      <c r="BS1" s="371"/>
      <c r="BT1" s="362"/>
      <c r="BU1" s="362"/>
      <c r="BV1" s="363"/>
      <c r="BW1" s="373" t="s">
        <v>591</v>
      </c>
      <c r="BX1" s="374"/>
      <c r="BY1" s="374"/>
      <c r="BZ1" s="374"/>
      <c r="CA1" s="374"/>
      <c r="CB1" s="374"/>
      <c r="CC1" s="374"/>
      <c r="CD1" s="374"/>
      <c r="CE1" s="374"/>
      <c r="CF1" s="374"/>
      <c r="CG1" s="375"/>
      <c r="CH1" s="361" t="s">
        <v>574</v>
      </c>
      <c r="CI1" s="362"/>
      <c r="CJ1" s="362"/>
      <c r="CK1" s="362"/>
      <c r="CL1" s="362"/>
      <c r="CM1" s="362"/>
      <c r="CN1" s="363"/>
      <c r="CO1" s="367"/>
      <c r="CP1" s="367"/>
      <c r="CQ1" s="365"/>
      <c r="CR1" s="361" t="s">
        <v>562</v>
      </c>
      <c r="CS1" s="362"/>
      <c r="CT1" s="362"/>
      <c r="CU1" s="362"/>
      <c r="CV1" s="363"/>
      <c r="CW1" s="376" t="s">
        <v>553</v>
      </c>
      <c r="CX1" s="368"/>
      <c r="CY1" s="368"/>
      <c r="CZ1" s="368"/>
      <c r="DA1" s="369"/>
      <c r="DB1" s="362"/>
      <c r="DC1" s="362"/>
      <c r="DD1" s="362"/>
      <c r="DE1" s="362"/>
      <c r="DF1" s="362"/>
      <c r="DG1" s="362"/>
      <c r="DH1" s="362"/>
      <c r="DI1" s="362"/>
      <c r="DJ1" s="362"/>
      <c r="DK1" s="362"/>
      <c r="DL1" s="362"/>
      <c r="DM1" s="362"/>
      <c r="DN1" s="362"/>
      <c r="DO1" s="362"/>
      <c r="DP1" s="362"/>
      <c r="DQ1" s="362"/>
      <c r="DR1" s="362"/>
      <c r="DS1" s="362"/>
      <c r="DT1" s="363"/>
      <c r="DU1" s="367"/>
      <c r="DV1" s="367"/>
      <c r="DW1" s="367"/>
      <c r="DX1" s="367"/>
      <c r="DY1" s="367"/>
      <c r="DZ1" s="367"/>
      <c r="EA1" s="367"/>
      <c r="EB1" s="367"/>
      <c r="EC1" s="367"/>
      <c r="ED1" s="367"/>
      <c r="EE1" s="379"/>
      <c r="EF1" s="379"/>
      <c r="EG1" s="367"/>
      <c r="EH1" s="367"/>
      <c r="EI1" s="367"/>
      <c r="EJ1" s="367"/>
      <c r="EK1" s="367"/>
      <c r="EL1" s="367"/>
      <c r="EM1" s="367"/>
      <c r="EN1" s="367"/>
      <c r="EO1" s="367"/>
      <c r="EP1" s="367"/>
      <c r="EQ1" s="367"/>
      <c r="ER1" s="367"/>
      <c r="ES1" s="367"/>
      <c r="ET1" s="367"/>
      <c r="EU1" s="365"/>
      <c r="EV1" s="362"/>
      <c r="EW1" s="362"/>
      <c r="EX1" s="362"/>
      <c r="EY1" s="363"/>
      <c r="EZ1" s="364" t="s">
        <v>252</v>
      </c>
      <c r="FA1" s="365"/>
    </row>
    <row r="2" spans="1:157" s="31" customFormat="1" ht="87" customHeight="1" thickBot="1" x14ac:dyDescent="0.4">
      <c r="A2" s="61" t="s">
        <v>3413</v>
      </c>
      <c r="B2" s="61" t="s">
        <v>1176</v>
      </c>
      <c r="C2" s="306" t="s">
        <v>57</v>
      </c>
      <c r="D2" s="63" t="s">
        <v>364</v>
      </c>
      <c r="E2" s="62" t="s">
        <v>3598</v>
      </c>
      <c r="F2" s="62" t="s">
        <v>39</v>
      </c>
      <c r="G2" s="62" t="s">
        <v>38</v>
      </c>
      <c r="H2" s="62" t="s">
        <v>19</v>
      </c>
      <c r="I2" s="62" t="s">
        <v>345</v>
      </c>
      <c r="J2" s="62" t="s">
        <v>3646</v>
      </c>
      <c r="K2" s="62" t="s">
        <v>92</v>
      </c>
      <c r="L2" s="64" t="s">
        <v>308</v>
      </c>
      <c r="M2" s="17" t="s">
        <v>120</v>
      </c>
      <c r="N2" s="17" t="s">
        <v>136</v>
      </c>
      <c r="O2" s="17" t="s">
        <v>3229</v>
      </c>
      <c r="P2" s="17" t="s">
        <v>3230</v>
      </c>
      <c r="Q2" s="17" t="s">
        <v>3233</v>
      </c>
      <c r="R2" s="17" t="s">
        <v>3236</v>
      </c>
      <c r="S2" s="17" t="s">
        <v>112</v>
      </c>
      <c r="T2" s="17" t="s">
        <v>116</v>
      </c>
      <c r="U2" s="17" t="s">
        <v>3222</v>
      </c>
      <c r="V2" s="62" t="s">
        <v>309</v>
      </c>
      <c r="W2" s="21" t="s">
        <v>554</v>
      </c>
      <c r="X2" s="21" t="s">
        <v>555</v>
      </c>
      <c r="Y2" s="21" t="s">
        <v>556</v>
      </c>
      <c r="Z2" s="21" t="s">
        <v>557</v>
      </c>
      <c r="AA2" s="21" t="s">
        <v>1016</v>
      </c>
      <c r="AB2" s="17" t="s">
        <v>346</v>
      </c>
      <c r="AC2" s="62" t="s">
        <v>310</v>
      </c>
      <c r="AD2" s="17" t="s">
        <v>3162</v>
      </c>
      <c r="AE2" s="17" t="s">
        <v>3163</v>
      </c>
      <c r="AF2" s="17" t="s">
        <v>3166</v>
      </c>
      <c r="AG2" s="21" t="s">
        <v>390</v>
      </c>
      <c r="AH2" s="21" t="s">
        <v>391</v>
      </c>
      <c r="AI2" s="17" t="s">
        <v>138</v>
      </c>
      <c r="AJ2" s="17" t="s">
        <v>139</v>
      </c>
      <c r="AK2" s="17" t="s">
        <v>3176</v>
      </c>
      <c r="AL2" s="17" t="s">
        <v>3177</v>
      </c>
      <c r="AM2" s="62" t="s">
        <v>2530</v>
      </c>
      <c r="AN2" s="17" t="s">
        <v>145</v>
      </c>
      <c r="AO2" s="17" t="s">
        <v>146</v>
      </c>
      <c r="AP2" s="17" t="s">
        <v>258</v>
      </c>
      <c r="AQ2" s="21" t="s">
        <v>147</v>
      </c>
      <c r="AR2" s="17" t="s">
        <v>148</v>
      </c>
      <c r="AS2" s="65" t="s">
        <v>311</v>
      </c>
      <c r="AT2" s="17" t="s">
        <v>3704</v>
      </c>
      <c r="AU2" s="17" t="s">
        <v>221</v>
      </c>
      <c r="AV2" s="62" t="s">
        <v>0</v>
      </c>
      <c r="AW2" s="62" t="s">
        <v>9</v>
      </c>
      <c r="AX2" s="65" t="s">
        <v>312</v>
      </c>
      <c r="AY2" s="62" t="s">
        <v>105</v>
      </c>
      <c r="AZ2" s="65" t="s">
        <v>313</v>
      </c>
      <c r="BA2" s="17" t="s">
        <v>219</v>
      </c>
      <c r="BB2" s="17" t="s">
        <v>220</v>
      </c>
      <c r="BC2" s="17" t="s">
        <v>2525</v>
      </c>
      <c r="BD2" s="17" t="s">
        <v>2526</v>
      </c>
      <c r="BE2" s="64" t="s">
        <v>314</v>
      </c>
      <c r="BF2" s="17" t="s">
        <v>222</v>
      </c>
      <c r="BG2" s="17" t="s">
        <v>223</v>
      </c>
      <c r="BH2" s="17" t="s">
        <v>224</v>
      </c>
      <c r="BI2" s="17" t="s">
        <v>225</v>
      </c>
      <c r="BJ2" s="17" t="s">
        <v>151</v>
      </c>
      <c r="BK2" s="17" t="s">
        <v>153</v>
      </c>
      <c r="BL2" s="17" t="s">
        <v>152</v>
      </c>
      <c r="BM2" s="17" t="s">
        <v>154</v>
      </c>
      <c r="BN2" s="17" t="s">
        <v>267</v>
      </c>
      <c r="BO2" s="17" t="s">
        <v>2989</v>
      </c>
      <c r="BP2" s="65" t="s">
        <v>315</v>
      </c>
      <c r="BQ2" s="17" t="s">
        <v>3707</v>
      </c>
      <c r="BR2" s="17" t="s">
        <v>163</v>
      </c>
      <c r="BS2" s="66" t="s">
        <v>316</v>
      </c>
      <c r="BT2" s="17" t="s">
        <v>2550</v>
      </c>
      <c r="BU2" s="17" t="s">
        <v>2551</v>
      </c>
      <c r="BV2" s="67" t="s">
        <v>571</v>
      </c>
      <c r="BW2" s="17" t="s">
        <v>169</v>
      </c>
      <c r="BX2" s="17" t="s">
        <v>170</v>
      </c>
      <c r="BY2" s="17" t="s">
        <v>399</v>
      </c>
      <c r="BZ2" s="21" t="s">
        <v>401</v>
      </c>
      <c r="CA2" s="99" t="s">
        <v>945</v>
      </c>
      <c r="CB2" s="21" t="s">
        <v>178</v>
      </c>
      <c r="CC2" s="17" t="s">
        <v>179</v>
      </c>
      <c r="CD2" s="17" t="s">
        <v>325</v>
      </c>
      <c r="CE2" s="17" t="s">
        <v>2971</v>
      </c>
      <c r="CF2" s="17" t="s">
        <v>176</v>
      </c>
      <c r="CG2" s="63" t="s">
        <v>573</v>
      </c>
      <c r="CH2" s="17" t="s">
        <v>236</v>
      </c>
      <c r="CI2" s="17" t="s">
        <v>237</v>
      </c>
      <c r="CJ2" s="17" t="s">
        <v>238</v>
      </c>
      <c r="CK2" s="17" t="s">
        <v>239</v>
      </c>
      <c r="CL2" s="21" t="s">
        <v>582</v>
      </c>
      <c r="CM2" s="21" t="s">
        <v>583</v>
      </c>
      <c r="CN2" s="67" t="s">
        <v>572</v>
      </c>
      <c r="CO2" s="17" t="s">
        <v>240</v>
      </c>
      <c r="CP2" s="17" t="s">
        <v>241</v>
      </c>
      <c r="CQ2" s="67" t="s">
        <v>317</v>
      </c>
      <c r="CR2" s="17" t="s">
        <v>3247</v>
      </c>
      <c r="CS2" s="17" t="s">
        <v>245</v>
      </c>
      <c r="CT2" s="17" t="s">
        <v>244</v>
      </c>
      <c r="CU2" s="17" t="s">
        <v>204</v>
      </c>
      <c r="CV2" s="66" t="s">
        <v>318</v>
      </c>
      <c r="CW2" s="17" t="s">
        <v>181</v>
      </c>
      <c r="CX2" s="66" t="s">
        <v>319</v>
      </c>
      <c r="CY2" s="17" t="s">
        <v>2517</v>
      </c>
      <c r="CZ2" s="17" t="s">
        <v>2521</v>
      </c>
      <c r="DA2" s="66" t="s">
        <v>320</v>
      </c>
      <c r="DB2" s="21" t="s">
        <v>1003</v>
      </c>
      <c r="DC2" s="21" t="s">
        <v>1004</v>
      </c>
      <c r="DD2" s="17" t="s">
        <v>3250</v>
      </c>
      <c r="DE2" s="21" t="s">
        <v>1267</v>
      </c>
      <c r="DF2" s="62" t="s">
        <v>3253</v>
      </c>
      <c r="DG2" s="17" t="s">
        <v>3254</v>
      </c>
      <c r="DH2" s="62" t="s">
        <v>255</v>
      </c>
      <c r="DI2" s="17" t="s">
        <v>189</v>
      </c>
      <c r="DJ2" s="62" t="s">
        <v>256</v>
      </c>
      <c r="DK2" s="17" t="s">
        <v>190</v>
      </c>
      <c r="DL2" s="62" t="s">
        <v>257</v>
      </c>
      <c r="DM2" s="17" t="s">
        <v>191</v>
      </c>
      <c r="DN2" s="62" t="s">
        <v>3260</v>
      </c>
      <c r="DO2" s="63" t="s">
        <v>621</v>
      </c>
      <c r="DP2" s="63" t="s">
        <v>622</v>
      </c>
      <c r="DQ2" s="63" t="s">
        <v>946</v>
      </c>
      <c r="DR2" s="63" t="s">
        <v>947</v>
      </c>
      <c r="DS2" s="63" t="s">
        <v>948</v>
      </c>
      <c r="DT2" s="67" t="s">
        <v>321</v>
      </c>
      <c r="DU2" s="62" t="s">
        <v>42</v>
      </c>
      <c r="DV2" s="153" t="s">
        <v>2506</v>
      </c>
      <c r="DW2" s="153" t="s">
        <v>2</v>
      </c>
      <c r="DX2" s="153" t="s">
        <v>2507</v>
      </c>
      <c r="DY2" s="153" t="s">
        <v>3728</v>
      </c>
      <c r="DZ2" s="275" t="s">
        <v>3729</v>
      </c>
      <c r="EA2" s="153" t="s">
        <v>2508</v>
      </c>
      <c r="EB2" s="153" t="s">
        <v>2509</v>
      </c>
      <c r="EC2" s="153" t="s">
        <v>2510</v>
      </c>
      <c r="ED2" s="346" t="s">
        <v>2511</v>
      </c>
      <c r="EE2" s="346" t="s">
        <v>2512</v>
      </c>
      <c r="EF2" s="347" t="s">
        <v>3731</v>
      </c>
      <c r="EG2" s="377" t="s">
        <v>2513</v>
      </c>
      <c r="EH2" s="378"/>
      <c r="EI2" s="17" t="s">
        <v>2505</v>
      </c>
      <c r="EJ2" s="62" t="s">
        <v>107</v>
      </c>
      <c r="EK2" s="17" t="s">
        <v>3144</v>
      </c>
      <c r="EL2" s="17" t="s">
        <v>3263</v>
      </c>
      <c r="EM2" s="17" t="s">
        <v>192</v>
      </c>
      <c r="EN2" s="17" t="s">
        <v>127</v>
      </c>
      <c r="EO2" s="17" t="s">
        <v>193</v>
      </c>
      <c r="EP2" s="17" t="s">
        <v>3266</v>
      </c>
      <c r="EQ2" s="17" t="s">
        <v>246</v>
      </c>
      <c r="ER2" s="17" t="s">
        <v>1395</v>
      </c>
      <c r="ES2" s="62" t="s">
        <v>35</v>
      </c>
      <c r="ET2" s="62" t="s">
        <v>36</v>
      </c>
      <c r="EU2" s="67" t="s">
        <v>322</v>
      </c>
      <c r="EV2" s="21" t="s">
        <v>570</v>
      </c>
      <c r="EW2" s="17" t="s">
        <v>197</v>
      </c>
      <c r="EX2" s="21" t="s">
        <v>564</v>
      </c>
      <c r="EY2" s="67" t="s">
        <v>569</v>
      </c>
      <c r="EZ2" s="62" t="s">
        <v>200</v>
      </c>
      <c r="FA2" s="67" t="s">
        <v>323</v>
      </c>
    </row>
    <row r="3" spans="1:157" s="96" customFormat="1" ht="74.25" customHeight="1" x14ac:dyDescent="0.35">
      <c r="A3" s="61" t="s">
        <v>3412</v>
      </c>
      <c r="B3" s="98" t="s">
        <v>1187</v>
      </c>
      <c r="C3" s="307" t="s">
        <v>1188</v>
      </c>
      <c r="D3" s="63" t="s">
        <v>1189</v>
      </c>
      <c r="E3" s="62" t="s">
        <v>3597</v>
      </c>
      <c r="F3" s="63" t="s">
        <v>1190</v>
      </c>
      <c r="G3" s="63" t="s">
        <v>1191</v>
      </c>
      <c r="H3" s="63" t="s">
        <v>1192</v>
      </c>
      <c r="I3" s="63" t="s">
        <v>1193</v>
      </c>
      <c r="J3" s="62" t="s">
        <v>3647</v>
      </c>
      <c r="K3" s="63" t="s">
        <v>1194</v>
      </c>
      <c r="L3" s="63" t="s">
        <v>1195</v>
      </c>
      <c r="M3" s="21" t="s">
        <v>1196</v>
      </c>
      <c r="N3" s="21" t="s">
        <v>1197</v>
      </c>
      <c r="O3" s="17" t="s">
        <v>3231</v>
      </c>
      <c r="P3" s="17" t="s">
        <v>3232</v>
      </c>
      <c r="Q3" s="17" t="s">
        <v>3234</v>
      </c>
      <c r="R3" s="17" t="s">
        <v>3235</v>
      </c>
      <c r="S3" s="21" t="s">
        <v>1198</v>
      </c>
      <c r="T3" s="17" t="s">
        <v>3096</v>
      </c>
      <c r="U3" s="17" t="s">
        <v>3223</v>
      </c>
      <c r="V3" s="63" t="s">
        <v>1199</v>
      </c>
      <c r="W3" s="21" t="s">
        <v>1200</v>
      </c>
      <c r="X3" s="21" t="s">
        <v>1201</v>
      </c>
      <c r="Y3" s="21" t="s">
        <v>1202</v>
      </c>
      <c r="Z3" s="21" t="s">
        <v>1203</v>
      </c>
      <c r="AA3" s="21" t="s">
        <v>1204</v>
      </c>
      <c r="AB3" s="17" t="s">
        <v>3097</v>
      </c>
      <c r="AC3" s="63" t="s">
        <v>1205</v>
      </c>
      <c r="AD3" s="17" t="s">
        <v>3168</v>
      </c>
      <c r="AE3" s="17" t="s">
        <v>3169</v>
      </c>
      <c r="AF3" s="17" t="s">
        <v>3167</v>
      </c>
      <c r="AG3" s="21" t="s">
        <v>1207</v>
      </c>
      <c r="AH3" s="17" t="s">
        <v>3098</v>
      </c>
      <c r="AI3" s="21" t="s">
        <v>1208</v>
      </c>
      <c r="AJ3" s="17" t="s">
        <v>3099</v>
      </c>
      <c r="AK3" s="21" t="s">
        <v>1209</v>
      </c>
      <c r="AL3" s="17" t="s">
        <v>3101</v>
      </c>
      <c r="AM3" s="62" t="s">
        <v>3100</v>
      </c>
      <c r="AN3" s="21" t="s">
        <v>1212</v>
      </c>
      <c r="AO3" s="17" t="s">
        <v>3104</v>
      </c>
      <c r="AP3" s="21" t="s">
        <v>1236</v>
      </c>
      <c r="AQ3" s="21" t="s">
        <v>1213</v>
      </c>
      <c r="AR3" s="17" t="s">
        <v>3105</v>
      </c>
      <c r="AS3" s="63" t="s">
        <v>1214</v>
      </c>
      <c r="AT3" s="17" t="s">
        <v>3181</v>
      </c>
      <c r="AU3" s="17" t="s">
        <v>3106</v>
      </c>
      <c r="AV3" s="62" t="s">
        <v>1218</v>
      </c>
      <c r="AW3" s="63" t="s">
        <v>1219</v>
      </c>
      <c r="AX3" s="63" t="s">
        <v>1220</v>
      </c>
      <c r="AY3" s="63" t="s">
        <v>1222</v>
      </c>
      <c r="AZ3" s="63" t="s">
        <v>1223</v>
      </c>
      <c r="BA3" s="21" t="s">
        <v>1224</v>
      </c>
      <c r="BB3" s="17" t="s">
        <v>3107</v>
      </c>
      <c r="BC3" s="17" t="s">
        <v>3094</v>
      </c>
      <c r="BD3" s="17" t="s">
        <v>3095</v>
      </c>
      <c r="BE3" s="63" t="s">
        <v>1225</v>
      </c>
      <c r="BF3" s="21" t="s">
        <v>1226</v>
      </c>
      <c r="BG3" s="17" t="s">
        <v>3108</v>
      </c>
      <c r="BH3" s="21" t="s">
        <v>1227</v>
      </c>
      <c r="BI3" s="17" t="s">
        <v>3109</v>
      </c>
      <c r="BJ3" s="21" t="s">
        <v>1228</v>
      </c>
      <c r="BK3" s="17" t="s">
        <v>3110</v>
      </c>
      <c r="BL3" s="21" t="s">
        <v>1229</v>
      </c>
      <c r="BM3" s="17" t="s">
        <v>3111</v>
      </c>
      <c r="BN3" s="21" t="s">
        <v>1232</v>
      </c>
      <c r="BO3" s="17" t="s">
        <v>3153</v>
      </c>
      <c r="BP3" s="63" t="s">
        <v>1233</v>
      </c>
      <c r="BQ3" s="21" t="s">
        <v>1234</v>
      </c>
      <c r="BR3" s="17" t="s">
        <v>3112</v>
      </c>
      <c r="BS3" s="63" t="s">
        <v>1235</v>
      </c>
      <c r="BT3" s="17" t="s">
        <v>3113</v>
      </c>
      <c r="BU3" s="17" t="s">
        <v>3114</v>
      </c>
      <c r="BV3" s="63" t="s">
        <v>1238</v>
      </c>
      <c r="BW3" s="21" t="s">
        <v>1239</v>
      </c>
      <c r="BX3" s="17" t="s">
        <v>3115</v>
      </c>
      <c r="BY3" s="21" t="s">
        <v>1240</v>
      </c>
      <c r="BZ3" s="17" t="s">
        <v>3116</v>
      </c>
      <c r="CA3" s="99" t="s">
        <v>1241</v>
      </c>
      <c r="CB3" s="21" t="s">
        <v>1242</v>
      </c>
      <c r="CC3" s="17" t="s">
        <v>3117</v>
      </c>
      <c r="CD3" s="21" t="s">
        <v>1243</v>
      </c>
      <c r="CE3" s="17" t="s">
        <v>3118</v>
      </c>
      <c r="CF3" s="21" t="s">
        <v>1245</v>
      </c>
      <c r="CG3" s="21" t="s">
        <v>1246</v>
      </c>
      <c r="CH3" s="21" t="s">
        <v>1247</v>
      </c>
      <c r="CI3" s="17" t="s">
        <v>3120</v>
      </c>
      <c r="CJ3" s="21" t="s">
        <v>1248</v>
      </c>
      <c r="CK3" s="17" t="s">
        <v>3121</v>
      </c>
      <c r="CL3" s="21" t="s">
        <v>1249</v>
      </c>
      <c r="CM3" s="17" t="s">
        <v>3122</v>
      </c>
      <c r="CN3" s="63" t="s">
        <v>1250</v>
      </c>
      <c r="CO3" s="21" t="s">
        <v>1252</v>
      </c>
      <c r="CP3" s="21" t="s">
        <v>1253</v>
      </c>
      <c r="CQ3" s="63" t="s">
        <v>1254</v>
      </c>
      <c r="CR3" s="21" t="s">
        <v>1255</v>
      </c>
      <c r="CS3" s="21" t="s">
        <v>1256</v>
      </c>
      <c r="CT3" s="21" t="s">
        <v>1257</v>
      </c>
      <c r="CU3" s="21" t="s">
        <v>1258</v>
      </c>
      <c r="CV3" s="63" t="s">
        <v>1259</v>
      </c>
      <c r="CW3" s="21" t="s">
        <v>1260</v>
      </c>
      <c r="CX3" s="63" t="s">
        <v>1261</v>
      </c>
      <c r="CY3" s="17" t="s">
        <v>3123</v>
      </c>
      <c r="CZ3" s="17" t="s">
        <v>3124</v>
      </c>
      <c r="DA3" s="63" t="s">
        <v>1263</v>
      </c>
      <c r="DB3" s="21" t="s">
        <v>1265</v>
      </c>
      <c r="DC3" s="17" t="s">
        <v>3126</v>
      </c>
      <c r="DD3" s="21" t="s">
        <v>1266</v>
      </c>
      <c r="DE3" s="17" t="s">
        <v>3127</v>
      </c>
      <c r="DF3" s="62" t="s">
        <v>3258</v>
      </c>
      <c r="DG3" s="17" t="s">
        <v>3259</v>
      </c>
      <c r="DH3" s="63" t="s">
        <v>1269</v>
      </c>
      <c r="DI3" s="17" t="s">
        <v>3129</v>
      </c>
      <c r="DJ3" s="63" t="s">
        <v>1270</v>
      </c>
      <c r="DK3" s="17" t="s">
        <v>3130</v>
      </c>
      <c r="DL3" s="63" t="s">
        <v>1271</v>
      </c>
      <c r="DM3" s="17" t="s">
        <v>3131</v>
      </c>
      <c r="DN3" s="63" t="s">
        <v>1272</v>
      </c>
      <c r="DO3" s="63" t="s">
        <v>1273</v>
      </c>
      <c r="DP3" s="63" t="s">
        <v>1274</v>
      </c>
      <c r="DQ3" s="63" t="s">
        <v>1275</v>
      </c>
      <c r="DR3" s="63" t="s">
        <v>1276</v>
      </c>
      <c r="DS3" s="63" t="s">
        <v>1277</v>
      </c>
      <c r="DT3" s="63" t="s">
        <v>1278</v>
      </c>
      <c r="DU3" s="63" t="s">
        <v>1279</v>
      </c>
      <c r="DV3" s="62" t="s">
        <v>3132</v>
      </c>
      <c r="DW3" s="62" t="s">
        <v>3133</v>
      </c>
      <c r="DX3" s="62" t="s">
        <v>3134</v>
      </c>
      <c r="DY3" s="62" t="s">
        <v>3135</v>
      </c>
      <c r="DZ3" s="276" t="s">
        <v>3726</v>
      </c>
      <c r="EA3" s="62" t="s">
        <v>3136</v>
      </c>
      <c r="EB3" s="62" t="s">
        <v>3137</v>
      </c>
      <c r="EC3" s="62" t="s">
        <v>3138</v>
      </c>
      <c r="ED3" s="62" t="s">
        <v>3139</v>
      </c>
      <c r="EE3" s="62" t="s">
        <v>3140</v>
      </c>
      <c r="EF3" s="62" t="s">
        <v>3730</v>
      </c>
      <c r="EG3" s="62" t="s">
        <v>3500</v>
      </c>
      <c r="EH3" s="62" t="s">
        <v>3141</v>
      </c>
      <c r="EI3" s="17" t="s">
        <v>3142</v>
      </c>
      <c r="EJ3" s="63" t="s">
        <v>1221</v>
      </c>
      <c r="EK3" s="17" t="s">
        <v>3143</v>
      </c>
      <c r="EL3" s="21" t="s">
        <v>1280</v>
      </c>
      <c r="EM3" s="17" t="s">
        <v>3145</v>
      </c>
      <c r="EN3" s="21" t="s">
        <v>1282</v>
      </c>
      <c r="EO3" s="17" t="s">
        <v>3147</v>
      </c>
      <c r="EP3" s="21" t="s">
        <v>1283</v>
      </c>
      <c r="EQ3" s="17" t="s">
        <v>3148</v>
      </c>
      <c r="ER3" s="21" t="s">
        <v>1284</v>
      </c>
      <c r="ES3" s="63" t="s">
        <v>1291</v>
      </c>
      <c r="ET3" s="63" t="s">
        <v>1292</v>
      </c>
      <c r="EU3" s="63" t="s">
        <v>1293</v>
      </c>
      <c r="EV3" s="17" t="s">
        <v>3149</v>
      </c>
      <c r="EW3" s="17" t="s">
        <v>3150</v>
      </c>
      <c r="EX3" s="17" t="s">
        <v>3152</v>
      </c>
      <c r="EY3" s="63" t="s">
        <v>1294</v>
      </c>
      <c r="EZ3" s="63" t="s">
        <v>1295</v>
      </c>
      <c r="FA3" s="63" t="s">
        <v>1296</v>
      </c>
    </row>
    <row r="4" spans="1:157" s="31" customFormat="1" ht="119" customHeight="1" x14ac:dyDescent="0.35">
      <c r="A4" s="155" t="s">
        <v>1537</v>
      </c>
      <c r="B4" s="155" t="s">
        <v>2113</v>
      </c>
      <c r="C4" s="29" t="s">
        <v>2114</v>
      </c>
      <c r="D4" s="155" t="s">
        <v>1321</v>
      </c>
      <c r="E4" s="217" t="s">
        <v>3599</v>
      </c>
      <c r="F4" s="217" t="s">
        <v>3508</v>
      </c>
      <c r="G4" s="155">
        <v>2010</v>
      </c>
      <c r="H4" s="155" t="s">
        <v>3624</v>
      </c>
      <c r="I4" s="155" t="s">
        <v>3504</v>
      </c>
      <c r="J4" s="217" t="s">
        <v>3439</v>
      </c>
      <c r="K4" s="155" t="s">
        <v>1304</v>
      </c>
      <c r="L4" s="155" t="s">
        <v>2115</v>
      </c>
      <c r="M4" s="155" t="s">
        <v>3719</v>
      </c>
      <c r="N4" s="155" t="s">
        <v>3718</v>
      </c>
      <c r="O4" s="111" t="s">
        <v>326</v>
      </c>
      <c r="P4" s="111" t="s">
        <v>119</v>
      </c>
      <c r="Q4" s="111" t="s">
        <v>6</v>
      </c>
      <c r="R4" s="111" t="s">
        <v>6</v>
      </c>
      <c r="S4" s="155" t="s">
        <v>2116</v>
      </c>
      <c r="T4" s="155" t="s">
        <v>118</v>
      </c>
      <c r="U4" s="155" t="s">
        <v>3709</v>
      </c>
      <c r="V4" s="155" t="s">
        <v>184</v>
      </c>
      <c r="W4" s="155" t="s">
        <v>2217</v>
      </c>
      <c r="X4" s="155">
        <v>2009</v>
      </c>
      <c r="Y4" s="155" t="s">
        <v>3159</v>
      </c>
      <c r="Z4" s="155">
        <v>2010</v>
      </c>
      <c r="AA4" s="155">
        <v>12</v>
      </c>
      <c r="AB4" s="155" t="s">
        <v>119</v>
      </c>
      <c r="AC4" s="155" t="s">
        <v>2117</v>
      </c>
      <c r="AD4" s="155" t="s">
        <v>377</v>
      </c>
      <c r="AE4" s="155" t="s">
        <v>118</v>
      </c>
      <c r="AF4" s="216" t="s">
        <v>3363</v>
      </c>
      <c r="AG4" s="155" t="s">
        <v>1312</v>
      </c>
      <c r="AH4" s="155" t="s">
        <v>119</v>
      </c>
      <c r="AI4" s="155" t="s">
        <v>326</v>
      </c>
      <c r="AJ4" s="155" t="s">
        <v>119</v>
      </c>
      <c r="AK4" s="155" t="s">
        <v>110</v>
      </c>
      <c r="AL4" s="155" t="s">
        <v>119</v>
      </c>
      <c r="AM4" s="111" t="s">
        <v>2548</v>
      </c>
      <c r="AN4" s="111" t="s">
        <v>2118</v>
      </c>
      <c r="AO4" s="111" t="s">
        <v>118</v>
      </c>
      <c r="AP4" s="111" t="s">
        <v>130</v>
      </c>
      <c r="AQ4" s="48" t="s">
        <v>134</v>
      </c>
      <c r="AR4" s="111" t="s">
        <v>119</v>
      </c>
      <c r="AS4" s="111" t="s">
        <v>3198</v>
      </c>
      <c r="AT4" s="111" t="s">
        <v>3705</v>
      </c>
      <c r="AU4" s="111" t="s">
        <v>119</v>
      </c>
      <c r="AV4" s="216" t="s">
        <v>2119</v>
      </c>
      <c r="AW4" s="111" t="s">
        <v>2120</v>
      </c>
      <c r="AX4" s="111" t="s">
        <v>2121</v>
      </c>
      <c r="AY4" s="111" t="s">
        <v>3700</v>
      </c>
      <c r="AZ4" s="111" t="s">
        <v>2122</v>
      </c>
      <c r="BA4" s="111" t="s">
        <v>150</v>
      </c>
      <c r="BB4" s="111" t="s">
        <v>119</v>
      </c>
      <c r="BC4" s="111" t="s">
        <v>2528</v>
      </c>
      <c r="BD4" s="111" t="s">
        <v>118</v>
      </c>
      <c r="BE4" s="111" t="s">
        <v>2123</v>
      </c>
      <c r="BF4" s="111" t="s">
        <v>6</v>
      </c>
      <c r="BG4" s="111" t="s">
        <v>6</v>
      </c>
      <c r="BH4" s="111" t="s">
        <v>13</v>
      </c>
      <c r="BI4" s="111" t="s">
        <v>6</v>
      </c>
      <c r="BJ4" s="111" t="s">
        <v>6</v>
      </c>
      <c r="BK4" s="111" t="s">
        <v>6</v>
      </c>
      <c r="BL4" s="111" t="s">
        <v>6</v>
      </c>
      <c r="BM4" s="111" t="s">
        <v>6</v>
      </c>
      <c r="BN4" s="111" t="s">
        <v>3716</v>
      </c>
      <c r="BO4" s="111" t="s">
        <v>3717</v>
      </c>
      <c r="BP4" s="111" t="s">
        <v>2124</v>
      </c>
      <c r="BQ4" s="111" t="s">
        <v>2125</v>
      </c>
      <c r="BR4" s="111" t="s">
        <v>119</v>
      </c>
      <c r="BS4" s="111" t="s">
        <v>2126</v>
      </c>
      <c r="BT4" s="111" t="s">
        <v>2553</v>
      </c>
      <c r="BU4" s="111" t="s">
        <v>118</v>
      </c>
      <c r="BV4" s="111" t="s">
        <v>2127</v>
      </c>
      <c r="BW4" s="111" t="s">
        <v>6</v>
      </c>
      <c r="BX4" s="111" t="s">
        <v>6</v>
      </c>
      <c r="BY4" s="111">
        <v>2009</v>
      </c>
      <c r="BZ4" s="111" t="s">
        <v>119</v>
      </c>
      <c r="CA4" s="111" t="s">
        <v>303</v>
      </c>
      <c r="CB4" s="111" t="s">
        <v>6</v>
      </c>
      <c r="CC4" s="111" t="s">
        <v>6</v>
      </c>
      <c r="CD4" s="151" t="s">
        <v>6</v>
      </c>
      <c r="CE4" s="111" t="s">
        <v>119</v>
      </c>
      <c r="CF4" s="111" t="s">
        <v>6</v>
      </c>
      <c r="CG4" s="111" t="s">
        <v>2128</v>
      </c>
      <c r="CH4" s="111" t="s">
        <v>6</v>
      </c>
      <c r="CI4" s="111" t="s">
        <v>6</v>
      </c>
      <c r="CJ4" s="111" t="s">
        <v>6</v>
      </c>
      <c r="CK4" s="111" t="s">
        <v>6</v>
      </c>
      <c r="CL4" s="111" t="s">
        <v>6</v>
      </c>
      <c r="CM4" s="111" t="s">
        <v>6</v>
      </c>
      <c r="CN4" s="111" t="s">
        <v>6</v>
      </c>
      <c r="CO4" s="111" t="s">
        <v>20</v>
      </c>
      <c r="CP4" s="111" t="s">
        <v>118</v>
      </c>
      <c r="CQ4" s="111" t="s">
        <v>2129</v>
      </c>
      <c r="CR4" s="111" t="s">
        <v>242</v>
      </c>
      <c r="CS4" s="111" t="s">
        <v>185</v>
      </c>
      <c r="CT4" s="111" t="s">
        <v>188</v>
      </c>
      <c r="CU4" s="111" t="s">
        <v>186</v>
      </c>
      <c r="CV4" s="111" t="s">
        <v>2130</v>
      </c>
      <c r="CW4" s="111" t="s">
        <v>184</v>
      </c>
      <c r="CX4" s="111" t="s">
        <v>184</v>
      </c>
      <c r="CY4" s="111" t="s">
        <v>2519</v>
      </c>
      <c r="CZ4" s="111" t="s">
        <v>2524</v>
      </c>
      <c r="DA4" s="155" t="s">
        <v>2131</v>
      </c>
      <c r="DB4" s="155" t="s">
        <v>184</v>
      </c>
      <c r="DC4" s="155" t="s">
        <v>6</v>
      </c>
      <c r="DD4" s="155" t="s">
        <v>3696</v>
      </c>
      <c r="DE4" s="155" t="s">
        <v>118</v>
      </c>
      <c r="DF4" s="155" t="s">
        <v>6</v>
      </c>
      <c r="DG4" s="155" t="s">
        <v>6</v>
      </c>
      <c r="DH4" s="155" t="s">
        <v>3595</v>
      </c>
      <c r="DI4" s="155" t="s">
        <v>118</v>
      </c>
      <c r="DJ4" s="155" t="s">
        <v>6</v>
      </c>
      <c r="DK4" s="155" t="s">
        <v>6</v>
      </c>
      <c r="DL4" s="155" t="s">
        <v>6</v>
      </c>
      <c r="DM4" s="155" t="s">
        <v>6</v>
      </c>
      <c r="DN4" s="155" t="s">
        <v>6</v>
      </c>
      <c r="DO4" s="19" t="s">
        <v>13</v>
      </c>
      <c r="DP4" s="19" t="s">
        <v>6</v>
      </c>
      <c r="DQ4" s="155" t="s">
        <v>6</v>
      </c>
      <c r="DR4" s="155" t="s">
        <v>6</v>
      </c>
      <c r="DS4" s="155" t="s">
        <v>13</v>
      </c>
      <c r="DT4" s="155" t="s">
        <v>2132</v>
      </c>
      <c r="DU4" s="155" t="s">
        <v>2133</v>
      </c>
      <c r="DV4" s="111" t="s">
        <v>2560</v>
      </c>
      <c r="DW4" s="111" t="s">
        <v>1177</v>
      </c>
      <c r="DX4" s="111" t="s">
        <v>1177</v>
      </c>
      <c r="DY4" s="111" t="s">
        <v>3727</v>
      </c>
      <c r="DZ4" s="216" t="s">
        <v>3699</v>
      </c>
      <c r="EA4" s="111" t="s">
        <v>2779</v>
      </c>
      <c r="EB4" s="111" t="s">
        <v>13</v>
      </c>
      <c r="EC4" s="111" t="s">
        <v>2780</v>
      </c>
      <c r="ED4" s="111" t="s">
        <v>6</v>
      </c>
      <c r="EE4" s="216" t="s">
        <v>2729</v>
      </c>
      <c r="EF4" s="350">
        <v>5</v>
      </c>
      <c r="EG4" s="216" t="s">
        <v>3587</v>
      </c>
      <c r="EH4" s="155" t="s">
        <v>2781</v>
      </c>
      <c r="EI4" s="155" t="s">
        <v>118</v>
      </c>
      <c r="EJ4" s="155" t="s">
        <v>184</v>
      </c>
      <c r="EK4" s="155" t="s">
        <v>215</v>
      </c>
      <c r="EL4" s="155">
        <v>2009</v>
      </c>
      <c r="EM4" s="155" t="s">
        <v>119</v>
      </c>
      <c r="EN4" s="20" t="s">
        <v>6</v>
      </c>
      <c r="EO4" s="155" t="s">
        <v>6</v>
      </c>
      <c r="EP4" s="155" t="s">
        <v>6</v>
      </c>
      <c r="EQ4" s="155" t="s">
        <v>6</v>
      </c>
      <c r="ER4" s="155" t="s">
        <v>6</v>
      </c>
      <c r="ES4" s="111">
        <v>9</v>
      </c>
      <c r="ET4" s="111" t="s">
        <v>2134</v>
      </c>
      <c r="EU4" s="155" t="s">
        <v>2135</v>
      </c>
      <c r="EV4" s="155" t="s">
        <v>118</v>
      </c>
      <c r="EW4" s="155" t="s">
        <v>6</v>
      </c>
      <c r="EX4" s="155" t="s">
        <v>6</v>
      </c>
      <c r="EY4" s="155" t="s">
        <v>2136</v>
      </c>
      <c r="EZ4" s="155" t="s">
        <v>203</v>
      </c>
      <c r="FA4" s="155" t="s">
        <v>2137</v>
      </c>
    </row>
    <row r="5" spans="1:157" s="106" customFormat="1" ht="97.25" customHeight="1" x14ac:dyDescent="0.35">
      <c r="A5" s="155" t="s">
        <v>1581</v>
      </c>
      <c r="B5" s="155" t="s">
        <v>2113</v>
      </c>
      <c r="C5" s="29" t="s">
        <v>2138</v>
      </c>
      <c r="D5" s="155" t="s">
        <v>1321</v>
      </c>
      <c r="E5" s="217" t="s">
        <v>3599</v>
      </c>
      <c r="F5" s="217" t="s">
        <v>3508</v>
      </c>
      <c r="G5" s="155">
        <v>2010</v>
      </c>
      <c r="H5" s="217" t="s">
        <v>3624</v>
      </c>
      <c r="I5" s="217" t="s">
        <v>3504</v>
      </c>
      <c r="J5" s="217" t="s">
        <v>3439</v>
      </c>
      <c r="K5" s="155" t="s">
        <v>1304</v>
      </c>
      <c r="L5" s="155" t="s">
        <v>2115</v>
      </c>
      <c r="M5" s="155" t="s">
        <v>3719</v>
      </c>
      <c r="N5" s="155" t="s">
        <v>3718</v>
      </c>
      <c r="O5" s="111" t="s">
        <v>326</v>
      </c>
      <c r="P5" s="111" t="s">
        <v>119</v>
      </c>
      <c r="Q5" s="111" t="s">
        <v>6</v>
      </c>
      <c r="R5" s="111" t="s">
        <v>6</v>
      </c>
      <c r="S5" s="155" t="s">
        <v>2116</v>
      </c>
      <c r="T5" s="155" t="s">
        <v>118</v>
      </c>
      <c r="U5" s="217" t="s">
        <v>3709</v>
      </c>
      <c r="V5" s="155" t="s">
        <v>184</v>
      </c>
      <c r="W5" s="155" t="s">
        <v>2217</v>
      </c>
      <c r="X5" s="155">
        <v>2009</v>
      </c>
      <c r="Y5" s="155" t="s">
        <v>3159</v>
      </c>
      <c r="Z5" s="155">
        <v>2010</v>
      </c>
      <c r="AA5" s="155">
        <v>12</v>
      </c>
      <c r="AB5" s="155" t="s">
        <v>119</v>
      </c>
      <c r="AC5" s="155" t="s">
        <v>2117</v>
      </c>
      <c r="AD5" s="155" t="s">
        <v>377</v>
      </c>
      <c r="AE5" s="155" t="s">
        <v>118</v>
      </c>
      <c r="AF5" s="216" t="s">
        <v>3363</v>
      </c>
      <c r="AG5" s="155" t="s">
        <v>1312</v>
      </c>
      <c r="AH5" s="155" t="s">
        <v>119</v>
      </c>
      <c r="AI5" s="155" t="s">
        <v>326</v>
      </c>
      <c r="AJ5" s="155" t="s">
        <v>119</v>
      </c>
      <c r="AK5" s="155" t="s">
        <v>110</v>
      </c>
      <c r="AL5" s="155" t="s">
        <v>119</v>
      </c>
      <c r="AM5" s="111" t="s">
        <v>2548</v>
      </c>
      <c r="AN5" s="111" t="s">
        <v>2139</v>
      </c>
      <c r="AO5" s="111" t="s">
        <v>118</v>
      </c>
      <c r="AP5" s="111" t="s">
        <v>130</v>
      </c>
      <c r="AQ5" s="48" t="s">
        <v>134</v>
      </c>
      <c r="AR5" s="111" t="s">
        <v>119</v>
      </c>
      <c r="AS5" s="111" t="s">
        <v>3198</v>
      </c>
      <c r="AT5" s="111" t="s">
        <v>3702</v>
      </c>
      <c r="AU5" s="111" t="s">
        <v>119</v>
      </c>
      <c r="AV5" s="216" t="s">
        <v>2119</v>
      </c>
      <c r="AW5" s="111" t="s">
        <v>2140</v>
      </c>
      <c r="AX5" s="111" t="s">
        <v>2141</v>
      </c>
      <c r="AY5" s="111" t="s">
        <v>3701</v>
      </c>
      <c r="AZ5" s="111" t="s">
        <v>2143</v>
      </c>
      <c r="BA5" s="111" t="s">
        <v>150</v>
      </c>
      <c r="BB5" s="111" t="s">
        <v>119</v>
      </c>
      <c r="BC5" s="111" t="s">
        <v>2528</v>
      </c>
      <c r="BD5" s="111" t="s">
        <v>118</v>
      </c>
      <c r="BE5" s="111" t="s">
        <v>2123</v>
      </c>
      <c r="BF5" s="111" t="s">
        <v>6</v>
      </c>
      <c r="BG5" s="111" t="s">
        <v>6</v>
      </c>
      <c r="BH5" s="111" t="s">
        <v>13</v>
      </c>
      <c r="BI5" s="111" t="s">
        <v>6</v>
      </c>
      <c r="BJ5" s="111" t="s">
        <v>6</v>
      </c>
      <c r="BK5" s="111" t="s">
        <v>6</v>
      </c>
      <c r="BL5" s="111" t="s">
        <v>6</v>
      </c>
      <c r="BM5" s="111" t="s">
        <v>6</v>
      </c>
      <c r="BN5" s="111" t="s">
        <v>3716</v>
      </c>
      <c r="BO5" s="111" t="s">
        <v>3717</v>
      </c>
      <c r="BP5" s="111" t="s">
        <v>2144</v>
      </c>
      <c r="BQ5" s="111" t="s">
        <v>2125</v>
      </c>
      <c r="BR5" s="111" t="s">
        <v>119</v>
      </c>
      <c r="BS5" s="111" t="s">
        <v>2126</v>
      </c>
      <c r="BT5" s="111" t="s">
        <v>2553</v>
      </c>
      <c r="BU5" s="111" t="s">
        <v>118</v>
      </c>
      <c r="BV5" s="111" t="s">
        <v>2127</v>
      </c>
      <c r="BW5" s="111" t="s">
        <v>6</v>
      </c>
      <c r="BX5" s="111" t="s">
        <v>6</v>
      </c>
      <c r="BY5" s="111">
        <v>2009</v>
      </c>
      <c r="BZ5" s="111" t="s">
        <v>119</v>
      </c>
      <c r="CA5" s="111" t="s">
        <v>303</v>
      </c>
      <c r="CB5" s="111" t="s">
        <v>6</v>
      </c>
      <c r="CC5" s="111" t="s">
        <v>6</v>
      </c>
      <c r="CD5" s="151" t="s">
        <v>6</v>
      </c>
      <c r="CE5" s="111" t="s">
        <v>119</v>
      </c>
      <c r="CF5" s="111" t="s">
        <v>6</v>
      </c>
      <c r="CG5" s="111" t="s">
        <v>2128</v>
      </c>
      <c r="CH5" s="111" t="s">
        <v>6</v>
      </c>
      <c r="CI5" s="111" t="s">
        <v>6</v>
      </c>
      <c r="CJ5" s="111" t="s">
        <v>6</v>
      </c>
      <c r="CK5" s="111" t="s">
        <v>6</v>
      </c>
      <c r="CL5" s="111" t="s">
        <v>6</v>
      </c>
      <c r="CM5" s="111" t="s">
        <v>6</v>
      </c>
      <c r="CN5" s="111" t="s">
        <v>6</v>
      </c>
      <c r="CO5" s="111" t="s">
        <v>20</v>
      </c>
      <c r="CP5" s="111" t="s">
        <v>118</v>
      </c>
      <c r="CQ5" s="111" t="s">
        <v>2129</v>
      </c>
      <c r="CR5" s="111" t="s">
        <v>242</v>
      </c>
      <c r="CS5" s="111" t="s">
        <v>185</v>
      </c>
      <c r="CT5" s="111" t="s">
        <v>188</v>
      </c>
      <c r="CU5" s="111" t="s">
        <v>186</v>
      </c>
      <c r="CV5" s="111" t="s">
        <v>2130</v>
      </c>
      <c r="CW5" s="111" t="s">
        <v>184</v>
      </c>
      <c r="CX5" s="111" t="s">
        <v>184</v>
      </c>
      <c r="CY5" s="111" t="s">
        <v>2519</v>
      </c>
      <c r="CZ5" s="111" t="s">
        <v>2524</v>
      </c>
      <c r="DA5" s="155" t="s">
        <v>2131</v>
      </c>
      <c r="DB5" s="155" t="s">
        <v>184</v>
      </c>
      <c r="DC5" s="155" t="s">
        <v>6</v>
      </c>
      <c r="DD5" s="155" t="s">
        <v>3697</v>
      </c>
      <c r="DE5" s="155" t="s">
        <v>118</v>
      </c>
      <c r="DF5" s="155" t="s">
        <v>6</v>
      </c>
      <c r="DG5" s="155" t="s">
        <v>6</v>
      </c>
      <c r="DH5" s="155" t="s">
        <v>3595</v>
      </c>
      <c r="DI5" s="155" t="s">
        <v>118</v>
      </c>
      <c r="DJ5" s="155" t="s">
        <v>6</v>
      </c>
      <c r="DK5" s="155" t="s">
        <v>6</v>
      </c>
      <c r="DL5" s="155" t="s">
        <v>6</v>
      </c>
      <c r="DM5" s="155" t="s">
        <v>6</v>
      </c>
      <c r="DN5" s="155" t="s">
        <v>6</v>
      </c>
      <c r="DO5" s="19" t="s">
        <v>13</v>
      </c>
      <c r="DP5" s="19" t="s">
        <v>6</v>
      </c>
      <c r="DQ5" s="155" t="s">
        <v>6</v>
      </c>
      <c r="DR5" s="155" t="s">
        <v>6</v>
      </c>
      <c r="DS5" s="155" t="s">
        <v>13</v>
      </c>
      <c r="DT5" s="155" t="s">
        <v>2132</v>
      </c>
      <c r="DU5" s="155" t="s">
        <v>2145</v>
      </c>
      <c r="DV5" s="111" t="s">
        <v>2560</v>
      </c>
      <c r="DW5" s="111" t="s">
        <v>1177</v>
      </c>
      <c r="DX5" s="111" t="s">
        <v>1177</v>
      </c>
      <c r="DY5" s="111" t="s">
        <v>3727</v>
      </c>
      <c r="DZ5" s="216" t="s">
        <v>3699</v>
      </c>
      <c r="EA5" s="111" t="s">
        <v>2779</v>
      </c>
      <c r="EB5" s="111" t="s">
        <v>13</v>
      </c>
      <c r="EC5" s="111" t="s">
        <v>2780</v>
      </c>
      <c r="ED5" s="111" t="s">
        <v>6</v>
      </c>
      <c r="EE5" s="216" t="s">
        <v>2723</v>
      </c>
      <c r="EF5" s="350">
        <v>5</v>
      </c>
      <c r="EG5" s="216" t="s">
        <v>3587</v>
      </c>
      <c r="EH5" s="217" t="s">
        <v>2781</v>
      </c>
      <c r="EI5" s="155" t="s">
        <v>119</v>
      </c>
      <c r="EJ5" s="155" t="s">
        <v>2142</v>
      </c>
      <c r="EK5" s="155" t="s">
        <v>215</v>
      </c>
      <c r="EL5" s="155">
        <v>2009</v>
      </c>
      <c r="EM5" s="155" t="s">
        <v>119</v>
      </c>
      <c r="EN5" s="20" t="s">
        <v>6</v>
      </c>
      <c r="EO5" s="155" t="s">
        <v>6</v>
      </c>
      <c r="EP5" s="155" t="s">
        <v>6</v>
      </c>
      <c r="EQ5" s="155" t="s">
        <v>6</v>
      </c>
      <c r="ER5" s="155" t="s">
        <v>6</v>
      </c>
      <c r="ES5" s="111">
        <v>6</v>
      </c>
      <c r="ET5" s="111" t="s">
        <v>2134</v>
      </c>
      <c r="EU5" s="155" t="s">
        <v>2135</v>
      </c>
      <c r="EV5" s="155" t="s">
        <v>118</v>
      </c>
      <c r="EW5" s="155" t="s">
        <v>6</v>
      </c>
      <c r="EX5" s="155" t="s">
        <v>6</v>
      </c>
      <c r="EY5" s="155" t="s">
        <v>2136</v>
      </c>
      <c r="EZ5" s="155" t="s">
        <v>203</v>
      </c>
      <c r="FA5" s="155" t="s">
        <v>2137</v>
      </c>
    </row>
    <row r="6" spans="1:157" s="106" customFormat="1" ht="97.25" customHeight="1" x14ac:dyDescent="0.35">
      <c r="A6" s="155" t="s">
        <v>1582</v>
      </c>
      <c r="B6" s="155" t="s">
        <v>2113</v>
      </c>
      <c r="C6" s="29" t="s">
        <v>2146</v>
      </c>
      <c r="D6" s="155" t="s">
        <v>1321</v>
      </c>
      <c r="E6" s="217" t="s">
        <v>3599</v>
      </c>
      <c r="F6" s="217" t="s">
        <v>3508</v>
      </c>
      <c r="G6" s="155">
        <v>2010</v>
      </c>
      <c r="H6" s="217" t="s">
        <v>3624</v>
      </c>
      <c r="I6" s="217" t="s">
        <v>3504</v>
      </c>
      <c r="J6" s="217" t="s">
        <v>3439</v>
      </c>
      <c r="K6" s="155" t="s">
        <v>1304</v>
      </c>
      <c r="L6" s="155" t="s">
        <v>2115</v>
      </c>
      <c r="M6" s="155" t="s">
        <v>3719</v>
      </c>
      <c r="N6" s="155" t="s">
        <v>3718</v>
      </c>
      <c r="O6" s="111" t="s">
        <v>326</v>
      </c>
      <c r="P6" s="111" t="s">
        <v>119</v>
      </c>
      <c r="Q6" s="111" t="s">
        <v>6</v>
      </c>
      <c r="R6" s="111" t="s">
        <v>6</v>
      </c>
      <c r="S6" s="155" t="s">
        <v>2116</v>
      </c>
      <c r="T6" s="155" t="s">
        <v>118</v>
      </c>
      <c r="U6" s="217" t="s">
        <v>3709</v>
      </c>
      <c r="V6" s="155" t="s">
        <v>184</v>
      </c>
      <c r="W6" s="155" t="s">
        <v>6</v>
      </c>
      <c r="X6" s="155" t="s">
        <v>6</v>
      </c>
      <c r="Y6" s="155" t="s">
        <v>6</v>
      </c>
      <c r="Z6" s="155" t="s">
        <v>6</v>
      </c>
      <c r="AA6" s="155" t="s">
        <v>6</v>
      </c>
      <c r="AB6" s="155" t="s">
        <v>6</v>
      </c>
      <c r="AC6" s="155" t="s">
        <v>2147</v>
      </c>
      <c r="AD6" s="155" t="s">
        <v>377</v>
      </c>
      <c r="AE6" s="155" t="s">
        <v>118</v>
      </c>
      <c r="AF6" s="216" t="s">
        <v>3363</v>
      </c>
      <c r="AG6" s="155" t="s">
        <v>1312</v>
      </c>
      <c r="AH6" s="155" t="s">
        <v>119</v>
      </c>
      <c r="AI6" s="155" t="s">
        <v>326</v>
      </c>
      <c r="AJ6" s="155" t="s">
        <v>119</v>
      </c>
      <c r="AK6" s="155" t="s">
        <v>110</v>
      </c>
      <c r="AL6" s="155" t="s">
        <v>118</v>
      </c>
      <c r="AM6" s="111" t="s">
        <v>2548</v>
      </c>
      <c r="AN6" s="111" t="s">
        <v>2118</v>
      </c>
      <c r="AO6" s="111" t="s">
        <v>118</v>
      </c>
      <c r="AP6" s="111" t="s">
        <v>130</v>
      </c>
      <c r="AQ6" s="48" t="s">
        <v>134</v>
      </c>
      <c r="AR6" s="111" t="s">
        <v>119</v>
      </c>
      <c r="AS6" s="111" t="s">
        <v>3198</v>
      </c>
      <c r="AT6" s="111" t="s">
        <v>3706</v>
      </c>
      <c r="AU6" s="111" t="s">
        <v>119</v>
      </c>
      <c r="AV6" s="216" t="s">
        <v>2119</v>
      </c>
      <c r="AW6" s="111" t="s">
        <v>2120</v>
      </c>
      <c r="AX6" s="111" t="s">
        <v>2148</v>
      </c>
      <c r="AY6" s="111" t="s">
        <v>3700</v>
      </c>
      <c r="AZ6" s="111" t="s">
        <v>6</v>
      </c>
      <c r="BA6" s="111" t="s">
        <v>150</v>
      </c>
      <c r="BB6" s="111" t="s">
        <v>119</v>
      </c>
      <c r="BC6" s="111" t="s">
        <v>2528</v>
      </c>
      <c r="BD6" s="111" t="s">
        <v>118</v>
      </c>
      <c r="BE6" s="111" t="s">
        <v>2123</v>
      </c>
      <c r="BF6" s="111" t="s">
        <v>6</v>
      </c>
      <c r="BG6" s="111" t="s">
        <v>6</v>
      </c>
      <c r="BH6" s="111" t="s">
        <v>13</v>
      </c>
      <c r="BI6" s="111" t="s">
        <v>6</v>
      </c>
      <c r="BJ6" s="111" t="s">
        <v>6</v>
      </c>
      <c r="BK6" s="111" t="s">
        <v>6</v>
      </c>
      <c r="BL6" s="111" t="s">
        <v>6</v>
      </c>
      <c r="BM6" s="111" t="s">
        <v>6</v>
      </c>
      <c r="BN6" s="111" t="s">
        <v>6</v>
      </c>
      <c r="BO6" s="111" t="s">
        <v>3717</v>
      </c>
      <c r="BP6" s="111" t="s">
        <v>2151</v>
      </c>
      <c r="BQ6" s="111" t="s">
        <v>2125</v>
      </c>
      <c r="BR6" s="111" t="s">
        <v>119</v>
      </c>
      <c r="BS6" s="111" t="s">
        <v>2126</v>
      </c>
      <c r="BT6" s="111" t="s">
        <v>2553</v>
      </c>
      <c r="BU6" s="111" t="s">
        <v>118</v>
      </c>
      <c r="BV6" s="111" t="s">
        <v>2127</v>
      </c>
      <c r="BW6" s="111" t="s">
        <v>6</v>
      </c>
      <c r="BX6" s="111" t="s">
        <v>6</v>
      </c>
      <c r="BY6" s="111">
        <v>2009</v>
      </c>
      <c r="BZ6" s="111" t="s">
        <v>119</v>
      </c>
      <c r="CA6" s="111" t="s">
        <v>303</v>
      </c>
      <c r="CB6" s="111" t="s">
        <v>6</v>
      </c>
      <c r="CC6" s="111" t="s">
        <v>6</v>
      </c>
      <c r="CD6" s="151" t="s">
        <v>6</v>
      </c>
      <c r="CE6" s="111" t="s">
        <v>119</v>
      </c>
      <c r="CF6" s="111" t="s">
        <v>6</v>
      </c>
      <c r="CG6" s="111" t="s">
        <v>2128</v>
      </c>
      <c r="CH6" s="111" t="s">
        <v>6</v>
      </c>
      <c r="CI6" s="111" t="s">
        <v>6</v>
      </c>
      <c r="CJ6" s="111" t="s">
        <v>6</v>
      </c>
      <c r="CK6" s="111" t="s">
        <v>6</v>
      </c>
      <c r="CL6" s="111" t="s">
        <v>6</v>
      </c>
      <c r="CM6" s="111" t="s">
        <v>6</v>
      </c>
      <c r="CN6" s="111" t="s">
        <v>6</v>
      </c>
      <c r="CO6" s="111" t="s">
        <v>212</v>
      </c>
      <c r="CP6" s="111" t="s">
        <v>118</v>
      </c>
      <c r="CQ6" s="111" t="s">
        <v>2129</v>
      </c>
      <c r="CR6" s="111" t="s">
        <v>242</v>
      </c>
      <c r="CS6" s="111" t="s">
        <v>185</v>
      </c>
      <c r="CT6" s="111" t="s">
        <v>187</v>
      </c>
      <c r="CU6" s="111" t="s">
        <v>186</v>
      </c>
      <c r="CV6" s="111" t="s">
        <v>2130</v>
      </c>
      <c r="CW6" s="111" t="s">
        <v>184</v>
      </c>
      <c r="CX6" s="111" t="s">
        <v>184</v>
      </c>
      <c r="CY6" s="111" t="s">
        <v>2519</v>
      </c>
      <c r="CZ6" s="111" t="s">
        <v>2524</v>
      </c>
      <c r="DA6" s="155" t="s">
        <v>2131</v>
      </c>
      <c r="DB6" s="155" t="s">
        <v>184</v>
      </c>
      <c r="DC6" s="155" t="s">
        <v>6</v>
      </c>
      <c r="DD6" s="155" t="s">
        <v>3696</v>
      </c>
      <c r="DE6" s="155" t="s">
        <v>118</v>
      </c>
      <c r="DF6" s="155" t="s">
        <v>6</v>
      </c>
      <c r="DG6" s="155" t="s">
        <v>6</v>
      </c>
      <c r="DH6" s="155" t="s">
        <v>3595</v>
      </c>
      <c r="DI6" s="155" t="s">
        <v>118</v>
      </c>
      <c r="DJ6" s="155" t="s">
        <v>6</v>
      </c>
      <c r="DK6" s="155" t="s">
        <v>6</v>
      </c>
      <c r="DL6" s="155" t="s">
        <v>6</v>
      </c>
      <c r="DM6" s="155" t="s">
        <v>6</v>
      </c>
      <c r="DN6" s="155" t="s">
        <v>6</v>
      </c>
      <c r="DO6" s="344" t="s">
        <v>13</v>
      </c>
      <c r="DP6" s="19" t="s">
        <v>6</v>
      </c>
      <c r="DQ6" s="155" t="s">
        <v>6</v>
      </c>
      <c r="DR6" s="155" t="s">
        <v>6</v>
      </c>
      <c r="DS6" s="155" t="s">
        <v>13</v>
      </c>
      <c r="DT6" s="155" t="s">
        <v>2132</v>
      </c>
      <c r="DU6" s="155" t="s">
        <v>2152</v>
      </c>
      <c r="DV6" s="111" t="s">
        <v>2560</v>
      </c>
      <c r="DW6" s="111" t="s">
        <v>1177</v>
      </c>
      <c r="DX6" s="111" t="s">
        <v>1177</v>
      </c>
      <c r="DY6" s="111" t="s">
        <v>3727</v>
      </c>
      <c r="DZ6" s="216" t="s">
        <v>3699</v>
      </c>
      <c r="EA6" s="111" t="s">
        <v>2779</v>
      </c>
      <c r="EB6" s="111" t="s">
        <v>13</v>
      </c>
      <c r="EC6" s="111" t="s">
        <v>2780</v>
      </c>
      <c r="ED6" s="111" t="s">
        <v>6</v>
      </c>
      <c r="EE6" s="216" t="s">
        <v>2727</v>
      </c>
      <c r="EF6" s="355">
        <v>4</v>
      </c>
      <c r="EG6" s="216" t="s">
        <v>3587</v>
      </c>
      <c r="EH6" s="217" t="s">
        <v>2781</v>
      </c>
      <c r="EI6" s="155" t="s">
        <v>119</v>
      </c>
      <c r="EJ6" s="155" t="s">
        <v>2149</v>
      </c>
      <c r="EK6" s="155" t="s">
        <v>216</v>
      </c>
      <c r="EL6" s="155">
        <v>2009</v>
      </c>
      <c r="EM6" s="155" t="s">
        <v>119</v>
      </c>
      <c r="EN6" s="20" t="s">
        <v>6</v>
      </c>
      <c r="EO6" s="155" t="s">
        <v>6</v>
      </c>
      <c r="EP6" s="155" t="s">
        <v>6</v>
      </c>
      <c r="EQ6" s="155" t="s">
        <v>6</v>
      </c>
      <c r="ER6" s="155" t="s">
        <v>2153</v>
      </c>
      <c r="ES6" s="111" t="s">
        <v>6</v>
      </c>
      <c r="ET6" s="111" t="s">
        <v>6</v>
      </c>
      <c r="EU6" s="155" t="s">
        <v>2154</v>
      </c>
      <c r="EV6" s="155" t="s">
        <v>118</v>
      </c>
      <c r="EW6" s="155" t="s">
        <v>6</v>
      </c>
      <c r="EX6" s="155" t="s">
        <v>6</v>
      </c>
      <c r="EY6" s="155" t="s">
        <v>2136</v>
      </c>
      <c r="EZ6" s="155" t="s">
        <v>203</v>
      </c>
      <c r="FA6" s="155" t="s">
        <v>2137</v>
      </c>
    </row>
    <row r="7" spans="1:157" s="31" customFormat="1" ht="75.5" customHeight="1" x14ac:dyDescent="0.35">
      <c r="A7" s="155" t="s">
        <v>1596</v>
      </c>
      <c r="B7" s="155" t="s">
        <v>2113</v>
      </c>
      <c r="C7" s="29" t="s">
        <v>2155</v>
      </c>
      <c r="D7" s="30" t="s">
        <v>1321</v>
      </c>
      <c r="E7" s="217" t="s">
        <v>3599</v>
      </c>
      <c r="F7" s="217" t="s">
        <v>3508</v>
      </c>
      <c r="G7" s="155">
        <v>2010</v>
      </c>
      <c r="H7" s="217" t="s">
        <v>3624</v>
      </c>
      <c r="I7" s="217" t="s">
        <v>3504</v>
      </c>
      <c r="J7" s="217" t="s">
        <v>3439</v>
      </c>
      <c r="K7" s="155" t="s">
        <v>1304</v>
      </c>
      <c r="L7" s="155" t="s">
        <v>2115</v>
      </c>
      <c r="M7" s="155" t="s">
        <v>3719</v>
      </c>
      <c r="N7" s="155" t="s">
        <v>3718</v>
      </c>
      <c r="O7" s="111" t="s">
        <v>326</v>
      </c>
      <c r="P7" s="111" t="s">
        <v>119</v>
      </c>
      <c r="Q7" s="111" t="s">
        <v>6</v>
      </c>
      <c r="R7" s="111" t="s">
        <v>6</v>
      </c>
      <c r="S7" s="155" t="s">
        <v>2116</v>
      </c>
      <c r="T7" s="155" t="s">
        <v>118</v>
      </c>
      <c r="U7" s="217" t="s">
        <v>3709</v>
      </c>
      <c r="V7" s="155" t="s">
        <v>184</v>
      </c>
      <c r="W7" s="155" t="s">
        <v>6</v>
      </c>
      <c r="X7" s="155" t="s">
        <v>6</v>
      </c>
      <c r="Y7" s="155" t="s">
        <v>6</v>
      </c>
      <c r="Z7" s="155" t="s">
        <v>6</v>
      </c>
      <c r="AA7" s="155" t="s">
        <v>6</v>
      </c>
      <c r="AB7" s="155" t="s">
        <v>6</v>
      </c>
      <c r="AC7" s="155" t="s">
        <v>2147</v>
      </c>
      <c r="AD7" s="155" t="s">
        <v>377</v>
      </c>
      <c r="AE7" s="155" t="s">
        <v>118</v>
      </c>
      <c r="AF7" s="216" t="s">
        <v>3363</v>
      </c>
      <c r="AG7" s="155" t="s">
        <v>1312</v>
      </c>
      <c r="AH7" s="155" t="s">
        <v>119</v>
      </c>
      <c r="AI7" s="155" t="s">
        <v>326</v>
      </c>
      <c r="AJ7" s="155" t="s">
        <v>119</v>
      </c>
      <c r="AK7" s="155" t="s">
        <v>110</v>
      </c>
      <c r="AL7" s="155" t="s">
        <v>118</v>
      </c>
      <c r="AM7" s="111" t="s">
        <v>2549</v>
      </c>
      <c r="AN7" s="111" t="s">
        <v>2118</v>
      </c>
      <c r="AO7" s="111" t="s">
        <v>118</v>
      </c>
      <c r="AP7" s="111" t="s">
        <v>130</v>
      </c>
      <c r="AQ7" s="48" t="s">
        <v>134</v>
      </c>
      <c r="AR7" s="111" t="s">
        <v>119</v>
      </c>
      <c r="AS7" s="111" t="s">
        <v>3199</v>
      </c>
      <c r="AT7" s="111" t="s">
        <v>3705</v>
      </c>
      <c r="AU7" s="111" t="s">
        <v>119</v>
      </c>
      <c r="AV7" s="216" t="s">
        <v>2119</v>
      </c>
      <c r="AW7" s="111" t="s">
        <v>2157</v>
      </c>
      <c r="AX7" s="111" t="s">
        <v>2158</v>
      </c>
      <c r="AY7" s="111" t="s">
        <v>3701</v>
      </c>
      <c r="AZ7" s="111" t="s">
        <v>6</v>
      </c>
      <c r="BA7" s="111" t="s">
        <v>150</v>
      </c>
      <c r="BB7" s="111" t="s">
        <v>119</v>
      </c>
      <c r="BC7" s="111" t="s">
        <v>2528</v>
      </c>
      <c r="BD7" s="111" t="s">
        <v>118</v>
      </c>
      <c r="BE7" s="111" t="s">
        <v>2123</v>
      </c>
      <c r="BF7" s="111" t="s">
        <v>3712</v>
      </c>
      <c r="BG7" s="111" t="s">
        <v>119</v>
      </c>
      <c r="BH7" s="111" t="s">
        <v>6</v>
      </c>
      <c r="BI7" s="111" t="s">
        <v>6</v>
      </c>
      <c r="BJ7" s="111" t="s">
        <v>6</v>
      </c>
      <c r="BK7" s="111" t="s">
        <v>6</v>
      </c>
      <c r="BL7" s="111" t="s">
        <v>3712</v>
      </c>
      <c r="BM7" s="111" t="s">
        <v>119</v>
      </c>
      <c r="BN7" s="111" t="s">
        <v>3716</v>
      </c>
      <c r="BO7" s="111" t="s">
        <v>3717</v>
      </c>
      <c r="BP7" s="111" t="s">
        <v>2160</v>
      </c>
      <c r="BQ7" s="111" t="s">
        <v>2125</v>
      </c>
      <c r="BR7" s="111" t="s">
        <v>119</v>
      </c>
      <c r="BS7" s="111" t="s">
        <v>2126</v>
      </c>
      <c r="BT7" s="111" t="s">
        <v>2553</v>
      </c>
      <c r="BU7" s="111" t="s">
        <v>118</v>
      </c>
      <c r="BV7" s="111" t="s">
        <v>2127</v>
      </c>
      <c r="BW7" s="111" t="s">
        <v>6</v>
      </c>
      <c r="BX7" s="111" t="s">
        <v>6</v>
      </c>
      <c r="BY7" s="111">
        <v>2009</v>
      </c>
      <c r="BZ7" s="111" t="s">
        <v>119</v>
      </c>
      <c r="CA7" s="111" t="s">
        <v>303</v>
      </c>
      <c r="CB7" s="111" t="s">
        <v>6</v>
      </c>
      <c r="CC7" s="111" t="s">
        <v>6</v>
      </c>
      <c r="CD7" s="151" t="s">
        <v>6</v>
      </c>
      <c r="CE7" s="111" t="s">
        <v>119</v>
      </c>
      <c r="CF7" s="111" t="s">
        <v>6</v>
      </c>
      <c r="CG7" s="111" t="s">
        <v>2128</v>
      </c>
      <c r="CH7" s="111" t="s">
        <v>6</v>
      </c>
      <c r="CI7" s="111" t="s">
        <v>6</v>
      </c>
      <c r="CJ7" s="111" t="s">
        <v>6</v>
      </c>
      <c r="CK7" s="111" t="s">
        <v>6</v>
      </c>
      <c r="CL7" s="111" t="s">
        <v>6</v>
      </c>
      <c r="CM7" s="111" t="s">
        <v>6</v>
      </c>
      <c r="CN7" s="111" t="s">
        <v>6</v>
      </c>
      <c r="CO7" s="111" t="s">
        <v>212</v>
      </c>
      <c r="CP7" s="111" t="s">
        <v>118</v>
      </c>
      <c r="CQ7" s="111" t="s">
        <v>2129</v>
      </c>
      <c r="CR7" s="111" t="s">
        <v>242</v>
      </c>
      <c r="CS7" s="111" t="s">
        <v>185</v>
      </c>
      <c r="CT7" s="111" t="s">
        <v>187</v>
      </c>
      <c r="CU7" s="111" t="s">
        <v>186</v>
      </c>
      <c r="CV7" s="111" t="s">
        <v>2130</v>
      </c>
      <c r="CW7" s="111" t="s">
        <v>184</v>
      </c>
      <c r="CX7" s="111" t="s">
        <v>184</v>
      </c>
      <c r="CY7" s="111" t="s">
        <v>2519</v>
      </c>
      <c r="CZ7" s="111" t="s">
        <v>2524</v>
      </c>
      <c r="DA7" s="155" t="s">
        <v>2131</v>
      </c>
      <c r="DB7" s="155" t="s">
        <v>184</v>
      </c>
      <c r="DC7" s="155" t="s">
        <v>6</v>
      </c>
      <c r="DD7" s="155" t="s">
        <v>3696</v>
      </c>
      <c r="DE7" s="155" t="s">
        <v>119</v>
      </c>
      <c r="DF7" s="155" t="s">
        <v>6</v>
      </c>
      <c r="DG7" s="155" t="s">
        <v>6</v>
      </c>
      <c r="DH7" s="155" t="s">
        <v>3595</v>
      </c>
      <c r="DI7" s="155" t="s">
        <v>118</v>
      </c>
      <c r="DJ7" s="155" t="s">
        <v>6</v>
      </c>
      <c r="DK7" s="155" t="s">
        <v>6</v>
      </c>
      <c r="DL7" s="155" t="s">
        <v>6</v>
      </c>
      <c r="DM7" s="155" t="s">
        <v>6</v>
      </c>
      <c r="DN7" s="155" t="s">
        <v>6</v>
      </c>
      <c r="DO7" s="344" t="s">
        <v>13</v>
      </c>
      <c r="DP7" s="19" t="s">
        <v>6</v>
      </c>
      <c r="DQ7" s="155" t="s">
        <v>6</v>
      </c>
      <c r="DR7" s="155" t="s">
        <v>6</v>
      </c>
      <c r="DS7" s="155" t="s">
        <v>13</v>
      </c>
      <c r="DT7" s="155" t="s">
        <v>2132</v>
      </c>
      <c r="DU7" s="155" t="s">
        <v>2161</v>
      </c>
      <c r="DV7" s="111" t="s">
        <v>2560</v>
      </c>
      <c r="DW7" s="111" t="s">
        <v>1177</v>
      </c>
      <c r="DX7" s="111" t="s">
        <v>1177</v>
      </c>
      <c r="DY7" s="111" t="s">
        <v>3727</v>
      </c>
      <c r="DZ7" s="216" t="s">
        <v>3699</v>
      </c>
      <c r="EA7" s="111" t="s">
        <v>2779</v>
      </c>
      <c r="EB7" s="152" t="s">
        <v>13</v>
      </c>
      <c r="EC7" s="111" t="s">
        <v>2780</v>
      </c>
      <c r="ED7" s="111" t="s">
        <v>6</v>
      </c>
      <c r="EE7" s="216" t="s">
        <v>2540</v>
      </c>
      <c r="EF7" s="355">
        <v>1</v>
      </c>
      <c r="EG7" s="216" t="s">
        <v>3588</v>
      </c>
      <c r="EH7" s="155" t="s">
        <v>2156</v>
      </c>
      <c r="EI7" s="155" t="s">
        <v>118</v>
      </c>
      <c r="EJ7" s="155" t="s">
        <v>2159</v>
      </c>
      <c r="EK7" s="155" t="s">
        <v>215</v>
      </c>
      <c r="EL7" s="155">
        <v>2009</v>
      </c>
      <c r="EM7" s="155" t="s">
        <v>119</v>
      </c>
      <c r="EN7" s="20" t="s">
        <v>6</v>
      </c>
      <c r="EO7" s="155" t="s">
        <v>6</v>
      </c>
      <c r="EP7" s="155" t="s">
        <v>6</v>
      </c>
      <c r="EQ7" s="155" t="s">
        <v>6</v>
      </c>
      <c r="ER7" s="155" t="s">
        <v>2162</v>
      </c>
      <c r="ES7" s="111" t="s">
        <v>6</v>
      </c>
      <c r="ET7" s="111" t="s">
        <v>6</v>
      </c>
      <c r="EU7" s="155" t="s">
        <v>2163</v>
      </c>
      <c r="EV7" s="155" t="s">
        <v>118</v>
      </c>
      <c r="EW7" s="155" t="s">
        <v>6</v>
      </c>
      <c r="EX7" s="155" t="s">
        <v>6</v>
      </c>
      <c r="EY7" s="155" t="s">
        <v>2136</v>
      </c>
      <c r="EZ7" s="155" t="s">
        <v>203</v>
      </c>
      <c r="FA7" s="155" t="s">
        <v>2137</v>
      </c>
    </row>
    <row r="8" spans="1:157" s="107" customFormat="1" ht="97.25" customHeight="1" x14ac:dyDescent="0.35">
      <c r="A8" s="155" t="s">
        <v>1598</v>
      </c>
      <c r="B8" s="155" t="s">
        <v>2113</v>
      </c>
      <c r="C8" s="29" t="s">
        <v>2164</v>
      </c>
      <c r="D8" s="30" t="s">
        <v>1303</v>
      </c>
      <c r="E8" s="30" t="s">
        <v>3600</v>
      </c>
      <c r="F8" s="217" t="s">
        <v>3507</v>
      </c>
      <c r="G8" s="155">
        <v>2016</v>
      </c>
      <c r="H8" s="155" t="s">
        <v>3625</v>
      </c>
      <c r="I8" s="155" t="s">
        <v>3505</v>
      </c>
      <c r="J8" s="217" t="s">
        <v>3648</v>
      </c>
      <c r="K8" s="155" t="s">
        <v>1304</v>
      </c>
      <c r="L8" s="155" t="s">
        <v>2165</v>
      </c>
      <c r="M8" s="155" t="s">
        <v>6</v>
      </c>
      <c r="N8" s="155" t="s">
        <v>3720</v>
      </c>
      <c r="O8" s="111" t="s">
        <v>6</v>
      </c>
      <c r="P8" s="111" t="s">
        <v>6</v>
      </c>
      <c r="Q8" s="111" t="s">
        <v>6</v>
      </c>
      <c r="R8" s="111" t="s">
        <v>6</v>
      </c>
      <c r="S8" s="155" t="s">
        <v>2166</v>
      </c>
      <c r="T8" s="155" t="s">
        <v>118</v>
      </c>
      <c r="U8" s="217" t="s">
        <v>3710</v>
      </c>
      <c r="V8" s="155" t="s">
        <v>184</v>
      </c>
      <c r="W8" s="155" t="s">
        <v>3154</v>
      </c>
      <c r="X8" s="155">
        <v>2008</v>
      </c>
      <c r="Y8" s="155" t="s">
        <v>2249</v>
      </c>
      <c r="Z8" s="155">
        <v>2013</v>
      </c>
      <c r="AA8" s="155">
        <v>72</v>
      </c>
      <c r="AB8" s="155" t="s">
        <v>118</v>
      </c>
      <c r="AC8" s="155" t="s">
        <v>184</v>
      </c>
      <c r="AD8" s="155" t="s">
        <v>378</v>
      </c>
      <c r="AE8" s="155" t="s">
        <v>6</v>
      </c>
      <c r="AF8" s="216" t="s">
        <v>6</v>
      </c>
      <c r="AG8" s="155" t="s">
        <v>1312</v>
      </c>
      <c r="AH8" s="155" t="s">
        <v>118</v>
      </c>
      <c r="AI8" s="155" t="s">
        <v>6</v>
      </c>
      <c r="AJ8" s="155" t="s">
        <v>6</v>
      </c>
      <c r="AK8" s="155" t="s">
        <v>110</v>
      </c>
      <c r="AL8" s="155" t="s">
        <v>118</v>
      </c>
      <c r="AM8" s="111" t="s">
        <v>2782</v>
      </c>
      <c r="AN8" s="111" t="s">
        <v>2167</v>
      </c>
      <c r="AO8" s="111" t="s">
        <v>118</v>
      </c>
      <c r="AP8" s="111" t="s">
        <v>166</v>
      </c>
      <c r="AQ8" s="48" t="s">
        <v>134</v>
      </c>
      <c r="AR8" s="111" t="s">
        <v>119</v>
      </c>
      <c r="AS8" s="111" t="s">
        <v>3200</v>
      </c>
      <c r="AT8" s="111" t="s">
        <v>3705</v>
      </c>
      <c r="AU8" s="111" t="s">
        <v>118</v>
      </c>
      <c r="AV8" s="216" t="s">
        <v>2169</v>
      </c>
      <c r="AW8" s="111" t="s">
        <v>2170</v>
      </c>
      <c r="AX8" s="111" t="s">
        <v>2171</v>
      </c>
      <c r="AY8" s="111" t="s">
        <v>6</v>
      </c>
      <c r="AZ8" s="111" t="s">
        <v>2173</v>
      </c>
      <c r="BA8" s="111" t="s">
        <v>150</v>
      </c>
      <c r="BB8" s="111" t="s">
        <v>118</v>
      </c>
      <c r="BC8" s="111" t="s">
        <v>2527</v>
      </c>
      <c r="BD8" s="111" t="s">
        <v>118</v>
      </c>
      <c r="BE8" s="111" t="s">
        <v>2174</v>
      </c>
      <c r="BF8" s="111" t="s">
        <v>3712</v>
      </c>
      <c r="BG8" s="111" t="s">
        <v>119</v>
      </c>
      <c r="BH8" s="111" t="s">
        <v>13</v>
      </c>
      <c r="BI8" s="111" t="s">
        <v>6</v>
      </c>
      <c r="BJ8" s="111" t="s">
        <v>6</v>
      </c>
      <c r="BK8" s="111" t="s">
        <v>6</v>
      </c>
      <c r="BL8" s="111" t="s">
        <v>6</v>
      </c>
      <c r="BM8" s="111" t="s">
        <v>6</v>
      </c>
      <c r="BN8" s="111" t="s">
        <v>6</v>
      </c>
      <c r="BO8" s="111" t="s">
        <v>3717</v>
      </c>
      <c r="BP8" s="111" t="s">
        <v>2175</v>
      </c>
      <c r="BQ8" s="111" t="s">
        <v>3708</v>
      </c>
      <c r="BR8" s="111" t="s">
        <v>118</v>
      </c>
      <c r="BS8" s="111" t="s">
        <v>184</v>
      </c>
      <c r="BT8" s="111" t="s">
        <v>6</v>
      </c>
      <c r="BU8" s="111" t="s">
        <v>6</v>
      </c>
      <c r="BV8" s="111" t="s">
        <v>2176</v>
      </c>
      <c r="BW8" s="111">
        <v>0.03</v>
      </c>
      <c r="BX8" s="111" t="s">
        <v>118</v>
      </c>
      <c r="BY8" s="111">
        <v>2013</v>
      </c>
      <c r="BZ8" s="111" t="s">
        <v>118</v>
      </c>
      <c r="CA8" s="111" t="s">
        <v>303</v>
      </c>
      <c r="CB8" s="111" t="s">
        <v>1462</v>
      </c>
      <c r="CC8" s="111" t="s">
        <v>118</v>
      </c>
      <c r="CD8" s="151" t="s">
        <v>6</v>
      </c>
      <c r="CE8" s="111" t="s">
        <v>118</v>
      </c>
      <c r="CF8" s="111" t="s">
        <v>6</v>
      </c>
      <c r="CG8" s="111" t="s">
        <v>2177</v>
      </c>
      <c r="CH8" s="111" t="s">
        <v>13</v>
      </c>
      <c r="CI8" s="111" t="s">
        <v>13</v>
      </c>
      <c r="CJ8" s="111" t="s">
        <v>6</v>
      </c>
      <c r="CK8" s="111" t="s">
        <v>6</v>
      </c>
      <c r="CL8" s="111" t="s">
        <v>6</v>
      </c>
      <c r="CM8" s="111" t="s">
        <v>6</v>
      </c>
      <c r="CN8" s="111" t="s">
        <v>6</v>
      </c>
      <c r="CO8" s="111" t="s">
        <v>20</v>
      </c>
      <c r="CP8" s="111" t="s">
        <v>118</v>
      </c>
      <c r="CQ8" s="111" t="s">
        <v>2178</v>
      </c>
      <c r="CR8" s="111" t="s">
        <v>243</v>
      </c>
      <c r="CS8" s="111" t="s">
        <v>1074</v>
      </c>
      <c r="CT8" s="111" t="s">
        <v>187</v>
      </c>
      <c r="CU8" s="111" t="s">
        <v>1074</v>
      </c>
      <c r="CV8" s="111" t="s">
        <v>2179</v>
      </c>
      <c r="CW8" s="111" t="s">
        <v>182</v>
      </c>
      <c r="CX8" s="111" t="s">
        <v>2180</v>
      </c>
      <c r="CY8" s="111" t="s">
        <v>2519</v>
      </c>
      <c r="CZ8" s="111" t="s">
        <v>2524</v>
      </c>
      <c r="DA8" s="155" t="s">
        <v>2181</v>
      </c>
      <c r="DB8" s="155" t="s">
        <v>184</v>
      </c>
      <c r="DC8" s="155" t="s">
        <v>6</v>
      </c>
      <c r="DD8" s="155" t="s">
        <v>3297</v>
      </c>
      <c r="DE8" s="155" t="s">
        <v>119</v>
      </c>
      <c r="DF8" s="155" t="s">
        <v>6</v>
      </c>
      <c r="DG8" s="155" t="s">
        <v>6</v>
      </c>
      <c r="DH8" s="155" t="s">
        <v>3595</v>
      </c>
      <c r="DI8" s="155" t="s">
        <v>119</v>
      </c>
      <c r="DJ8" s="155" t="s">
        <v>6</v>
      </c>
      <c r="DK8" s="155" t="s">
        <v>6</v>
      </c>
      <c r="DL8" s="155" t="s">
        <v>6</v>
      </c>
      <c r="DM8" s="155" t="s">
        <v>6</v>
      </c>
      <c r="DN8" s="155" t="s">
        <v>6</v>
      </c>
      <c r="DO8" s="344" t="s">
        <v>6</v>
      </c>
      <c r="DP8" s="19" t="s">
        <v>6</v>
      </c>
      <c r="DQ8" s="155" t="s">
        <v>6</v>
      </c>
      <c r="DR8" s="155" t="s">
        <v>6</v>
      </c>
      <c r="DS8" s="155" t="s">
        <v>13</v>
      </c>
      <c r="DT8" s="155" t="s">
        <v>2182</v>
      </c>
      <c r="DU8" s="155"/>
      <c r="DV8" s="111" t="s">
        <v>2560</v>
      </c>
      <c r="DW8" s="111" t="s">
        <v>1177</v>
      </c>
      <c r="DX8" s="111" t="s">
        <v>1177</v>
      </c>
      <c r="DY8" s="198" t="s">
        <v>3727</v>
      </c>
      <c r="DZ8" s="198" t="s">
        <v>3699</v>
      </c>
      <c r="EA8" s="198" t="s">
        <v>2788</v>
      </c>
      <c r="EB8" s="190" t="s">
        <v>13</v>
      </c>
      <c r="EC8" s="198" t="s">
        <v>2789</v>
      </c>
      <c r="ED8" s="198" t="s">
        <v>2790</v>
      </c>
      <c r="EE8" s="356" t="s">
        <v>2736</v>
      </c>
      <c r="EF8" s="357">
        <v>3</v>
      </c>
      <c r="EG8" s="216" t="s">
        <v>3589</v>
      </c>
      <c r="EH8" s="155" t="s">
        <v>2168</v>
      </c>
      <c r="EI8" s="155" t="s">
        <v>118</v>
      </c>
      <c r="EJ8" s="155" t="s">
        <v>2172</v>
      </c>
      <c r="EK8" s="155" t="s">
        <v>6</v>
      </c>
      <c r="EL8" s="155">
        <v>2008</v>
      </c>
      <c r="EM8" s="155" t="s">
        <v>118</v>
      </c>
      <c r="EN8" s="20" t="s">
        <v>6</v>
      </c>
      <c r="EO8" s="155" t="s">
        <v>6</v>
      </c>
      <c r="EP8" s="155" t="s">
        <v>2183</v>
      </c>
      <c r="EQ8" s="155" t="s">
        <v>118</v>
      </c>
      <c r="ER8" s="155" t="s">
        <v>6</v>
      </c>
      <c r="ES8" s="111" t="s">
        <v>6</v>
      </c>
      <c r="ET8" s="111" t="s">
        <v>6</v>
      </c>
      <c r="EU8" s="155" t="s">
        <v>2184</v>
      </c>
      <c r="EV8" s="155" t="s">
        <v>6</v>
      </c>
      <c r="EW8" s="155" t="s">
        <v>118</v>
      </c>
      <c r="EX8" s="155" t="s">
        <v>6</v>
      </c>
      <c r="EY8" s="155" t="s">
        <v>2185</v>
      </c>
      <c r="EZ8" s="155" t="s">
        <v>202</v>
      </c>
      <c r="FA8" s="155" t="s">
        <v>2186</v>
      </c>
    </row>
    <row r="9" spans="1:157" s="31" customFormat="1" ht="98.75" customHeight="1" x14ac:dyDescent="0.35">
      <c r="A9" s="155" t="s">
        <v>1606</v>
      </c>
      <c r="B9" s="155" t="s">
        <v>2113</v>
      </c>
      <c r="C9" s="29" t="s">
        <v>2187</v>
      </c>
      <c r="D9" s="30" t="s">
        <v>1303</v>
      </c>
      <c r="E9" s="30" t="s">
        <v>3600</v>
      </c>
      <c r="F9" s="217" t="s">
        <v>3507</v>
      </c>
      <c r="G9" s="155">
        <v>2016</v>
      </c>
      <c r="H9" s="217" t="s">
        <v>3625</v>
      </c>
      <c r="I9" s="217" t="s">
        <v>3505</v>
      </c>
      <c r="J9" s="217" t="s">
        <v>3648</v>
      </c>
      <c r="K9" s="155" t="s">
        <v>1304</v>
      </c>
      <c r="L9" s="155" t="s">
        <v>2165</v>
      </c>
      <c r="M9" s="155" t="s">
        <v>6</v>
      </c>
      <c r="N9" s="155" t="s">
        <v>3720</v>
      </c>
      <c r="O9" s="111" t="s">
        <v>6</v>
      </c>
      <c r="P9" s="111" t="s">
        <v>6</v>
      </c>
      <c r="Q9" s="111" t="s">
        <v>6</v>
      </c>
      <c r="R9" s="111" t="s">
        <v>6</v>
      </c>
      <c r="S9" s="155" t="s">
        <v>2166</v>
      </c>
      <c r="T9" s="155" t="s">
        <v>118</v>
      </c>
      <c r="U9" s="217" t="s">
        <v>3710</v>
      </c>
      <c r="V9" s="155" t="s">
        <v>184</v>
      </c>
      <c r="W9" s="155" t="s">
        <v>3154</v>
      </c>
      <c r="X9" s="155">
        <v>2008</v>
      </c>
      <c r="Y9" s="155" t="s">
        <v>2249</v>
      </c>
      <c r="Z9" s="155">
        <v>2013</v>
      </c>
      <c r="AA9" s="155">
        <v>72</v>
      </c>
      <c r="AB9" s="155" t="s">
        <v>118</v>
      </c>
      <c r="AC9" s="155" t="s">
        <v>184</v>
      </c>
      <c r="AD9" s="155" t="s">
        <v>378</v>
      </c>
      <c r="AE9" s="155" t="s">
        <v>6</v>
      </c>
      <c r="AF9" s="216" t="s">
        <v>6</v>
      </c>
      <c r="AG9" s="155" t="s">
        <v>1312</v>
      </c>
      <c r="AH9" s="155" t="s">
        <v>118</v>
      </c>
      <c r="AI9" s="155" t="s">
        <v>6</v>
      </c>
      <c r="AJ9" s="155" t="s">
        <v>6</v>
      </c>
      <c r="AK9" s="155" t="s">
        <v>110</v>
      </c>
      <c r="AL9" s="155" t="s">
        <v>118</v>
      </c>
      <c r="AM9" s="111" t="s">
        <v>2782</v>
      </c>
      <c r="AN9" s="111" t="s">
        <v>2167</v>
      </c>
      <c r="AO9" s="111" t="s">
        <v>118</v>
      </c>
      <c r="AP9" s="111" t="s">
        <v>166</v>
      </c>
      <c r="AQ9" s="48" t="s">
        <v>134</v>
      </c>
      <c r="AR9" s="111" t="s">
        <v>119</v>
      </c>
      <c r="AS9" s="111" t="s">
        <v>3200</v>
      </c>
      <c r="AT9" s="111" t="s">
        <v>3705</v>
      </c>
      <c r="AU9" s="111" t="s">
        <v>118</v>
      </c>
      <c r="AV9" s="216" t="s">
        <v>2169</v>
      </c>
      <c r="AW9" s="111" t="s">
        <v>2170</v>
      </c>
      <c r="AX9" s="111" t="s">
        <v>2171</v>
      </c>
      <c r="AY9" s="111" t="s">
        <v>6</v>
      </c>
      <c r="AZ9" s="111" t="s">
        <v>2173</v>
      </c>
      <c r="BA9" s="111" t="s">
        <v>150</v>
      </c>
      <c r="BB9" s="111" t="s">
        <v>118</v>
      </c>
      <c r="BC9" s="111" t="s">
        <v>2527</v>
      </c>
      <c r="BD9" s="111" t="s">
        <v>118</v>
      </c>
      <c r="BE9" s="111" t="s">
        <v>2174</v>
      </c>
      <c r="BF9" s="111" t="s">
        <v>3712</v>
      </c>
      <c r="BG9" s="111" t="s">
        <v>119</v>
      </c>
      <c r="BH9" s="111" t="s">
        <v>13</v>
      </c>
      <c r="BI9" s="111" t="s">
        <v>6</v>
      </c>
      <c r="BJ9" s="111" t="s">
        <v>6</v>
      </c>
      <c r="BK9" s="111" t="s">
        <v>6</v>
      </c>
      <c r="BL9" s="111" t="s">
        <v>6</v>
      </c>
      <c r="BM9" s="111" t="s">
        <v>6</v>
      </c>
      <c r="BN9" s="111" t="s">
        <v>6</v>
      </c>
      <c r="BO9" s="111" t="s">
        <v>3717</v>
      </c>
      <c r="BP9" s="111" t="s">
        <v>2175</v>
      </c>
      <c r="BQ9" s="111" t="s">
        <v>3708</v>
      </c>
      <c r="BR9" s="111" t="s">
        <v>118</v>
      </c>
      <c r="BS9" s="111" t="s">
        <v>184</v>
      </c>
      <c r="BT9" s="111" t="s">
        <v>6</v>
      </c>
      <c r="BU9" s="111" t="s">
        <v>6</v>
      </c>
      <c r="BV9" s="111" t="s">
        <v>2176</v>
      </c>
      <c r="BW9" s="216">
        <v>0.03</v>
      </c>
      <c r="BX9" s="111" t="s">
        <v>118</v>
      </c>
      <c r="BY9" s="216">
        <v>2013</v>
      </c>
      <c r="BZ9" s="111" t="s">
        <v>118</v>
      </c>
      <c r="CA9" s="111" t="s">
        <v>303</v>
      </c>
      <c r="CB9" s="111" t="s">
        <v>1462</v>
      </c>
      <c r="CC9" s="111" t="s">
        <v>118</v>
      </c>
      <c r="CD9" s="151" t="s">
        <v>6</v>
      </c>
      <c r="CE9" s="111" t="s">
        <v>118</v>
      </c>
      <c r="CF9" s="111" t="s">
        <v>6</v>
      </c>
      <c r="CG9" s="111" t="s">
        <v>2177</v>
      </c>
      <c r="CH9" s="111" t="s">
        <v>13</v>
      </c>
      <c r="CI9" s="111" t="s">
        <v>13</v>
      </c>
      <c r="CJ9" s="111" t="s">
        <v>6</v>
      </c>
      <c r="CK9" s="111" t="s">
        <v>6</v>
      </c>
      <c r="CL9" s="111" t="s">
        <v>6</v>
      </c>
      <c r="CM9" s="111" t="s">
        <v>6</v>
      </c>
      <c r="CN9" s="111" t="s">
        <v>6</v>
      </c>
      <c r="CO9" s="111" t="s">
        <v>20</v>
      </c>
      <c r="CP9" s="111" t="s">
        <v>118</v>
      </c>
      <c r="CQ9" s="111" t="s">
        <v>2178</v>
      </c>
      <c r="CR9" s="111" t="s">
        <v>243</v>
      </c>
      <c r="CS9" s="111" t="s">
        <v>1074</v>
      </c>
      <c r="CT9" s="111" t="s">
        <v>187</v>
      </c>
      <c r="CU9" s="111" t="s">
        <v>1074</v>
      </c>
      <c r="CV9" s="111" t="s">
        <v>2179</v>
      </c>
      <c r="CW9" s="111" t="s">
        <v>182</v>
      </c>
      <c r="CX9" s="111" t="s">
        <v>2180</v>
      </c>
      <c r="CY9" s="111" t="s">
        <v>2519</v>
      </c>
      <c r="CZ9" s="111" t="s">
        <v>2524</v>
      </c>
      <c r="DA9" s="155" t="s">
        <v>2181</v>
      </c>
      <c r="DB9" s="155" t="s">
        <v>184</v>
      </c>
      <c r="DC9" s="155" t="s">
        <v>6</v>
      </c>
      <c r="DD9" s="155" t="s">
        <v>3297</v>
      </c>
      <c r="DE9" s="155" t="s">
        <v>119</v>
      </c>
      <c r="DF9" s="155" t="s">
        <v>6</v>
      </c>
      <c r="DG9" s="155" t="s">
        <v>6</v>
      </c>
      <c r="DH9" s="155" t="s">
        <v>3595</v>
      </c>
      <c r="DI9" s="155" t="s">
        <v>119</v>
      </c>
      <c r="DJ9" s="155" t="s">
        <v>6</v>
      </c>
      <c r="DK9" s="155" t="s">
        <v>6</v>
      </c>
      <c r="DL9" s="155" t="s">
        <v>6</v>
      </c>
      <c r="DM9" s="155" t="s">
        <v>6</v>
      </c>
      <c r="DN9" s="155" t="s">
        <v>6</v>
      </c>
      <c r="DO9" s="344" t="s">
        <v>6</v>
      </c>
      <c r="DP9" s="155" t="s">
        <v>6</v>
      </c>
      <c r="DQ9" s="155" t="s">
        <v>6</v>
      </c>
      <c r="DR9" s="155" t="s">
        <v>6</v>
      </c>
      <c r="DS9" s="155" t="s">
        <v>13</v>
      </c>
      <c r="DT9" s="155" t="s">
        <v>2189</v>
      </c>
      <c r="DU9" s="155"/>
      <c r="DV9" s="111" t="s">
        <v>2560</v>
      </c>
      <c r="DW9" s="111" t="s">
        <v>1177</v>
      </c>
      <c r="DX9" s="111" t="s">
        <v>1177</v>
      </c>
      <c r="DY9" s="198" t="s">
        <v>3727</v>
      </c>
      <c r="DZ9" s="198" t="s">
        <v>3699</v>
      </c>
      <c r="EA9" s="198" t="s">
        <v>2788</v>
      </c>
      <c r="EB9" s="190" t="s">
        <v>13</v>
      </c>
      <c r="EC9" s="198" t="s">
        <v>2789</v>
      </c>
      <c r="ED9" s="198" t="s">
        <v>2790</v>
      </c>
      <c r="EE9" s="48" t="s">
        <v>2542</v>
      </c>
      <c r="EF9" s="357">
        <v>1</v>
      </c>
      <c r="EG9" s="216" t="s">
        <v>3589</v>
      </c>
      <c r="EH9" s="155" t="s">
        <v>2168</v>
      </c>
      <c r="EI9" s="155" t="s">
        <v>118</v>
      </c>
      <c r="EJ9" s="155" t="s">
        <v>2188</v>
      </c>
      <c r="EK9" s="155" t="s">
        <v>6</v>
      </c>
      <c r="EL9" s="155">
        <v>2008</v>
      </c>
      <c r="EM9" s="155" t="s">
        <v>118</v>
      </c>
      <c r="EN9" s="155" t="s">
        <v>6</v>
      </c>
      <c r="EO9" s="155" t="s">
        <v>6</v>
      </c>
      <c r="EP9" s="155" t="s">
        <v>2183</v>
      </c>
      <c r="EQ9" s="155" t="s">
        <v>118</v>
      </c>
      <c r="ER9" s="155" t="s">
        <v>6</v>
      </c>
      <c r="ES9" s="111" t="s">
        <v>6</v>
      </c>
      <c r="ET9" s="111"/>
      <c r="EU9" s="155" t="s">
        <v>2184</v>
      </c>
      <c r="EV9" s="155" t="s">
        <v>6</v>
      </c>
      <c r="EW9" s="155" t="s">
        <v>118</v>
      </c>
      <c r="EX9" s="155" t="s">
        <v>6</v>
      </c>
      <c r="EY9" s="155" t="s">
        <v>2185</v>
      </c>
      <c r="EZ9" s="155" t="s">
        <v>202</v>
      </c>
      <c r="FA9" s="155" t="s">
        <v>2186</v>
      </c>
    </row>
    <row r="10" spans="1:157" s="155" customFormat="1" ht="84" customHeight="1" x14ac:dyDescent="0.35">
      <c r="A10" s="155" t="s">
        <v>1609</v>
      </c>
      <c r="B10" s="155" t="s">
        <v>2113</v>
      </c>
      <c r="C10" s="29" t="s">
        <v>2919</v>
      </c>
      <c r="D10" s="30" t="s">
        <v>1303</v>
      </c>
      <c r="E10" s="30" t="s">
        <v>3601</v>
      </c>
      <c r="F10" s="325" t="s">
        <v>3506</v>
      </c>
      <c r="G10" s="155">
        <v>2010</v>
      </c>
      <c r="H10" s="155" t="s">
        <v>3626</v>
      </c>
      <c r="I10" s="155" t="s">
        <v>3654</v>
      </c>
      <c r="J10" s="217" t="s">
        <v>3649</v>
      </c>
      <c r="K10" s="155" t="s">
        <v>1320</v>
      </c>
      <c r="L10" s="155" t="s">
        <v>2920</v>
      </c>
      <c r="M10" s="155" t="s">
        <v>3721</v>
      </c>
      <c r="N10" s="155" t="s">
        <v>3718</v>
      </c>
      <c r="O10" s="111" t="s">
        <v>6</v>
      </c>
      <c r="P10" s="111" t="s">
        <v>6</v>
      </c>
      <c r="Q10" s="111" t="s">
        <v>6</v>
      </c>
      <c r="R10" s="111" t="s">
        <v>6</v>
      </c>
      <c r="S10" s="155" t="s">
        <v>2921</v>
      </c>
      <c r="T10" s="155" t="s">
        <v>118</v>
      </c>
      <c r="U10" s="217" t="s">
        <v>3710</v>
      </c>
      <c r="V10" s="155" t="s">
        <v>2922</v>
      </c>
      <c r="W10" s="155" t="s">
        <v>13</v>
      </c>
      <c r="X10" s="155" t="s">
        <v>13</v>
      </c>
      <c r="Y10" s="155" t="s">
        <v>13</v>
      </c>
      <c r="Z10" s="155" t="s">
        <v>13</v>
      </c>
      <c r="AA10" s="155" t="s">
        <v>13</v>
      </c>
      <c r="AB10" s="155" t="s">
        <v>13</v>
      </c>
      <c r="AC10" s="155" t="s">
        <v>2923</v>
      </c>
      <c r="AD10" s="155" t="s">
        <v>378</v>
      </c>
      <c r="AE10" s="155" t="s">
        <v>119</v>
      </c>
      <c r="AF10" s="216" t="s">
        <v>6</v>
      </c>
      <c r="AG10" s="155" t="s">
        <v>1312</v>
      </c>
      <c r="AH10" s="155" t="s">
        <v>119</v>
      </c>
      <c r="AI10" s="155" t="s">
        <v>1312</v>
      </c>
      <c r="AJ10" s="155" t="s">
        <v>119</v>
      </c>
      <c r="AK10" s="155" t="s">
        <v>111</v>
      </c>
      <c r="AL10" s="155" t="s">
        <v>119</v>
      </c>
      <c r="AM10" s="111" t="s">
        <v>13</v>
      </c>
      <c r="AN10" s="111" t="s">
        <v>1209</v>
      </c>
      <c r="AO10" s="111" t="s">
        <v>118</v>
      </c>
      <c r="AP10" s="111" t="s">
        <v>165</v>
      </c>
      <c r="AQ10" s="48" t="s">
        <v>134</v>
      </c>
      <c r="AR10" s="111" t="s">
        <v>119</v>
      </c>
      <c r="AS10" s="111" t="s">
        <v>3201</v>
      </c>
      <c r="AT10" s="111" t="s">
        <v>3706</v>
      </c>
      <c r="AU10" s="111" t="s">
        <v>119</v>
      </c>
      <c r="AV10" s="216" t="s">
        <v>2190</v>
      </c>
      <c r="AW10" s="111" t="s">
        <v>3593</v>
      </c>
      <c r="AX10" s="111" t="s">
        <v>184</v>
      </c>
      <c r="AY10" s="111" t="s">
        <v>6</v>
      </c>
      <c r="AZ10" s="111" t="s">
        <v>184</v>
      </c>
      <c r="BA10" s="111" t="s">
        <v>132</v>
      </c>
      <c r="BB10" s="111" t="s">
        <v>119</v>
      </c>
      <c r="BC10" s="111" t="s">
        <v>2824</v>
      </c>
      <c r="BD10" s="111" t="s">
        <v>13</v>
      </c>
      <c r="BE10" s="111" t="s">
        <v>2924</v>
      </c>
      <c r="BF10" s="111" t="s">
        <v>6</v>
      </c>
      <c r="BG10" s="111" t="s">
        <v>6</v>
      </c>
      <c r="BH10" s="111" t="s">
        <v>13</v>
      </c>
      <c r="BI10" s="111" t="s">
        <v>6</v>
      </c>
      <c r="BJ10" s="111" t="s">
        <v>6</v>
      </c>
      <c r="BK10" s="111" t="s">
        <v>6</v>
      </c>
      <c r="BL10" s="111" t="s">
        <v>6</v>
      </c>
      <c r="BM10" s="111" t="s">
        <v>6</v>
      </c>
      <c r="BN10" s="111" t="s">
        <v>6</v>
      </c>
      <c r="BO10" s="111" t="s">
        <v>3717</v>
      </c>
      <c r="BP10" s="111" t="s">
        <v>2925</v>
      </c>
      <c r="BQ10" s="111" t="s">
        <v>6</v>
      </c>
      <c r="BR10" s="111" t="s">
        <v>6</v>
      </c>
      <c r="BS10" s="111" t="s">
        <v>2926</v>
      </c>
      <c r="BT10" s="111" t="s">
        <v>13</v>
      </c>
      <c r="BU10" s="111" t="s">
        <v>13</v>
      </c>
      <c r="BV10" s="111" t="s">
        <v>6</v>
      </c>
      <c r="BW10" s="150" t="s">
        <v>6</v>
      </c>
      <c r="BX10" s="111" t="s">
        <v>6</v>
      </c>
      <c r="BY10" s="111">
        <v>2008</v>
      </c>
      <c r="BZ10" s="111" t="s">
        <v>119</v>
      </c>
      <c r="CA10" s="111" t="s">
        <v>303</v>
      </c>
      <c r="CB10" s="111" t="s">
        <v>6</v>
      </c>
      <c r="CC10" s="111" t="s">
        <v>6</v>
      </c>
      <c r="CD10" s="151" t="s">
        <v>6</v>
      </c>
      <c r="CE10" s="111" t="s">
        <v>6</v>
      </c>
      <c r="CF10" s="111" t="s">
        <v>6</v>
      </c>
      <c r="CG10" s="111" t="s">
        <v>2927</v>
      </c>
      <c r="CH10" s="111" t="s">
        <v>6</v>
      </c>
      <c r="CI10" s="111" t="s">
        <v>6</v>
      </c>
      <c r="CJ10" s="111" t="s">
        <v>6</v>
      </c>
      <c r="CK10" s="111" t="s">
        <v>6</v>
      </c>
      <c r="CL10" s="111" t="s">
        <v>6</v>
      </c>
      <c r="CM10" s="111" t="s">
        <v>6</v>
      </c>
      <c r="CN10" s="111" t="s">
        <v>2928</v>
      </c>
      <c r="CO10" s="111" t="s">
        <v>211</v>
      </c>
      <c r="CP10" s="111" t="s">
        <v>119</v>
      </c>
      <c r="CQ10" s="111" t="s">
        <v>2929</v>
      </c>
      <c r="CR10" s="111" t="s">
        <v>242</v>
      </c>
      <c r="CS10" s="111" t="s">
        <v>186</v>
      </c>
      <c r="CT10" s="111" t="s">
        <v>188</v>
      </c>
      <c r="CU10" s="111" t="s">
        <v>186</v>
      </c>
      <c r="CV10" s="111" t="s">
        <v>2930</v>
      </c>
      <c r="CW10" s="111" t="s">
        <v>183</v>
      </c>
      <c r="CX10" s="111" t="s">
        <v>2931</v>
      </c>
      <c r="CY10" s="111" t="s">
        <v>2519</v>
      </c>
      <c r="CZ10" s="111" t="s">
        <v>2522</v>
      </c>
      <c r="DA10" s="155" t="s">
        <v>2932</v>
      </c>
      <c r="DB10" s="155" t="s">
        <v>184</v>
      </c>
      <c r="DC10" s="155" t="s">
        <v>6</v>
      </c>
      <c r="DD10" s="155" t="s">
        <v>3696</v>
      </c>
      <c r="DE10" s="155" t="s">
        <v>119</v>
      </c>
      <c r="DF10" s="155">
        <v>0</v>
      </c>
      <c r="DG10" s="155" t="s">
        <v>118</v>
      </c>
      <c r="DH10" s="155" t="s">
        <v>3595</v>
      </c>
      <c r="DI10" s="155" t="s">
        <v>118</v>
      </c>
      <c r="DJ10" s="155" t="s">
        <v>6</v>
      </c>
      <c r="DK10" s="155" t="s">
        <v>6</v>
      </c>
      <c r="DL10" s="155" t="s">
        <v>6</v>
      </c>
      <c r="DM10" s="155" t="s">
        <v>6</v>
      </c>
      <c r="DN10" s="155" t="s">
        <v>6</v>
      </c>
      <c r="DO10" s="344">
        <v>0.03</v>
      </c>
      <c r="DP10" s="155" t="s">
        <v>13</v>
      </c>
      <c r="DQ10" s="155" t="s">
        <v>6</v>
      </c>
      <c r="DR10" s="155" t="s">
        <v>6</v>
      </c>
      <c r="DS10" s="155" t="s">
        <v>13</v>
      </c>
      <c r="DT10" s="155" t="s">
        <v>2933</v>
      </c>
      <c r="DU10" s="155" t="s">
        <v>2934</v>
      </c>
      <c r="DV10" s="111" t="s">
        <v>2560</v>
      </c>
      <c r="DW10" s="111" t="s">
        <v>1177</v>
      </c>
      <c r="DX10" s="111" t="s">
        <v>1177</v>
      </c>
      <c r="DY10" s="198" t="s">
        <v>3727</v>
      </c>
      <c r="DZ10" s="198" t="s">
        <v>3699</v>
      </c>
      <c r="EA10" s="198" t="s">
        <v>2961</v>
      </c>
      <c r="EB10" s="190" t="s">
        <v>13</v>
      </c>
      <c r="EC10" s="198" t="s">
        <v>2963</v>
      </c>
      <c r="ED10" s="198" t="s">
        <v>2790</v>
      </c>
      <c r="EE10" s="48" t="s">
        <v>2748</v>
      </c>
      <c r="EF10" s="15" t="s">
        <v>13</v>
      </c>
      <c r="EG10" s="216" t="s">
        <v>3502</v>
      </c>
      <c r="EH10" s="155" t="s">
        <v>2935</v>
      </c>
      <c r="EI10" s="155" t="s">
        <v>118</v>
      </c>
      <c r="EJ10" s="155" t="s">
        <v>2936</v>
      </c>
      <c r="EK10" s="155" t="s">
        <v>216</v>
      </c>
      <c r="EL10" s="155" t="s">
        <v>6</v>
      </c>
      <c r="EM10" s="155" t="s">
        <v>6</v>
      </c>
      <c r="EN10" s="155">
        <v>0.8</v>
      </c>
      <c r="EO10" s="155" t="s">
        <v>119</v>
      </c>
      <c r="EP10" s="155" t="s">
        <v>6</v>
      </c>
      <c r="EQ10" s="155" t="s">
        <v>6</v>
      </c>
      <c r="ER10" s="155" t="s">
        <v>6</v>
      </c>
      <c r="ES10" s="111" t="s">
        <v>6</v>
      </c>
      <c r="ET10" s="111" t="s">
        <v>6</v>
      </c>
      <c r="EU10" s="155" t="s">
        <v>2937</v>
      </c>
      <c r="EV10" s="155" t="s">
        <v>118</v>
      </c>
      <c r="EW10" s="155" t="s">
        <v>119</v>
      </c>
      <c r="EX10" s="155" t="s">
        <v>6</v>
      </c>
      <c r="EY10" s="155" t="s">
        <v>2938</v>
      </c>
      <c r="EZ10" s="155" t="s">
        <v>203</v>
      </c>
      <c r="FA10" s="155" t="s">
        <v>2939</v>
      </c>
    </row>
    <row r="11" spans="1:157" s="155" customFormat="1" ht="84" customHeight="1" x14ac:dyDescent="0.35">
      <c r="A11" s="155" t="s">
        <v>2940</v>
      </c>
      <c r="B11" s="155" t="s">
        <v>2113</v>
      </c>
      <c r="C11" s="29" t="s">
        <v>2941</v>
      </c>
      <c r="D11" s="30" t="s">
        <v>1303</v>
      </c>
      <c r="E11" s="30" t="s">
        <v>3601</v>
      </c>
      <c r="F11" s="325" t="s">
        <v>3506</v>
      </c>
      <c r="G11" s="155">
        <v>2010</v>
      </c>
      <c r="H11" s="217" t="s">
        <v>3626</v>
      </c>
      <c r="I11" s="155" t="s">
        <v>3654</v>
      </c>
      <c r="J11" s="217" t="s">
        <v>3649</v>
      </c>
      <c r="K11" s="155" t="s">
        <v>1320</v>
      </c>
      <c r="L11" s="155" t="s">
        <v>2920</v>
      </c>
      <c r="M11" s="155" t="s">
        <v>3721</v>
      </c>
      <c r="N11" s="155" t="s">
        <v>3718</v>
      </c>
      <c r="O11" s="111" t="s">
        <v>6</v>
      </c>
      <c r="P11" s="111" t="s">
        <v>6</v>
      </c>
      <c r="Q11" s="111" t="s">
        <v>6</v>
      </c>
      <c r="R11" s="111" t="s">
        <v>6</v>
      </c>
      <c r="S11" s="155" t="s">
        <v>2921</v>
      </c>
      <c r="T11" s="155" t="s">
        <v>118</v>
      </c>
      <c r="U11" s="217" t="s">
        <v>3710</v>
      </c>
      <c r="V11" s="155" t="s">
        <v>2922</v>
      </c>
      <c r="W11" s="155" t="s">
        <v>13</v>
      </c>
      <c r="X11" s="155" t="s">
        <v>13</v>
      </c>
      <c r="Y11" s="155" t="s">
        <v>13</v>
      </c>
      <c r="Z11" s="155" t="s">
        <v>13</v>
      </c>
      <c r="AA11" s="155" t="s">
        <v>13</v>
      </c>
      <c r="AB11" s="155" t="s">
        <v>13</v>
      </c>
      <c r="AC11" s="155" t="s">
        <v>2923</v>
      </c>
      <c r="AD11" s="155" t="s">
        <v>378</v>
      </c>
      <c r="AE11" s="155" t="s">
        <v>119</v>
      </c>
      <c r="AF11" s="216" t="s">
        <v>6</v>
      </c>
      <c r="AG11" s="155" t="s">
        <v>1312</v>
      </c>
      <c r="AH11" s="155" t="s">
        <v>119</v>
      </c>
      <c r="AI11" s="155" t="s">
        <v>1312</v>
      </c>
      <c r="AJ11" s="155" t="s">
        <v>119</v>
      </c>
      <c r="AK11" s="155" t="s">
        <v>111</v>
      </c>
      <c r="AL11" s="155" t="s">
        <v>119</v>
      </c>
      <c r="AM11" s="111" t="s">
        <v>13</v>
      </c>
      <c r="AN11" s="111" t="s">
        <v>1209</v>
      </c>
      <c r="AO11" s="111" t="s">
        <v>118</v>
      </c>
      <c r="AP11" s="111" t="s">
        <v>166</v>
      </c>
      <c r="AQ11" s="48" t="s">
        <v>134</v>
      </c>
      <c r="AR11" s="111" t="s">
        <v>119</v>
      </c>
      <c r="AS11" s="111" t="s">
        <v>3202</v>
      </c>
      <c r="AT11" s="111" t="s">
        <v>3706</v>
      </c>
      <c r="AU11" s="111" t="s">
        <v>119</v>
      </c>
      <c r="AV11" s="216" t="s">
        <v>2190</v>
      </c>
      <c r="AW11" s="111" t="s">
        <v>3593</v>
      </c>
      <c r="AX11" s="111" t="s">
        <v>184</v>
      </c>
      <c r="AY11" s="111" t="s">
        <v>6</v>
      </c>
      <c r="AZ11" s="111" t="s">
        <v>184</v>
      </c>
      <c r="BA11" s="111" t="s">
        <v>132</v>
      </c>
      <c r="BB11" s="111" t="s">
        <v>119</v>
      </c>
      <c r="BC11" s="111" t="s">
        <v>2824</v>
      </c>
      <c r="BD11" s="111" t="s">
        <v>13</v>
      </c>
      <c r="BE11" s="111" t="s">
        <v>2924</v>
      </c>
      <c r="BF11" s="111" t="s">
        <v>6</v>
      </c>
      <c r="BG11" s="111" t="s">
        <v>6</v>
      </c>
      <c r="BH11" s="111" t="s">
        <v>13</v>
      </c>
      <c r="BI11" s="111" t="s">
        <v>6</v>
      </c>
      <c r="BJ11" s="111" t="s">
        <v>6</v>
      </c>
      <c r="BK11" s="111" t="s">
        <v>6</v>
      </c>
      <c r="BL11" s="111" t="s">
        <v>6</v>
      </c>
      <c r="BM11" s="111" t="s">
        <v>6</v>
      </c>
      <c r="BN11" s="111" t="s">
        <v>6</v>
      </c>
      <c r="BO11" s="111" t="s">
        <v>3717</v>
      </c>
      <c r="BP11" s="111" t="s">
        <v>2925</v>
      </c>
      <c r="BQ11" s="111" t="s">
        <v>6</v>
      </c>
      <c r="BR11" s="111" t="s">
        <v>6</v>
      </c>
      <c r="BS11" s="111" t="s">
        <v>2926</v>
      </c>
      <c r="BT11" s="111" t="s">
        <v>13</v>
      </c>
      <c r="BU11" s="111" t="s">
        <v>13</v>
      </c>
      <c r="BV11" s="111" t="s">
        <v>6</v>
      </c>
      <c r="BW11" s="150" t="s">
        <v>6</v>
      </c>
      <c r="BX11" s="111" t="s">
        <v>6</v>
      </c>
      <c r="BY11" s="111">
        <v>2008</v>
      </c>
      <c r="BZ11" s="111" t="s">
        <v>119</v>
      </c>
      <c r="CA11" s="111" t="s">
        <v>303</v>
      </c>
      <c r="CB11" s="111" t="s">
        <v>6</v>
      </c>
      <c r="CC11" s="111" t="s">
        <v>6</v>
      </c>
      <c r="CD11" s="151" t="s">
        <v>6</v>
      </c>
      <c r="CE11" s="111" t="s">
        <v>6</v>
      </c>
      <c r="CF11" s="111" t="s">
        <v>6</v>
      </c>
      <c r="CG11" s="111" t="s">
        <v>2927</v>
      </c>
      <c r="CH11" s="111" t="s">
        <v>6</v>
      </c>
      <c r="CI11" s="111" t="s">
        <v>6</v>
      </c>
      <c r="CJ11" s="111" t="s">
        <v>6</v>
      </c>
      <c r="CK11" s="111" t="s">
        <v>6</v>
      </c>
      <c r="CL11" s="111" t="s">
        <v>6</v>
      </c>
      <c r="CM11" s="111" t="s">
        <v>6</v>
      </c>
      <c r="CN11" s="111" t="s">
        <v>2928</v>
      </c>
      <c r="CO11" s="111" t="s">
        <v>211</v>
      </c>
      <c r="CP11" s="111" t="s">
        <v>119</v>
      </c>
      <c r="CQ11" s="111" t="s">
        <v>2929</v>
      </c>
      <c r="CR11" s="111" t="s">
        <v>242</v>
      </c>
      <c r="CS11" s="111" t="s">
        <v>186</v>
      </c>
      <c r="CT11" s="111" t="s">
        <v>188</v>
      </c>
      <c r="CU11" s="111" t="s">
        <v>186</v>
      </c>
      <c r="CV11" s="111" t="s">
        <v>2930</v>
      </c>
      <c r="CW11" s="111" t="s">
        <v>183</v>
      </c>
      <c r="CX11" s="111" t="s">
        <v>2931</v>
      </c>
      <c r="CY11" s="111" t="s">
        <v>2519</v>
      </c>
      <c r="CZ11" s="111" t="s">
        <v>2522</v>
      </c>
      <c r="DA11" s="155" t="s">
        <v>2932</v>
      </c>
      <c r="DB11" s="155" t="s">
        <v>184</v>
      </c>
      <c r="DC11" s="155" t="s">
        <v>6</v>
      </c>
      <c r="DD11" s="155" t="s">
        <v>3696</v>
      </c>
      <c r="DE11" s="155" t="s">
        <v>119</v>
      </c>
      <c r="DF11" s="155">
        <v>23</v>
      </c>
      <c r="DG11" s="155" t="s">
        <v>118</v>
      </c>
      <c r="DH11" s="155" t="s">
        <v>3595</v>
      </c>
      <c r="DI11" s="155" t="s">
        <v>118</v>
      </c>
      <c r="DJ11" s="155" t="s">
        <v>6</v>
      </c>
      <c r="DK11" s="155" t="s">
        <v>6</v>
      </c>
      <c r="DL11" s="155" t="s">
        <v>6</v>
      </c>
      <c r="DM11" s="155" t="s">
        <v>6</v>
      </c>
      <c r="DN11" s="155" t="s">
        <v>6</v>
      </c>
      <c r="DO11" s="344">
        <v>0.03</v>
      </c>
      <c r="DP11" s="155" t="s">
        <v>13</v>
      </c>
      <c r="DQ11" s="155" t="s">
        <v>6</v>
      </c>
      <c r="DR11" s="155" t="s">
        <v>6</v>
      </c>
      <c r="DS11" s="155" t="s">
        <v>13</v>
      </c>
      <c r="DT11" s="155" t="s">
        <v>2933</v>
      </c>
      <c r="DU11" s="155" t="s">
        <v>2934</v>
      </c>
      <c r="DV11" s="111" t="s">
        <v>2560</v>
      </c>
      <c r="DW11" s="111" t="s">
        <v>1177</v>
      </c>
      <c r="DX11" s="111" t="s">
        <v>1177</v>
      </c>
      <c r="DY11" s="198" t="s">
        <v>3727</v>
      </c>
      <c r="DZ11" s="198" t="s">
        <v>3699</v>
      </c>
      <c r="EA11" s="198" t="s">
        <v>2962</v>
      </c>
      <c r="EB11" s="190" t="s">
        <v>13</v>
      </c>
      <c r="EC11" s="198" t="s">
        <v>2963</v>
      </c>
      <c r="ED11" s="198" t="s">
        <v>2790</v>
      </c>
      <c r="EE11" s="48" t="s">
        <v>2748</v>
      </c>
      <c r="EF11" s="15" t="s">
        <v>13</v>
      </c>
      <c r="EG11" s="216" t="s">
        <v>3590</v>
      </c>
      <c r="EH11" s="155" t="s">
        <v>2942</v>
      </c>
      <c r="EI11" s="155" t="s">
        <v>118</v>
      </c>
      <c r="EJ11" s="155" t="s">
        <v>6</v>
      </c>
      <c r="EK11" s="155" t="s">
        <v>216</v>
      </c>
      <c r="EL11" s="155" t="s">
        <v>6</v>
      </c>
      <c r="EM11" s="155" t="s">
        <v>6</v>
      </c>
      <c r="EN11" s="155">
        <v>0.8</v>
      </c>
      <c r="EO11" s="155" t="s">
        <v>119</v>
      </c>
      <c r="EP11" s="155" t="s">
        <v>6</v>
      </c>
      <c r="EQ11" s="155" t="s">
        <v>6</v>
      </c>
      <c r="ER11" s="155" t="s">
        <v>6</v>
      </c>
      <c r="ES11" s="111" t="s">
        <v>6</v>
      </c>
      <c r="ET11" s="111" t="s">
        <v>6</v>
      </c>
      <c r="EU11" s="155" t="s">
        <v>2937</v>
      </c>
      <c r="EV11" s="155" t="s">
        <v>118</v>
      </c>
      <c r="EW11" s="155" t="s">
        <v>119</v>
      </c>
      <c r="EX11" s="155" t="s">
        <v>6</v>
      </c>
      <c r="EY11" s="155" t="s">
        <v>2938</v>
      </c>
      <c r="EZ11" s="155" t="s">
        <v>203</v>
      </c>
      <c r="FA11" s="155" t="s">
        <v>2939</v>
      </c>
    </row>
    <row r="12" spans="1:157" s="72" customFormat="1" ht="125.5" customHeight="1" x14ac:dyDescent="0.35">
      <c r="A12" s="155" t="s">
        <v>1622</v>
      </c>
      <c r="B12" s="155" t="s">
        <v>2113</v>
      </c>
      <c r="C12" s="29" t="s">
        <v>2191</v>
      </c>
      <c r="D12" s="30" t="s">
        <v>1303</v>
      </c>
      <c r="E12" s="30" t="s">
        <v>3602</v>
      </c>
      <c r="F12" s="217" t="s">
        <v>3511</v>
      </c>
      <c r="G12" s="155">
        <v>2014</v>
      </c>
      <c r="H12" s="155" t="s">
        <v>3627</v>
      </c>
      <c r="I12" s="155" t="s">
        <v>3655</v>
      </c>
      <c r="J12" s="217" t="s">
        <v>3650</v>
      </c>
      <c r="K12" s="155" t="s">
        <v>1304</v>
      </c>
      <c r="L12" s="155" t="s">
        <v>2192</v>
      </c>
      <c r="M12" s="155" t="s">
        <v>3720</v>
      </c>
      <c r="N12" s="155" t="s">
        <v>3720</v>
      </c>
      <c r="O12" s="111" t="s">
        <v>6</v>
      </c>
      <c r="P12" s="111" t="s">
        <v>6</v>
      </c>
      <c r="Q12" s="111" t="s">
        <v>6</v>
      </c>
      <c r="R12" s="111" t="s">
        <v>6</v>
      </c>
      <c r="S12" s="155" t="s">
        <v>2193</v>
      </c>
      <c r="T12" s="155" t="s">
        <v>118</v>
      </c>
      <c r="U12" s="217" t="s">
        <v>3710</v>
      </c>
      <c r="V12" s="155" t="s">
        <v>2194</v>
      </c>
      <c r="W12" s="155" t="s">
        <v>3155</v>
      </c>
      <c r="X12" s="155">
        <v>2010</v>
      </c>
      <c r="Y12" s="155" t="s">
        <v>3155</v>
      </c>
      <c r="Z12" s="155">
        <v>2010</v>
      </c>
      <c r="AA12" s="155">
        <v>1</v>
      </c>
      <c r="AB12" s="155" t="s">
        <v>118</v>
      </c>
      <c r="AC12" s="155" t="s">
        <v>1628</v>
      </c>
      <c r="AD12" s="155" t="s">
        <v>377</v>
      </c>
      <c r="AE12" s="155" t="s">
        <v>119</v>
      </c>
      <c r="AF12" s="218" t="s">
        <v>6</v>
      </c>
      <c r="AG12" s="155" t="s">
        <v>1312</v>
      </c>
      <c r="AH12" s="155" t="s">
        <v>119</v>
      </c>
      <c r="AI12" s="155" t="s">
        <v>6</v>
      </c>
      <c r="AJ12" s="155" t="s">
        <v>6</v>
      </c>
      <c r="AK12" s="155" t="s">
        <v>110</v>
      </c>
      <c r="AL12" s="155" t="s">
        <v>119</v>
      </c>
      <c r="AM12" s="111" t="s">
        <v>2803</v>
      </c>
      <c r="AN12" s="111" t="s">
        <v>2195</v>
      </c>
      <c r="AO12" s="111" t="s">
        <v>118</v>
      </c>
      <c r="AP12" s="111" t="s">
        <v>130</v>
      </c>
      <c r="AQ12" s="111" t="s">
        <v>134</v>
      </c>
      <c r="AR12" s="111" t="s">
        <v>119</v>
      </c>
      <c r="AS12" s="111" t="s">
        <v>3203</v>
      </c>
      <c r="AT12" s="111" t="s">
        <v>3706</v>
      </c>
      <c r="AU12" s="111" t="s">
        <v>118</v>
      </c>
      <c r="AV12" s="216" t="s">
        <v>2196</v>
      </c>
      <c r="AW12" s="111" t="s">
        <v>2197</v>
      </c>
      <c r="AX12" s="111" t="s">
        <v>2198</v>
      </c>
      <c r="AY12" s="111" t="s">
        <v>6</v>
      </c>
      <c r="AZ12" s="111" t="s">
        <v>2199</v>
      </c>
      <c r="BA12" s="111" t="s">
        <v>150</v>
      </c>
      <c r="BB12" s="111" t="s">
        <v>119</v>
      </c>
      <c r="BC12" s="111" t="s">
        <v>2527</v>
      </c>
      <c r="BD12" s="111" t="s">
        <v>119</v>
      </c>
      <c r="BE12" s="111" t="s">
        <v>2200</v>
      </c>
      <c r="BF12" s="111" t="s">
        <v>3713</v>
      </c>
      <c r="BG12" s="111" t="s">
        <v>119</v>
      </c>
      <c r="BH12" s="111" t="s">
        <v>3713</v>
      </c>
      <c r="BI12" s="111" t="s">
        <v>119</v>
      </c>
      <c r="BJ12" s="111" t="s">
        <v>3713</v>
      </c>
      <c r="BK12" s="111" t="s">
        <v>119</v>
      </c>
      <c r="BL12" s="111" t="s">
        <v>6</v>
      </c>
      <c r="BM12" s="111" t="s">
        <v>6</v>
      </c>
      <c r="BN12" s="111" t="s">
        <v>6</v>
      </c>
      <c r="BO12" s="111" t="s">
        <v>3717</v>
      </c>
      <c r="BP12" s="111" t="s">
        <v>2201</v>
      </c>
      <c r="BQ12" s="111" t="s">
        <v>2125</v>
      </c>
      <c r="BR12" s="111" t="s">
        <v>118</v>
      </c>
      <c r="BS12" s="111" t="s">
        <v>184</v>
      </c>
      <c r="BT12" s="111" t="s">
        <v>6</v>
      </c>
      <c r="BU12" s="111" t="s">
        <v>6</v>
      </c>
      <c r="BV12" s="111" t="s">
        <v>6</v>
      </c>
      <c r="BW12" s="150" t="s">
        <v>6</v>
      </c>
      <c r="BX12" s="111" t="s">
        <v>6</v>
      </c>
      <c r="BY12" s="111">
        <v>2012</v>
      </c>
      <c r="BZ12" s="111" t="s">
        <v>118</v>
      </c>
      <c r="CA12" s="111" t="s">
        <v>303</v>
      </c>
      <c r="CB12" s="111" t="s">
        <v>22</v>
      </c>
      <c r="CC12" s="111" t="s">
        <v>118</v>
      </c>
      <c r="CD12" s="151" t="s">
        <v>6</v>
      </c>
      <c r="CE12" s="111" t="s">
        <v>6</v>
      </c>
      <c r="CF12" s="111" t="s">
        <v>6</v>
      </c>
      <c r="CG12" s="111" t="s">
        <v>2202</v>
      </c>
      <c r="CH12" s="111" t="s">
        <v>6</v>
      </c>
      <c r="CI12" s="111" t="s">
        <v>6</v>
      </c>
      <c r="CJ12" s="111" t="s">
        <v>6</v>
      </c>
      <c r="CK12" s="111" t="s">
        <v>6</v>
      </c>
      <c r="CL12" s="111" t="s">
        <v>6</v>
      </c>
      <c r="CM12" s="111" t="s">
        <v>6</v>
      </c>
      <c r="CN12" s="111" t="s">
        <v>6</v>
      </c>
      <c r="CO12" s="111" t="s">
        <v>212</v>
      </c>
      <c r="CP12" s="111" t="s">
        <v>118</v>
      </c>
      <c r="CQ12" s="111" t="s">
        <v>2203</v>
      </c>
      <c r="CR12" s="111" t="s">
        <v>243</v>
      </c>
      <c r="CS12" s="111" t="s">
        <v>1074</v>
      </c>
      <c r="CT12" s="111" t="s">
        <v>188</v>
      </c>
      <c r="CU12" s="111" t="s">
        <v>186</v>
      </c>
      <c r="CV12" s="111" t="s">
        <v>2204</v>
      </c>
      <c r="CW12" s="111" t="s">
        <v>183</v>
      </c>
      <c r="CX12" s="111" t="s">
        <v>2205</v>
      </c>
      <c r="CY12" s="111" t="s">
        <v>2519</v>
      </c>
      <c r="CZ12" s="111" t="s">
        <v>2523</v>
      </c>
      <c r="DA12" s="155" t="s">
        <v>2181</v>
      </c>
      <c r="DB12" s="155" t="s">
        <v>184</v>
      </c>
      <c r="DC12" s="155" t="s">
        <v>6</v>
      </c>
      <c r="DD12" s="155" t="s">
        <v>3697</v>
      </c>
      <c r="DE12" s="155" t="s">
        <v>118</v>
      </c>
      <c r="DF12" s="155" t="s">
        <v>6</v>
      </c>
      <c r="DG12" s="155" t="s">
        <v>6</v>
      </c>
      <c r="DH12" s="155" t="s">
        <v>3595</v>
      </c>
      <c r="DI12" s="155" t="s">
        <v>119</v>
      </c>
      <c r="DJ12" s="155" t="s">
        <v>6</v>
      </c>
      <c r="DK12" s="155" t="s">
        <v>6</v>
      </c>
      <c r="DL12" s="155" t="s">
        <v>6</v>
      </c>
      <c r="DM12" s="155" t="s">
        <v>6</v>
      </c>
      <c r="DN12" s="155" t="s">
        <v>6</v>
      </c>
      <c r="DO12" s="344" t="s">
        <v>6</v>
      </c>
      <c r="DP12" s="155" t="s">
        <v>6</v>
      </c>
      <c r="DQ12" s="155" t="s">
        <v>6</v>
      </c>
      <c r="DR12" s="155" t="s">
        <v>6</v>
      </c>
      <c r="DS12" s="155" t="s">
        <v>13</v>
      </c>
      <c r="DT12" s="155" t="s">
        <v>2206</v>
      </c>
      <c r="DU12" s="155" t="s">
        <v>2207</v>
      </c>
      <c r="DV12" s="111" t="s">
        <v>2560</v>
      </c>
      <c r="DW12" s="111" t="s">
        <v>1177</v>
      </c>
      <c r="DX12" s="111" t="s">
        <v>1177</v>
      </c>
      <c r="DY12" s="198" t="s">
        <v>3727</v>
      </c>
      <c r="DZ12" s="198" t="s">
        <v>1908</v>
      </c>
      <c r="EA12" s="198" t="s">
        <v>2810</v>
      </c>
      <c r="EB12" s="190" t="s">
        <v>13</v>
      </c>
      <c r="EC12" s="198" t="s">
        <v>2811</v>
      </c>
      <c r="ED12" s="198" t="s">
        <v>6</v>
      </c>
      <c r="EE12" s="356" t="s">
        <v>2738</v>
      </c>
      <c r="EF12" s="15">
        <v>29</v>
      </c>
      <c r="EG12" s="216" t="s">
        <v>3501</v>
      </c>
      <c r="EH12" s="198" t="s">
        <v>2809</v>
      </c>
      <c r="EI12" s="155" t="s">
        <v>119</v>
      </c>
      <c r="EJ12" s="155" t="s">
        <v>6</v>
      </c>
      <c r="EK12" s="155" t="s">
        <v>216</v>
      </c>
      <c r="EL12" s="155" t="s">
        <v>6</v>
      </c>
      <c r="EM12" s="155" t="s">
        <v>6</v>
      </c>
      <c r="EN12" s="155" t="s">
        <v>6</v>
      </c>
      <c r="EO12" s="155" t="s">
        <v>6</v>
      </c>
      <c r="EP12" s="155" t="s">
        <v>6</v>
      </c>
      <c r="EQ12" s="155" t="s">
        <v>6</v>
      </c>
      <c r="ER12" s="155" t="s">
        <v>6</v>
      </c>
      <c r="ES12" s="111" t="s">
        <v>6</v>
      </c>
      <c r="ET12" s="111" t="s">
        <v>6</v>
      </c>
      <c r="EU12" s="155" t="s">
        <v>13</v>
      </c>
      <c r="EV12" s="155" t="s">
        <v>118</v>
      </c>
      <c r="EW12" s="155" t="s">
        <v>6</v>
      </c>
      <c r="EX12" s="155" t="s">
        <v>6</v>
      </c>
      <c r="EY12" s="155" t="s">
        <v>2208</v>
      </c>
      <c r="EZ12" s="155" t="s">
        <v>203</v>
      </c>
      <c r="FA12" s="155" t="s">
        <v>2209</v>
      </c>
    </row>
    <row r="13" spans="1:157" s="72" customFormat="1" ht="84" customHeight="1" x14ac:dyDescent="0.35">
      <c r="A13" s="155" t="s">
        <v>1636</v>
      </c>
      <c r="B13" s="155" t="s">
        <v>2113</v>
      </c>
      <c r="C13" s="29" t="s">
        <v>2210</v>
      </c>
      <c r="D13" s="30" t="s">
        <v>1303</v>
      </c>
      <c r="E13" s="30" t="s">
        <v>3602</v>
      </c>
      <c r="F13" s="217" t="s">
        <v>3511</v>
      </c>
      <c r="G13" s="155">
        <v>2014</v>
      </c>
      <c r="H13" s="217" t="s">
        <v>3627</v>
      </c>
      <c r="I13" s="217" t="s">
        <v>3655</v>
      </c>
      <c r="J13" s="217" t="s">
        <v>3650</v>
      </c>
      <c r="K13" s="155" t="s">
        <v>1304</v>
      </c>
      <c r="L13" s="155" t="s">
        <v>2192</v>
      </c>
      <c r="M13" s="155" t="s">
        <v>3720</v>
      </c>
      <c r="N13" s="155" t="s">
        <v>3720</v>
      </c>
      <c r="O13" s="111" t="s">
        <v>6</v>
      </c>
      <c r="P13" s="111" t="s">
        <v>6</v>
      </c>
      <c r="Q13" s="111" t="s">
        <v>6</v>
      </c>
      <c r="R13" s="111" t="s">
        <v>6</v>
      </c>
      <c r="S13" s="155" t="s">
        <v>2193</v>
      </c>
      <c r="T13" s="155" t="s">
        <v>118</v>
      </c>
      <c r="U13" s="217" t="s">
        <v>3710</v>
      </c>
      <c r="V13" s="155" t="s">
        <v>2194</v>
      </c>
      <c r="W13" s="155" t="s">
        <v>2217</v>
      </c>
      <c r="X13" s="155">
        <v>2008</v>
      </c>
      <c r="Y13" s="155" t="s">
        <v>3159</v>
      </c>
      <c r="Z13" s="155">
        <v>2008</v>
      </c>
      <c r="AA13" s="155">
        <v>2</v>
      </c>
      <c r="AB13" s="155" t="s">
        <v>118</v>
      </c>
      <c r="AC13" s="155" t="s">
        <v>1628</v>
      </c>
      <c r="AD13" s="155" t="s">
        <v>377</v>
      </c>
      <c r="AE13" s="155" t="s">
        <v>119</v>
      </c>
      <c r="AF13" s="218" t="s">
        <v>6</v>
      </c>
      <c r="AG13" s="155" t="s">
        <v>1312</v>
      </c>
      <c r="AH13" s="155" t="s">
        <v>119</v>
      </c>
      <c r="AI13" s="155" t="s">
        <v>6</v>
      </c>
      <c r="AJ13" s="155" t="s">
        <v>6</v>
      </c>
      <c r="AK13" s="155" t="s">
        <v>110</v>
      </c>
      <c r="AL13" s="155" t="s">
        <v>119</v>
      </c>
      <c r="AM13" s="111" t="s">
        <v>2803</v>
      </c>
      <c r="AN13" s="111" t="s">
        <v>2195</v>
      </c>
      <c r="AO13" s="111" t="s">
        <v>118</v>
      </c>
      <c r="AP13" s="111" t="s">
        <v>130</v>
      </c>
      <c r="AQ13" s="111" t="s">
        <v>134</v>
      </c>
      <c r="AR13" s="111" t="s">
        <v>119</v>
      </c>
      <c r="AS13" s="111" t="s">
        <v>3203</v>
      </c>
      <c r="AT13" s="111" t="s">
        <v>3706</v>
      </c>
      <c r="AU13" s="111" t="s">
        <v>118</v>
      </c>
      <c r="AV13" s="216" t="s">
        <v>2210</v>
      </c>
      <c r="AW13" s="111" t="s">
        <v>3439</v>
      </c>
      <c r="AX13" s="111" t="s">
        <v>3439</v>
      </c>
      <c r="AY13" s="111" t="s">
        <v>6</v>
      </c>
      <c r="AZ13" s="111" t="s">
        <v>2199</v>
      </c>
      <c r="BA13" s="111" t="s">
        <v>150</v>
      </c>
      <c r="BB13" s="111" t="s">
        <v>119</v>
      </c>
      <c r="BC13" s="111" t="s">
        <v>2527</v>
      </c>
      <c r="BD13" s="111" t="s">
        <v>119</v>
      </c>
      <c r="BE13" s="111" t="s">
        <v>2200</v>
      </c>
      <c r="BF13" s="111" t="s">
        <v>3713</v>
      </c>
      <c r="BG13" s="111" t="s">
        <v>119</v>
      </c>
      <c r="BH13" s="111" t="s">
        <v>3713</v>
      </c>
      <c r="BI13" s="111" t="s">
        <v>119</v>
      </c>
      <c r="BJ13" s="111" t="s">
        <v>3713</v>
      </c>
      <c r="BK13" s="111" t="s">
        <v>119</v>
      </c>
      <c r="BL13" s="111" t="s">
        <v>6</v>
      </c>
      <c r="BM13" s="111" t="s">
        <v>6</v>
      </c>
      <c r="BN13" s="111" t="s">
        <v>6</v>
      </c>
      <c r="BO13" s="111" t="s">
        <v>3717</v>
      </c>
      <c r="BP13" s="111" t="s">
        <v>2804</v>
      </c>
      <c r="BQ13" s="111" t="s">
        <v>2125</v>
      </c>
      <c r="BR13" s="111" t="s">
        <v>118</v>
      </c>
      <c r="BS13" s="111" t="s">
        <v>184</v>
      </c>
      <c r="BT13" s="111" t="s">
        <v>6</v>
      </c>
      <c r="BU13" s="111" t="s">
        <v>6</v>
      </c>
      <c r="BV13" s="111" t="s">
        <v>6</v>
      </c>
      <c r="BW13" s="150" t="s">
        <v>6</v>
      </c>
      <c r="BX13" s="111" t="s">
        <v>6</v>
      </c>
      <c r="BY13" s="216">
        <v>2012</v>
      </c>
      <c r="BZ13" s="111" t="s">
        <v>118</v>
      </c>
      <c r="CA13" s="111" t="s">
        <v>303</v>
      </c>
      <c r="CB13" s="111" t="s">
        <v>22</v>
      </c>
      <c r="CC13" s="111" t="s">
        <v>118</v>
      </c>
      <c r="CD13" s="151" t="s">
        <v>6</v>
      </c>
      <c r="CE13" s="111" t="s">
        <v>6</v>
      </c>
      <c r="CF13" s="111" t="s">
        <v>6</v>
      </c>
      <c r="CG13" s="111" t="s">
        <v>2202</v>
      </c>
      <c r="CH13" s="111" t="s">
        <v>6</v>
      </c>
      <c r="CI13" s="111" t="s">
        <v>6</v>
      </c>
      <c r="CJ13" s="111" t="s">
        <v>6</v>
      </c>
      <c r="CK13" s="111" t="s">
        <v>6</v>
      </c>
      <c r="CL13" s="111" t="s">
        <v>6</v>
      </c>
      <c r="CM13" s="111" t="s">
        <v>6</v>
      </c>
      <c r="CN13" s="111" t="s">
        <v>6</v>
      </c>
      <c r="CO13" s="111" t="s">
        <v>212</v>
      </c>
      <c r="CP13" s="111" t="s">
        <v>118</v>
      </c>
      <c r="CQ13" s="111" t="s">
        <v>2203</v>
      </c>
      <c r="CR13" s="111" t="s">
        <v>243</v>
      </c>
      <c r="CS13" s="111" t="s">
        <v>1074</v>
      </c>
      <c r="CT13" s="111" t="s">
        <v>188</v>
      </c>
      <c r="CU13" s="111" t="s">
        <v>186</v>
      </c>
      <c r="CV13" s="111" t="s">
        <v>2204</v>
      </c>
      <c r="CW13" s="111" t="s">
        <v>183</v>
      </c>
      <c r="CX13" s="111" t="s">
        <v>2205</v>
      </c>
      <c r="CY13" s="111" t="s">
        <v>2519</v>
      </c>
      <c r="CZ13" s="111" t="s">
        <v>2523</v>
      </c>
      <c r="DA13" s="155" t="s">
        <v>2181</v>
      </c>
      <c r="DB13" s="155" t="s">
        <v>184</v>
      </c>
      <c r="DC13" s="155" t="s">
        <v>6</v>
      </c>
      <c r="DD13" s="155" t="s">
        <v>3297</v>
      </c>
      <c r="DE13" s="155" t="s">
        <v>118</v>
      </c>
      <c r="DF13" s="155" t="s">
        <v>6</v>
      </c>
      <c r="DG13" s="155" t="s">
        <v>6</v>
      </c>
      <c r="DH13" s="155" t="s">
        <v>3595</v>
      </c>
      <c r="DI13" s="155" t="s">
        <v>119</v>
      </c>
      <c r="DJ13" s="155" t="s">
        <v>6</v>
      </c>
      <c r="DK13" s="155" t="s">
        <v>6</v>
      </c>
      <c r="DL13" s="155" t="s">
        <v>6</v>
      </c>
      <c r="DM13" s="155" t="s">
        <v>6</v>
      </c>
      <c r="DN13" s="155" t="s">
        <v>6</v>
      </c>
      <c r="DO13" s="344" t="s">
        <v>6</v>
      </c>
      <c r="DP13" s="155" t="s">
        <v>6</v>
      </c>
      <c r="DQ13" s="155" t="s">
        <v>6</v>
      </c>
      <c r="DR13" s="155" t="s">
        <v>6</v>
      </c>
      <c r="DS13" s="155" t="s">
        <v>13</v>
      </c>
      <c r="DT13" s="155" t="s">
        <v>2206</v>
      </c>
      <c r="DU13" s="155" t="s">
        <v>2207</v>
      </c>
      <c r="DV13" s="111" t="s">
        <v>2560</v>
      </c>
      <c r="DW13" s="111" t="s">
        <v>1177</v>
      </c>
      <c r="DX13" s="111" t="s">
        <v>1177</v>
      </c>
      <c r="DY13" s="198" t="s">
        <v>3727</v>
      </c>
      <c r="DZ13" s="198" t="s">
        <v>1908</v>
      </c>
      <c r="EA13" s="198" t="s">
        <v>2810</v>
      </c>
      <c r="EB13" s="190" t="s">
        <v>13</v>
      </c>
      <c r="EC13" s="198" t="s">
        <v>2811</v>
      </c>
      <c r="ED13" s="198" t="s">
        <v>6</v>
      </c>
      <c r="EE13" s="356" t="s">
        <v>2738</v>
      </c>
      <c r="EF13" s="15">
        <v>8</v>
      </c>
      <c r="EG13" s="216" t="s">
        <v>3501</v>
      </c>
      <c r="EH13" s="198" t="s">
        <v>2809</v>
      </c>
      <c r="EI13" s="155" t="s">
        <v>119</v>
      </c>
      <c r="EJ13" s="155" t="s">
        <v>6</v>
      </c>
      <c r="EK13" s="155" t="s">
        <v>216</v>
      </c>
      <c r="EL13" s="155" t="s">
        <v>6</v>
      </c>
      <c r="EM13" s="155" t="s">
        <v>6</v>
      </c>
      <c r="EN13" s="155" t="s">
        <v>6</v>
      </c>
      <c r="EO13" s="155" t="s">
        <v>6</v>
      </c>
      <c r="EP13" s="155" t="s">
        <v>6</v>
      </c>
      <c r="EQ13" s="155" t="s">
        <v>6</v>
      </c>
      <c r="ER13" s="155" t="s">
        <v>6</v>
      </c>
      <c r="ES13" s="111" t="s">
        <v>6</v>
      </c>
      <c r="ET13" s="111" t="s">
        <v>6</v>
      </c>
      <c r="EU13" s="155" t="s">
        <v>13</v>
      </c>
      <c r="EV13" s="155" t="s">
        <v>118</v>
      </c>
      <c r="EW13" s="155" t="s">
        <v>6</v>
      </c>
      <c r="EX13" s="155" t="s">
        <v>6</v>
      </c>
      <c r="EY13" s="155" t="s">
        <v>2208</v>
      </c>
      <c r="EZ13" s="155" t="s">
        <v>203</v>
      </c>
      <c r="FA13" s="155" t="s">
        <v>2209</v>
      </c>
    </row>
    <row r="14" spans="1:157" s="72" customFormat="1" ht="84.5" customHeight="1" x14ac:dyDescent="0.35">
      <c r="A14" s="155" t="s">
        <v>1638</v>
      </c>
      <c r="B14" s="155" t="s">
        <v>2113</v>
      </c>
      <c r="C14" s="29" t="s">
        <v>2211</v>
      </c>
      <c r="D14" s="30" t="s">
        <v>1303</v>
      </c>
      <c r="E14" s="30" t="s">
        <v>3602</v>
      </c>
      <c r="F14" s="217" t="s">
        <v>3511</v>
      </c>
      <c r="G14" s="155">
        <v>2014</v>
      </c>
      <c r="H14" s="217" t="s">
        <v>3627</v>
      </c>
      <c r="I14" s="217" t="s">
        <v>3655</v>
      </c>
      <c r="J14" s="217" t="s">
        <v>3650</v>
      </c>
      <c r="K14" s="155" t="s">
        <v>1304</v>
      </c>
      <c r="L14" s="155" t="s">
        <v>2192</v>
      </c>
      <c r="M14" s="155" t="s">
        <v>3720</v>
      </c>
      <c r="N14" s="155" t="s">
        <v>3720</v>
      </c>
      <c r="O14" s="111" t="s">
        <v>6</v>
      </c>
      <c r="P14" s="111" t="s">
        <v>6</v>
      </c>
      <c r="Q14" s="111" t="s">
        <v>6</v>
      </c>
      <c r="R14" s="111" t="s">
        <v>6</v>
      </c>
      <c r="S14" s="155" t="s">
        <v>2193</v>
      </c>
      <c r="T14" s="155" t="s">
        <v>118</v>
      </c>
      <c r="U14" s="217" t="s">
        <v>3710</v>
      </c>
      <c r="V14" s="155" t="s">
        <v>2194</v>
      </c>
      <c r="W14" s="155" t="s">
        <v>2217</v>
      </c>
      <c r="X14" s="155">
        <v>2008</v>
      </c>
      <c r="Y14" s="155" t="s">
        <v>3155</v>
      </c>
      <c r="Z14" s="155">
        <v>2009</v>
      </c>
      <c r="AA14" s="155">
        <v>12</v>
      </c>
      <c r="AB14" s="155" t="s">
        <v>118</v>
      </c>
      <c r="AC14" s="155" t="s">
        <v>1628</v>
      </c>
      <c r="AD14" s="155" t="s">
        <v>377</v>
      </c>
      <c r="AE14" s="155" t="s">
        <v>119</v>
      </c>
      <c r="AF14" s="218" t="s">
        <v>6</v>
      </c>
      <c r="AG14" s="155" t="s">
        <v>1312</v>
      </c>
      <c r="AH14" s="155" t="s">
        <v>119</v>
      </c>
      <c r="AI14" s="155" t="s">
        <v>6</v>
      </c>
      <c r="AJ14" s="155" t="s">
        <v>6</v>
      </c>
      <c r="AK14" s="155" t="s">
        <v>110</v>
      </c>
      <c r="AL14" s="155" t="s">
        <v>119</v>
      </c>
      <c r="AM14" s="111" t="s">
        <v>2803</v>
      </c>
      <c r="AN14" s="111" t="s">
        <v>2195</v>
      </c>
      <c r="AO14" s="111" t="s">
        <v>118</v>
      </c>
      <c r="AP14" s="111" t="s">
        <v>130</v>
      </c>
      <c r="AQ14" s="111" t="s">
        <v>134</v>
      </c>
      <c r="AR14" s="111" t="s">
        <v>119</v>
      </c>
      <c r="AS14" s="111" t="s">
        <v>3203</v>
      </c>
      <c r="AT14" s="111" t="s">
        <v>3706</v>
      </c>
      <c r="AU14" s="111" t="s">
        <v>118</v>
      </c>
      <c r="AV14" s="216" t="s">
        <v>2211</v>
      </c>
      <c r="AW14" s="111" t="s">
        <v>3439</v>
      </c>
      <c r="AX14" s="111" t="s">
        <v>3439</v>
      </c>
      <c r="AY14" s="111" t="s">
        <v>6</v>
      </c>
      <c r="AZ14" s="111" t="s">
        <v>2199</v>
      </c>
      <c r="BA14" s="111" t="s">
        <v>150</v>
      </c>
      <c r="BB14" s="111" t="s">
        <v>119</v>
      </c>
      <c r="BC14" s="111" t="s">
        <v>2527</v>
      </c>
      <c r="BD14" s="111" t="s">
        <v>119</v>
      </c>
      <c r="BE14" s="111" t="s">
        <v>2200</v>
      </c>
      <c r="BF14" s="111" t="s">
        <v>3713</v>
      </c>
      <c r="BG14" s="111" t="s">
        <v>119</v>
      </c>
      <c r="BH14" s="111" t="s">
        <v>3713</v>
      </c>
      <c r="BI14" s="111" t="s">
        <v>119</v>
      </c>
      <c r="BJ14" s="111" t="s">
        <v>3713</v>
      </c>
      <c r="BK14" s="111" t="s">
        <v>119</v>
      </c>
      <c r="BL14" s="111" t="s">
        <v>6</v>
      </c>
      <c r="BM14" s="111" t="s">
        <v>6</v>
      </c>
      <c r="BN14" s="111" t="s">
        <v>6</v>
      </c>
      <c r="BO14" s="111" t="s">
        <v>3717</v>
      </c>
      <c r="BP14" s="111" t="s">
        <v>2805</v>
      </c>
      <c r="BQ14" s="111" t="s">
        <v>2125</v>
      </c>
      <c r="BR14" s="111" t="s">
        <v>118</v>
      </c>
      <c r="BS14" s="111" t="s">
        <v>184</v>
      </c>
      <c r="BT14" s="111" t="s">
        <v>6</v>
      </c>
      <c r="BU14" s="111" t="s">
        <v>6</v>
      </c>
      <c r="BV14" s="111" t="s">
        <v>6</v>
      </c>
      <c r="BW14" s="150" t="s">
        <v>6</v>
      </c>
      <c r="BX14" s="111" t="s">
        <v>6</v>
      </c>
      <c r="BY14" s="216">
        <v>2012</v>
      </c>
      <c r="BZ14" s="111" t="s">
        <v>118</v>
      </c>
      <c r="CA14" s="111" t="s">
        <v>303</v>
      </c>
      <c r="CB14" s="111" t="s">
        <v>22</v>
      </c>
      <c r="CC14" s="111" t="s">
        <v>118</v>
      </c>
      <c r="CD14" s="151" t="s">
        <v>6</v>
      </c>
      <c r="CE14" s="111" t="s">
        <v>6</v>
      </c>
      <c r="CF14" s="111" t="s">
        <v>6</v>
      </c>
      <c r="CG14" s="111" t="s">
        <v>2202</v>
      </c>
      <c r="CH14" s="111" t="s">
        <v>6</v>
      </c>
      <c r="CI14" s="111" t="s">
        <v>6</v>
      </c>
      <c r="CJ14" s="111" t="s">
        <v>6</v>
      </c>
      <c r="CK14" s="111" t="s">
        <v>6</v>
      </c>
      <c r="CL14" s="111" t="s">
        <v>6</v>
      </c>
      <c r="CM14" s="111" t="s">
        <v>6</v>
      </c>
      <c r="CN14" s="111" t="s">
        <v>6</v>
      </c>
      <c r="CO14" s="111" t="s">
        <v>212</v>
      </c>
      <c r="CP14" s="111" t="s">
        <v>118</v>
      </c>
      <c r="CQ14" s="111" t="s">
        <v>2203</v>
      </c>
      <c r="CR14" s="111" t="s">
        <v>243</v>
      </c>
      <c r="CS14" s="111" t="s">
        <v>1074</v>
      </c>
      <c r="CT14" s="111" t="s">
        <v>188</v>
      </c>
      <c r="CU14" s="111" t="s">
        <v>186</v>
      </c>
      <c r="CV14" s="111" t="s">
        <v>2204</v>
      </c>
      <c r="CW14" s="111" t="s">
        <v>183</v>
      </c>
      <c r="CX14" s="111" t="s">
        <v>2205</v>
      </c>
      <c r="CY14" s="111" t="s">
        <v>2519</v>
      </c>
      <c r="CZ14" s="111" t="s">
        <v>2523</v>
      </c>
      <c r="DA14" s="155" t="s">
        <v>2181</v>
      </c>
      <c r="DB14" s="155" t="s">
        <v>184</v>
      </c>
      <c r="DC14" s="155" t="s">
        <v>6</v>
      </c>
      <c r="DD14" s="155" t="s">
        <v>3297</v>
      </c>
      <c r="DE14" s="155" t="s">
        <v>118</v>
      </c>
      <c r="DF14" s="155" t="s">
        <v>6</v>
      </c>
      <c r="DG14" s="155" t="s">
        <v>6</v>
      </c>
      <c r="DH14" s="155" t="s">
        <v>3595</v>
      </c>
      <c r="DI14" s="155" t="s">
        <v>119</v>
      </c>
      <c r="DJ14" s="155" t="s">
        <v>6</v>
      </c>
      <c r="DK14" s="155" t="s">
        <v>6</v>
      </c>
      <c r="DL14" s="155" t="s">
        <v>6</v>
      </c>
      <c r="DM14" s="155" t="s">
        <v>6</v>
      </c>
      <c r="DN14" s="155" t="s">
        <v>6</v>
      </c>
      <c r="DO14" s="344" t="s">
        <v>6</v>
      </c>
      <c r="DP14" s="155" t="s">
        <v>6</v>
      </c>
      <c r="DQ14" s="155" t="s">
        <v>6</v>
      </c>
      <c r="DR14" s="155" t="s">
        <v>6</v>
      </c>
      <c r="DS14" s="155" t="s">
        <v>13</v>
      </c>
      <c r="DT14" s="155" t="s">
        <v>2206</v>
      </c>
      <c r="DU14" s="155" t="s">
        <v>2207</v>
      </c>
      <c r="DV14" s="111" t="s">
        <v>2560</v>
      </c>
      <c r="DW14" s="111" t="s">
        <v>1177</v>
      </c>
      <c r="DX14" s="111" t="s">
        <v>1177</v>
      </c>
      <c r="DY14" s="198" t="s">
        <v>3727</v>
      </c>
      <c r="DZ14" s="198" t="s">
        <v>1908</v>
      </c>
      <c r="EA14" s="198" t="s">
        <v>2810</v>
      </c>
      <c r="EB14" s="190" t="s">
        <v>13</v>
      </c>
      <c r="EC14" s="198" t="s">
        <v>2811</v>
      </c>
      <c r="ED14" s="198" t="s">
        <v>6</v>
      </c>
      <c r="EE14" s="356" t="s">
        <v>2738</v>
      </c>
      <c r="EF14" s="15">
        <v>9</v>
      </c>
      <c r="EG14" s="216" t="s">
        <v>3501</v>
      </c>
      <c r="EH14" s="198" t="s">
        <v>2809</v>
      </c>
      <c r="EI14" s="155" t="s">
        <v>119</v>
      </c>
      <c r="EJ14" s="155" t="s">
        <v>6</v>
      </c>
      <c r="EK14" s="155" t="s">
        <v>216</v>
      </c>
      <c r="EL14" s="155" t="s">
        <v>6</v>
      </c>
      <c r="EM14" s="155" t="s">
        <v>6</v>
      </c>
      <c r="EN14" s="155" t="s">
        <v>6</v>
      </c>
      <c r="EO14" s="155" t="s">
        <v>6</v>
      </c>
      <c r="EP14" s="155" t="s">
        <v>6</v>
      </c>
      <c r="EQ14" s="155" t="s">
        <v>6</v>
      </c>
      <c r="ER14" s="155" t="s">
        <v>6</v>
      </c>
      <c r="ES14" s="155" t="s">
        <v>6</v>
      </c>
      <c r="ET14" s="155" t="s">
        <v>6</v>
      </c>
      <c r="EU14" s="155" t="s">
        <v>13</v>
      </c>
      <c r="EV14" s="155" t="s">
        <v>118</v>
      </c>
      <c r="EW14" s="155" t="s">
        <v>6</v>
      </c>
      <c r="EX14" s="155" t="s">
        <v>6</v>
      </c>
      <c r="EY14" s="155" t="s">
        <v>2208</v>
      </c>
      <c r="EZ14" s="155" t="s">
        <v>203</v>
      </c>
      <c r="FA14" s="155" t="s">
        <v>2209</v>
      </c>
    </row>
    <row r="15" spans="1:157" s="72" customFormat="1" ht="84.5" customHeight="1" x14ac:dyDescent="0.35">
      <c r="A15" s="155" t="s">
        <v>1639</v>
      </c>
      <c r="B15" s="155" t="s">
        <v>2113</v>
      </c>
      <c r="C15" s="29" t="s">
        <v>2212</v>
      </c>
      <c r="D15" s="30" t="s">
        <v>1303</v>
      </c>
      <c r="E15" s="30" t="s">
        <v>3602</v>
      </c>
      <c r="F15" s="217" t="s">
        <v>3511</v>
      </c>
      <c r="G15" s="155">
        <v>2014</v>
      </c>
      <c r="H15" s="217" t="s">
        <v>3627</v>
      </c>
      <c r="I15" s="217" t="s">
        <v>3655</v>
      </c>
      <c r="J15" s="217" t="s">
        <v>3650</v>
      </c>
      <c r="K15" s="155" t="s">
        <v>1304</v>
      </c>
      <c r="L15" s="155" t="s">
        <v>2192</v>
      </c>
      <c r="M15" s="155" t="s">
        <v>3720</v>
      </c>
      <c r="N15" s="155" t="s">
        <v>3720</v>
      </c>
      <c r="O15" s="111" t="s">
        <v>6</v>
      </c>
      <c r="P15" s="111" t="s">
        <v>6</v>
      </c>
      <c r="Q15" s="111" t="s">
        <v>6</v>
      </c>
      <c r="R15" s="111" t="s">
        <v>6</v>
      </c>
      <c r="S15" s="155" t="s">
        <v>2193</v>
      </c>
      <c r="T15" s="155" t="s">
        <v>118</v>
      </c>
      <c r="U15" s="217" t="s">
        <v>3710</v>
      </c>
      <c r="V15" s="155" t="s">
        <v>2194</v>
      </c>
      <c r="W15" s="155" t="s">
        <v>6</v>
      </c>
      <c r="X15" s="155">
        <v>2010</v>
      </c>
      <c r="Y15" s="155" t="s">
        <v>6</v>
      </c>
      <c r="Z15" s="155">
        <v>2011</v>
      </c>
      <c r="AA15" s="155">
        <v>24</v>
      </c>
      <c r="AB15" s="155" t="s">
        <v>119</v>
      </c>
      <c r="AC15" s="155" t="s">
        <v>1628</v>
      </c>
      <c r="AD15" s="155" t="s">
        <v>377</v>
      </c>
      <c r="AE15" s="155" t="s">
        <v>119</v>
      </c>
      <c r="AF15" s="218" t="s">
        <v>6</v>
      </c>
      <c r="AG15" s="155" t="s">
        <v>1312</v>
      </c>
      <c r="AH15" s="155" t="s">
        <v>119</v>
      </c>
      <c r="AI15" s="155" t="s">
        <v>6</v>
      </c>
      <c r="AJ15" s="155" t="s">
        <v>6</v>
      </c>
      <c r="AK15" s="155" t="s">
        <v>110</v>
      </c>
      <c r="AL15" s="155" t="s">
        <v>119</v>
      </c>
      <c r="AM15" s="111" t="s">
        <v>2803</v>
      </c>
      <c r="AN15" s="111" t="s">
        <v>2195</v>
      </c>
      <c r="AO15" s="111" t="s">
        <v>118</v>
      </c>
      <c r="AP15" s="111" t="s">
        <v>130</v>
      </c>
      <c r="AQ15" s="111" t="s">
        <v>134</v>
      </c>
      <c r="AR15" s="111" t="s">
        <v>119</v>
      </c>
      <c r="AS15" s="111" t="s">
        <v>3203</v>
      </c>
      <c r="AT15" s="111" t="s">
        <v>3706</v>
      </c>
      <c r="AU15" s="111" t="s">
        <v>118</v>
      </c>
      <c r="AV15" s="216" t="s">
        <v>2212</v>
      </c>
      <c r="AW15" s="111" t="s">
        <v>3439</v>
      </c>
      <c r="AX15" s="111" t="s">
        <v>3439</v>
      </c>
      <c r="AY15" s="111" t="s">
        <v>6</v>
      </c>
      <c r="AZ15" s="111" t="s">
        <v>2199</v>
      </c>
      <c r="BA15" s="111" t="s">
        <v>150</v>
      </c>
      <c r="BB15" s="111" t="s">
        <v>119</v>
      </c>
      <c r="BC15" s="111" t="s">
        <v>2527</v>
      </c>
      <c r="BD15" s="111" t="s">
        <v>119</v>
      </c>
      <c r="BE15" s="111" t="s">
        <v>2200</v>
      </c>
      <c r="BF15" s="111" t="s">
        <v>3713</v>
      </c>
      <c r="BG15" s="111" t="s">
        <v>119</v>
      </c>
      <c r="BH15" s="111" t="s">
        <v>3713</v>
      </c>
      <c r="BI15" s="111" t="s">
        <v>119</v>
      </c>
      <c r="BJ15" s="111" t="s">
        <v>3713</v>
      </c>
      <c r="BK15" s="111" t="s">
        <v>119</v>
      </c>
      <c r="BL15" s="111" t="s">
        <v>6</v>
      </c>
      <c r="BM15" s="111" t="s">
        <v>6</v>
      </c>
      <c r="BN15" s="111" t="s">
        <v>6</v>
      </c>
      <c r="BO15" s="111" t="s">
        <v>3717</v>
      </c>
      <c r="BP15" s="111" t="s">
        <v>2806</v>
      </c>
      <c r="BQ15" s="111" t="s">
        <v>2125</v>
      </c>
      <c r="BR15" s="111" t="s">
        <v>118</v>
      </c>
      <c r="BS15" s="111" t="s">
        <v>184</v>
      </c>
      <c r="BT15" s="111" t="s">
        <v>6</v>
      </c>
      <c r="BU15" s="111" t="s">
        <v>6</v>
      </c>
      <c r="BV15" s="111" t="s">
        <v>6</v>
      </c>
      <c r="BW15" s="150" t="s">
        <v>6</v>
      </c>
      <c r="BX15" s="111" t="s">
        <v>6</v>
      </c>
      <c r="BY15" s="216">
        <v>2012</v>
      </c>
      <c r="BZ15" s="111" t="s">
        <v>118</v>
      </c>
      <c r="CA15" s="111" t="s">
        <v>303</v>
      </c>
      <c r="CB15" s="111" t="s">
        <v>22</v>
      </c>
      <c r="CC15" s="111" t="s">
        <v>118</v>
      </c>
      <c r="CD15" s="151" t="s">
        <v>6</v>
      </c>
      <c r="CE15" s="111" t="s">
        <v>6</v>
      </c>
      <c r="CF15" s="111" t="s">
        <v>6</v>
      </c>
      <c r="CG15" s="111" t="s">
        <v>2202</v>
      </c>
      <c r="CH15" s="111" t="s">
        <v>6</v>
      </c>
      <c r="CI15" s="111" t="s">
        <v>6</v>
      </c>
      <c r="CJ15" s="111" t="s">
        <v>6</v>
      </c>
      <c r="CK15" s="111" t="s">
        <v>6</v>
      </c>
      <c r="CL15" s="111" t="s">
        <v>6</v>
      </c>
      <c r="CM15" s="111" t="s">
        <v>6</v>
      </c>
      <c r="CN15" s="111" t="s">
        <v>6</v>
      </c>
      <c r="CO15" s="111" t="s">
        <v>212</v>
      </c>
      <c r="CP15" s="111" t="s">
        <v>118</v>
      </c>
      <c r="CQ15" s="111" t="s">
        <v>2203</v>
      </c>
      <c r="CR15" s="111" t="s">
        <v>243</v>
      </c>
      <c r="CS15" s="111" t="s">
        <v>1074</v>
      </c>
      <c r="CT15" s="111" t="s">
        <v>188</v>
      </c>
      <c r="CU15" s="111" t="s">
        <v>186</v>
      </c>
      <c r="CV15" s="111" t="s">
        <v>2204</v>
      </c>
      <c r="CW15" s="111" t="s">
        <v>183</v>
      </c>
      <c r="CX15" s="111" t="s">
        <v>2205</v>
      </c>
      <c r="CY15" s="111" t="s">
        <v>2519</v>
      </c>
      <c r="CZ15" s="111" t="s">
        <v>2523</v>
      </c>
      <c r="DA15" s="155" t="s">
        <v>2181</v>
      </c>
      <c r="DB15" s="155" t="s">
        <v>184</v>
      </c>
      <c r="DC15" s="155" t="s">
        <v>6</v>
      </c>
      <c r="DD15" s="155" t="s">
        <v>3696</v>
      </c>
      <c r="DE15" s="155" t="s">
        <v>118</v>
      </c>
      <c r="DF15" s="155" t="s">
        <v>6</v>
      </c>
      <c r="DG15" s="155" t="s">
        <v>6</v>
      </c>
      <c r="DH15" s="155" t="s">
        <v>3595</v>
      </c>
      <c r="DI15" s="155" t="s">
        <v>119</v>
      </c>
      <c r="DJ15" s="155" t="s">
        <v>6</v>
      </c>
      <c r="DK15" s="155" t="s">
        <v>6</v>
      </c>
      <c r="DL15" s="155" t="s">
        <v>6</v>
      </c>
      <c r="DM15" s="155" t="s">
        <v>6</v>
      </c>
      <c r="DN15" s="155" t="s">
        <v>6</v>
      </c>
      <c r="DO15" s="344" t="s">
        <v>6</v>
      </c>
      <c r="DP15" s="155" t="s">
        <v>6</v>
      </c>
      <c r="DQ15" s="155" t="s">
        <v>6</v>
      </c>
      <c r="DR15" s="155" t="s">
        <v>6</v>
      </c>
      <c r="DS15" s="155" t="s">
        <v>13</v>
      </c>
      <c r="DT15" s="155" t="s">
        <v>2206</v>
      </c>
      <c r="DU15" s="155" t="s">
        <v>2207</v>
      </c>
      <c r="DV15" s="111" t="s">
        <v>2560</v>
      </c>
      <c r="DW15" s="111" t="s">
        <v>1177</v>
      </c>
      <c r="DX15" s="111" t="s">
        <v>1177</v>
      </c>
      <c r="DY15" s="198" t="s">
        <v>3727</v>
      </c>
      <c r="DZ15" s="198" t="s">
        <v>1908</v>
      </c>
      <c r="EA15" s="198" t="s">
        <v>2810</v>
      </c>
      <c r="EB15" s="190" t="s">
        <v>13</v>
      </c>
      <c r="EC15" s="198" t="s">
        <v>2811</v>
      </c>
      <c r="ED15" s="198" t="s">
        <v>6</v>
      </c>
      <c r="EE15" s="356" t="s">
        <v>2738</v>
      </c>
      <c r="EF15" s="15">
        <v>18</v>
      </c>
      <c r="EG15" s="216" t="s">
        <v>3501</v>
      </c>
      <c r="EH15" s="198" t="s">
        <v>2809</v>
      </c>
      <c r="EI15" s="155" t="s">
        <v>119</v>
      </c>
      <c r="EJ15" s="155" t="s">
        <v>6</v>
      </c>
      <c r="EK15" s="155" t="s">
        <v>216</v>
      </c>
      <c r="EL15" s="155" t="s">
        <v>6</v>
      </c>
      <c r="EM15" s="155" t="s">
        <v>6</v>
      </c>
      <c r="EN15" s="155" t="s">
        <v>6</v>
      </c>
      <c r="EO15" s="155" t="s">
        <v>6</v>
      </c>
      <c r="EP15" s="155" t="s">
        <v>6</v>
      </c>
      <c r="EQ15" s="155" t="s">
        <v>6</v>
      </c>
      <c r="ER15" s="155" t="s">
        <v>6</v>
      </c>
      <c r="ES15" s="155" t="s">
        <v>6</v>
      </c>
      <c r="ET15" s="155" t="s">
        <v>6</v>
      </c>
      <c r="EU15" s="155" t="s">
        <v>13</v>
      </c>
      <c r="EV15" s="155" t="s">
        <v>118</v>
      </c>
      <c r="EW15" s="155" t="s">
        <v>6</v>
      </c>
      <c r="EX15" s="155" t="s">
        <v>6</v>
      </c>
      <c r="EY15" s="155" t="s">
        <v>2208</v>
      </c>
      <c r="EZ15" s="155" t="s">
        <v>203</v>
      </c>
      <c r="FA15" s="155" t="s">
        <v>2209</v>
      </c>
    </row>
    <row r="16" spans="1:157" s="72" customFormat="1" ht="84.5" customHeight="1" x14ac:dyDescent="0.35">
      <c r="A16" s="155" t="s">
        <v>1644</v>
      </c>
      <c r="B16" s="155" t="s">
        <v>2113</v>
      </c>
      <c r="C16" s="29" t="s">
        <v>2169</v>
      </c>
      <c r="D16" s="30" t="s">
        <v>1303</v>
      </c>
      <c r="E16" s="30" t="s">
        <v>3602</v>
      </c>
      <c r="F16" s="217" t="s">
        <v>3511</v>
      </c>
      <c r="G16" s="155">
        <v>2014</v>
      </c>
      <c r="H16" s="217" t="s">
        <v>3627</v>
      </c>
      <c r="I16" s="217" t="s">
        <v>3655</v>
      </c>
      <c r="J16" s="217" t="s">
        <v>3650</v>
      </c>
      <c r="K16" s="155" t="s">
        <v>1304</v>
      </c>
      <c r="L16" s="155" t="s">
        <v>2192</v>
      </c>
      <c r="M16" s="155" t="s">
        <v>3720</v>
      </c>
      <c r="N16" s="155" t="s">
        <v>3720</v>
      </c>
      <c r="O16" s="111" t="s">
        <v>6</v>
      </c>
      <c r="P16" s="111" t="s">
        <v>6</v>
      </c>
      <c r="Q16" s="111" t="s">
        <v>6</v>
      </c>
      <c r="R16" s="111" t="s">
        <v>6</v>
      </c>
      <c r="S16" s="155" t="s">
        <v>2193</v>
      </c>
      <c r="T16" s="155" t="s">
        <v>118</v>
      </c>
      <c r="U16" s="217" t="s">
        <v>3710</v>
      </c>
      <c r="V16" s="155" t="s">
        <v>2194</v>
      </c>
      <c r="W16" s="155" t="s">
        <v>2218</v>
      </c>
      <c r="X16" s="155">
        <v>2009</v>
      </c>
      <c r="Y16" s="155" t="s">
        <v>3158</v>
      </c>
      <c r="Z16" s="155">
        <v>2009</v>
      </c>
      <c r="AA16" s="155">
        <v>2</v>
      </c>
      <c r="AB16" s="155" t="s">
        <v>118</v>
      </c>
      <c r="AC16" s="155" t="s">
        <v>1628</v>
      </c>
      <c r="AD16" s="155" t="s">
        <v>377</v>
      </c>
      <c r="AE16" s="155" t="s">
        <v>119</v>
      </c>
      <c r="AF16" s="218" t="s">
        <v>6</v>
      </c>
      <c r="AG16" s="155" t="s">
        <v>1312</v>
      </c>
      <c r="AH16" s="155" t="s">
        <v>119</v>
      </c>
      <c r="AI16" s="155" t="s">
        <v>6</v>
      </c>
      <c r="AJ16" s="155" t="s">
        <v>6</v>
      </c>
      <c r="AK16" s="155" t="s">
        <v>110</v>
      </c>
      <c r="AL16" s="155" t="s">
        <v>119</v>
      </c>
      <c r="AM16" s="111" t="s">
        <v>2803</v>
      </c>
      <c r="AN16" s="111" t="s">
        <v>2195</v>
      </c>
      <c r="AO16" s="111" t="s">
        <v>118</v>
      </c>
      <c r="AP16" s="111" t="s">
        <v>130</v>
      </c>
      <c r="AQ16" s="111" t="s">
        <v>134</v>
      </c>
      <c r="AR16" s="111" t="s">
        <v>119</v>
      </c>
      <c r="AS16" s="111" t="s">
        <v>3203</v>
      </c>
      <c r="AT16" s="111" t="s">
        <v>3706</v>
      </c>
      <c r="AU16" s="111" t="s">
        <v>118</v>
      </c>
      <c r="AV16" s="216" t="s">
        <v>2169</v>
      </c>
      <c r="AW16" s="111" t="s">
        <v>3439</v>
      </c>
      <c r="AX16" s="111" t="s">
        <v>3439</v>
      </c>
      <c r="AY16" s="111" t="s">
        <v>6</v>
      </c>
      <c r="AZ16" s="111" t="s">
        <v>2199</v>
      </c>
      <c r="BA16" s="111" t="s">
        <v>150</v>
      </c>
      <c r="BB16" s="111" t="s">
        <v>119</v>
      </c>
      <c r="BC16" s="111" t="s">
        <v>2527</v>
      </c>
      <c r="BD16" s="111" t="s">
        <v>119</v>
      </c>
      <c r="BE16" s="111" t="s">
        <v>2200</v>
      </c>
      <c r="BF16" s="111" t="s">
        <v>3713</v>
      </c>
      <c r="BG16" s="111" t="s">
        <v>119</v>
      </c>
      <c r="BH16" s="111" t="s">
        <v>3713</v>
      </c>
      <c r="BI16" s="111" t="s">
        <v>119</v>
      </c>
      <c r="BJ16" s="111" t="s">
        <v>3713</v>
      </c>
      <c r="BK16" s="111" t="s">
        <v>119</v>
      </c>
      <c r="BL16" s="111" t="s">
        <v>6</v>
      </c>
      <c r="BM16" s="111" t="s">
        <v>6</v>
      </c>
      <c r="BN16" s="111" t="s">
        <v>6</v>
      </c>
      <c r="BO16" s="111" t="s">
        <v>3717</v>
      </c>
      <c r="BP16" s="111" t="s">
        <v>2807</v>
      </c>
      <c r="BQ16" s="111" t="s">
        <v>2125</v>
      </c>
      <c r="BR16" s="111" t="s">
        <v>118</v>
      </c>
      <c r="BS16" s="111" t="s">
        <v>184</v>
      </c>
      <c r="BT16" s="111" t="s">
        <v>6</v>
      </c>
      <c r="BU16" s="111" t="s">
        <v>6</v>
      </c>
      <c r="BV16" s="111" t="s">
        <v>6</v>
      </c>
      <c r="BW16" s="150" t="s">
        <v>6</v>
      </c>
      <c r="BX16" s="111" t="s">
        <v>6</v>
      </c>
      <c r="BY16" s="216">
        <v>2012</v>
      </c>
      <c r="BZ16" s="111" t="s">
        <v>118</v>
      </c>
      <c r="CA16" s="111" t="s">
        <v>303</v>
      </c>
      <c r="CB16" s="111" t="s">
        <v>22</v>
      </c>
      <c r="CC16" s="111" t="s">
        <v>118</v>
      </c>
      <c r="CD16" s="151" t="s">
        <v>6</v>
      </c>
      <c r="CE16" s="111" t="s">
        <v>6</v>
      </c>
      <c r="CF16" s="111" t="s">
        <v>6</v>
      </c>
      <c r="CG16" s="111" t="s">
        <v>2202</v>
      </c>
      <c r="CH16" s="111" t="s">
        <v>6</v>
      </c>
      <c r="CI16" s="111" t="s">
        <v>6</v>
      </c>
      <c r="CJ16" s="111" t="s">
        <v>6</v>
      </c>
      <c r="CK16" s="111" t="s">
        <v>6</v>
      </c>
      <c r="CL16" s="111" t="s">
        <v>6</v>
      </c>
      <c r="CM16" s="111" t="s">
        <v>6</v>
      </c>
      <c r="CN16" s="111" t="s">
        <v>6</v>
      </c>
      <c r="CO16" s="111" t="s">
        <v>212</v>
      </c>
      <c r="CP16" s="111" t="s">
        <v>118</v>
      </c>
      <c r="CQ16" s="111" t="s">
        <v>2203</v>
      </c>
      <c r="CR16" s="111" t="s">
        <v>243</v>
      </c>
      <c r="CS16" s="111" t="s">
        <v>1074</v>
      </c>
      <c r="CT16" s="111" t="s">
        <v>188</v>
      </c>
      <c r="CU16" s="111" t="s">
        <v>186</v>
      </c>
      <c r="CV16" s="111" t="s">
        <v>2204</v>
      </c>
      <c r="CW16" s="111" t="s">
        <v>183</v>
      </c>
      <c r="CX16" s="111" t="s">
        <v>2205</v>
      </c>
      <c r="CY16" s="111" t="s">
        <v>2519</v>
      </c>
      <c r="CZ16" s="111" t="s">
        <v>2523</v>
      </c>
      <c r="DA16" s="155" t="s">
        <v>2181</v>
      </c>
      <c r="DB16" s="155" t="s">
        <v>184</v>
      </c>
      <c r="DC16" s="155" t="s">
        <v>6</v>
      </c>
      <c r="DD16" s="155" t="s">
        <v>3297</v>
      </c>
      <c r="DE16" s="155" t="s">
        <v>118</v>
      </c>
      <c r="DF16" s="155" t="s">
        <v>6</v>
      </c>
      <c r="DG16" s="155" t="s">
        <v>6</v>
      </c>
      <c r="DH16" s="155" t="s">
        <v>3595</v>
      </c>
      <c r="DI16" s="155" t="s">
        <v>119</v>
      </c>
      <c r="DJ16" s="155" t="s">
        <v>6</v>
      </c>
      <c r="DK16" s="155" t="s">
        <v>6</v>
      </c>
      <c r="DL16" s="155" t="s">
        <v>6</v>
      </c>
      <c r="DM16" s="155" t="s">
        <v>6</v>
      </c>
      <c r="DN16" s="155" t="s">
        <v>6</v>
      </c>
      <c r="DO16" s="344" t="s">
        <v>6</v>
      </c>
      <c r="DP16" s="155" t="s">
        <v>6</v>
      </c>
      <c r="DQ16" s="155" t="s">
        <v>6</v>
      </c>
      <c r="DR16" s="155" t="s">
        <v>6</v>
      </c>
      <c r="DS16" s="155" t="s">
        <v>13</v>
      </c>
      <c r="DT16" s="155" t="s">
        <v>2206</v>
      </c>
      <c r="DU16" s="155" t="s">
        <v>2207</v>
      </c>
      <c r="DV16" s="111" t="s">
        <v>2560</v>
      </c>
      <c r="DW16" s="111" t="s">
        <v>1177</v>
      </c>
      <c r="DX16" s="111" t="s">
        <v>1177</v>
      </c>
      <c r="DY16" s="198" t="s">
        <v>3727</v>
      </c>
      <c r="DZ16" s="198" t="s">
        <v>1908</v>
      </c>
      <c r="EA16" s="198" t="s">
        <v>2810</v>
      </c>
      <c r="EB16" s="190" t="s">
        <v>13</v>
      </c>
      <c r="EC16" s="198" t="s">
        <v>2811</v>
      </c>
      <c r="ED16" s="198" t="s">
        <v>6</v>
      </c>
      <c r="EE16" s="356" t="s">
        <v>2738</v>
      </c>
      <c r="EF16" s="15">
        <v>26</v>
      </c>
      <c r="EG16" s="216" t="s">
        <v>3501</v>
      </c>
      <c r="EH16" s="198" t="s">
        <v>2809</v>
      </c>
      <c r="EI16" s="155" t="s">
        <v>119</v>
      </c>
      <c r="EJ16" s="155" t="s">
        <v>6</v>
      </c>
      <c r="EK16" s="155" t="s">
        <v>216</v>
      </c>
      <c r="EL16" s="155" t="s">
        <v>6</v>
      </c>
      <c r="EM16" s="155" t="s">
        <v>6</v>
      </c>
      <c r="EN16" s="155" t="s">
        <v>6</v>
      </c>
      <c r="EO16" s="155" t="s">
        <v>6</v>
      </c>
      <c r="EP16" s="155" t="s">
        <v>6</v>
      </c>
      <c r="EQ16" s="155" t="s">
        <v>6</v>
      </c>
      <c r="ER16" s="155" t="s">
        <v>6</v>
      </c>
      <c r="ES16" s="155" t="s">
        <v>6</v>
      </c>
      <c r="ET16" s="155" t="s">
        <v>6</v>
      </c>
      <c r="EU16" s="155" t="s">
        <v>13</v>
      </c>
      <c r="EV16" s="155" t="s">
        <v>118</v>
      </c>
      <c r="EW16" s="155" t="s">
        <v>6</v>
      </c>
      <c r="EX16" s="155" t="s">
        <v>6</v>
      </c>
      <c r="EY16" s="155" t="s">
        <v>2208</v>
      </c>
      <c r="EZ16" s="155" t="s">
        <v>203</v>
      </c>
      <c r="FA16" s="155" t="s">
        <v>2209</v>
      </c>
    </row>
    <row r="17" spans="1:157" s="72" customFormat="1" ht="84.5" customHeight="1" x14ac:dyDescent="0.35">
      <c r="A17" s="155" t="s">
        <v>1646</v>
      </c>
      <c r="B17" s="155" t="s">
        <v>2113</v>
      </c>
      <c r="C17" s="29" t="s">
        <v>2213</v>
      </c>
      <c r="D17" s="30" t="s">
        <v>1303</v>
      </c>
      <c r="E17" s="30" t="s">
        <v>3602</v>
      </c>
      <c r="F17" s="217" t="s">
        <v>3511</v>
      </c>
      <c r="G17" s="155">
        <v>2014</v>
      </c>
      <c r="H17" s="217" t="s">
        <v>3627</v>
      </c>
      <c r="I17" s="217" t="s">
        <v>3655</v>
      </c>
      <c r="J17" s="217" t="s">
        <v>3650</v>
      </c>
      <c r="K17" s="155" t="s">
        <v>1304</v>
      </c>
      <c r="L17" s="155" t="s">
        <v>2192</v>
      </c>
      <c r="M17" s="155" t="s">
        <v>3720</v>
      </c>
      <c r="N17" s="155" t="s">
        <v>3720</v>
      </c>
      <c r="O17" s="111" t="s">
        <v>6</v>
      </c>
      <c r="P17" s="111" t="s">
        <v>6</v>
      </c>
      <c r="Q17" s="111" t="s">
        <v>6</v>
      </c>
      <c r="R17" s="111" t="s">
        <v>6</v>
      </c>
      <c r="S17" s="155" t="s">
        <v>2193</v>
      </c>
      <c r="T17" s="155" t="s">
        <v>118</v>
      </c>
      <c r="U17" s="217" t="s">
        <v>3710</v>
      </c>
      <c r="V17" s="155" t="s">
        <v>2194</v>
      </c>
      <c r="W17" s="155" t="s">
        <v>6</v>
      </c>
      <c r="X17" s="155">
        <v>2010</v>
      </c>
      <c r="Y17" s="155" t="s">
        <v>6</v>
      </c>
      <c r="Z17" s="155">
        <v>2010</v>
      </c>
      <c r="AA17" s="155">
        <v>12</v>
      </c>
      <c r="AB17" s="155" t="s">
        <v>119</v>
      </c>
      <c r="AC17" s="155" t="s">
        <v>1628</v>
      </c>
      <c r="AD17" s="155" t="s">
        <v>377</v>
      </c>
      <c r="AE17" s="155" t="s">
        <v>119</v>
      </c>
      <c r="AF17" s="218" t="s">
        <v>6</v>
      </c>
      <c r="AG17" s="155" t="s">
        <v>1312</v>
      </c>
      <c r="AH17" s="155" t="s">
        <v>119</v>
      </c>
      <c r="AI17" s="155" t="s">
        <v>6</v>
      </c>
      <c r="AJ17" s="155" t="s">
        <v>6</v>
      </c>
      <c r="AK17" s="155" t="s">
        <v>110</v>
      </c>
      <c r="AL17" s="155" t="s">
        <v>119</v>
      </c>
      <c r="AM17" s="111" t="s">
        <v>2803</v>
      </c>
      <c r="AN17" s="111" t="s">
        <v>2195</v>
      </c>
      <c r="AO17" s="111" t="s">
        <v>118</v>
      </c>
      <c r="AP17" s="111" t="s">
        <v>130</v>
      </c>
      <c r="AQ17" s="111" t="s">
        <v>134</v>
      </c>
      <c r="AR17" s="111" t="s">
        <v>119</v>
      </c>
      <c r="AS17" s="111" t="s">
        <v>3203</v>
      </c>
      <c r="AT17" s="111" t="s">
        <v>3706</v>
      </c>
      <c r="AU17" s="111" t="s">
        <v>118</v>
      </c>
      <c r="AV17" s="216" t="s">
        <v>2213</v>
      </c>
      <c r="AW17" s="111" t="s">
        <v>3439</v>
      </c>
      <c r="AX17" s="111" t="s">
        <v>3439</v>
      </c>
      <c r="AY17" s="111" t="s">
        <v>6</v>
      </c>
      <c r="AZ17" s="111" t="s">
        <v>2199</v>
      </c>
      <c r="BA17" s="111" t="s">
        <v>150</v>
      </c>
      <c r="BB17" s="111" t="s">
        <v>119</v>
      </c>
      <c r="BC17" s="111" t="s">
        <v>2527</v>
      </c>
      <c r="BD17" s="111" t="s">
        <v>119</v>
      </c>
      <c r="BE17" s="111" t="s">
        <v>2200</v>
      </c>
      <c r="BF17" s="111" t="s">
        <v>3713</v>
      </c>
      <c r="BG17" s="111" t="s">
        <v>119</v>
      </c>
      <c r="BH17" s="111" t="s">
        <v>3713</v>
      </c>
      <c r="BI17" s="111" t="s">
        <v>119</v>
      </c>
      <c r="BJ17" s="111" t="s">
        <v>3713</v>
      </c>
      <c r="BK17" s="111" t="s">
        <v>119</v>
      </c>
      <c r="BL17" s="111" t="s">
        <v>6</v>
      </c>
      <c r="BM17" s="111" t="s">
        <v>6</v>
      </c>
      <c r="BN17" s="111" t="s">
        <v>6</v>
      </c>
      <c r="BO17" s="111" t="s">
        <v>3717</v>
      </c>
      <c r="BP17" s="111" t="s">
        <v>2808</v>
      </c>
      <c r="BQ17" s="111" t="s">
        <v>2125</v>
      </c>
      <c r="BR17" s="111" t="s">
        <v>118</v>
      </c>
      <c r="BS17" s="111" t="s">
        <v>184</v>
      </c>
      <c r="BT17" s="111" t="s">
        <v>6</v>
      </c>
      <c r="BU17" s="111" t="s">
        <v>6</v>
      </c>
      <c r="BV17" s="111" t="s">
        <v>6</v>
      </c>
      <c r="BW17" s="150" t="s">
        <v>6</v>
      </c>
      <c r="BX17" s="111" t="s">
        <v>6</v>
      </c>
      <c r="BY17" s="216">
        <v>2012</v>
      </c>
      <c r="BZ17" s="111" t="s">
        <v>118</v>
      </c>
      <c r="CA17" s="111" t="s">
        <v>303</v>
      </c>
      <c r="CB17" s="111" t="s">
        <v>22</v>
      </c>
      <c r="CC17" s="111" t="s">
        <v>118</v>
      </c>
      <c r="CD17" s="151" t="s">
        <v>6</v>
      </c>
      <c r="CE17" s="111" t="s">
        <v>6</v>
      </c>
      <c r="CF17" s="111" t="s">
        <v>6</v>
      </c>
      <c r="CG17" s="111" t="s">
        <v>2202</v>
      </c>
      <c r="CH17" s="111" t="s">
        <v>6</v>
      </c>
      <c r="CI17" s="111" t="s">
        <v>6</v>
      </c>
      <c r="CJ17" s="111" t="s">
        <v>6</v>
      </c>
      <c r="CK17" s="111" t="s">
        <v>6</v>
      </c>
      <c r="CL17" s="111" t="s">
        <v>6</v>
      </c>
      <c r="CM17" s="111" t="s">
        <v>6</v>
      </c>
      <c r="CN17" s="111" t="s">
        <v>6</v>
      </c>
      <c r="CO17" s="111" t="s">
        <v>212</v>
      </c>
      <c r="CP17" s="111" t="s">
        <v>118</v>
      </c>
      <c r="CQ17" s="111" t="s">
        <v>2203</v>
      </c>
      <c r="CR17" s="111" t="s">
        <v>243</v>
      </c>
      <c r="CS17" s="111" t="s">
        <v>1074</v>
      </c>
      <c r="CT17" s="111" t="s">
        <v>188</v>
      </c>
      <c r="CU17" s="111" t="s">
        <v>186</v>
      </c>
      <c r="CV17" s="111" t="s">
        <v>2204</v>
      </c>
      <c r="CW17" s="111" t="s">
        <v>183</v>
      </c>
      <c r="CX17" s="111" t="s">
        <v>2205</v>
      </c>
      <c r="CY17" s="111" t="s">
        <v>2519</v>
      </c>
      <c r="CZ17" s="111" t="s">
        <v>2523</v>
      </c>
      <c r="DA17" s="155" t="s">
        <v>2181</v>
      </c>
      <c r="DB17" s="155" t="s">
        <v>184</v>
      </c>
      <c r="DC17" s="155" t="s">
        <v>6</v>
      </c>
      <c r="DD17" s="155" t="s">
        <v>3297</v>
      </c>
      <c r="DE17" s="155" t="s">
        <v>118</v>
      </c>
      <c r="DF17" s="155" t="s">
        <v>6</v>
      </c>
      <c r="DG17" s="155" t="s">
        <v>6</v>
      </c>
      <c r="DH17" s="155" t="s">
        <v>3595</v>
      </c>
      <c r="DI17" s="155" t="s">
        <v>119</v>
      </c>
      <c r="DJ17" s="155" t="s">
        <v>6</v>
      </c>
      <c r="DK17" s="155" t="s">
        <v>6</v>
      </c>
      <c r="DL17" s="155" t="s">
        <v>6</v>
      </c>
      <c r="DM17" s="155" t="s">
        <v>6</v>
      </c>
      <c r="DN17" s="155" t="s">
        <v>6</v>
      </c>
      <c r="DO17" s="344" t="s">
        <v>6</v>
      </c>
      <c r="DP17" s="155" t="s">
        <v>6</v>
      </c>
      <c r="DQ17" s="155" t="s">
        <v>6</v>
      </c>
      <c r="DR17" s="155" t="s">
        <v>6</v>
      </c>
      <c r="DS17" s="155" t="s">
        <v>13</v>
      </c>
      <c r="DT17" s="155" t="s">
        <v>2206</v>
      </c>
      <c r="DU17" s="155" t="s">
        <v>2207</v>
      </c>
      <c r="DV17" s="111" t="s">
        <v>2560</v>
      </c>
      <c r="DW17" s="111" t="s">
        <v>1177</v>
      </c>
      <c r="DX17" s="111" t="s">
        <v>1177</v>
      </c>
      <c r="DY17" s="198" t="s">
        <v>3727</v>
      </c>
      <c r="DZ17" s="198" t="s">
        <v>1908</v>
      </c>
      <c r="EA17" s="198" t="s">
        <v>2810</v>
      </c>
      <c r="EB17" s="190" t="s">
        <v>13</v>
      </c>
      <c r="EC17" s="198" t="s">
        <v>2811</v>
      </c>
      <c r="ED17" s="198" t="s">
        <v>6</v>
      </c>
      <c r="EE17" s="356" t="s">
        <v>2738</v>
      </c>
      <c r="EF17" s="15">
        <v>9</v>
      </c>
      <c r="EG17" s="216" t="s">
        <v>3501</v>
      </c>
      <c r="EH17" s="198" t="s">
        <v>2809</v>
      </c>
      <c r="EI17" s="155" t="s">
        <v>119</v>
      </c>
      <c r="EJ17" s="155" t="s">
        <v>6</v>
      </c>
      <c r="EK17" s="155" t="s">
        <v>216</v>
      </c>
      <c r="EL17" s="155" t="s">
        <v>6</v>
      </c>
      <c r="EM17" s="155" t="s">
        <v>6</v>
      </c>
      <c r="EN17" s="155" t="s">
        <v>6</v>
      </c>
      <c r="EO17" s="155" t="s">
        <v>6</v>
      </c>
      <c r="EP17" s="155" t="s">
        <v>6</v>
      </c>
      <c r="EQ17" s="155" t="s">
        <v>6</v>
      </c>
      <c r="ER17" s="155" t="s">
        <v>6</v>
      </c>
      <c r="ES17" s="155" t="s">
        <v>6</v>
      </c>
      <c r="ET17" s="155" t="s">
        <v>6</v>
      </c>
      <c r="EU17" s="155" t="s">
        <v>13</v>
      </c>
      <c r="EV17" s="155" t="s">
        <v>118</v>
      </c>
      <c r="EW17" s="155" t="s">
        <v>6</v>
      </c>
      <c r="EX17" s="155" t="s">
        <v>6</v>
      </c>
      <c r="EY17" s="155" t="s">
        <v>2208</v>
      </c>
      <c r="EZ17" s="155" t="s">
        <v>203</v>
      </c>
      <c r="FA17" s="155" t="s">
        <v>2209</v>
      </c>
    </row>
    <row r="18" spans="1:157" s="72" customFormat="1" ht="84.5" customHeight="1" x14ac:dyDescent="0.35">
      <c r="A18" s="155" t="s">
        <v>1647</v>
      </c>
      <c r="B18" s="155" t="s">
        <v>2113</v>
      </c>
      <c r="C18" s="29" t="s">
        <v>2214</v>
      </c>
      <c r="D18" s="30" t="s">
        <v>1303</v>
      </c>
      <c r="E18" s="30" t="s">
        <v>3603</v>
      </c>
      <c r="F18" s="217" t="s">
        <v>3510</v>
      </c>
      <c r="G18" s="155">
        <v>2013</v>
      </c>
      <c r="H18" s="155" t="s">
        <v>3628</v>
      </c>
      <c r="I18" s="155" t="s">
        <v>3656</v>
      </c>
      <c r="J18" s="217" t="s">
        <v>3651</v>
      </c>
      <c r="K18" s="155" t="s">
        <v>1304</v>
      </c>
      <c r="L18" s="155" t="s">
        <v>2215</v>
      </c>
      <c r="M18" s="155" t="s">
        <v>3720</v>
      </c>
      <c r="N18" s="155" t="s">
        <v>3720</v>
      </c>
      <c r="O18" s="111" t="s">
        <v>111</v>
      </c>
      <c r="P18" s="111" t="s">
        <v>118</v>
      </c>
      <c r="Q18" s="111" t="s">
        <v>6</v>
      </c>
      <c r="R18" s="111" t="s">
        <v>6</v>
      </c>
      <c r="S18" s="155" t="s">
        <v>2216</v>
      </c>
      <c r="T18" s="155" t="s">
        <v>118</v>
      </c>
      <c r="U18" s="155" t="s">
        <v>3711</v>
      </c>
      <c r="V18" s="155" t="s">
        <v>184</v>
      </c>
      <c r="W18" s="155" t="s">
        <v>2217</v>
      </c>
      <c r="X18" s="155">
        <v>2011</v>
      </c>
      <c r="Y18" s="155" t="s">
        <v>2218</v>
      </c>
      <c r="Z18" s="155">
        <v>2012</v>
      </c>
      <c r="AA18" s="155">
        <v>15</v>
      </c>
      <c r="AB18" s="155" t="s">
        <v>118</v>
      </c>
      <c r="AC18" s="155" t="s">
        <v>2219</v>
      </c>
      <c r="AD18" s="155" t="s">
        <v>377</v>
      </c>
      <c r="AE18" s="155" t="s">
        <v>119</v>
      </c>
      <c r="AF18" s="216" t="s">
        <v>3364</v>
      </c>
      <c r="AG18" s="155" t="s">
        <v>6</v>
      </c>
      <c r="AH18" s="155" t="s">
        <v>6</v>
      </c>
      <c r="AI18" s="155" t="s">
        <v>6</v>
      </c>
      <c r="AJ18" s="155" t="s">
        <v>6</v>
      </c>
      <c r="AK18" s="155" t="s">
        <v>110</v>
      </c>
      <c r="AL18" s="155" t="s">
        <v>118</v>
      </c>
      <c r="AM18" s="111" t="s">
        <v>2812</v>
      </c>
      <c r="AN18" s="111" t="s">
        <v>2220</v>
      </c>
      <c r="AO18" s="111" t="s">
        <v>118</v>
      </c>
      <c r="AP18" s="111" t="s">
        <v>130</v>
      </c>
      <c r="AQ18" s="111" t="s">
        <v>134</v>
      </c>
      <c r="AR18" s="111" t="s">
        <v>119</v>
      </c>
      <c r="AS18" s="111" t="s">
        <v>3204</v>
      </c>
      <c r="AT18" s="111" t="s">
        <v>3702</v>
      </c>
      <c r="AU18" s="111" t="s">
        <v>118</v>
      </c>
      <c r="AV18" s="216" t="s">
        <v>2169</v>
      </c>
      <c r="AW18" s="111" t="s">
        <v>2221</v>
      </c>
      <c r="AX18" s="111" t="s">
        <v>2222</v>
      </c>
      <c r="AY18" s="111" t="s">
        <v>6</v>
      </c>
      <c r="AZ18" s="111" t="s">
        <v>2224</v>
      </c>
      <c r="BA18" s="111" t="s">
        <v>150</v>
      </c>
      <c r="BB18" s="111" t="s">
        <v>119</v>
      </c>
      <c r="BC18" s="111" t="s">
        <v>2527</v>
      </c>
      <c r="BD18" s="111" t="s">
        <v>119</v>
      </c>
      <c r="BE18" s="111" t="s">
        <v>2225</v>
      </c>
      <c r="BF18" s="111" t="s">
        <v>3713</v>
      </c>
      <c r="BG18" s="111" t="s">
        <v>119</v>
      </c>
      <c r="BH18" s="111" t="s">
        <v>13</v>
      </c>
      <c r="BI18" s="111" t="s">
        <v>6</v>
      </c>
      <c r="BJ18" s="111" t="s">
        <v>3713</v>
      </c>
      <c r="BK18" s="111" t="s">
        <v>119</v>
      </c>
      <c r="BL18" s="111" t="s">
        <v>13</v>
      </c>
      <c r="BM18" s="111" t="s">
        <v>13</v>
      </c>
      <c r="BN18" s="111" t="s">
        <v>3716</v>
      </c>
      <c r="BO18" s="111" t="s">
        <v>3717</v>
      </c>
      <c r="BP18" s="111" t="s">
        <v>2226</v>
      </c>
      <c r="BQ18" s="111" t="s">
        <v>2125</v>
      </c>
      <c r="BR18" s="111" t="s">
        <v>118</v>
      </c>
      <c r="BS18" s="111" t="s">
        <v>2227</v>
      </c>
      <c r="BT18" s="111" t="s">
        <v>2552</v>
      </c>
      <c r="BU18" s="111" t="s">
        <v>119</v>
      </c>
      <c r="BV18" s="111" t="s">
        <v>6</v>
      </c>
      <c r="BW18" s="150" t="s">
        <v>6</v>
      </c>
      <c r="BX18" s="111" t="s">
        <v>6</v>
      </c>
      <c r="BY18" s="111">
        <v>2012</v>
      </c>
      <c r="BZ18" s="111" t="s">
        <v>118</v>
      </c>
      <c r="CA18" s="111" t="s">
        <v>303</v>
      </c>
      <c r="CB18" s="111" t="s">
        <v>1462</v>
      </c>
      <c r="CC18" s="111" t="s">
        <v>118</v>
      </c>
      <c r="CD18" s="111">
        <v>2515.877</v>
      </c>
      <c r="CE18" s="111" t="s">
        <v>6</v>
      </c>
      <c r="CF18" s="111" t="s">
        <v>6</v>
      </c>
      <c r="CG18" s="111" t="s">
        <v>2228</v>
      </c>
      <c r="CH18" s="111" t="s">
        <v>6</v>
      </c>
      <c r="CI18" s="111" t="s">
        <v>6</v>
      </c>
      <c r="CJ18" s="111" t="s">
        <v>6</v>
      </c>
      <c r="CK18" s="111" t="s">
        <v>6</v>
      </c>
      <c r="CL18" s="111" t="s">
        <v>2229</v>
      </c>
      <c r="CM18" s="111" t="s">
        <v>118</v>
      </c>
      <c r="CN18" s="111" t="s">
        <v>2230</v>
      </c>
      <c r="CO18" s="111" t="s">
        <v>213</v>
      </c>
      <c r="CP18" s="111" t="s">
        <v>118</v>
      </c>
      <c r="CQ18" s="111" t="s">
        <v>2231</v>
      </c>
      <c r="CR18" s="111" t="s">
        <v>242</v>
      </c>
      <c r="CS18" s="111" t="s">
        <v>506</v>
      </c>
      <c r="CT18" s="111" t="s">
        <v>187</v>
      </c>
      <c r="CU18" s="111" t="s">
        <v>186</v>
      </c>
      <c r="CV18" s="111" t="s">
        <v>2232</v>
      </c>
      <c r="CW18" s="111" t="s">
        <v>184</v>
      </c>
      <c r="CX18" s="111" t="s">
        <v>2233</v>
      </c>
      <c r="CY18" s="111" t="s">
        <v>2519</v>
      </c>
      <c r="CZ18" s="111" t="s">
        <v>2523</v>
      </c>
      <c r="DA18" s="155" t="s">
        <v>184</v>
      </c>
      <c r="DB18" s="155" t="s">
        <v>6</v>
      </c>
      <c r="DC18" s="155" t="s">
        <v>6</v>
      </c>
      <c r="DD18" s="155" t="s">
        <v>3698</v>
      </c>
      <c r="DE18" s="155" t="s">
        <v>118</v>
      </c>
      <c r="DF18" s="155" t="s">
        <v>6</v>
      </c>
      <c r="DG18" s="155" t="s">
        <v>6</v>
      </c>
      <c r="DH18" s="155" t="s">
        <v>3595</v>
      </c>
      <c r="DI18" s="155" t="s">
        <v>118</v>
      </c>
      <c r="DJ18" s="155" t="s">
        <v>6</v>
      </c>
      <c r="DK18" s="155" t="s">
        <v>6</v>
      </c>
      <c r="DL18" s="155" t="s">
        <v>6</v>
      </c>
      <c r="DM18" s="155" t="s">
        <v>6</v>
      </c>
      <c r="DN18" s="217" t="s">
        <v>6</v>
      </c>
      <c r="DO18" s="344" t="s">
        <v>6</v>
      </c>
      <c r="DP18" s="155" t="s">
        <v>13</v>
      </c>
      <c r="DQ18" s="155" t="s">
        <v>6</v>
      </c>
      <c r="DR18" s="155" t="s">
        <v>6</v>
      </c>
      <c r="DS18" s="155" t="s">
        <v>13</v>
      </c>
      <c r="DT18" s="155" t="s">
        <v>2234</v>
      </c>
      <c r="DU18" s="155" t="s">
        <v>2235</v>
      </c>
      <c r="DV18" s="111" t="s">
        <v>2560</v>
      </c>
      <c r="DW18" s="111" t="s">
        <v>1177</v>
      </c>
      <c r="DX18" s="111" t="s">
        <v>1177</v>
      </c>
      <c r="DY18" s="198" t="s">
        <v>3727</v>
      </c>
      <c r="DZ18" s="198" t="s">
        <v>3699</v>
      </c>
      <c r="EA18" s="198" t="s">
        <v>2813</v>
      </c>
      <c r="EB18" s="190" t="s">
        <v>13</v>
      </c>
      <c r="EC18" s="198" t="s">
        <v>2811</v>
      </c>
      <c r="ED18" s="198" t="s">
        <v>2814</v>
      </c>
      <c r="EE18" s="356" t="s">
        <v>2735</v>
      </c>
      <c r="EF18" s="15">
        <v>1</v>
      </c>
      <c r="EG18" s="216" t="s">
        <v>3501</v>
      </c>
      <c r="EH18" s="198" t="s">
        <v>2809</v>
      </c>
      <c r="EI18" s="155" t="s">
        <v>118</v>
      </c>
      <c r="EJ18" s="155" t="s">
        <v>2223</v>
      </c>
      <c r="EK18" s="155" t="s">
        <v>215</v>
      </c>
      <c r="EL18" s="155">
        <v>2011</v>
      </c>
      <c r="EM18" s="155" t="s">
        <v>118</v>
      </c>
      <c r="EN18" s="155" t="s">
        <v>6</v>
      </c>
      <c r="EO18" s="155" t="s">
        <v>6</v>
      </c>
      <c r="EP18" s="155" t="s">
        <v>2236</v>
      </c>
      <c r="EQ18" s="155" t="s">
        <v>118</v>
      </c>
      <c r="ER18" s="155" t="s">
        <v>6</v>
      </c>
      <c r="ES18" s="155" t="s">
        <v>6</v>
      </c>
      <c r="ET18" s="155" t="s">
        <v>6</v>
      </c>
      <c r="EU18" s="155" t="s">
        <v>2237</v>
      </c>
      <c r="EV18" s="155" t="s">
        <v>118</v>
      </c>
      <c r="EW18" s="155" t="s">
        <v>118</v>
      </c>
      <c r="EX18" s="155" t="s">
        <v>6</v>
      </c>
      <c r="EY18" s="155" t="s">
        <v>184</v>
      </c>
      <c r="EZ18" s="155" t="s">
        <v>203</v>
      </c>
      <c r="FA18" s="155" t="s">
        <v>184</v>
      </c>
    </row>
    <row r="19" spans="1:157" s="31" customFormat="1" ht="84.5" customHeight="1" x14ac:dyDescent="0.35">
      <c r="A19" s="155" t="s">
        <v>1684</v>
      </c>
      <c r="B19" s="155" t="s">
        <v>2113</v>
      </c>
      <c r="C19" s="29" t="s">
        <v>2238</v>
      </c>
      <c r="D19" s="30" t="s">
        <v>1303</v>
      </c>
      <c r="E19" s="30" t="s">
        <v>3603</v>
      </c>
      <c r="F19" s="217" t="s">
        <v>3510</v>
      </c>
      <c r="G19" s="155">
        <v>2013</v>
      </c>
      <c r="H19" s="217" t="s">
        <v>3628</v>
      </c>
      <c r="I19" s="217" t="s">
        <v>3656</v>
      </c>
      <c r="J19" s="217" t="s">
        <v>3651</v>
      </c>
      <c r="K19" s="155" t="s">
        <v>1304</v>
      </c>
      <c r="L19" s="155" t="s">
        <v>2215</v>
      </c>
      <c r="M19" s="155" t="s">
        <v>3720</v>
      </c>
      <c r="N19" s="155" t="s">
        <v>3720</v>
      </c>
      <c r="O19" s="111" t="s">
        <v>111</v>
      </c>
      <c r="P19" s="111" t="s">
        <v>118</v>
      </c>
      <c r="Q19" s="111" t="s">
        <v>6</v>
      </c>
      <c r="R19" s="111" t="s">
        <v>6</v>
      </c>
      <c r="S19" s="155" t="s">
        <v>2216</v>
      </c>
      <c r="T19" s="155" t="s">
        <v>118</v>
      </c>
      <c r="U19" s="217" t="s">
        <v>3711</v>
      </c>
      <c r="V19" s="155" t="s">
        <v>184</v>
      </c>
      <c r="W19" s="155" t="s">
        <v>2217</v>
      </c>
      <c r="X19" s="155">
        <v>2011</v>
      </c>
      <c r="Y19" s="155" t="s">
        <v>2218</v>
      </c>
      <c r="Z19" s="155">
        <v>2012</v>
      </c>
      <c r="AA19" s="155">
        <v>15</v>
      </c>
      <c r="AB19" s="155" t="s">
        <v>118</v>
      </c>
      <c r="AC19" s="155" t="s">
        <v>2219</v>
      </c>
      <c r="AD19" s="155" t="s">
        <v>377</v>
      </c>
      <c r="AE19" s="155" t="s">
        <v>119</v>
      </c>
      <c r="AF19" s="216" t="s">
        <v>3364</v>
      </c>
      <c r="AG19" s="155" t="s">
        <v>6</v>
      </c>
      <c r="AH19" s="155" t="s">
        <v>6</v>
      </c>
      <c r="AI19" s="155" t="s">
        <v>6</v>
      </c>
      <c r="AJ19" s="155" t="s">
        <v>6</v>
      </c>
      <c r="AK19" s="155" t="s">
        <v>110</v>
      </c>
      <c r="AL19" s="155" t="s">
        <v>118</v>
      </c>
      <c r="AM19" s="111" t="s">
        <v>2812</v>
      </c>
      <c r="AN19" s="111" t="s">
        <v>2220</v>
      </c>
      <c r="AO19" s="111" t="s">
        <v>118</v>
      </c>
      <c r="AP19" s="111" t="s">
        <v>130</v>
      </c>
      <c r="AQ19" s="111" t="s">
        <v>134</v>
      </c>
      <c r="AR19" s="111" t="s">
        <v>119</v>
      </c>
      <c r="AS19" s="111" t="s">
        <v>3204</v>
      </c>
      <c r="AT19" s="111" t="s">
        <v>3702</v>
      </c>
      <c r="AU19" s="111" t="s">
        <v>118</v>
      </c>
      <c r="AV19" s="216" t="s">
        <v>2169</v>
      </c>
      <c r="AW19" s="111" t="s">
        <v>2221</v>
      </c>
      <c r="AX19" s="111" t="s">
        <v>184</v>
      </c>
      <c r="AY19" s="111" t="s">
        <v>6</v>
      </c>
      <c r="AZ19" s="111" t="s">
        <v>2224</v>
      </c>
      <c r="BA19" s="111" t="s">
        <v>150</v>
      </c>
      <c r="BB19" s="111" t="s">
        <v>119</v>
      </c>
      <c r="BC19" s="111" t="s">
        <v>2527</v>
      </c>
      <c r="BD19" s="111" t="s">
        <v>119</v>
      </c>
      <c r="BE19" s="111" t="s">
        <v>2225</v>
      </c>
      <c r="BF19" s="111" t="s">
        <v>3713</v>
      </c>
      <c r="BG19" s="111" t="s">
        <v>119</v>
      </c>
      <c r="BH19" s="111" t="s">
        <v>13</v>
      </c>
      <c r="BI19" s="111" t="s">
        <v>6</v>
      </c>
      <c r="BJ19" s="111" t="s">
        <v>3713</v>
      </c>
      <c r="BK19" s="111" t="s">
        <v>119</v>
      </c>
      <c r="BL19" s="111" t="s">
        <v>13</v>
      </c>
      <c r="BM19" s="111" t="s">
        <v>13</v>
      </c>
      <c r="BN19" s="111" t="s">
        <v>3716</v>
      </c>
      <c r="BO19" s="111" t="s">
        <v>3717</v>
      </c>
      <c r="BP19" s="111" t="s">
        <v>2226</v>
      </c>
      <c r="BQ19" s="111" t="s">
        <v>2125</v>
      </c>
      <c r="BR19" s="111" t="s">
        <v>118</v>
      </c>
      <c r="BS19" s="111" t="s">
        <v>2227</v>
      </c>
      <c r="BT19" s="111" t="s">
        <v>2552</v>
      </c>
      <c r="BU19" s="111" t="s">
        <v>119</v>
      </c>
      <c r="BV19" s="111" t="s">
        <v>6</v>
      </c>
      <c r="BW19" s="150" t="s">
        <v>6</v>
      </c>
      <c r="BX19" s="111" t="s">
        <v>6</v>
      </c>
      <c r="BY19" s="111">
        <v>2012</v>
      </c>
      <c r="BZ19" s="111" t="s">
        <v>118</v>
      </c>
      <c r="CA19" s="111" t="s">
        <v>303</v>
      </c>
      <c r="CB19" s="111" t="s">
        <v>1462</v>
      </c>
      <c r="CC19" s="111" t="s">
        <v>118</v>
      </c>
      <c r="CD19" s="111">
        <v>2515.877</v>
      </c>
      <c r="CE19" s="111" t="s">
        <v>6</v>
      </c>
      <c r="CF19" s="111" t="s">
        <v>6</v>
      </c>
      <c r="CG19" s="111" t="s">
        <v>2228</v>
      </c>
      <c r="CH19" s="111" t="s">
        <v>6</v>
      </c>
      <c r="CI19" s="111" t="s">
        <v>6</v>
      </c>
      <c r="CJ19" s="111" t="s">
        <v>6</v>
      </c>
      <c r="CK19" s="111" t="s">
        <v>6</v>
      </c>
      <c r="CL19" s="111" t="s">
        <v>2229</v>
      </c>
      <c r="CM19" s="111" t="s">
        <v>118</v>
      </c>
      <c r="CN19" s="111" t="s">
        <v>2230</v>
      </c>
      <c r="CO19" s="111" t="s">
        <v>213</v>
      </c>
      <c r="CP19" s="111" t="s">
        <v>118</v>
      </c>
      <c r="CQ19" s="111" t="s">
        <v>2231</v>
      </c>
      <c r="CR19" s="111" t="s">
        <v>242</v>
      </c>
      <c r="CS19" s="111" t="s">
        <v>506</v>
      </c>
      <c r="CT19" s="111" t="s">
        <v>187</v>
      </c>
      <c r="CU19" s="111" t="s">
        <v>186</v>
      </c>
      <c r="CV19" s="111" t="s">
        <v>2232</v>
      </c>
      <c r="CW19" s="111" t="s">
        <v>184</v>
      </c>
      <c r="CX19" s="111" t="s">
        <v>2233</v>
      </c>
      <c r="CY19" s="111" t="s">
        <v>2519</v>
      </c>
      <c r="CZ19" s="111" t="s">
        <v>2523</v>
      </c>
      <c r="DA19" s="155" t="s">
        <v>184</v>
      </c>
      <c r="DB19" s="155" t="s">
        <v>6</v>
      </c>
      <c r="DC19" s="155" t="s">
        <v>6</v>
      </c>
      <c r="DD19" s="155" t="s">
        <v>3698</v>
      </c>
      <c r="DE19" s="155" t="s">
        <v>118</v>
      </c>
      <c r="DF19" s="155" t="s">
        <v>6</v>
      </c>
      <c r="DG19" s="155" t="s">
        <v>6</v>
      </c>
      <c r="DH19" s="155" t="s">
        <v>3595</v>
      </c>
      <c r="DI19" s="155" t="s">
        <v>118</v>
      </c>
      <c r="DJ19" s="155" t="s">
        <v>6</v>
      </c>
      <c r="DK19" s="155" t="s">
        <v>6</v>
      </c>
      <c r="DL19" s="155" t="s">
        <v>6</v>
      </c>
      <c r="DM19" s="155" t="s">
        <v>6</v>
      </c>
      <c r="DN19" s="217" t="s">
        <v>6</v>
      </c>
      <c r="DO19" s="344" t="s">
        <v>6</v>
      </c>
      <c r="DP19" s="155" t="s">
        <v>13</v>
      </c>
      <c r="DQ19" s="155" t="s">
        <v>6</v>
      </c>
      <c r="DR19" s="155" t="s">
        <v>6</v>
      </c>
      <c r="DS19" s="155" t="s">
        <v>13</v>
      </c>
      <c r="DT19" s="155" t="s">
        <v>2234</v>
      </c>
      <c r="DU19" s="155" t="s">
        <v>2235</v>
      </c>
      <c r="DV19" s="111" t="s">
        <v>2560</v>
      </c>
      <c r="DW19" s="111" t="s">
        <v>1177</v>
      </c>
      <c r="DX19" s="111" t="s">
        <v>1177</v>
      </c>
      <c r="DY19" s="198" t="s">
        <v>3727</v>
      </c>
      <c r="DZ19" s="198" t="s">
        <v>1908</v>
      </c>
      <c r="EA19" s="198" t="s">
        <v>2819</v>
      </c>
      <c r="EB19" s="190" t="s">
        <v>13</v>
      </c>
      <c r="EC19" s="198" t="s">
        <v>2811</v>
      </c>
      <c r="ED19" s="198" t="s">
        <v>2815</v>
      </c>
      <c r="EE19" s="356" t="s">
        <v>2735</v>
      </c>
      <c r="EF19" s="15">
        <v>1</v>
      </c>
      <c r="EG19" s="216" t="s">
        <v>3501</v>
      </c>
      <c r="EH19" s="198" t="s">
        <v>2809</v>
      </c>
      <c r="EI19" s="155" t="s">
        <v>118</v>
      </c>
      <c r="EJ19" s="155" t="s">
        <v>2223</v>
      </c>
      <c r="EK19" s="155" t="s">
        <v>215</v>
      </c>
      <c r="EL19" s="155">
        <v>2011</v>
      </c>
      <c r="EM19" s="155" t="s">
        <v>118</v>
      </c>
      <c r="EN19" s="155" t="s">
        <v>6</v>
      </c>
      <c r="EO19" s="155" t="s">
        <v>6</v>
      </c>
      <c r="EP19" s="155" t="s">
        <v>2236</v>
      </c>
      <c r="EQ19" s="155" t="s">
        <v>118</v>
      </c>
      <c r="ER19" s="155" t="s">
        <v>6</v>
      </c>
      <c r="ES19" s="155" t="s">
        <v>6</v>
      </c>
      <c r="ET19" s="155" t="s">
        <v>6</v>
      </c>
      <c r="EU19" s="155" t="s">
        <v>2237</v>
      </c>
      <c r="EV19" s="155" t="s">
        <v>118</v>
      </c>
      <c r="EW19" s="155" t="s">
        <v>118</v>
      </c>
      <c r="EX19" s="155" t="s">
        <v>6</v>
      </c>
      <c r="EY19" s="155" t="s">
        <v>184</v>
      </c>
      <c r="EZ19" s="155" t="s">
        <v>203</v>
      </c>
      <c r="FA19" s="155" t="s">
        <v>184</v>
      </c>
    </row>
    <row r="20" spans="1:157" s="31" customFormat="1" ht="84.5" customHeight="1" x14ac:dyDescent="0.35">
      <c r="A20" s="155" t="s">
        <v>2888</v>
      </c>
      <c r="B20" s="155" t="s">
        <v>2239</v>
      </c>
      <c r="C20" s="29" t="s">
        <v>3471</v>
      </c>
      <c r="D20" s="30" t="s">
        <v>1303</v>
      </c>
      <c r="E20" s="30" t="s">
        <v>3604</v>
      </c>
      <c r="F20" s="217" t="s">
        <v>3509</v>
      </c>
      <c r="G20" s="155">
        <v>2011</v>
      </c>
      <c r="H20" s="155" t="s">
        <v>3652</v>
      </c>
      <c r="I20" s="217" t="s">
        <v>3657</v>
      </c>
      <c r="J20" s="217" t="s">
        <v>3653</v>
      </c>
      <c r="K20" s="155" t="s">
        <v>1304</v>
      </c>
      <c r="L20" s="155" t="s">
        <v>184</v>
      </c>
      <c r="M20" s="155" t="s">
        <v>6</v>
      </c>
      <c r="N20" s="155" t="s">
        <v>3718</v>
      </c>
      <c r="O20" s="111" t="s">
        <v>144</v>
      </c>
      <c r="P20" s="111" t="s">
        <v>119</v>
      </c>
      <c r="Q20" s="111" t="s">
        <v>13</v>
      </c>
      <c r="R20" s="111" t="s">
        <v>13</v>
      </c>
      <c r="S20" s="155" t="s">
        <v>2240</v>
      </c>
      <c r="T20" s="155" t="s">
        <v>118</v>
      </c>
      <c r="U20" s="155" t="s">
        <v>3709</v>
      </c>
      <c r="V20" s="155" t="s">
        <v>184</v>
      </c>
      <c r="W20" s="155" t="s">
        <v>3154</v>
      </c>
      <c r="X20" s="155">
        <v>2011</v>
      </c>
      <c r="Y20" s="155" t="s">
        <v>2249</v>
      </c>
      <c r="Z20" s="155">
        <v>2011</v>
      </c>
      <c r="AA20" s="155">
        <v>12</v>
      </c>
      <c r="AB20" s="155" t="s">
        <v>119</v>
      </c>
      <c r="AC20" s="155" t="s">
        <v>184</v>
      </c>
      <c r="AD20" s="155" t="s">
        <v>377</v>
      </c>
      <c r="AE20" s="155" t="s">
        <v>119</v>
      </c>
      <c r="AF20" s="216" t="s">
        <v>3365</v>
      </c>
      <c r="AG20" s="155" t="s">
        <v>1312</v>
      </c>
      <c r="AH20" s="155" t="s">
        <v>119</v>
      </c>
      <c r="AI20" s="155" t="s">
        <v>378</v>
      </c>
      <c r="AJ20" s="155" t="s">
        <v>119</v>
      </c>
      <c r="AK20" s="155" t="s">
        <v>110</v>
      </c>
      <c r="AL20" s="155" t="s">
        <v>118</v>
      </c>
      <c r="AM20" s="111" t="s">
        <v>2816</v>
      </c>
      <c r="AN20" s="111" t="s">
        <v>2241</v>
      </c>
      <c r="AO20" s="111" t="s">
        <v>119</v>
      </c>
      <c r="AP20" s="111" t="s">
        <v>130</v>
      </c>
      <c r="AQ20" s="111" t="s">
        <v>134</v>
      </c>
      <c r="AR20" s="111" t="s">
        <v>119</v>
      </c>
      <c r="AS20" s="111" t="s">
        <v>3205</v>
      </c>
      <c r="AT20" s="111" t="s">
        <v>3706</v>
      </c>
      <c r="AU20" s="111" t="s">
        <v>119</v>
      </c>
      <c r="AV20" s="216" t="s">
        <v>2243</v>
      </c>
      <c r="AW20" s="111" t="s">
        <v>13</v>
      </c>
      <c r="AX20" s="111" t="s">
        <v>184</v>
      </c>
      <c r="AY20" s="111" t="s">
        <v>3700</v>
      </c>
      <c r="AZ20" s="111" t="s">
        <v>184</v>
      </c>
      <c r="BA20" s="111" t="s">
        <v>132</v>
      </c>
      <c r="BB20" s="111" t="s">
        <v>119</v>
      </c>
      <c r="BC20" s="111" t="s">
        <v>2824</v>
      </c>
      <c r="BD20" s="111" t="s">
        <v>13</v>
      </c>
      <c r="BE20" s="111" t="s">
        <v>2244</v>
      </c>
      <c r="BF20" s="111" t="s">
        <v>13</v>
      </c>
      <c r="BG20" s="111" t="s">
        <v>119</v>
      </c>
      <c r="BH20" s="111" t="s">
        <v>13</v>
      </c>
      <c r="BI20" s="111" t="s">
        <v>6</v>
      </c>
      <c r="BJ20" s="111" t="s">
        <v>6</v>
      </c>
      <c r="BK20" s="111" t="s">
        <v>6</v>
      </c>
      <c r="BL20" s="111" t="s">
        <v>6</v>
      </c>
      <c r="BM20" s="111" t="s">
        <v>6</v>
      </c>
      <c r="BN20" s="111" t="s">
        <v>6</v>
      </c>
      <c r="BO20" s="111" t="s">
        <v>6</v>
      </c>
      <c r="BP20" s="111" t="s">
        <v>184</v>
      </c>
      <c r="BQ20" s="111" t="s">
        <v>2125</v>
      </c>
      <c r="BR20" s="111" t="s">
        <v>119</v>
      </c>
      <c r="BS20" s="111" t="s">
        <v>184</v>
      </c>
      <c r="BT20" s="111" t="s">
        <v>13</v>
      </c>
      <c r="BU20" s="111" t="s">
        <v>13</v>
      </c>
      <c r="BV20" s="111" t="s">
        <v>184</v>
      </c>
      <c r="BW20" s="150" t="s">
        <v>6</v>
      </c>
      <c r="BX20" s="111" t="s">
        <v>6</v>
      </c>
      <c r="BY20" s="111">
        <v>2010</v>
      </c>
      <c r="BZ20" s="111" t="s">
        <v>119</v>
      </c>
      <c r="CA20" s="111" t="s">
        <v>303</v>
      </c>
      <c r="CB20" s="111" t="s">
        <v>6</v>
      </c>
      <c r="CC20" s="111" t="s">
        <v>6</v>
      </c>
      <c r="CD20" s="111" t="s">
        <v>6</v>
      </c>
      <c r="CE20" s="111" t="s">
        <v>119</v>
      </c>
      <c r="CF20" s="111" t="s">
        <v>177</v>
      </c>
      <c r="CG20" s="111" t="s">
        <v>184</v>
      </c>
      <c r="CH20" s="111" t="s">
        <v>6</v>
      </c>
      <c r="CI20" s="111" t="s">
        <v>13</v>
      </c>
      <c r="CJ20" s="111" t="s">
        <v>13</v>
      </c>
      <c r="CK20" s="111" t="s">
        <v>13</v>
      </c>
      <c r="CL20" s="111" t="s">
        <v>13</v>
      </c>
      <c r="CM20" s="111" t="s">
        <v>13</v>
      </c>
      <c r="CN20" s="111" t="s">
        <v>184</v>
      </c>
      <c r="CO20" s="111" t="s">
        <v>211</v>
      </c>
      <c r="CP20" s="111" t="s">
        <v>118</v>
      </c>
      <c r="CQ20" s="111" t="s">
        <v>184</v>
      </c>
      <c r="CR20" s="111" t="s">
        <v>242</v>
      </c>
      <c r="CS20" s="111" t="s">
        <v>506</v>
      </c>
      <c r="CT20" s="111" t="s">
        <v>187</v>
      </c>
      <c r="CU20" s="111" t="s">
        <v>186</v>
      </c>
      <c r="CV20" s="111" t="s">
        <v>184</v>
      </c>
      <c r="CW20" s="111" t="s">
        <v>184</v>
      </c>
      <c r="CX20" s="111" t="s">
        <v>184</v>
      </c>
      <c r="CY20" s="111" t="s">
        <v>2519</v>
      </c>
      <c r="CZ20" s="111" t="s">
        <v>2522</v>
      </c>
      <c r="DA20" s="155" t="s">
        <v>184</v>
      </c>
      <c r="DB20" s="155" t="s">
        <v>2245</v>
      </c>
      <c r="DC20" s="155" t="s">
        <v>118</v>
      </c>
      <c r="DD20" s="155" t="s">
        <v>3696</v>
      </c>
      <c r="DE20" s="155" t="s">
        <v>119</v>
      </c>
      <c r="DF20" s="155" t="s">
        <v>6</v>
      </c>
      <c r="DG20" s="155" t="s">
        <v>6</v>
      </c>
      <c r="DH20" s="155" t="s">
        <v>3595</v>
      </c>
      <c r="DI20" s="155" t="s">
        <v>118</v>
      </c>
      <c r="DJ20" s="155" t="s">
        <v>6</v>
      </c>
      <c r="DK20" s="155" t="s">
        <v>6</v>
      </c>
      <c r="DL20" s="155" t="s">
        <v>6</v>
      </c>
      <c r="DM20" s="155" t="s">
        <v>6</v>
      </c>
      <c r="DN20" s="155" t="s">
        <v>6</v>
      </c>
      <c r="DO20" s="344" t="s">
        <v>6</v>
      </c>
      <c r="DP20" s="155" t="s">
        <v>13</v>
      </c>
      <c r="DQ20" s="155" t="s">
        <v>6</v>
      </c>
      <c r="DR20" s="155" t="s">
        <v>6</v>
      </c>
      <c r="DS20" s="155" t="s">
        <v>13</v>
      </c>
      <c r="DT20" s="155" t="s">
        <v>184</v>
      </c>
      <c r="DU20" s="155" t="s">
        <v>2246</v>
      </c>
      <c r="DV20" s="111" t="s">
        <v>2610</v>
      </c>
      <c r="DW20" s="111" t="s">
        <v>1177</v>
      </c>
      <c r="DX20" s="111" t="s">
        <v>1177</v>
      </c>
      <c r="DY20" s="198" t="s">
        <v>3727</v>
      </c>
      <c r="DZ20" s="198" t="s">
        <v>1908</v>
      </c>
      <c r="EA20" s="198" t="s">
        <v>2820</v>
      </c>
      <c r="EB20" s="190" t="s">
        <v>13</v>
      </c>
      <c r="EC20" s="198" t="s">
        <v>2822</v>
      </c>
      <c r="ED20" s="111" t="s">
        <v>2823</v>
      </c>
      <c r="EE20" s="48" t="s">
        <v>2544</v>
      </c>
      <c r="EF20" s="358">
        <v>27</v>
      </c>
      <c r="EG20" s="216" t="s">
        <v>3591</v>
      </c>
      <c r="EH20" s="155" t="s">
        <v>2242</v>
      </c>
      <c r="EI20" s="155" t="s">
        <v>118</v>
      </c>
      <c r="EJ20" s="155" t="s">
        <v>3733</v>
      </c>
      <c r="EK20" s="155" t="s">
        <v>216</v>
      </c>
      <c r="EL20" s="155">
        <v>2011</v>
      </c>
      <c r="EM20" s="155" t="s">
        <v>119</v>
      </c>
      <c r="EN20" s="155" t="s">
        <v>6</v>
      </c>
      <c r="EO20" s="155" t="s">
        <v>6</v>
      </c>
      <c r="EP20" s="155" t="s">
        <v>6</v>
      </c>
      <c r="EQ20" s="155" t="s">
        <v>6</v>
      </c>
      <c r="ER20" s="155" t="s">
        <v>6</v>
      </c>
      <c r="ES20" s="155" t="s">
        <v>6</v>
      </c>
      <c r="ET20" s="155" t="s">
        <v>6</v>
      </c>
      <c r="EU20" s="155" t="s">
        <v>184</v>
      </c>
      <c r="EV20" s="155" t="s">
        <v>118</v>
      </c>
      <c r="EW20" s="155" t="s">
        <v>6</v>
      </c>
      <c r="EX20" s="155" t="s">
        <v>6</v>
      </c>
      <c r="EY20" s="155" t="s">
        <v>184</v>
      </c>
      <c r="EZ20" s="155" t="s">
        <v>203</v>
      </c>
      <c r="FA20" s="155" t="s">
        <v>184</v>
      </c>
    </row>
    <row r="21" spans="1:157" s="217" customFormat="1" ht="84.5" customHeight="1" x14ac:dyDescent="0.35">
      <c r="A21" s="217" t="s">
        <v>3470</v>
      </c>
      <c r="B21" s="217" t="s">
        <v>2239</v>
      </c>
      <c r="C21" s="29" t="s">
        <v>3472</v>
      </c>
      <c r="D21" s="30" t="s">
        <v>1303</v>
      </c>
      <c r="E21" s="30" t="s">
        <v>3604</v>
      </c>
      <c r="F21" s="217" t="s">
        <v>3509</v>
      </c>
      <c r="G21" s="217">
        <v>2011</v>
      </c>
      <c r="H21" s="217" t="s">
        <v>3652</v>
      </c>
      <c r="I21" s="217" t="s">
        <v>3657</v>
      </c>
      <c r="J21" s="217" t="s">
        <v>3653</v>
      </c>
      <c r="K21" s="217" t="s">
        <v>1304</v>
      </c>
      <c r="L21" s="217" t="s">
        <v>184</v>
      </c>
      <c r="M21" s="217" t="s">
        <v>6</v>
      </c>
      <c r="N21" s="217" t="s">
        <v>3718</v>
      </c>
      <c r="O21" s="216" t="s">
        <v>144</v>
      </c>
      <c r="P21" s="216" t="s">
        <v>119</v>
      </c>
      <c r="Q21" s="216" t="s">
        <v>13</v>
      </c>
      <c r="R21" s="216" t="s">
        <v>13</v>
      </c>
      <c r="S21" s="217" t="s">
        <v>2240</v>
      </c>
      <c r="T21" s="217" t="s">
        <v>118</v>
      </c>
      <c r="U21" s="217" t="s">
        <v>3709</v>
      </c>
      <c r="V21" s="217" t="s">
        <v>184</v>
      </c>
      <c r="W21" s="217" t="s">
        <v>3154</v>
      </c>
      <c r="X21" s="217">
        <v>2011</v>
      </c>
      <c r="Y21" s="217" t="s">
        <v>2249</v>
      </c>
      <c r="Z21" s="217">
        <v>2011</v>
      </c>
      <c r="AA21" s="217">
        <v>12</v>
      </c>
      <c r="AB21" s="217" t="s">
        <v>119</v>
      </c>
      <c r="AC21" s="217" t="s">
        <v>184</v>
      </c>
      <c r="AD21" s="217" t="s">
        <v>377</v>
      </c>
      <c r="AE21" s="217" t="s">
        <v>119</v>
      </c>
      <c r="AF21" s="216" t="s">
        <v>3365</v>
      </c>
      <c r="AG21" s="217" t="s">
        <v>1312</v>
      </c>
      <c r="AH21" s="217" t="s">
        <v>119</v>
      </c>
      <c r="AI21" s="217" t="s">
        <v>378</v>
      </c>
      <c r="AJ21" s="217" t="s">
        <v>119</v>
      </c>
      <c r="AK21" s="217" t="s">
        <v>110</v>
      </c>
      <c r="AL21" s="217" t="s">
        <v>118</v>
      </c>
      <c r="AM21" s="216" t="s">
        <v>2816</v>
      </c>
      <c r="AN21" s="216" t="s">
        <v>2241</v>
      </c>
      <c r="AO21" s="216" t="s">
        <v>119</v>
      </c>
      <c r="AP21" s="216" t="s">
        <v>130</v>
      </c>
      <c r="AQ21" s="216" t="s">
        <v>134</v>
      </c>
      <c r="AR21" s="216" t="s">
        <v>119</v>
      </c>
      <c r="AS21" s="216" t="s">
        <v>3205</v>
      </c>
      <c r="AT21" s="216" t="s">
        <v>3706</v>
      </c>
      <c r="AU21" s="216" t="s">
        <v>119</v>
      </c>
      <c r="AV21" s="216" t="s">
        <v>2243</v>
      </c>
      <c r="AW21" s="216" t="s">
        <v>13</v>
      </c>
      <c r="AX21" s="216" t="s">
        <v>184</v>
      </c>
      <c r="AY21" s="216" t="s">
        <v>3700</v>
      </c>
      <c r="AZ21" s="216" t="s">
        <v>184</v>
      </c>
      <c r="BA21" s="216" t="s">
        <v>132</v>
      </c>
      <c r="BB21" s="216" t="s">
        <v>119</v>
      </c>
      <c r="BC21" s="216" t="s">
        <v>2824</v>
      </c>
      <c r="BD21" s="216" t="s">
        <v>13</v>
      </c>
      <c r="BE21" s="216" t="s">
        <v>2244</v>
      </c>
      <c r="BF21" s="216" t="s">
        <v>13</v>
      </c>
      <c r="BG21" s="216" t="s">
        <v>119</v>
      </c>
      <c r="BH21" s="216" t="s">
        <v>13</v>
      </c>
      <c r="BI21" s="216" t="s">
        <v>6</v>
      </c>
      <c r="BJ21" s="216" t="s">
        <v>6</v>
      </c>
      <c r="BK21" s="216" t="s">
        <v>6</v>
      </c>
      <c r="BL21" s="216" t="s">
        <v>6</v>
      </c>
      <c r="BM21" s="216" t="s">
        <v>6</v>
      </c>
      <c r="BN21" s="216" t="s">
        <v>6</v>
      </c>
      <c r="BO21" s="216" t="s">
        <v>6</v>
      </c>
      <c r="BP21" s="216" t="s">
        <v>184</v>
      </c>
      <c r="BQ21" s="216" t="s">
        <v>2125</v>
      </c>
      <c r="BR21" s="216" t="s">
        <v>119</v>
      </c>
      <c r="BS21" s="216" t="s">
        <v>184</v>
      </c>
      <c r="BT21" s="216" t="s">
        <v>13</v>
      </c>
      <c r="BU21" s="216" t="s">
        <v>13</v>
      </c>
      <c r="BV21" s="216" t="s">
        <v>184</v>
      </c>
      <c r="BW21" s="150" t="s">
        <v>6</v>
      </c>
      <c r="BX21" s="216" t="s">
        <v>6</v>
      </c>
      <c r="BY21" s="216">
        <v>2010</v>
      </c>
      <c r="BZ21" s="216" t="s">
        <v>119</v>
      </c>
      <c r="CA21" s="216" t="s">
        <v>303</v>
      </c>
      <c r="CB21" s="216" t="s">
        <v>6</v>
      </c>
      <c r="CC21" s="216" t="s">
        <v>6</v>
      </c>
      <c r="CD21" s="216" t="s">
        <v>6</v>
      </c>
      <c r="CE21" s="216" t="s">
        <v>119</v>
      </c>
      <c r="CF21" s="216" t="s">
        <v>177</v>
      </c>
      <c r="CG21" s="216" t="s">
        <v>184</v>
      </c>
      <c r="CH21" s="216" t="s">
        <v>6</v>
      </c>
      <c r="CI21" s="216" t="s">
        <v>13</v>
      </c>
      <c r="CJ21" s="216" t="s">
        <v>13</v>
      </c>
      <c r="CK21" s="216" t="s">
        <v>13</v>
      </c>
      <c r="CL21" s="216" t="s">
        <v>13</v>
      </c>
      <c r="CM21" s="216" t="s">
        <v>13</v>
      </c>
      <c r="CN21" s="216" t="s">
        <v>184</v>
      </c>
      <c r="CO21" s="216" t="s">
        <v>211</v>
      </c>
      <c r="CP21" s="216" t="s">
        <v>118</v>
      </c>
      <c r="CQ21" s="216" t="s">
        <v>184</v>
      </c>
      <c r="CR21" s="216" t="s">
        <v>242</v>
      </c>
      <c r="CS21" s="216" t="s">
        <v>506</v>
      </c>
      <c r="CT21" s="216" t="s">
        <v>187</v>
      </c>
      <c r="CU21" s="216" t="s">
        <v>186</v>
      </c>
      <c r="CV21" s="216" t="s">
        <v>184</v>
      </c>
      <c r="CW21" s="216" t="s">
        <v>184</v>
      </c>
      <c r="CX21" s="216" t="s">
        <v>184</v>
      </c>
      <c r="CY21" s="216" t="s">
        <v>2519</v>
      </c>
      <c r="CZ21" s="216" t="s">
        <v>2522</v>
      </c>
      <c r="DA21" s="217" t="s">
        <v>184</v>
      </c>
      <c r="DB21" s="217" t="s">
        <v>2245</v>
      </c>
      <c r="DC21" s="217" t="s">
        <v>118</v>
      </c>
      <c r="DD21" s="217" t="s">
        <v>3696</v>
      </c>
      <c r="DE21" s="217" t="s">
        <v>119</v>
      </c>
      <c r="DF21" s="217" t="s">
        <v>6</v>
      </c>
      <c r="DG21" s="217" t="s">
        <v>6</v>
      </c>
      <c r="DH21" s="217" t="s">
        <v>3595</v>
      </c>
      <c r="DI21" s="217" t="s">
        <v>118</v>
      </c>
      <c r="DJ21" s="217" t="s">
        <v>6</v>
      </c>
      <c r="DK21" s="217" t="s">
        <v>6</v>
      </c>
      <c r="DL21" s="217" t="s">
        <v>6</v>
      </c>
      <c r="DM21" s="217" t="s">
        <v>6</v>
      </c>
      <c r="DN21" s="217" t="s">
        <v>6</v>
      </c>
      <c r="DO21" s="344" t="s">
        <v>6</v>
      </c>
      <c r="DP21" s="217" t="s">
        <v>13</v>
      </c>
      <c r="DQ21" s="217" t="s">
        <v>6</v>
      </c>
      <c r="DR21" s="217" t="s">
        <v>6</v>
      </c>
      <c r="DS21" s="217" t="s">
        <v>13</v>
      </c>
      <c r="DT21" s="217" t="s">
        <v>184</v>
      </c>
      <c r="DU21" s="217" t="s">
        <v>2246</v>
      </c>
      <c r="DV21" s="216" t="s">
        <v>2610</v>
      </c>
      <c r="DW21" s="216" t="s">
        <v>1177</v>
      </c>
      <c r="DX21" s="216" t="s">
        <v>1177</v>
      </c>
      <c r="DY21" s="198" t="s">
        <v>3727</v>
      </c>
      <c r="DZ21" s="198" t="s">
        <v>1908</v>
      </c>
      <c r="EA21" s="198" t="s">
        <v>2820</v>
      </c>
      <c r="EB21" s="190" t="s">
        <v>13</v>
      </c>
      <c r="EC21" s="198" t="s">
        <v>2822</v>
      </c>
      <c r="ED21" s="216" t="s">
        <v>2823</v>
      </c>
      <c r="EE21" s="48" t="s">
        <v>2544</v>
      </c>
      <c r="EF21" s="358">
        <v>27</v>
      </c>
      <c r="EG21" s="216" t="s">
        <v>3591</v>
      </c>
      <c r="EH21" s="217" t="s">
        <v>2242</v>
      </c>
      <c r="EI21" s="217" t="s">
        <v>118</v>
      </c>
      <c r="EJ21" s="217" t="s">
        <v>3733</v>
      </c>
      <c r="EK21" s="217" t="s">
        <v>216</v>
      </c>
      <c r="EL21" s="217">
        <v>2011</v>
      </c>
      <c r="EM21" s="217" t="s">
        <v>119</v>
      </c>
      <c r="EN21" s="217" t="s">
        <v>6</v>
      </c>
      <c r="EO21" s="217" t="s">
        <v>6</v>
      </c>
      <c r="EP21" s="217" t="s">
        <v>6</v>
      </c>
      <c r="EQ21" s="217" t="s">
        <v>6</v>
      </c>
      <c r="ER21" s="217" t="s">
        <v>6</v>
      </c>
      <c r="ES21" s="217" t="s">
        <v>6</v>
      </c>
      <c r="ET21" s="217" t="s">
        <v>6</v>
      </c>
      <c r="EU21" s="217" t="s">
        <v>184</v>
      </c>
      <c r="EV21" s="217" t="s">
        <v>118</v>
      </c>
      <c r="EW21" s="217" t="s">
        <v>6</v>
      </c>
      <c r="EX21" s="217" t="s">
        <v>6</v>
      </c>
      <c r="EY21" s="217" t="s">
        <v>184</v>
      </c>
      <c r="EZ21" s="217" t="s">
        <v>203</v>
      </c>
      <c r="FA21" s="217" t="s">
        <v>184</v>
      </c>
    </row>
    <row r="22" spans="1:157" s="31" customFormat="1" ht="79" customHeight="1" x14ac:dyDescent="0.35">
      <c r="A22" s="155" t="s">
        <v>1729</v>
      </c>
      <c r="B22" s="155" t="s">
        <v>2239</v>
      </c>
      <c r="C22" s="29" t="s">
        <v>3476</v>
      </c>
      <c r="D22" s="155" t="s">
        <v>1303</v>
      </c>
      <c r="E22" s="217" t="s">
        <v>3605</v>
      </c>
      <c r="F22" s="155" t="s">
        <v>3512</v>
      </c>
      <c r="G22" s="155">
        <v>2016</v>
      </c>
      <c r="H22" s="155" t="s">
        <v>2247</v>
      </c>
      <c r="I22" s="155" t="s">
        <v>3658</v>
      </c>
      <c r="J22" s="217" t="s">
        <v>3659</v>
      </c>
      <c r="K22" s="155" t="s">
        <v>1320</v>
      </c>
      <c r="L22" s="155" t="s">
        <v>184</v>
      </c>
      <c r="M22" s="155" t="s">
        <v>3722</v>
      </c>
      <c r="N22" s="155" t="s">
        <v>3722</v>
      </c>
      <c r="O22" s="111" t="s">
        <v>144</v>
      </c>
      <c r="P22" s="111" t="s">
        <v>119</v>
      </c>
      <c r="Q22" s="111" t="s">
        <v>6</v>
      </c>
      <c r="R22" s="111" t="s">
        <v>6</v>
      </c>
      <c r="S22" s="155" t="s">
        <v>2248</v>
      </c>
      <c r="T22" s="155" t="s">
        <v>118</v>
      </c>
      <c r="U22" s="155" t="s">
        <v>3711</v>
      </c>
      <c r="V22" s="155" t="s">
        <v>184</v>
      </c>
      <c r="W22" s="155" t="s">
        <v>2249</v>
      </c>
      <c r="X22" s="155">
        <v>2013</v>
      </c>
      <c r="Y22" s="155" t="s">
        <v>2250</v>
      </c>
      <c r="Z22" s="155">
        <v>2015</v>
      </c>
      <c r="AA22" s="155">
        <v>6</v>
      </c>
      <c r="AB22" s="155" t="s">
        <v>118</v>
      </c>
      <c r="AC22" s="155" t="s">
        <v>2251</v>
      </c>
      <c r="AD22" s="155" t="s">
        <v>377</v>
      </c>
      <c r="AE22" s="155" t="s">
        <v>119</v>
      </c>
      <c r="AF22" s="216" t="s">
        <v>6</v>
      </c>
      <c r="AG22" s="155" t="s">
        <v>1312</v>
      </c>
      <c r="AH22" s="155" t="s">
        <v>119</v>
      </c>
      <c r="AI22" s="155" t="s">
        <v>378</v>
      </c>
      <c r="AJ22" s="155" t="s">
        <v>119</v>
      </c>
      <c r="AK22" s="155" t="s">
        <v>110</v>
      </c>
      <c r="AL22" s="155" t="s">
        <v>118</v>
      </c>
      <c r="AM22" s="111" t="s">
        <v>6</v>
      </c>
      <c r="AN22" s="111" t="s">
        <v>2241</v>
      </c>
      <c r="AO22" s="111" t="s">
        <v>119</v>
      </c>
      <c r="AP22" s="111" t="s">
        <v>165</v>
      </c>
      <c r="AQ22" s="111" t="s">
        <v>134</v>
      </c>
      <c r="AR22" s="111" t="s">
        <v>119</v>
      </c>
      <c r="AS22" s="111" t="s">
        <v>3206</v>
      </c>
      <c r="AT22" s="111" t="s">
        <v>3702</v>
      </c>
      <c r="AU22" s="111" t="s">
        <v>118</v>
      </c>
      <c r="AV22" s="216" t="s">
        <v>2213</v>
      </c>
      <c r="AW22" s="111" t="s">
        <v>2253</v>
      </c>
      <c r="AX22" s="111" t="s">
        <v>184</v>
      </c>
      <c r="AY22" s="111" t="s">
        <v>3701</v>
      </c>
      <c r="AZ22" s="111" t="s">
        <v>184</v>
      </c>
      <c r="BA22" s="111" t="s">
        <v>132</v>
      </c>
      <c r="BB22" s="111" t="s">
        <v>118</v>
      </c>
      <c r="BC22" s="111" t="s">
        <v>2527</v>
      </c>
      <c r="BD22" s="111" t="s">
        <v>119</v>
      </c>
      <c r="BE22" s="111" t="s">
        <v>184</v>
      </c>
      <c r="BF22" s="111" t="s">
        <v>3713</v>
      </c>
      <c r="BG22" s="111" t="s">
        <v>118</v>
      </c>
      <c r="BH22" s="111" t="s">
        <v>3713</v>
      </c>
      <c r="BI22" s="111" t="s">
        <v>119</v>
      </c>
      <c r="BJ22" s="111" t="s">
        <v>3713</v>
      </c>
      <c r="BK22" s="111" t="s">
        <v>118</v>
      </c>
      <c r="BL22" s="111" t="s">
        <v>3714</v>
      </c>
      <c r="BM22" s="111" t="s">
        <v>118</v>
      </c>
      <c r="BN22" s="111" t="s">
        <v>3716</v>
      </c>
      <c r="BO22" s="111" t="s">
        <v>3716</v>
      </c>
      <c r="BP22" s="111" t="s">
        <v>2255</v>
      </c>
      <c r="BQ22" s="111" t="s">
        <v>3708</v>
      </c>
      <c r="BR22" s="111" t="s">
        <v>118</v>
      </c>
      <c r="BS22" s="111" t="s">
        <v>2256</v>
      </c>
      <c r="BT22" s="111" t="s">
        <v>6</v>
      </c>
      <c r="BU22" s="111" t="s">
        <v>6</v>
      </c>
      <c r="BV22" s="111" t="s">
        <v>184</v>
      </c>
      <c r="BW22" s="111">
        <v>0.03</v>
      </c>
      <c r="BX22" s="111" t="s">
        <v>118</v>
      </c>
      <c r="BY22" s="111">
        <v>2013</v>
      </c>
      <c r="BZ22" s="111" t="s">
        <v>118</v>
      </c>
      <c r="CA22" s="111" t="s">
        <v>303</v>
      </c>
      <c r="CB22" s="111" t="s">
        <v>6</v>
      </c>
      <c r="CC22" s="111" t="s">
        <v>6</v>
      </c>
      <c r="CD22" s="111" t="s">
        <v>6</v>
      </c>
      <c r="CE22" s="111" t="s">
        <v>6</v>
      </c>
      <c r="CF22" s="111" t="s">
        <v>2257</v>
      </c>
      <c r="CG22" s="111" t="s">
        <v>184</v>
      </c>
      <c r="CH22" s="111" t="s">
        <v>6</v>
      </c>
      <c r="CI22" s="111" t="s">
        <v>6</v>
      </c>
      <c r="CJ22" s="111" t="s">
        <v>6</v>
      </c>
      <c r="CK22" s="111" t="s">
        <v>6</v>
      </c>
      <c r="CL22" s="111" t="s">
        <v>6</v>
      </c>
      <c r="CM22" s="111" t="s">
        <v>6</v>
      </c>
      <c r="CN22" s="111" t="s">
        <v>184</v>
      </c>
      <c r="CO22" s="111" t="s">
        <v>213</v>
      </c>
      <c r="CP22" s="111" t="s">
        <v>118</v>
      </c>
      <c r="CQ22" s="111" t="s">
        <v>184</v>
      </c>
      <c r="CR22" s="111" t="s">
        <v>242</v>
      </c>
      <c r="CS22" s="111" t="s">
        <v>506</v>
      </c>
      <c r="CT22" s="111" t="s">
        <v>188</v>
      </c>
      <c r="CU22" s="111" t="s">
        <v>186</v>
      </c>
      <c r="CV22" s="111" t="s">
        <v>184</v>
      </c>
      <c r="CW22" s="111" t="s">
        <v>184</v>
      </c>
      <c r="CX22" s="111" t="s">
        <v>184</v>
      </c>
      <c r="CY22" s="111" t="s">
        <v>2519</v>
      </c>
      <c r="CZ22" s="111" t="s">
        <v>2523</v>
      </c>
      <c r="DA22" s="155" t="s">
        <v>184</v>
      </c>
      <c r="DB22" s="155" t="s">
        <v>2258</v>
      </c>
      <c r="DC22" s="155" t="s">
        <v>118</v>
      </c>
      <c r="DD22" s="155" t="s">
        <v>3297</v>
      </c>
      <c r="DE22" s="155" t="s">
        <v>118</v>
      </c>
      <c r="DF22" s="155">
        <v>26.5</v>
      </c>
      <c r="DG22" s="155" t="s">
        <v>118</v>
      </c>
      <c r="DH22" s="155" t="s">
        <v>3596</v>
      </c>
      <c r="DI22" s="155" t="s">
        <v>118</v>
      </c>
      <c r="DJ22" s="155" t="s">
        <v>2259</v>
      </c>
      <c r="DK22" s="155" t="s">
        <v>118</v>
      </c>
      <c r="DL22" s="155" t="s">
        <v>2260</v>
      </c>
      <c r="DM22" s="155" t="s">
        <v>118</v>
      </c>
      <c r="DN22" s="155" t="s">
        <v>6</v>
      </c>
      <c r="DO22" s="344">
        <v>0.11</v>
      </c>
      <c r="DP22" s="155" t="s">
        <v>13</v>
      </c>
      <c r="DQ22" s="155" t="s">
        <v>13</v>
      </c>
      <c r="DR22" s="155" t="s">
        <v>6</v>
      </c>
      <c r="DS22" s="155" t="s">
        <v>13</v>
      </c>
      <c r="DT22" s="155" t="s">
        <v>184</v>
      </c>
      <c r="DU22" s="155" t="s">
        <v>2261</v>
      </c>
      <c r="DV22" s="111" t="s">
        <v>2560</v>
      </c>
      <c r="DW22" s="111" t="s">
        <v>1177</v>
      </c>
      <c r="DX22" s="111" t="s">
        <v>1177</v>
      </c>
      <c r="DY22" s="198" t="s">
        <v>3727</v>
      </c>
      <c r="DZ22" s="198" t="s">
        <v>6</v>
      </c>
      <c r="EA22" s="198" t="s">
        <v>2825</v>
      </c>
      <c r="EB22" s="190" t="s">
        <v>13</v>
      </c>
      <c r="EC22" s="198" t="s">
        <v>2826</v>
      </c>
      <c r="ED22" s="198" t="s">
        <v>6</v>
      </c>
      <c r="EE22" s="356" t="s">
        <v>2738</v>
      </c>
      <c r="EF22" s="358">
        <v>3</v>
      </c>
      <c r="EG22" s="216" t="s">
        <v>3501</v>
      </c>
      <c r="EH22" s="198" t="s">
        <v>2252</v>
      </c>
      <c r="EI22" s="155" t="s">
        <v>118</v>
      </c>
      <c r="EJ22" s="155" t="s">
        <v>2254</v>
      </c>
      <c r="EK22" s="155" t="s">
        <v>215</v>
      </c>
      <c r="EL22" s="155">
        <v>2013</v>
      </c>
      <c r="EM22" s="155" t="s">
        <v>119</v>
      </c>
      <c r="EN22" s="155" t="s">
        <v>6</v>
      </c>
      <c r="EO22" s="155" t="s">
        <v>6</v>
      </c>
      <c r="EP22" s="155" t="s">
        <v>6</v>
      </c>
      <c r="EQ22" s="155" t="s">
        <v>6</v>
      </c>
      <c r="ER22" s="155" t="s">
        <v>6</v>
      </c>
      <c r="ES22" s="155" t="s">
        <v>6</v>
      </c>
      <c r="ET22" s="155" t="s">
        <v>6</v>
      </c>
      <c r="EU22" s="155" t="s">
        <v>184</v>
      </c>
      <c r="EV22" s="155" t="s">
        <v>6</v>
      </c>
      <c r="EW22" s="155" t="s">
        <v>6</v>
      </c>
      <c r="EX22" s="155" t="s">
        <v>6</v>
      </c>
      <c r="EY22" s="155" t="s">
        <v>184</v>
      </c>
      <c r="EZ22" s="155" t="s">
        <v>203</v>
      </c>
      <c r="FA22" s="155" t="s">
        <v>184</v>
      </c>
    </row>
    <row r="23" spans="1:157" s="217" customFormat="1" ht="79" customHeight="1" x14ac:dyDescent="0.35">
      <c r="A23" s="217" t="s">
        <v>3473</v>
      </c>
      <c r="B23" s="217" t="s">
        <v>2239</v>
      </c>
      <c r="C23" s="29" t="s">
        <v>3475</v>
      </c>
      <c r="D23" s="217" t="s">
        <v>1303</v>
      </c>
      <c r="E23" s="217" t="s">
        <v>3605</v>
      </c>
      <c r="F23" s="217" t="s">
        <v>3512</v>
      </c>
      <c r="G23" s="217">
        <v>2016</v>
      </c>
      <c r="H23" s="217" t="s">
        <v>2247</v>
      </c>
      <c r="I23" s="217" t="s">
        <v>3658</v>
      </c>
      <c r="J23" s="217" t="s">
        <v>3659</v>
      </c>
      <c r="K23" s="217" t="s">
        <v>1320</v>
      </c>
      <c r="L23" s="217" t="s">
        <v>184</v>
      </c>
      <c r="M23" s="217" t="s">
        <v>3722</v>
      </c>
      <c r="N23" s="217" t="s">
        <v>3722</v>
      </c>
      <c r="O23" s="216" t="s">
        <v>144</v>
      </c>
      <c r="P23" s="216" t="s">
        <v>119</v>
      </c>
      <c r="Q23" s="216" t="s">
        <v>6</v>
      </c>
      <c r="R23" s="216" t="s">
        <v>6</v>
      </c>
      <c r="S23" s="217" t="s">
        <v>2248</v>
      </c>
      <c r="T23" s="217" t="s">
        <v>118</v>
      </c>
      <c r="U23" s="217" t="s">
        <v>3711</v>
      </c>
      <c r="V23" s="217" t="s">
        <v>184</v>
      </c>
      <c r="W23" s="217" t="s">
        <v>2249</v>
      </c>
      <c r="X23" s="217">
        <v>2013</v>
      </c>
      <c r="Y23" s="217" t="s">
        <v>2250</v>
      </c>
      <c r="Z23" s="217">
        <v>2015</v>
      </c>
      <c r="AA23" s="217">
        <v>6</v>
      </c>
      <c r="AB23" s="217" t="s">
        <v>118</v>
      </c>
      <c r="AC23" s="217" t="s">
        <v>2251</v>
      </c>
      <c r="AD23" s="217" t="s">
        <v>377</v>
      </c>
      <c r="AE23" s="217" t="s">
        <v>119</v>
      </c>
      <c r="AF23" s="216" t="s">
        <v>6</v>
      </c>
      <c r="AG23" s="217" t="s">
        <v>1312</v>
      </c>
      <c r="AH23" s="217" t="s">
        <v>119</v>
      </c>
      <c r="AI23" s="217" t="s">
        <v>378</v>
      </c>
      <c r="AJ23" s="217" t="s">
        <v>119</v>
      </c>
      <c r="AK23" s="217" t="s">
        <v>110</v>
      </c>
      <c r="AL23" s="217" t="s">
        <v>118</v>
      </c>
      <c r="AM23" s="216" t="s">
        <v>6</v>
      </c>
      <c r="AN23" s="216" t="s">
        <v>2241</v>
      </c>
      <c r="AO23" s="216" t="s">
        <v>119</v>
      </c>
      <c r="AP23" s="216" t="s">
        <v>165</v>
      </c>
      <c r="AQ23" s="216" t="s">
        <v>134</v>
      </c>
      <c r="AR23" s="216" t="s">
        <v>119</v>
      </c>
      <c r="AS23" s="216" t="s">
        <v>3206</v>
      </c>
      <c r="AT23" s="216" t="s">
        <v>3705</v>
      </c>
      <c r="AU23" s="216" t="s">
        <v>118</v>
      </c>
      <c r="AV23" s="216" t="s">
        <v>2213</v>
      </c>
      <c r="AW23" s="216" t="s">
        <v>2253</v>
      </c>
      <c r="AX23" s="216" t="s">
        <v>184</v>
      </c>
      <c r="AY23" s="216" t="s">
        <v>3701</v>
      </c>
      <c r="AZ23" s="216" t="s">
        <v>184</v>
      </c>
      <c r="BA23" s="216" t="s">
        <v>132</v>
      </c>
      <c r="BB23" s="216" t="s">
        <v>118</v>
      </c>
      <c r="BC23" s="216" t="s">
        <v>2527</v>
      </c>
      <c r="BD23" s="216" t="s">
        <v>119</v>
      </c>
      <c r="BE23" s="216" t="s">
        <v>184</v>
      </c>
      <c r="BF23" s="216" t="s">
        <v>3713</v>
      </c>
      <c r="BG23" s="216" t="s">
        <v>118</v>
      </c>
      <c r="BH23" s="216" t="s">
        <v>3713</v>
      </c>
      <c r="BI23" s="216" t="s">
        <v>119</v>
      </c>
      <c r="BJ23" s="216" t="s">
        <v>3713</v>
      </c>
      <c r="BK23" s="216" t="s">
        <v>118</v>
      </c>
      <c r="BL23" s="216" t="s">
        <v>3714</v>
      </c>
      <c r="BM23" s="216" t="s">
        <v>118</v>
      </c>
      <c r="BN23" s="216" t="s">
        <v>3716</v>
      </c>
      <c r="BO23" s="216" t="s">
        <v>3716</v>
      </c>
      <c r="BP23" s="216" t="s">
        <v>2255</v>
      </c>
      <c r="BQ23" s="216" t="s">
        <v>3708</v>
      </c>
      <c r="BR23" s="216" t="s">
        <v>118</v>
      </c>
      <c r="BS23" s="216" t="s">
        <v>2256</v>
      </c>
      <c r="BT23" s="216" t="s">
        <v>6</v>
      </c>
      <c r="BU23" s="216" t="s">
        <v>6</v>
      </c>
      <c r="BV23" s="216" t="s">
        <v>184</v>
      </c>
      <c r="BW23" s="216">
        <v>0.03</v>
      </c>
      <c r="BX23" s="216" t="s">
        <v>118</v>
      </c>
      <c r="BY23" s="216">
        <v>2013</v>
      </c>
      <c r="BZ23" s="216" t="s">
        <v>118</v>
      </c>
      <c r="CA23" s="216" t="s">
        <v>303</v>
      </c>
      <c r="CB23" s="216" t="s">
        <v>6</v>
      </c>
      <c r="CC23" s="216" t="s">
        <v>6</v>
      </c>
      <c r="CD23" s="216" t="s">
        <v>6</v>
      </c>
      <c r="CE23" s="216" t="s">
        <v>6</v>
      </c>
      <c r="CF23" s="216" t="s">
        <v>2257</v>
      </c>
      <c r="CG23" s="216" t="s">
        <v>184</v>
      </c>
      <c r="CH23" s="216" t="s">
        <v>6</v>
      </c>
      <c r="CI23" s="216" t="s">
        <v>6</v>
      </c>
      <c r="CJ23" s="216" t="s">
        <v>6</v>
      </c>
      <c r="CK23" s="216" t="s">
        <v>6</v>
      </c>
      <c r="CL23" s="216" t="s">
        <v>6</v>
      </c>
      <c r="CM23" s="216" t="s">
        <v>6</v>
      </c>
      <c r="CN23" s="216" t="s">
        <v>184</v>
      </c>
      <c r="CO23" s="216" t="s">
        <v>213</v>
      </c>
      <c r="CP23" s="216" t="s">
        <v>118</v>
      </c>
      <c r="CQ23" s="216" t="s">
        <v>184</v>
      </c>
      <c r="CR23" s="216" t="s">
        <v>242</v>
      </c>
      <c r="CS23" s="216" t="s">
        <v>506</v>
      </c>
      <c r="CT23" s="216" t="s">
        <v>188</v>
      </c>
      <c r="CU23" s="216" t="s">
        <v>186</v>
      </c>
      <c r="CV23" s="216" t="s">
        <v>184</v>
      </c>
      <c r="CW23" s="216" t="s">
        <v>184</v>
      </c>
      <c r="CX23" s="216" t="s">
        <v>184</v>
      </c>
      <c r="CY23" s="216" t="s">
        <v>2519</v>
      </c>
      <c r="CZ23" s="216" t="s">
        <v>2523</v>
      </c>
      <c r="DA23" s="217" t="s">
        <v>184</v>
      </c>
      <c r="DB23" s="217" t="s">
        <v>2258</v>
      </c>
      <c r="DC23" s="217" t="s">
        <v>118</v>
      </c>
      <c r="DD23" s="217" t="s">
        <v>3297</v>
      </c>
      <c r="DE23" s="217" t="s">
        <v>118</v>
      </c>
      <c r="DF23" s="217">
        <v>26.5</v>
      </c>
      <c r="DG23" s="217" t="s">
        <v>118</v>
      </c>
      <c r="DH23" s="217" t="s">
        <v>3596</v>
      </c>
      <c r="DI23" s="217" t="s">
        <v>118</v>
      </c>
      <c r="DJ23" s="217" t="s">
        <v>2259</v>
      </c>
      <c r="DK23" s="217" t="s">
        <v>118</v>
      </c>
      <c r="DL23" s="217" t="s">
        <v>2260</v>
      </c>
      <c r="DM23" s="217" t="s">
        <v>118</v>
      </c>
      <c r="DN23" s="217" t="s">
        <v>6</v>
      </c>
      <c r="DO23" s="344">
        <v>0.11</v>
      </c>
      <c r="DP23" s="217" t="s">
        <v>13</v>
      </c>
      <c r="DQ23" s="217" t="s">
        <v>13</v>
      </c>
      <c r="DR23" s="217" t="s">
        <v>6</v>
      </c>
      <c r="DS23" s="217" t="s">
        <v>13</v>
      </c>
      <c r="DT23" s="217" t="s">
        <v>184</v>
      </c>
      <c r="DU23" s="217" t="s">
        <v>2261</v>
      </c>
      <c r="DV23" s="216" t="s">
        <v>2560</v>
      </c>
      <c r="DW23" s="216" t="s">
        <v>1177</v>
      </c>
      <c r="DX23" s="216" t="s">
        <v>1177</v>
      </c>
      <c r="DY23" s="198" t="s">
        <v>3727</v>
      </c>
      <c r="DZ23" s="198" t="s">
        <v>6</v>
      </c>
      <c r="EA23" s="198" t="s">
        <v>2825</v>
      </c>
      <c r="EB23" s="190" t="s">
        <v>13</v>
      </c>
      <c r="EC23" s="198" t="s">
        <v>2826</v>
      </c>
      <c r="ED23" s="198" t="s">
        <v>6</v>
      </c>
      <c r="EE23" s="356" t="s">
        <v>2738</v>
      </c>
      <c r="EF23" s="358">
        <v>3</v>
      </c>
      <c r="EG23" s="216" t="s">
        <v>3501</v>
      </c>
      <c r="EH23" s="198" t="s">
        <v>2252</v>
      </c>
      <c r="EI23" s="217" t="s">
        <v>118</v>
      </c>
      <c r="EJ23" s="217" t="s">
        <v>2254</v>
      </c>
      <c r="EK23" s="217" t="s">
        <v>215</v>
      </c>
      <c r="EL23" s="217">
        <v>2013</v>
      </c>
      <c r="EM23" s="217" t="s">
        <v>119</v>
      </c>
      <c r="EN23" s="217" t="s">
        <v>6</v>
      </c>
      <c r="EO23" s="217" t="s">
        <v>6</v>
      </c>
      <c r="EP23" s="217" t="s">
        <v>6</v>
      </c>
      <c r="EQ23" s="217" t="s">
        <v>6</v>
      </c>
      <c r="ER23" s="217" t="s">
        <v>6</v>
      </c>
      <c r="ES23" s="217" t="s">
        <v>6</v>
      </c>
      <c r="ET23" s="217" t="s">
        <v>6</v>
      </c>
      <c r="EU23" s="217" t="s">
        <v>184</v>
      </c>
      <c r="EV23" s="217" t="s">
        <v>6</v>
      </c>
      <c r="EW23" s="217" t="s">
        <v>6</v>
      </c>
      <c r="EX23" s="217" t="s">
        <v>6</v>
      </c>
      <c r="EY23" s="217" t="s">
        <v>184</v>
      </c>
      <c r="EZ23" s="217" t="s">
        <v>203</v>
      </c>
      <c r="FA23" s="217" t="s">
        <v>184</v>
      </c>
    </row>
    <row r="24" spans="1:157" s="217" customFormat="1" ht="79" customHeight="1" x14ac:dyDescent="0.35">
      <c r="A24" s="217" t="s">
        <v>3474</v>
      </c>
      <c r="B24" s="217" t="s">
        <v>2239</v>
      </c>
      <c r="C24" s="29" t="s">
        <v>3477</v>
      </c>
      <c r="D24" s="217" t="s">
        <v>1303</v>
      </c>
      <c r="E24" s="217" t="s">
        <v>3605</v>
      </c>
      <c r="F24" s="217" t="s">
        <v>3512</v>
      </c>
      <c r="G24" s="217">
        <v>2016</v>
      </c>
      <c r="H24" s="217" t="s">
        <v>2247</v>
      </c>
      <c r="I24" s="217" t="s">
        <v>3658</v>
      </c>
      <c r="J24" s="217" t="s">
        <v>3659</v>
      </c>
      <c r="K24" s="217" t="s">
        <v>1320</v>
      </c>
      <c r="L24" s="217" t="s">
        <v>184</v>
      </c>
      <c r="M24" s="217" t="s">
        <v>3722</v>
      </c>
      <c r="N24" s="217" t="s">
        <v>3722</v>
      </c>
      <c r="O24" s="216" t="s">
        <v>144</v>
      </c>
      <c r="P24" s="216" t="s">
        <v>119</v>
      </c>
      <c r="Q24" s="216" t="s">
        <v>6</v>
      </c>
      <c r="R24" s="216" t="s">
        <v>6</v>
      </c>
      <c r="S24" s="217" t="s">
        <v>2248</v>
      </c>
      <c r="T24" s="217" t="s">
        <v>118</v>
      </c>
      <c r="U24" s="217" t="s">
        <v>3711</v>
      </c>
      <c r="V24" s="217" t="s">
        <v>184</v>
      </c>
      <c r="W24" s="217" t="s">
        <v>2249</v>
      </c>
      <c r="X24" s="217">
        <v>2013</v>
      </c>
      <c r="Y24" s="217" t="s">
        <v>2250</v>
      </c>
      <c r="Z24" s="217">
        <v>2015</v>
      </c>
      <c r="AA24" s="217">
        <v>6</v>
      </c>
      <c r="AB24" s="217" t="s">
        <v>118</v>
      </c>
      <c r="AC24" s="217" t="s">
        <v>2251</v>
      </c>
      <c r="AD24" s="217" t="s">
        <v>377</v>
      </c>
      <c r="AE24" s="217" t="s">
        <v>119</v>
      </c>
      <c r="AF24" s="216" t="s">
        <v>6</v>
      </c>
      <c r="AG24" s="217" t="s">
        <v>1312</v>
      </c>
      <c r="AH24" s="217" t="s">
        <v>119</v>
      </c>
      <c r="AI24" s="217" t="s">
        <v>378</v>
      </c>
      <c r="AJ24" s="217" t="s">
        <v>119</v>
      </c>
      <c r="AK24" s="217" t="s">
        <v>110</v>
      </c>
      <c r="AL24" s="217" t="s">
        <v>118</v>
      </c>
      <c r="AM24" s="216" t="s">
        <v>6</v>
      </c>
      <c r="AN24" s="216" t="s">
        <v>2241</v>
      </c>
      <c r="AO24" s="216" t="s">
        <v>119</v>
      </c>
      <c r="AP24" s="216" t="s">
        <v>165</v>
      </c>
      <c r="AQ24" s="216" t="s">
        <v>134</v>
      </c>
      <c r="AR24" s="216" t="s">
        <v>119</v>
      </c>
      <c r="AS24" s="216" t="s">
        <v>3206</v>
      </c>
      <c r="AT24" s="216" t="s">
        <v>3706</v>
      </c>
      <c r="AU24" s="216" t="s">
        <v>118</v>
      </c>
      <c r="AV24" s="216" t="s">
        <v>2213</v>
      </c>
      <c r="AW24" s="216" t="s">
        <v>2253</v>
      </c>
      <c r="AX24" s="216" t="s">
        <v>184</v>
      </c>
      <c r="AY24" s="216" t="s">
        <v>3700</v>
      </c>
      <c r="AZ24" s="216" t="s">
        <v>184</v>
      </c>
      <c r="BA24" s="216" t="s">
        <v>132</v>
      </c>
      <c r="BB24" s="216" t="s">
        <v>118</v>
      </c>
      <c r="BC24" s="216" t="s">
        <v>2527</v>
      </c>
      <c r="BD24" s="216" t="s">
        <v>119</v>
      </c>
      <c r="BE24" s="216" t="s">
        <v>184</v>
      </c>
      <c r="BF24" s="216" t="s">
        <v>3713</v>
      </c>
      <c r="BG24" s="216" t="s">
        <v>118</v>
      </c>
      <c r="BH24" s="216" t="s">
        <v>3713</v>
      </c>
      <c r="BI24" s="216" t="s">
        <v>119</v>
      </c>
      <c r="BJ24" s="216" t="s">
        <v>3713</v>
      </c>
      <c r="BK24" s="216" t="s">
        <v>118</v>
      </c>
      <c r="BL24" s="216" t="s">
        <v>3714</v>
      </c>
      <c r="BM24" s="216" t="s">
        <v>118</v>
      </c>
      <c r="BN24" s="216" t="s">
        <v>3716</v>
      </c>
      <c r="BO24" s="216" t="s">
        <v>3716</v>
      </c>
      <c r="BP24" s="216" t="s">
        <v>2255</v>
      </c>
      <c r="BQ24" s="216" t="s">
        <v>3708</v>
      </c>
      <c r="BR24" s="216" t="s">
        <v>118</v>
      </c>
      <c r="BS24" s="216" t="s">
        <v>2256</v>
      </c>
      <c r="BT24" s="216" t="s">
        <v>6</v>
      </c>
      <c r="BU24" s="216" t="s">
        <v>6</v>
      </c>
      <c r="BV24" s="216" t="s">
        <v>184</v>
      </c>
      <c r="BW24" s="216">
        <v>0.03</v>
      </c>
      <c r="BX24" s="216" t="s">
        <v>118</v>
      </c>
      <c r="BY24" s="216">
        <v>2013</v>
      </c>
      <c r="BZ24" s="216" t="s">
        <v>118</v>
      </c>
      <c r="CA24" s="216" t="s">
        <v>303</v>
      </c>
      <c r="CB24" s="216" t="s">
        <v>6</v>
      </c>
      <c r="CC24" s="216" t="s">
        <v>6</v>
      </c>
      <c r="CD24" s="216" t="s">
        <v>6</v>
      </c>
      <c r="CE24" s="216" t="s">
        <v>6</v>
      </c>
      <c r="CF24" s="216" t="s">
        <v>2257</v>
      </c>
      <c r="CG24" s="216" t="s">
        <v>184</v>
      </c>
      <c r="CH24" s="216" t="s">
        <v>6</v>
      </c>
      <c r="CI24" s="216" t="s">
        <v>6</v>
      </c>
      <c r="CJ24" s="216" t="s">
        <v>6</v>
      </c>
      <c r="CK24" s="216" t="s">
        <v>6</v>
      </c>
      <c r="CL24" s="216" t="s">
        <v>6</v>
      </c>
      <c r="CM24" s="216" t="s">
        <v>6</v>
      </c>
      <c r="CN24" s="216" t="s">
        <v>184</v>
      </c>
      <c r="CO24" s="216" t="s">
        <v>213</v>
      </c>
      <c r="CP24" s="216" t="s">
        <v>118</v>
      </c>
      <c r="CQ24" s="216" t="s">
        <v>184</v>
      </c>
      <c r="CR24" s="216" t="s">
        <v>242</v>
      </c>
      <c r="CS24" s="216" t="s">
        <v>506</v>
      </c>
      <c r="CT24" s="216" t="s">
        <v>188</v>
      </c>
      <c r="CU24" s="216" t="s">
        <v>186</v>
      </c>
      <c r="CV24" s="216" t="s">
        <v>184</v>
      </c>
      <c r="CW24" s="216" t="s">
        <v>184</v>
      </c>
      <c r="CX24" s="216" t="s">
        <v>184</v>
      </c>
      <c r="CY24" s="216" t="s">
        <v>2519</v>
      </c>
      <c r="CZ24" s="216" t="s">
        <v>2523</v>
      </c>
      <c r="DA24" s="217" t="s">
        <v>184</v>
      </c>
      <c r="DB24" s="217" t="s">
        <v>2258</v>
      </c>
      <c r="DC24" s="217" t="s">
        <v>118</v>
      </c>
      <c r="DD24" s="217" t="s">
        <v>3297</v>
      </c>
      <c r="DE24" s="217" t="s">
        <v>118</v>
      </c>
      <c r="DF24" s="217">
        <v>26.5</v>
      </c>
      <c r="DG24" s="217" t="s">
        <v>118</v>
      </c>
      <c r="DH24" s="217" t="s">
        <v>3596</v>
      </c>
      <c r="DI24" s="217" t="s">
        <v>118</v>
      </c>
      <c r="DJ24" s="217" t="s">
        <v>2259</v>
      </c>
      <c r="DK24" s="217" t="s">
        <v>118</v>
      </c>
      <c r="DL24" s="217" t="s">
        <v>2260</v>
      </c>
      <c r="DM24" s="217" t="s">
        <v>118</v>
      </c>
      <c r="DN24" s="217" t="s">
        <v>6</v>
      </c>
      <c r="DO24" s="344">
        <v>0.11</v>
      </c>
      <c r="DP24" s="217" t="s">
        <v>13</v>
      </c>
      <c r="DQ24" s="217" t="s">
        <v>13</v>
      </c>
      <c r="DR24" s="217" t="s">
        <v>6</v>
      </c>
      <c r="DS24" s="217" t="s">
        <v>13</v>
      </c>
      <c r="DT24" s="217" t="s">
        <v>184</v>
      </c>
      <c r="DU24" s="217" t="s">
        <v>2261</v>
      </c>
      <c r="DV24" s="216" t="s">
        <v>2560</v>
      </c>
      <c r="DW24" s="216" t="s">
        <v>1177</v>
      </c>
      <c r="DX24" s="216" t="s">
        <v>1177</v>
      </c>
      <c r="DY24" s="198" t="s">
        <v>3727</v>
      </c>
      <c r="DZ24" s="198" t="s">
        <v>6</v>
      </c>
      <c r="EA24" s="198" t="s">
        <v>2825</v>
      </c>
      <c r="EB24" s="190" t="s">
        <v>13</v>
      </c>
      <c r="EC24" s="198" t="s">
        <v>2826</v>
      </c>
      <c r="ED24" s="198" t="s">
        <v>6</v>
      </c>
      <c r="EE24" s="356" t="s">
        <v>2738</v>
      </c>
      <c r="EF24" s="358">
        <v>1</v>
      </c>
      <c r="EG24" s="216" t="s">
        <v>3501</v>
      </c>
      <c r="EH24" s="198" t="s">
        <v>2252</v>
      </c>
      <c r="EI24" s="217" t="s">
        <v>118</v>
      </c>
      <c r="EJ24" s="217" t="s">
        <v>2254</v>
      </c>
      <c r="EK24" s="217" t="s">
        <v>215</v>
      </c>
      <c r="EL24" s="217">
        <v>2013</v>
      </c>
      <c r="EM24" s="217" t="s">
        <v>119</v>
      </c>
      <c r="EN24" s="217" t="s">
        <v>6</v>
      </c>
      <c r="EO24" s="217" t="s">
        <v>6</v>
      </c>
      <c r="EP24" s="217" t="s">
        <v>6</v>
      </c>
      <c r="EQ24" s="217" t="s">
        <v>6</v>
      </c>
      <c r="ER24" s="217" t="s">
        <v>6</v>
      </c>
      <c r="ES24" s="217" t="s">
        <v>6</v>
      </c>
      <c r="ET24" s="217" t="s">
        <v>6</v>
      </c>
      <c r="EU24" s="217" t="s">
        <v>184</v>
      </c>
      <c r="EV24" s="217" t="s">
        <v>6</v>
      </c>
      <c r="EW24" s="217" t="s">
        <v>6</v>
      </c>
      <c r="EX24" s="217" t="s">
        <v>6</v>
      </c>
      <c r="EY24" s="217" t="s">
        <v>184</v>
      </c>
      <c r="EZ24" s="217" t="s">
        <v>203</v>
      </c>
      <c r="FA24" s="217" t="s">
        <v>184</v>
      </c>
    </row>
    <row r="25" spans="1:157" s="31" customFormat="1" ht="78" customHeight="1" x14ac:dyDescent="0.35">
      <c r="A25" s="155" t="s">
        <v>1738</v>
      </c>
      <c r="B25" s="155" t="s">
        <v>2262</v>
      </c>
      <c r="C25" s="29" t="s">
        <v>3455</v>
      </c>
      <c r="D25" s="155" t="s">
        <v>1303</v>
      </c>
      <c r="E25" s="217" t="s">
        <v>3606</v>
      </c>
      <c r="F25" s="155" t="s">
        <v>3513</v>
      </c>
      <c r="G25" s="155">
        <v>2015</v>
      </c>
      <c r="H25" s="155" t="s">
        <v>3629</v>
      </c>
      <c r="I25" s="155" t="s">
        <v>3660</v>
      </c>
      <c r="J25" s="217" t="s">
        <v>3661</v>
      </c>
      <c r="K25" s="155" t="s">
        <v>1304</v>
      </c>
      <c r="L25" s="155" t="s">
        <v>184</v>
      </c>
      <c r="M25" s="155" t="s">
        <v>3721</v>
      </c>
      <c r="N25" s="155" t="s">
        <v>3718</v>
      </c>
      <c r="O25" s="111" t="s">
        <v>144</v>
      </c>
      <c r="P25" s="111" t="s">
        <v>118</v>
      </c>
      <c r="Q25" s="111" t="s">
        <v>13</v>
      </c>
      <c r="R25" s="111" t="s">
        <v>13</v>
      </c>
      <c r="S25" s="155" t="s">
        <v>2263</v>
      </c>
      <c r="T25" s="155" t="s">
        <v>118</v>
      </c>
      <c r="U25" s="155" t="s">
        <v>3710</v>
      </c>
      <c r="V25" s="155" t="s">
        <v>184</v>
      </c>
      <c r="W25" s="155" t="s">
        <v>3154</v>
      </c>
      <c r="X25" s="155">
        <v>2013</v>
      </c>
      <c r="Y25" s="155" t="s">
        <v>2218</v>
      </c>
      <c r="Z25" s="155">
        <v>2013</v>
      </c>
      <c r="AA25" s="155">
        <v>6</v>
      </c>
      <c r="AB25" s="155" t="s">
        <v>118</v>
      </c>
      <c r="AC25" s="155" t="s">
        <v>184</v>
      </c>
      <c r="AD25" s="155" t="s">
        <v>378</v>
      </c>
      <c r="AE25" s="155" t="s">
        <v>119</v>
      </c>
      <c r="AF25" s="216" t="s">
        <v>6</v>
      </c>
      <c r="AG25" s="155" t="s">
        <v>1312</v>
      </c>
      <c r="AH25" s="155" t="s">
        <v>119</v>
      </c>
      <c r="AI25" s="155" t="s">
        <v>378</v>
      </c>
      <c r="AJ25" s="155" t="s">
        <v>119</v>
      </c>
      <c r="AK25" s="155" t="s">
        <v>110</v>
      </c>
      <c r="AL25" s="155" t="s">
        <v>118</v>
      </c>
      <c r="AM25" s="111" t="s">
        <v>2827</v>
      </c>
      <c r="AN25" s="111" t="s">
        <v>184</v>
      </c>
      <c r="AO25" s="111" t="s">
        <v>119</v>
      </c>
      <c r="AP25" s="111" t="s">
        <v>130</v>
      </c>
      <c r="AQ25" s="111" t="s">
        <v>134</v>
      </c>
      <c r="AR25" s="111" t="s">
        <v>119</v>
      </c>
      <c r="AS25" s="111" t="s">
        <v>3207</v>
      </c>
      <c r="AT25" s="111" t="s">
        <v>3702</v>
      </c>
      <c r="AU25" s="111" t="s">
        <v>119</v>
      </c>
      <c r="AV25" s="216" t="s">
        <v>2119</v>
      </c>
      <c r="AW25" s="111" t="s">
        <v>2265</v>
      </c>
      <c r="AX25" s="111" t="s">
        <v>184</v>
      </c>
      <c r="AY25" s="111" t="s">
        <v>3700</v>
      </c>
      <c r="AZ25" s="111" t="s">
        <v>184</v>
      </c>
      <c r="BA25" s="111" t="s">
        <v>150</v>
      </c>
      <c r="BB25" s="111" t="s">
        <v>119</v>
      </c>
      <c r="BC25" s="111" t="s">
        <v>2527</v>
      </c>
      <c r="BD25" s="111" t="s">
        <v>119</v>
      </c>
      <c r="BE25" s="111" t="s">
        <v>2267</v>
      </c>
      <c r="BF25" s="111" t="s">
        <v>6</v>
      </c>
      <c r="BG25" s="111" t="s">
        <v>6</v>
      </c>
      <c r="BH25" s="111" t="s">
        <v>6</v>
      </c>
      <c r="BI25" s="111" t="s">
        <v>6</v>
      </c>
      <c r="BJ25" s="111" t="s">
        <v>6</v>
      </c>
      <c r="BK25" s="111" t="s">
        <v>6</v>
      </c>
      <c r="BL25" s="111" t="s">
        <v>3712</v>
      </c>
      <c r="BM25" s="111" t="s">
        <v>119</v>
      </c>
      <c r="BN25" s="111" t="s">
        <v>3716</v>
      </c>
      <c r="BO25" s="111" t="s">
        <v>3717</v>
      </c>
      <c r="BP25" s="111" t="s">
        <v>184</v>
      </c>
      <c r="BQ25" s="111" t="s">
        <v>3708</v>
      </c>
      <c r="BR25" s="111" t="s">
        <v>119</v>
      </c>
      <c r="BS25" s="111" t="s">
        <v>184</v>
      </c>
      <c r="BT25" s="111" t="s">
        <v>2554</v>
      </c>
      <c r="BU25" s="111" t="s">
        <v>119</v>
      </c>
      <c r="BV25" s="111" t="s">
        <v>184</v>
      </c>
      <c r="BW25" s="111" t="s">
        <v>6</v>
      </c>
      <c r="BX25" s="111" t="s">
        <v>6</v>
      </c>
      <c r="BY25" s="111">
        <v>2013</v>
      </c>
      <c r="BZ25" s="111" t="s">
        <v>118</v>
      </c>
      <c r="CA25" s="111" t="s">
        <v>303</v>
      </c>
      <c r="CB25" s="111" t="s">
        <v>13</v>
      </c>
      <c r="CC25" s="111" t="s">
        <v>13</v>
      </c>
      <c r="CD25" s="111">
        <v>1</v>
      </c>
      <c r="CE25" s="111" t="s">
        <v>118</v>
      </c>
      <c r="CF25" s="111" t="s">
        <v>2257</v>
      </c>
      <c r="CG25" s="111" t="s">
        <v>2268</v>
      </c>
      <c r="CH25" s="111" t="s">
        <v>13</v>
      </c>
      <c r="CI25" s="111" t="s">
        <v>13</v>
      </c>
      <c r="CJ25" s="111" t="s">
        <v>13</v>
      </c>
      <c r="CK25" s="111" t="s">
        <v>13</v>
      </c>
      <c r="CL25" s="111" t="s">
        <v>13</v>
      </c>
      <c r="CM25" s="111" t="s">
        <v>13</v>
      </c>
      <c r="CN25" s="111" t="s">
        <v>184</v>
      </c>
      <c r="CO25" s="111" t="s">
        <v>213</v>
      </c>
      <c r="CP25" s="111" t="s">
        <v>118</v>
      </c>
      <c r="CQ25" s="111" t="s">
        <v>184</v>
      </c>
      <c r="CR25" s="111" t="s">
        <v>243</v>
      </c>
      <c r="CS25" s="111" t="s">
        <v>506</v>
      </c>
      <c r="CT25" s="111" t="s">
        <v>188</v>
      </c>
      <c r="CU25" s="111" t="s">
        <v>186</v>
      </c>
      <c r="CV25" s="111" t="s">
        <v>184</v>
      </c>
      <c r="CW25" s="111" t="s">
        <v>182</v>
      </c>
      <c r="CX25" s="111" t="s">
        <v>2269</v>
      </c>
      <c r="CY25" s="111" t="s">
        <v>2519</v>
      </c>
      <c r="CZ25" s="111" t="s">
        <v>2523</v>
      </c>
      <c r="DA25" s="155" t="s">
        <v>184</v>
      </c>
      <c r="DB25" s="155" t="s">
        <v>6</v>
      </c>
      <c r="DC25" s="155" t="s">
        <v>6</v>
      </c>
      <c r="DD25" s="155" t="s">
        <v>3696</v>
      </c>
      <c r="DE25" s="155" t="s">
        <v>119</v>
      </c>
      <c r="DF25" s="155" t="s">
        <v>2270</v>
      </c>
      <c r="DG25" s="155" t="s">
        <v>118</v>
      </c>
      <c r="DH25" s="155" t="s">
        <v>3595</v>
      </c>
      <c r="DI25" s="155" t="s">
        <v>118</v>
      </c>
      <c r="DJ25" s="155" t="s">
        <v>6</v>
      </c>
      <c r="DK25" s="155" t="s">
        <v>6</v>
      </c>
      <c r="DL25" s="155" t="s">
        <v>2271</v>
      </c>
      <c r="DM25" s="155" t="s">
        <v>118</v>
      </c>
      <c r="DN25" s="155" t="s">
        <v>13</v>
      </c>
      <c r="DO25" s="344" t="s">
        <v>6</v>
      </c>
      <c r="DP25" s="155" t="s">
        <v>13</v>
      </c>
      <c r="DQ25" s="155" t="s">
        <v>6</v>
      </c>
      <c r="DR25" s="155" t="s">
        <v>6</v>
      </c>
      <c r="DS25" s="155" t="s">
        <v>13</v>
      </c>
      <c r="DT25" s="155" t="s">
        <v>184</v>
      </c>
      <c r="DU25" s="155" t="s">
        <v>2272</v>
      </c>
      <c r="DV25" s="111" t="s">
        <v>2560</v>
      </c>
      <c r="DW25" s="111" t="s">
        <v>1177</v>
      </c>
      <c r="DX25" s="111" t="s">
        <v>1177</v>
      </c>
      <c r="DY25" s="198" t="s">
        <v>3727</v>
      </c>
      <c r="DZ25" s="198" t="s">
        <v>1908</v>
      </c>
      <c r="EA25" s="198" t="s">
        <v>2828</v>
      </c>
      <c r="EB25" s="190" t="s">
        <v>13</v>
      </c>
      <c r="EC25" s="198" t="s">
        <v>2829</v>
      </c>
      <c r="ED25" s="198" t="s">
        <v>2830</v>
      </c>
      <c r="EE25" s="356" t="s">
        <v>2723</v>
      </c>
      <c r="EF25" s="358">
        <v>1</v>
      </c>
      <c r="EG25" s="216" t="s">
        <v>3503</v>
      </c>
      <c r="EH25" s="155" t="s">
        <v>2264</v>
      </c>
      <c r="EI25" s="155" t="s">
        <v>118</v>
      </c>
      <c r="EJ25" s="155" t="s">
        <v>2266</v>
      </c>
      <c r="EK25" s="155" t="s">
        <v>215</v>
      </c>
      <c r="EL25" s="155">
        <v>2013</v>
      </c>
      <c r="EM25" s="155" t="s">
        <v>118</v>
      </c>
      <c r="EN25" s="155" t="s">
        <v>6</v>
      </c>
      <c r="EO25" s="155" t="s">
        <v>6</v>
      </c>
      <c r="EP25" s="155" t="s">
        <v>6</v>
      </c>
      <c r="EQ25" s="155" t="s">
        <v>6</v>
      </c>
      <c r="ER25" s="155" t="s">
        <v>2273</v>
      </c>
      <c r="ES25" s="155">
        <v>0</v>
      </c>
      <c r="ET25" s="155" t="s">
        <v>2134</v>
      </c>
      <c r="EU25" s="155" t="s">
        <v>2274</v>
      </c>
      <c r="EV25" s="155" t="s">
        <v>118</v>
      </c>
      <c r="EW25" s="155" t="s">
        <v>118</v>
      </c>
      <c r="EX25" s="155" t="s">
        <v>6</v>
      </c>
      <c r="EY25" s="155" t="s">
        <v>184</v>
      </c>
      <c r="EZ25" s="155" t="s">
        <v>203</v>
      </c>
      <c r="FA25" s="155" t="s">
        <v>184</v>
      </c>
    </row>
    <row r="26" spans="1:157" s="31" customFormat="1" ht="78" customHeight="1" x14ac:dyDescent="0.35">
      <c r="A26" s="155" t="s">
        <v>1759</v>
      </c>
      <c r="B26" s="155" t="s">
        <v>2262</v>
      </c>
      <c r="C26" s="29" t="s">
        <v>3456</v>
      </c>
      <c r="D26" s="155" t="s">
        <v>1303</v>
      </c>
      <c r="E26" s="217" t="s">
        <v>3606</v>
      </c>
      <c r="F26" s="217" t="s">
        <v>3513</v>
      </c>
      <c r="G26" s="155">
        <v>2015</v>
      </c>
      <c r="H26" s="217" t="s">
        <v>3629</v>
      </c>
      <c r="I26" s="217" t="s">
        <v>3660</v>
      </c>
      <c r="J26" s="217" t="s">
        <v>3661</v>
      </c>
      <c r="K26" s="155" t="s">
        <v>1304</v>
      </c>
      <c r="L26" s="155" t="s">
        <v>184</v>
      </c>
      <c r="M26" s="155" t="s">
        <v>3721</v>
      </c>
      <c r="N26" s="155" t="s">
        <v>3718</v>
      </c>
      <c r="O26" s="111" t="s">
        <v>144</v>
      </c>
      <c r="P26" s="111" t="s">
        <v>118</v>
      </c>
      <c r="Q26" s="111" t="s">
        <v>13</v>
      </c>
      <c r="R26" s="111" t="s">
        <v>13</v>
      </c>
      <c r="S26" s="155" t="s">
        <v>2263</v>
      </c>
      <c r="T26" s="155" t="s">
        <v>118</v>
      </c>
      <c r="U26" s="217" t="s">
        <v>3710</v>
      </c>
      <c r="V26" s="155" t="s">
        <v>184</v>
      </c>
      <c r="W26" s="155" t="s">
        <v>3154</v>
      </c>
      <c r="X26" s="155">
        <v>2013</v>
      </c>
      <c r="Y26" s="155" t="s">
        <v>2218</v>
      </c>
      <c r="Z26" s="155">
        <v>2013</v>
      </c>
      <c r="AA26" s="155">
        <v>6</v>
      </c>
      <c r="AB26" s="155" t="s">
        <v>118</v>
      </c>
      <c r="AC26" s="155" t="s">
        <v>184</v>
      </c>
      <c r="AD26" s="155" t="s">
        <v>378</v>
      </c>
      <c r="AE26" s="155" t="s">
        <v>119</v>
      </c>
      <c r="AF26" s="216" t="s">
        <v>6</v>
      </c>
      <c r="AG26" s="155" t="s">
        <v>1312</v>
      </c>
      <c r="AH26" s="155" t="s">
        <v>119</v>
      </c>
      <c r="AI26" s="155" t="s">
        <v>378</v>
      </c>
      <c r="AJ26" s="155" t="s">
        <v>119</v>
      </c>
      <c r="AK26" s="155" t="s">
        <v>110</v>
      </c>
      <c r="AL26" s="155" t="s">
        <v>118</v>
      </c>
      <c r="AM26" s="111" t="s">
        <v>2827</v>
      </c>
      <c r="AN26" s="111" t="s">
        <v>184</v>
      </c>
      <c r="AO26" s="111" t="s">
        <v>119</v>
      </c>
      <c r="AP26" s="111" t="s">
        <v>130</v>
      </c>
      <c r="AQ26" s="111" t="s">
        <v>134</v>
      </c>
      <c r="AR26" s="111" t="s">
        <v>119</v>
      </c>
      <c r="AS26" s="111" t="s">
        <v>3207</v>
      </c>
      <c r="AT26" s="111" t="s">
        <v>3702</v>
      </c>
      <c r="AU26" s="111" t="s">
        <v>119</v>
      </c>
      <c r="AV26" s="216" t="s">
        <v>2119</v>
      </c>
      <c r="AW26" s="111" t="s">
        <v>2265</v>
      </c>
      <c r="AX26" s="111" t="s">
        <v>184</v>
      </c>
      <c r="AY26" s="111" t="s">
        <v>3700</v>
      </c>
      <c r="AZ26" s="111" t="s">
        <v>184</v>
      </c>
      <c r="BA26" s="111" t="s">
        <v>150</v>
      </c>
      <c r="BB26" s="111" t="s">
        <v>119</v>
      </c>
      <c r="BC26" s="111" t="s">
        <v>2527</v>
      </c>
      <c r="BD26" s="111" t="s">
        <v>119</v>
      </c>
      <c r="BE26" s="111" t="s">
        <v>2267</v>
      </c>
      <c r="BF26" s="111" t="s">
        <v>6</v>
      </c>
      <c r="BG26" s="111" t="s">
        <v>6</v>
      </c>
      <c r="BH26" s="111" t="s">
        <v>6</v>
      </c>
      <c r="BI26" s="111" t="s">
        <v>6</v>
      </c>
      <c r="BJ26" s="111" t="s">
        <v>6</v>
      </c>
      <c r="BK26" s="111" t="s">
        <v>6</v>
      </c>
      <c r="BL26" s="111" t="s">
        <v>3712</v>
      </c>
      <c r="BM26" s="111" t="s">
        <v>119</v>
      </c>
      <c r="BN26" s="111" t="s">
        <v>3716</v>
      </c>
      <c r="BO26" s="111" t="s">
        <v>3717</v>
      </c>
      <c r="BP26" s="111" t="s">
        <v>184</v>
      </c>
      <c r="BQ26" s="111" t="s">
        <v>3708</v>
      </c>
      <c r="BR26" s="111" t="s">
        <v>119</v>
      </c>
      <c r="BS26" s="111" t="s">
        <v>184</v>
      </c>
      <c r="BT26" s="111" t="s">
        <v>2554</v>
      </c>
      <c r="BU26" s="111" t="s">
        <v>119</v>
      </c>
      <c r="BV26" s="111" t="s">
        <v>184</v>
      </c>
      <c r="BW26" s="111" t="s">
        <v>6</v>
      </c>
      <c r="BX26" s="111" t="s">
        <v>6</v>
      </c>
      <c r="BY26" s="111">
        <v>2013</v>
      </c>
      <c r="BZ26" s="111" t="s">
        <v>118</v>
      </c>
      <c r="CA26" s="111" t="s">
        <v>303</v>
      </c>
      <c r="CB26" s="111" t="s">
        <v>13</v>
      </c>
      <c r="CC26" s="111" t="s">
        <v>13</v>
      </c>
      <c r="CD26" s="111">
        <v>1</v>
      </c>
      <c r="CE26" s="111" t="s">
        <v>118</v>
      </c>
      <c r="CF26" s="111" t="s">
        <v>2257</v>
      </c>
      <c r="CG26" s="111" t="s">
        <v>2268</v>
      </c>
      <c r="CH26" s="111" t="s">
        <v>13</v>
      </c>
      <c r="CI26" s="111" t="s">
        <v>13</v>
      </c>
      <c r="CJ26" s="111" t="s">
        <v>13</v>
      </c>
      <c r="CK26" s="111" t="s">
        <v>13</v>
      </c>
      <c r="CL26" s="111" t="s">
        <v>13</v>
      </c>
      <c r="CM26" s="111" t="s">
        <v>13</v>
      </c>
      <c r="CN26" s="111" t="s">
        <v>184</v>
      </c>
      <c r="CO26" s="111" t="s">
        <v>213</v>
      </c>
      <c r="CP26" s="111" t="s">
        <v>118</v>
      </c>
      <c r="CQ26" s="111" t="s">
        <v>184</v>
      </c>
      <c r="CR26" s="111" t="s">
        <v>243</v>
      </c>
      <c r="CS26" s="111" t="s">
        <v>506</v>
      </c>
      <c r="CT26" s="111" t="s">
        <v>188</v>
      </c>
      <c r="CU26" s="111" t="s">
        <v>186</v>
      </c>
      <c r="CV26" s="111" t="s">
        <v>184</v>
      </c>
      <c r="CW26" s="111" t="s">
        <v>182</v>
      </c>
      <c r="CX26" s="111" t="s">
        <v>2269</v>
      </c>
      <c r="CY26" s="111" t="s">
        <v>2519</v>
      </c>
      <c r="CZ26" s="111" t="s">
        <v>2523</v>
      </c>
      <c r="DA26" s="155" t="s">
        <v>184</v>
      </c>
      <c r="DB26" s="155" t="s">
        <v>6</v>
      </c>
      <c r="DC26" s="155" t="s">
        <v>6</v>
      </c>
      <c r="DD26" s="155" t="s">
        <v>3696</v>
      </c>
      <c r="DE26" s="155" t="s">
        <v>119</v>
      </c>
      <c r="DF26" s="155" t="s">
        <v>2270</v>
      </c>
      <c r="DG26" s="155" t="s">
        <v>118</v>
      </c>
      <c r="DH26" s="155" t="s">
        <v>3595</v>
      </c>
      <c r="DI26" s="155" t="s">
        <v>118</v>
      </c>
      <c r="DJ26" s="155" t="s">
        <v>6</v>
      </c>
      <c r="DK26" s="155" t="s">
        <v>6</v>
      </c>
      <c r="DL26" s="155" t="s">
        <v>2271</v>
      </c>
      <c r="DM26" s="155" t="s">
        <v>118</v>
      </c>
      <c r="DN26" s="155" t="s">
        <v>13</v>
      </c>
      <c r="DO26" s="344" t="s">
        <v>6</v>
      </c>
      <c r="DP26" s="155" t="s">
        <v>13</v>
      </c>
      <c r="DQ26" s="155" t="s">
        <v>6</v>
      </c>
      <c r="DR26" s="155" t="s">
        <v>6</v>
      </c>
      <c r="DS26" s="155" t="s">
        <v>13</v>
      </c>
      <c r="DT26" s="155" t="s">
        <v>184</v>
      </c>
      <c r="DU26" s="155" t="s">
        <v>2272</v>
      </c>
      <c r="DV26" s="111" t="s">
        <v>2560</v>
      </c>
      <c r="DW26" s="111" t="s">
        <v>1177</v>
      </c>
      <c r="DX26" s="111" t="s">
        <v>1177</v>
      </c>
      <c r="DY26" s="198" t="s">
        <v>3727</v>
      </c>
      <c r="DZ26" s="198" t="s">
        <v>1908</v>
      </c>
      <c r="EA26" s="198" t="s">
        <v>2831</v>
      </c>
      <c r="EB26" s="190" t="s">
        <v>13</v>
      </c>
      <c r="EC26" s="198" t="s">
        <v>2829</v>
      </c>
      <c r="ED26" s="111" t="s">
        <v>2832</v>
      </c>
      <c r="EE26" s="48" t="s">
        <v>2723</v>
      </c>
      <c r="EF26" s="358">
        <v>1</v>
      </c>
      <c r="EG26" s="216" t="s">
        <v>3503</v>
      </c>
      <c r="EH26" s="155" t="s">
        <v>2264</v>
      </c>
      <c r="EI26" s="155" t="s">
        <v>118</v>
      </c>
      <c r="EJ26" s="155" t="s">
        <v>2266</v>
      </c>
      <c r="EK26" s="155" t="s">
        <v>215</v>
      </c>
      <c r="EL26" s="155">
        <v>2013</v>
      </c>
      <c r="EM26" s="155" t="s">
        <v>118</v>
      </c>
      <c r="EN26" s="155" t="s">
        <v>6</v>
      </c>
      <c r="EO26" s="155" t="s">
        <v>6</v>
      </c>
      <c r="EP26" s="155" t="s">
        <v>6</v>
      </c>
      <c r="EQ26" s="155" t="s">
        <v>6</v>
      </c>
      <c r="ER26" s="155" t="s">
        <v>2273</v>
      </c>
      <c r="ES26" s="155">
        <v>0</v>
      </c>
      <c r="ET26" s="155" t="s">
        <v>2134</v>
      </c>
      <c r="EU26" s="155" t="s">
        <v>2274</v>
      </c>
      <c r="EV26" s="155" t="s">
        <v>118</v>
      </c>
      <c r="EW26" s="155" t="s">
        <v>118</v>
      </c>
      <c r="EX26" s="155" t="s">
        <v>6</v>
      </c>
      <c r="EY26" s="155" t="s">
        <v>184</v>
      </c>
      <c r="EZ26" s="155" t="s">
        <v>203</v>
      </c>
      <c r="FA26" s="155" t="s">
        <v>184</v>
      </c>
    </row>
    <row r="27" spans="1:157" s="31" customFormat="1" ht="78" customHeight="1" x14ac:dyDescent="0.35">
      <c r="A27" s="155" t="s">
        <v>1762</v>
      </c>
      <c r="B27" s="155" t="s">
        <v>2262</v>
      </c>
      <c r="C27" s="29" t="s">
        <v>3457</v>
      </c>
      <c r="D27" s="155" t="s">
        <v>1303</v>
      </c>
      <c r="E27" s="217" t="s">
        <v>3606</v>
      </c>
      <c r="F27" s="217" t="s">
        <v>3513</v>
      </c>
      <c r="G27" s="155">
        <v>2015</v>
      </c>
      <c r="H27" s="217" t="s">
        <v>3629</v>
      </c>
      <c r="I27" s="217" t="s">
        <v>3660</v>
      </c>
      <c r="J27" s="217" t="s">
        <v>3661</v>
      </c>
      <c r="K27" s="155" t="s">
        <v>1304</v>
      </c>
      <c r="L27" s="155" t="s">
        <v>184</v>
      </c>
      <c r="M27" s="155" t="s">
        <v>3721</v>
      </c>
      <c r="N27" s="155" t="s">
        <v>3718</v>
      </c>
      <c r="O27" s="111" t="s">
        <v>144</v>
      </c>
      <c r="P27" s="111" t="s">
        <v>118</v>
      </c>
      <c r="Q27" s="111" t="s">
        <v>13</v>
      </c>
      <c r="R27" s="111" t="s">
        <v>13</v>
      </c>
      <c r="S27" s="155" t="s">
        <v>2263</v>
      </c>
      <c r="T27" s="155" t="s">
        <v>118</v>
      </c>
      <c r="U27" s="217" t="s">
        <v>3710</v>
      </c>
      <c r="V27" s="155" t="s">
        <v>184</v>
      </c>
      <c r="W27" s="155" t="s">
        <v>3154</v>
      </c>
      <c r="X27" s="155">
        <v>2013</v>
      </c>
      <c r="Y27" s="155" t="s">
        <v>2218</v>
      </c>
      <c r="Z27" s="155">
        <v>2013</v>
      </c>
      <c r="AA27" s="155">
        <v>6</v>
      </c>
      <c r="AB27" s="155" t="s">
        <v>118</v>
      </c>
      <c r="AC27" s="155" t="s">
        <v>184</v>
      </c>
      <c r="AD27" s="155" t="s">
        <v>378</v>
      </c>
      <c r="AE27" s="155" t="s">
        <v>119</v>
      </c>
      <c r="AF27" s="216" t="s">
        <v>6</v>
      </c>
      <c r="AG27" s="155" t="s">
        <v>1312</v>
      </c>
      <c r="AH27" s="155" t="s">
        <v>119</v>
      </c>
      <c r="AI27" s="155" t="s">
        <v>378</v>
      </c>
      <c r="AJ27" s="155" t="s">
        <v>119</v>
      </c>
      <c r="AK27" s="155" t="s">
        <v>110</v>
      </c>
      <c r="AL27" s="155" t="s">
        <v>118</v>
      </c>
      <c r="AM27" s="111" t="s">
        <v>2827</v>
      </c>
      <c r="AN27" s="111" t="s">
        <v>184</v>
      </c>
      <c r="AO27" s="111" t="s">
        <v>119</v>
      </c>
      <c r="AP27" s="111" t="s">
        <v>130</v>
      </c>
      <c r="AQ27" s="111" t="s">
        <v>134</v>
      </c>
      <c r="AR27" s="111" t="s">
        <v>119</v>
      </c>
      <c r="AS27" s="111" t="s">
        <v>3207</v>
      </c>
      <c r="AT27" s="111" t="s">
        <v>3702</v>
      </c>
      <c r="AU27" s="111" t="s">
        <v>119</v>
      </c>
      <c r="AV27" s="216" t="s">
        <v>2119</v>
      </c>
      <c r="AW27" s="111" t="s">
        <v>2265</v>
      </c>
      <c r="AX27" s="111" t="s">
        <v>184</v>
      </c>
      <c r="AY27" s="111" t="s">
        <v>3700</v>
      </c>
      <c r="AZ27" s="111" t="s">
        <v>184</v>
      </c>
      <c r="BA27" s="111" t="s">
        <v>150</v>
      </c>
      <c r="BB27" s="111" t="s">
        <v>119</v>
      </c>
      <c r="BC27" s="111" t="s">
        <v>2527</v>
      </c>
      <c r="BD27" s="111" t="s">
        <v>119</v>
      </c>
      <c r="BE27" s="111" t="s">
        <v>2267</v>
      </c>
      <c r="BF27" s="111" t="s">
        <v>6</v>
      </c>
      <c r="BG27" s="111" t="s">
        <v>6</v>
      </c>
      <c r="BH27" s="111" t="s">
        <v>6</v>
      </c>
      <c r="BI27" s="111" t="s">
        <v>6</v>
      </c>
      <c r="BJ27" s="111" t="s">
        <v>6</v>
      </c>
      <c r="BK27" s="111" t="s">
        <v>6</v>
      </c>
      <c r="BL27" s="111" t="s">
        <v>3712</v>
      </c>
      <c r="BM27" s="111" t="s">
        <v>119</v>
      </c>
      <c r="BN27" s="111" t="s">
        <v>3716</v>
      </c>
      <c r="BO27" s="111" t="s">
        <v>3717</v>
      </c>
      <c r="BP27" s="111" t="s">
        <v>184</v>
      </c>
      <c r="BQ27" s="111" t="s">
        <v>3708</v>
      </c>
      <c r="BR27" s="111" t="s">
        <v>119</v>
      </c>
      <c r="BS27" s="111" t="s">
        <v>184</v>
      </c>
      <c r="BT27" s="111" t="s">
        <v>2554</v>
      </c>
      <c r="BU27" s="111" t="s">
        <v>119</v>
      </c>
      <c r="BV27" s="111" t="s">
        <v>184</v>
      </c>
      <c r="BW27" s="111" t="s">
        <v>6</v>
      </c>
      <c r="BX27" s="111" t="s">
        <v>6</v>
      </c>
      <c r="BY27" s="111">
        <v>2013</v>
      </c>
      <c r="BZ27" s="111" t="s">
        <v>118</v>
      </c>
      <c r="CA27" s="111" t="s">
        <v>303</v>
      </c>
      <c r="CB27" s="111" t="s">
        <v>13</v>
      </c>
      <c r="CC27" s="111" t="s">
        <v>13</v>
      </c>
      <c r="CD27" s="111">
        <v>1</v>
      </c>
      <c r="CE27" s="111" t="s">
        <v>118</v>
      </c>
      <c r="CF27" s="111" t="s">
        <v>2257</v>
      </c>
      <c r="CG27" s="111" t="s">
        <v>2268</v>
      </c>
      <c r="CH27" s="111" t="s">
        <v>13</v>
      </c>
      <c r="CI27" s="111" t="s">
        <v>13</v>
      </c>
      <c r="CJ27" s="111" t="s">
        <v>13</v>
      </c>
      <c r="CK27" s="111" t="s">
        <v>13</v>
      </c>
      <c r="CL27" s="111" t="s">
        <v>13</v>
      </c>
      <c r="CM27" s="111" t="s">
        <v>13</v>
      </c>
      <c r="CN27" s="111" t="s">
        <v>184</v>
      </c>
      <c r="CO27" s="111" t="s">
        <v>213</v>
      </c>
      <c r="CP27" s="111" t="s">
        <v>118</v>
      </c>
      <c r="CQ27" s="111" t="s">
        <v>184</v>
      </c>
      <c r="CR27" s="111" t="s">
        <v>243</v>
      </c>
      <c r="CS27" s="111" t="s">
        <v>506</v>
      </c>
      <c r="CT27" s="111" t="s">
        <v>188</v>
      </c>
      <c r="CU27" s="111" t="s">
        <v>186</v>
      </c>
      <c r="CV27" s="111" t="s">
        <v>184</v>
      </c>
      <c r="CW27" s="111" t="s">
        <v>182</v>
      </c>
      <c r="CX27" s="111" t="s">
        <v>2269</v>
      </c>
      <c r="CY27" s="111" t="s">
        <v>2519</v>
      </c>
      <c r="CZ27" s="111" t="s">
        <v>2523</v>
      </c>
      <c r="DA27" s="155" t="s">
        <v>184</v>
      </c>
      <c r="DB27" s="155" t="s">
        <v>6</v>
      </c>
      <c r="DC27" s="155" t="s">
        <v>6</v>
      </c>
      <c r="DD27" s="155" t="s">
        <v>3696</v>
      </c>
      <c r="DE27" s="155" t="s">
        <v>119</v>
      </c>
      <c r="DF27" s="155" t="s">
        <v>2270</v>
      </c>
      <c r="DG27" s="155" t="s">
        <v>118</v>
      </c>
      <c r="DH27" s="155" t="s">
        <v>3595</v>
      </c>
      <c r="DI27" s="155" t="s">
        <v>118</v>
      </c>
      <c r="DJ27" s="155" t="s">
        <v>6</v>
      </c>
      <c r="DK27" s="155" t="s">
        <v>6</v>
      </c>
      <c r="DL27" s="155" t="s">
        <v>2271</v>
      </c>
      <c r="DM27" s="155" t="s">
        <v>118</v>
      </c>
      <c r="DN27" s="155" t="s">
        <v>13</v>
      </c>
      <c r="DO27" s="344" t="s">
        <v>6</v>
      </c>
      <c r="DP27" s="155" t="s">
        <v>13</v>
      </c>
      <c r="DQ27" s="155" t="s">
        <v>6</v>
      </c>
      <c r="DR27" s="155" t="s">
        <v>6</v>
      </c>
      <c r="DS27" s="155" t="s">
        <v>13</v>
      </c>
      <c r="DT27" s="155" t="s">
        <v>184</v>
      </c>
      <c r="DU27" s="155" t="s">
        <v>2272</v>
      </c>
      <c r="DV27" s="111" t="s">
        <v>2560</v>
      </c>
      <c r="DW27" s="111" t="s">
        <v>1177</v>
      </c>
      <c r="DX27" s="111" t="s">
        <v>1177</v>
      </c>
      <c r="DY27" s="198" t="s">
        <v>3727</v>
      </c>
      <c r="DZ27" s="198" t="s">
        <v>1908</v>
      </c>
      <c r="EA27" s="198" t="s">
        <v>2828</v>
      </c>
      <c r="EB27" s="190" t="s">
        <v>13</v>
      </c>
      <c r="EC27" s="198" t="s">
        <v>2829</v>
      </c>
      <c r="ED27" s="111" t="s">
        <v>2830</v>
      </c>
      <c r="EE27" s="48" t="s">
        <v>2723</v>
      </c>
      <c r="EF27" s="358">
        <v>1</v>
      </c>
      <c r="EG27" s="216" t="s">
        <v>3503</v>
      </c>
      <c r="EH27" s="155" t="s">
        <v>2264</v>
      </c>
      <c r="EI27" s="155" t="s">
        <v>118</v>
      </c>
      <c r="EJ27" s="155" t="s">
        <v>2266</v>
      </c>
      <c r="EK27" s="155" t="s">
        <v>215</v>
      </c>
      <c r="EL27" s="155">
        <v>2013</v>
      </c>
      <c r="EM27" s="155" t="s">
        <v>118</v>
      </c>
      <c r="EN27" s="155" t="s">
        <v>6</v>
      </c>
      <c r="EO27" s="155" t="s">
        <v>6</v>
      </c>
      <c r="EP27" s="155" t="s">
        <v>6</v>
      </c>
      <c r="EQ27" s="155" t="s">
        <v>6</v>
      </c>
      <c r="ER27" s="155" t="s">
        <v>2273</v>
      </c>
      <c r="ES27" s="155">
        <v>0</v>
      </c>
      <c r="ET27" s="155" t="s">
        <v>2134</v>
      </c>
      <c r="EU27" s="155" t="s">
        <v>2274</v>
      </c>
      <c r="EV27" s="155" t="s">
        <v>118</v>
      </c>
      <c r="EW27" s="155" t="s">
        <v>118</v>
      </c>
      <c r="EX27" s="155" t="s">
        <v>6</v>
      </c>
      <c r="EY27" s="155" t="s">
        <v>184</v>
      </c>
      <c r="EZ27" s="155" t="s">
        <v>203</v>
      </c>
      <c r="FA27" s="155" t="s">
        <v>184</v>
      </c>
    </row>
    <row r="28" spans="1:157" s="31" customFormat="1" ht="86.5" customHeight="1" x14ac:dyDescent="0.35">
      <c r="A28" s="155" t="s">
        <v>1763</v>
      </c>
      <c r="B28" s="155" t="s">
        <v>2262</v>
      </c>
      <c r="C28" s="29" t="s">
        <v>3458</v>
      </c>
      <c r="D28" s="155" t="s">
        <v>1303</v>
      </c>
      <c r="E28" s="217" t="s">
        <v>3606</v>
      </c>
      <c r="F28" s="155" t="s">
        <v>3514</v>
      </c>
      <c r="G28" s="155">
        <v>2016</v>
      </c>
      <c r="H28" s="155" t="s">
        <v>3630</v>
      </c>
      <c r="I28" s="217" t="s">
        <v>3667</v>
      </c>
      <c r="J28" s="217" t="s">
        <v>3662</v>
      </c>
      <c r="K28" s="155" t="s">
        <v>1304</v>
      </c>
      <c r="L28" s="155" t="s">
        <v>2275</v>
      </c>
      <c r="M28" s="155" t="s">
        <v>3721</v>
      </c>
      <c r="N28" s="155" t="s">
        <v>3718</v>
      </c>
      <c r="O28" s="111" t="s">
        <v>144</v>
      </c>
      <c r="P28" s="111" t="s">
        <v>118</v>
      </c>
      <c r="Q28" s="111" t="s">
        <v>13</v>
      </c>
      <c r="R28" s="111" t="s">
        <v>13</v>
      </c>
      <c r="S28" s="155" t="s">
        <v>2276</v>
      </c>
      <c r="T28" s="155" t="s">
        <v>118</v>
      </c>
      <c r="U28" s="217" t="s">
        <v>3710</v>
      </c>
      <c r="V28" s="155" t="s">
        <v>184</v>
      </c>
      <c r="W28" s="155" t="s">
        <v>3156</v>
      </c>
      <c r="X28" s="155">
        <v>2013</v>
      </c>
      <c r="Y28" s="155" t="s">
        <v>3158</v>
      </c>
      <c r="Z28" s="155">
        <v>2014</v>
      </c>
      <c r="AA28" s="155">
        <v>12</v>
      </c>
      <c r="AB28" s="155" t="s">
        <v>118</v>
      </c>
      <c r="AC28" s="155" t="s">
        <v>184</v>
      </c>
      <c r="AD28" s="155" t="s">
        <v>378</v>
      </c>
      <c r="AE28" s="155" t="s">
        <v>119</v>
      </c>
      <c r="AF28" s="216" t="s">
        <v>6</v>
      </c>
      <c r="AG28" s="155" t="s">
        <v>1312</v>
      </c>
      <c r="AH28" s="155" t="s">
        <v>119</v>
      </c>
      <c r="AI28" s="155" t="s">
        <v>378</v>
      </c>
      <c r="AJ28" s="155" t="s">
        <v>119</v>
      </c>
      <c r="AK28" s="155" t="s">
        <v>110</v>
      </c>
      <c r="AL28" s="155" t="s">
        <v>118</v>
      </c>
      <c r="AM28" s="111" t="s">
        <v>2833</v>
      </c>
      <c r="AN28" s="111" t="s">
        <v>184</v>
      </c>
      <c r="AO28" s="111" t="s">
        <v>119</v>
      </c>
      <c r="AP28" s="111" t="s">
        <v>130</v>
      </c>
      <c r="AQ28" s="111" t="s">
        <v>134</v>
      </c>
      <c r="AR28" s="111" t="s">
        <v>119</v>
      </c>
      <c r="AS28" s="111" t="s">
        <v>184</v>
      </c>
      <c r="AT28" s="111" t="s">
        <v>3702</v>
      </c>
      <c r="AU28" s="111" t="s">
        <v>119</v>
      </c>
      <c r="AV28" s="216" t="s">
        <v>2119</v>
      </c>
      <c r="AW28" s="111" t="s">
        <v>2277</v>
      </c>
      <c r="AX28" s="111" t="s">
        <v>184</v>
      </c>
      <c r="AY28" s="111" t="s">
        <v>3701</v>
      </c>
      <c r="AZ28" s="111" t="s">
        <v>184</v>
      </c>
      <c r="BA28" s="111" t="s">
        <v>150</v>
      </c>
      <c r="BB28" s="111" t="s">
        <v>119</v>
      </c>
      <c r="BC28" s="111" t="s">
        <v>2527</v>
      </c>
      <c r="BD28" s="111" t="s">
        <v>119</v>
      </c>
      <c r="BE28" s="111" t="s">
        <v>2278</v>
      </c>
      <c r="BF28" s="111" t="s">
        <v>6</v>
      </c>
      <c r="BG28" s="111" t="s">
        <v>6</v>
      </c>
      <c r="BH28" s="111" t="s">
        <v>6</v>
      </c>
      <c r="BI28" s="111" t="s">
        <v>6</v>
      </c>
      <c r="BJ28" s="111" t="s">
        <v>6</v>
      </c>
      <c r="BK28" s="111" t="s">
        <v>6</v>
      </c>
      <c r="BL28" s="111" t="s">
        <v>6</v>
      </c>
      <c r="BM28" s="111" t="s">
        <v>6</v>
      </c>
      <c r="BN28" s="111" t="s">
        <v>6</v>
      </c>
      <c r="BO28" s="111" t="s">
        <v>3717</v>
      </c>
      <c r="BP28" s="111" t="s">
        <v>184</v>
      </c>
      <c r="BQ28" s="111" t="s">
        <v>3708</v>
      </c>
      <c r="BR28" s="111" t="s">
        <v>119</v>
      </c>
      <c r="BS28" s="111" t="s">
        <v>184</v>
      </c>
      <c r="BT28" s="111" t="s">
        <v>2554</v>
      </c>
      <c r="BU28" s="111" t="s">
        <v>119</v>
      </c>
      <c r="BV28" s="111" t="s">
        <v>184</v>
      </c>
      <c r="BW28" s="150" t="s">
        <v>6</v>
      </c>
      <c r="BX28" s="111" t="s">
        <v>6</v>
      </c>
      <c r="BY28" s="111">
        <v>2014</v>
      </c>
      <c r="BZ28" s="111" t="s">
        <v>118</v>
      </c>
      <c r="CA28" s="111" t="s">
        <v>303</v>
      </c>
      <c r="CB28" s="111" t="s">
        <v>13</v>
      </c>
      <c r="CC28" s="111" t="s">
        <v>13</v>
      </c>
      <c r="CD28" s="111">
        <v>1</v>
      </c>
      <c r="CE28" s="111" t="s">
        <v>118</v>
      </c>
      <c r="CF28" s="111" t="s">
        <v>2257</v>
      </c>
      <c r="CG28" s="111" t="s">
        <v>2268</v>
      </c>
      <c r="CH28" s="111" t="s">
        <v>13</v>
      </c>
      <c r="CI28" s="111" t="s">
        <v>13</v>
      </c>
      <c r="CJ28" s="111" t="s">
        <v>13</v>
      </c>
      <c r="CK28" s="111" t="s">
        <v>13</v>
      </c>
      <c r="CL28" s="111" t="s">
        <v>13</v>
      </c>
      <c r="CM28" s="111" t="s">
        <v>13</v>
      </c>
      <c r="CN28" s="111" t="s">
        <v>184</v>
      </c>
      <c r="CO28" s="111" t="s">
        <v>213</v>
      </c>
      <c r="CP28" s="111" t="s">
        <v>118</v>
      </c>
      <c r="CQ28" s="111" t="s">
        <v>184</v>
      </c>
      <c r="CR28" s="111" t="s">
        <v>243</v>
      </c>
      <c r="CS28" s="111" t="s">
        <v>186</v>
      </c>
      <c r="CT28" s="111" t="s">
        <v>188</v>
      </c>
      <c r="CU28" s="111" t="s">
        <v>186</v>
      </c>
      <c r="CV28" s="111" t="s">
        <v>184</v>
      </c>
      <c r="CW28" s="111" t="s">
        <v>182</v>
      </c>
      <c r="CX28" s="111" t="s">
        <v>2279</v>
      </c>
      <c r="CY28" s="111" t="s">
        <v>2519</v>
      </c>
      <c r="CZ28" s="111" t="s">
        <v>2523</v>
      </c>
      <c r="DA28" s="155" t="s">
        <v>184</v>
      </c>
      <c r="DB28" s="155" t="s">
        <v>6</v>
      </c>
      <c r="DC28" s="155" t="s">
        <v>6</v>
      </c>
      <c r="DD28" s="155" t="s">
        <v>3696</v>
      </c>
      <c r="DE28" s="155" t="s">
        <v>119</v>
      </c>
      <c r="DF28" s="155" t="s">
        <v>6</v>
      </c>
      <c r="DG28" s="155" t="s">
        <v>6</v>
      </c>
      <c r="DH28" s="155" t="s">
        <v>3595</v>
      </c>
      <c r="DI28" s="155" t="s">
        <v>119</v>
      </c>
      <c r="DJ28" s="155" t="s">
        <v>6</v>
      </c>
      <c r="DK28" s="155" t="s">
        <v>6</v>
      </c>
      <c r="DL28" s="155" t="s">
        <v>6</v>
      </c>
      <c r="DM28" s="155" t="s">
        <v>6</v>
      </c>
      <c r="DN28" s="155" t="s">
        <v>6</v>
      </c>
      <c r="DO28" s="344" t="s">
        <v>6</v>
      </c>
      <c r="DP28" s="155" t="s">
        <v>13</v>
      </c>
      <c r="DQ28" s="155" t="s">
        <v>6</v>
      </c>
      <c r="DR28" s="155" t="s">
        <v>6</v>
      </c>
      <c r="DS28" s="155" t="s">
        <v>13</v>
      </c>
      <c r="DT28" s="155" t="s">
        <v>184</v>
      </c>
      <c r="DU28" s="155" t="s">
        <v>2280</v>
      </c>
      <c r="DV28" s="111" t="s">
        <v>2560</v>
      </c>
      <c r="DW28" s="111" t="s">
        <v>1177</v>
      </c>
      <c r="DX28" s="111" t="s">
        <v>1177</v>
      </c>
      <c r="DY28" s="198" t="s">
        <v>3727</v>
      </c>
      <c r="DZ28" s="198" t="s">
        <v>1908</v>
      </c>
      <c r="EA28" s="198" t="s">
        <v>2834</v>
      </c>
      <c r="EB28" s="190" t="s">
        <v>13</v>
      </c>
      <c r="EC28" s="198" t="s">
        <v>2835</v>
      </c>
      <c r="ED28" s="198" t="s">
        <v>2830</v>
      </c>
      <c r="EE28" s="356" t="s">
        <v>2723</v>
      </c>
      <c r="EF28" s="358">
        <v>1</v>
      </c>
      <c r="EG28" s="216" t="s">
        <v>3503</v>
      </c>
      <c r="EH28" s="155" t="s">
        <v>2264</v>
      </c>
      <c r="EI28" s="155" t="s">
        <v>118</v>
      </c>
      <c r="EJ28" s="155" t="s">
        <v>184</v>
      </c>
      <c r="EK28" s="155" t="s">
        <v>216</v>
      </c>
      <c r="EL28" s="155">
        <v>2013</v>
      </c>
      <c r="EM28" s="155" t="s">
        <v>119</v>
      </c>
      <c r="EN28" s="155" t="s">
        <v>6</v>
      </c>
      <c r="EO28" s="155" t="s">
        <v>6</v>
      </c>
      <c r="EP28" s="155" t="s">
        <v>6</v>
      </c>
      <c r="EQ28" s="155" t="s">
        <v>6</v>
      </c>
      <c r="ER28" s="155" t="s">
        <v>2281</v>
      </c>
      <c r="ES28" s="155">
        <v>0</v>
      </c>
      <c r="ET28" s="155" t="s">
        <v>2134</v>
      </c>
      <c r="EU28" s="155" t="s">
        <v>184</v>
      </c>
      <c r="EV28" s="155" t="s">
        <v>118</v>
      </c>
      <c r="EW28" s="155" t="s">
        <v>118</v>
      </c>
      <c r="EX28" s="155" t="s">
        <v>6</v>
      </c>
      <c r="EY28" s="155" t="s">
        <v>184</v>
      </c>
      <c r="EZ28" s="155" t="s">
        <v>203</v>
      </c>
      <c r="FA28" s="155" t="s">
        <v>184</v>
      </c>
    </row>
    <row r="29" spans="1:157" s="31" customFormat="1" ht="86.5" customHeight="1" x14ac:dyDescent="0.35">
      <c r="A29" s="155" t="s">
        <v>1775</v>
      </c>
      <c r="B29" s="155" t="s">
        <v>2262</v>
      </c>
      <c r="C29" s="29" t="s">
        <v>3459</v>
      </c>
      <c r="D29" s="155" t="s">
        <v>1303</v>
      </c>
      <c r="E29" s="217" t="s">
        <v>3606</v>
      </c>
      <c r="F29" s="217" t="s">
        <v>3514</v>
      </c>
      <c r="G29" s="155">
        <v>2016</v>
      </c>
      <c r="H29" s="217" t="s">
        <v>3630</v>
      </c>
      <c r="I29" s="217" t="s">
        <v>3667</v>
      </c>
      <c r="J29" s="217" t="s">
        <v>3662</v>
      </c>
      <c r="K29" s="155" t="s">
        <v>1304</v>
      </c>
      <c r="L29" s="155" t="s">
        <v>2282</v>
      </c>
      <c r="M29" s="155" t="s">
        <v>3721</v>
      </c>
      <c r="N29" s="155" t="s">
        <v>3718</v>
      </c>
      <c r="O29" s="111" t="s">
        <v>144</v>
      </c>
      <c r="P29" s="111" t="s">
        <v>118</v>
      </c>
      <c r="Q29" s="111" t="s">
        <v>13</v>
      </c>
      <c r="R29" s="111" t="s">
        <v>13</v>
      </c>
      <c r="S29" s="155" t="s">
        <v>2276</v>
      </c>
      <c r="T29" s="155" t="s">
        <v>118</v>
      </c>
      <c r="U29" s="217" t="s">
        <v>3710</v>
      </c>
      <c r="V29" s="155" t="s">
        <v>184</v>
      </c>
      <c r="W29" s="155" t="s">
        <v>3156</v>
      </c>
      <c r="X29" s="155">
        <v>2013</v>
      </c>
      <c r="Y29" s="155" t="s">
        <v>3158</v>
      </c>
      <c r="Z29" s="155">
        <v>2014</v>
      </c>
      <c r="AA29" s="155">
        <v>12</v>
      </c>
      <c r="AB29" s="155" t="s">
        <v>118</v>
      </c>
      <c r="AC29" s="155" t="s">
        <v>184</v>
      </c>
      <c r="AD29" s="155" t="s">
        <v>378</v>
      </c>
      <c r="AE29" s="155" t="s">
        <v>119</v>
      </c>
      <c r="AF29" s="216" t="s">
        <v>6</v>
      </c>
      <c r="AG29" s="155" t="s">
        <v>1312</v>
      </c>
      <c r="AH29" s="155" t="s">
        <v>119</v>
      </c>
      <c r="AI29" s="155" t="s">
        <v>378</v>
      </c>
      <c r="AJ29" s="155" t="s">
        <v>119</v>
      </c>
      <c r="AK29" s="155" t="s">
        <v>110</v>
      </c>
      <c r="AL29" s="155" t="s">
        <v>118</v>
      </c>
      <c r="AM29" s="111" t="s">
        <v>2833</v>
      </c>
      <c r="AN29" s="111" t="s">
        <v>184</v>
      </c>
      <c r="AO29" s="111" t="s">
        <v>119</v>
      </c>
      <c r="AP29" s="111" t="s">
        <v>130</v>
      </c>
      <c r="AQ29" s="111" t="s">
        <v>134</v>
      </c>
      <c r="AR29" s="111" t="s">
        <v>119</v>
      </c>
      <c r="AS29" s="111" t="s">
        <v>184</v>
      </c>
      <c r="AT29" s="111" t="s">
        <v>3702</v>
      </c>
      <c r="AU29" s="111" t="s">
        <v>119</v>
      </c>
      <c r="AV29" s="216" t="s">
        <v>2119</v>
      </c>
      <c r="AW29" s="111" t="s">
        <v>2277</v>
      </c>
      <c r="AX29" s="111" t="s">
        <v>184</v>
      </c>
      <c r="AY29" s="111" t="s">
        <v>3701</v>
      </c>
      <c r="AZ29" s="111" t="s">
        <v>184</v>
      </c>
      <c r="BA29" s="111" t="s">
        <v>150</v>
      </c>
      <c r="BB29" s="111" t="s">
        <v>119</v>
      </c>
      <c r="BC29" s="111" t="s">
        <v>2527</v>
      </c>
      <c r="BD29" s="111" t="s">
        <v>119</v>
      </c>
      <c r="BE29" s="111" t="s">
        <v>2278</v>
      </c>
      <c r="BF29" s="111" t="s">
        <v>6</v>
      </c>
      <c r="BG29" s="111" t="s">
        <v>6</v>
      </c>
      <c r="BH29" s="111" t="s">
        <v>6</v>
      </c>
      <c r="BI29" s="111" t="s">
        <v>6</v>
      </c>
      <c r="BJ29" s="111" t="s">
        <v>6</v>
      </c>
      <c r="BK29" s="111" t="s">
        <v>6</v>
      </c>
      <c r="BL29" s="111" t="s">
        <v>6</v>
      </c>
      <c r="BM29" s="111" t="s">
        <v>6</v>
      </c>
      <c r="BN29" s="111" t="s">
        <v>6</v>
      </c>
      <c r="BO29" s="111" t="s">
        <v>3717</v>
      </c>
      <c r="BP29" s="111" t="s">
        <v>184</v>
      </c>
      <c r="BQ29" s="111" t="s">
        <v>3708</v>
      </c>
      <c r="BR29" s="111" t="s">
        <v>119</v>
      </c>
      <c r="BS29" s="111" t="s">
        <v>184</v>
      </c>
      <c r="BT29" s="111" t="s">
        <v>2554</v>
      </c>
      <c r="BU29" s="111" t="s">
        <v>119</v>
      </c>
      <c r="BV29" s="111" t="s">
        <v>184</v>
      </c>
      <c r="BW29" s="150" t="s">
        <v>6</v>
      </c>
      <c r="BX29" s="111" t="s">
        <v>6</v>
      </c>
      <c r="BY29" s="111">
        <v>2014</v>
      </c>
      <c r="BZ29" s="111" t="s">
        <v>118</v>
      </c>
      <c r="CA29" s="111" t="s">
        <v>303</v>
      </c>
      <c r="CB29" s="111" t="s">
        <v>13</v>
      </c>
      <c r="CC29" s="111" t="s">
        <v>13</v>
      </c>
      <c r="CD29" s="111">
        <v>1</v>
      </c>
      <c r="CE29" s="111" t="s">
        <v>118</v>
      </c>
      <c r="CF29" s="111" t="s">
        <v>2257</v>
      </c>
      <c r="CG29" s="111" t="s">
        <v>2268</v>
      </c>
      <c r="CH29" s="111" t="s">
        <v>13</v>
      </c>
      <c r="CI29" s="111" t="s">
        <v>13</v>
      </c>
      <c r="CJ29" s="111" t="s">
        <v>13</v>
      </c>
      <c r="CK29" s="111" t="s">
        <v>13</v>
      </c>
      <c r="CL29" s="111" t="s">
        <v>13</v>
      </c>
      <c r="CM29" s="111" t="s">
        <v>13</v>
      </c>
      <c r="CN29" s="111" t="s">
        <v>184</v>
      </c>
      <c r="CO29" s="111" t="s">
        <v>213</v>
      </c>
      <c r="CP29" s="111" t="s">
        <v>118</v>
      </c>
      <c r="CQ29" s="111" t="s">
        <v>184</v>
      </c>
      <c r="CR29" s="111" t="s">
        <v>243</v>
      </c>
      <c r="CS29" s="111" t="s">
        <v>186</v>
      </c>
      <c r="CT29" s="111" t="s">
        <v>188</v>
      </c>
      <c r="CU29" s="111" t="s">
        <v>186</v>
      </c>
      <c r="CV29" s="111" t="s">
        <v>184</v>
      </c>
      <c r="CW29" s="111" t="s">
        <v>182</v>
      </c>
      <c r="CX29" s="111" t="s">
        <v>2279</v>
      </c>
      <c r="CY29" s="111" t="s">
        <v>2519</v>
      </c>
      <c r="CZ29" s="111" t="s">
        <v>2523</v>
      </c>
      <c r="DA29" s="155" t="s">
        <v>184</v>
      </c>
      <c r="DB29" s="155" t="s">
        <v>6</v>
      </c>
      <c r="DC29" s="155" t="s">
        <v>6</v>
      </c>
      <c r="DD29" s="155" t="s">
        <v>3696</v>
      </c>
      <c r="DE29" s="155" t="s">
        <v>119</v>
      </c>
      <c r="DF29" s="155" t="s">
        <v>6</v>
      </c>
      <c r="DG29" s="155" t="s">
        <v>6</v>
      </c>
      <c r="DH29" s="155" t="s">
        <v>3595</v>
      </c>
      <c r="DI29" s="155" t="s">
        <v>119</v>
      </c>
      <c r="DJ29" s="155" t="s">
        <v>6</v>
      </c>
      <c r="DK29" s="155" t="s">
        <v>6</v>
      </c>
      <c r="DL29" s="155" t="s">
        <v>6</v>
      </c>
      <c r="DM29" s="155" t="s">
        <v>6</v>
      </c>
      <c r="DN29" s="155" t="s">
        <v>6</v>
      </c>
      <c r="DO29" s="344" t="s">
        <v>6</v>
      </c>
      <c r="DP29" s="155" t="s">
        <v>13</v>
      </c>
      <c r="DQ29" s="155" t="s">
        <v>6</v>
      </c>
      <c r="DR29" s="155" t="s">
        <v>6</v>
      </c>
      <c r="DS29" s="155" t="s">
        <v>13</v>
      </c>
      <c r="DT29" s="155" t="s">
        <v>184</v>
      </c>
      <c r="DU29" s="155" t="s">
        <v>2280</v>
      </c>
      <c r="DV29" s="111" t="s">
        <v>2560</v>
      </c>
      <c r="DW29" s="111" t="s">
        <v>1177</v>
      </c>
      <c r="DX29" s="111" t="s">
        <v>1177</v>
      </c>
      <c r="DY29" s="198" t="s">
        <v>3727</v>
      </c>
      <c r="DZ29" s="198" t="s">
        <v>1908</v>
      </c>
      <c r="EA29" s="198" t="s">
        <v>2834</v>
      </c>
      <c r="EB29" s="190" t="s">
        <v>13</v>
      </c>
      <c r="EC29" s="198" t="s">
        <v>2835</v>
      </c>
      <c r="ED29" s="198" t="s">
        <v>2830</v>
      </c>
      <c r="EE29" s="356" t="s">
        <v>2723</v>
      </c>
      <c r="EF29" s="358">
        <v>1</v>
      </c>
      <c r="EG29" s="216" t="s">
        <v>3503</v>
      </c>
      <c r="EH29" s="155" t="s">
        <v>2264</v>
      </c>
      <c r="EI29" s="155" t="s">
        <v>118</v>
      </c>
      <c r="EJ29" s="155" t="s">
        <v>184</v>
      </c>
      <c r="EK29" s="155" t="s">
        <v>216</v>
      </c>
      <c r="EL29" s="155">
        <v>2013</v>
      </c>
      <c r="EM29" s="155" t="s">
        <v>119</v>
      </c>
      <c r="EN29" s="155" t="s">
        <v>6</v>
      </c>
      <c r="EO29" s="155" t="s">
        <v>6</v>
      </c>
      <c r="EP29" s="155" t="s">
        <v>6</v>
      </c>
      <c r="EQ29" s="155" t="s">
        <v>6</v>
      </c>
      <c r="ER29" s="155" t="s">
        <v>2281</v>
      </c>
      <c r="ES29" s="155">
        <v>0</v>
      </c>
      <c r="ET29" s="155" t="s">
        <v>2134</v>
      </c>
      <c r="EU29" s="155" t="s">
        <v>184</v>
      </c>
      <c r="EV29" s="155" t="s">
        <v>118</v>
      </c>
      <c r="EW29" s="155" t="s">
        <v>118</v>
      </c>
      <c r="EX29" s="155" t="s">
        <v>6</v>
      </c>
      <c r="EY29" s="155" t="s">
        <v>184</v>
      </c>
      <c r="EZ29" s="155" t="s">
        <v>203</v>
      </c>
      <c r="FA29" s="155" t="s">
        <v>184</v>
      </c>
    </row>
    <row r="30" spans="1:157" s="31" customFormat="1" ht="86.5" customHeight="1" x14ac:dyDescent="0.35">
      <c r="A30" s="155" t="s">
        <v>1778</v>
      </c>
      <c r="B30" s="155" t="s">
        <v>2262</v>
      </c>
      <c r="C30" s="29" t="s">
        <v>2283</v>
      </c>
      <c r="D30" s="155" t="s">
        <v>1303</v>
      </c>
      <c r="E30" s="217" t="s">
        <v>3607</v>
      </c>
      <c r="F30" s="155" t="s">
        <v>3515</v>
      </c>
      <c r="G30" s="155">
        <v>2013</v>
      </c>
      <c r="H30" s="155" t="s">
        <v>3631</v>
      </c>
      <c r="I30" s="155" t="s">
        <v>3666</v>
      </c>
      <c r="J30" s="217" t="s">
        <v>3663</v>
      </c>
      <c r="K30" s="155" t="s">
        <v>1304</v>
      </c>
      <c r="L30" s="155" t="s">
        <v>184</v>
      </c>
      <c r="M30" s="155" t="s">
        <v>6</v>
      </c>
      <c r="N30" s="155" t="s">
        <v>3718</v>
      </c>
      <c r="O30" s="111" t="s">
        <v>144</v>
      </c>
      <c r="P30" s="111" t="s">
        <v>119</v>
      </c>
      <c r="Q30" s="111" t="s">
        <v>13</v>
      </c>
      <c r="R30" s="111" t="s">
        <v>13</v>
      </c>
      <c r="S30" s="155" t="s">
        <v>2284</v>
      </c>
      <c r="T30" s="155" t="s">
        <v>118</v>
      </c>
      <c r="U30" s="217" t="s">
        <v>3710</v>
      </c>
      <c r="V30" s="155" t="s">
        <v>184</v>
      </c>
      <c r="W30" s="155" t="s">
        <v>3157</v>
      </c>
      <c r="X30" s="155">
        <v>2008</v>
      </c>
      <c r="Y30" s="155" t="s">
        <v>2217</v>
      </c>
      <c r="Z30" s="155">
        <v>2010</v>
      </c>
      <c r="AA30" s="155">
        <v>17</v>
      </c>
      <c r="AB30" s="155" t="s">
        <v>118</v>
      </c>
      <c r="AC30" s="155" t="s">
        <v>184</v>
      </c>
      <c r="AD30" s="155" t="s">
        <v>378</v>
      </c>
      <c r="AE30" s="155" t="s">
        <v>119</v>
      </c>
      <c r="AF30" s="216" t="s">
        <v>6</v>
      </c>
      <c r="AG30" s="155" t="s">
        <v>1312</v>
      </c>
      <c r="AH30" s="155" t="s">
        <v>119</v>
      </c>
      <c r="AI30" s="155" t="s">
        <v>378</v>
      </c>
      <c r="AJ30" s="155" t="s">
        <v>119</v>
      </c>
      <c r="AK30" s="155" t="s">
        <v>110</v>
      </c>
      <c r="AL30" s="155" t="s">
        <v>118</v>
      </c>
      <c r="AM30" s="111" t="s">
        <v>2836</v>
      </c>
      <c r="AN30" s="111" t="s">
        <v>184</v>
      </c>
      <c r="AO30" s="111" t="s">
        <v>119</v>
      </c>
      <c r="AP30" s="111" t="s">
        <v>130</v>
      </c>
      <c r="AQ30" s="111" t="s">
        <v>134</v>
      </c>
      <c r="AR30" s="111" t="s">
        <v>118</v>
      </c>
      <c r="AS30" s="111" t="s">
        <v>3208</v>
      </c>
      <c r="AT30" s="111" t="s">
        <v>3703</v>
      </c>
      <c r="AU30" s="111" t="s">
        <v>118</v>
      </c>
      <c r="AV30" s="216" t="s">
        <v>2196</v>
      </c>
      <c r="AW30" s="111" t="s">
        <v>2286</v>
      </c>
      <c r="AX30" s="111" t="s">
        <v>2287</v>
      </c>
      <c r="AY30" s="111" t="s">
        <v>3700</v>
      </c>
      <c r="AZ30" s="111" t="s">
        <v>184</v>
      </c>
      <c r="BA30" s="111" t="s">
        <v>132</v>
      </c>
      <c r="BB30" s="111" t="s">
        <v>119</v>
      </c>
      <c r="BC30" s="111" t="s">
        <v>2527</v>
      </c>
      <c r="BD30" s="111" t="s">
        <v>119</v>
      </c>
      <c r="BE30" s="111" t="s">
        <v>2288</v>
      </c>
      <c r="BF30" s="111" t="s">
        <v>3713</v>
      </c>
      <c r="BG30" s="111" t="s">
        <v>119</v>
      </c>
      <c r="BH30" s="111" t="s">
        <v>6</v>
      </c>
      <c r="BI30" s="111" t="s">
        <v>6</v>
      </c>
      <c r="BJ30" s="111" t="s">
        <v>3713</v>
      </c>
      <c r="BK30" s="111" t="s">
        <v>118</v>
      </c>
      <c r="BL30" s="111" t="s">
        <v>6</v>
      </c>
      <c r="BM30" s="111" t="s">
        <v>6</v>
      </c>
      <c r="BN30" s="111" t="s">
        <v>6</v>
      </c>
      <c r="BO30" s="111" t="s">
        <v>6</v>
      </c>
      <c r="BP30" s="111" t="s">
        <v>184</v>
      </c>
      <c r="BQ30" s="111" t="s">
        <v>3708</v>
      </c>
      <c r="BR30" s="111" t="s">
        <v>119</v>
      </c>
      <c r="BS30" s="111" t="s">
        <v>184</v>
      </c>
      <c r="BT30" s="111" t="s">
        <v>2552</v>
      </c>
      <c r="BU30" s="111" t="s">
        <v>118</v>
      </c>
      <c r="BV30" s="111" t="s">
        <v>184</v>
      </c>
      <c r="BW30" s="150">
        <v>0.03</v>
      </c>
      <c r="BX30" s="111" t="s">
        <v>118</v>
      </c>
      <c r="BY30" s="111">
        <v>2009</v>
      </c>
      <c r="BZ30" s="111" t="s">
        <v>118</v>
      </c>
      <c r="CA30" s="111" t="s">
        <v>303</v>
      </c>
      <c r="CB30" s="111" t="s">
        <v>6</v>
      </c>
      <c r="CC30" s="111" t="s">
        <v>6</v>
      </c>
      <c r="CD30" s="111">
        <v>76.599999999999994</v>
      </c>
      <c r="CE30" s="111" t="s">
        <v>118</v>
      </c>
      <c r="CF30" s="111" t="s">
        <v>6</v>
      </c>
      <c r="CG30" s="111" t="s">
        <v>184</v>
      </c>
      <c r="CH30" s="111" t="s">
        <v>6</v>
      </c>
      <c r="CI30" s="111" t="s">
        <v>6</v>
      </c>
      <c r="CJ30" s="111" t="s">
        <v>13</v>
      </c>
      <c r="CK30" s="111" t="s">
        <v>13</v>
      </c>
      <c r="CL30" s="111" t="s">
        <v>13</v>
      </c>
      <c r="CM30" s="111" t="s">
        <v>13</v>
      </c>
      <c r="CN30" s="111" t="s">
        <v>184</v>
      </c>
      <c r="CO30" s="111" t="s">
        <v>212</v>
      </c>
      <c r="CP30" s="111" t="s">
        <v>118</v>
      </c>
      <c r="CQ30" s="111" t="s">
        <v>184</v>
      </c>
      <c r="CR30" s="111" t="s">
        <v>243</v>
      </c>
      <c r="CS30" s="111" t="s">
        <v>506</v>
      </c>
      <c r="CT30" s="111" t="s">
        <v>188</v>
      </c>
      <c r="CU30" s="111" t="s">
        <v>186</v>
      </c>
      <c r="CV30" s="111" t="s">
        <v>184</v>
      </c>
      <c r="CW30" s="111" t="s">
        <v>184</v>
      </c>
      <c r="CX30" s="111" t="s">
        <v>2289</v>
      </c>
      <c r="CY30" s="111" t="s">
        <v>2519</v>
      </c>
      <c r="CZ30" s="111" t="s">
        <v>2523</v>
      </c>
      <c r="DA30" s="155" t="s">
        <v>184</v>
      </c>
      <c r="DB30" s="155" t="s">
        <v>6</v>
      </c>
      <c r="DC30" s="155" t="s">
        <v>6</v>
      </c>
      <c r="DD30" s="155" t="s">
        <v>3697</v>
      </c>
      <c r="DE30" s="155" t="s">
        <v>118</v>
      </c>
      <c r="DF30" s="155">
        <v>20.8</v>
      </c>
      <c r="DG30" s="155" t="s">
        <v>118</v>
      </c>
      <c r="DH30" s="155" t="s">
        <v>3595</v>
      </c>
      <c r="DI30" s="155" t="s">
        <v>118</v>
      </c>
      <c r="DJ30" s="155" t="s">
        <v>6</v>
      </c>
      <c r="DK30" s="155" t="s">
        <v>6</v>
      </c>
      <c r="DL30" s="155" t="s">
        <v>6</v>
      </c>
      <c r="DM30" s="155" t="s">
        <v>6</v>
      </c>
      <c r="DN30" s="155" t="s">
        <v>6</v>
      </c>
      <c r="DO30" s="344">
        <v>0.2</v>
      </c>
      <c r="DP30" s="155" t="s">
        <v>13</v>
      </c>
      <c r="DQ30" s="155" t="s">
        <v>6</v>
      </c>
      <c r="DR30" s="155" t="s">
        <v>6</v>
      </c>
      <c r="DS30" s="155" t="s">
        <v>13</v>
      </c>
      <c r="DT30" s="155" t="s">
        <v>2290</v>
      </c>
      <c r="DU30" s="155" t="s">
        <v>2291</v>
      </c>
      <c r="DV30" s="111" t="s">
        <v>2560</v>
      </c>
      <c r="DW30" s="111" t="s">
        <v>1177</v>
      </c>
      <c r="DX30" s="111" t="s">
        <v>1177</v>
      </c>
      <c r="DY30" s="198" t="s">
        <v>3727</v>
      </c>
      <c r="DZ30" s="198" t="s">
        <v>3699</v>
      </c>
      <c r="EA30" s="198" t="s">
        <v>2837</v>
      </c>
      <c r="EB30" s="190" t="s">
        <v>13</v>
      </c>
      <c r="EC30" s="198" t="s">
        <v>2838</v>
      </c>
      <c r="ED30" s="198" t="s">
        <v>2790</v>
      </c>
      <c r="EE30" s="198" t="s">
        <v>2729</v>
      </c>
      <c r="EF30" s="358">
        <v>3</v>
      </c>
      <c r="EG30" s="216" t="s">
        <v>3501</v>
      </c>
      <c r="EH30" s="155" t="s">
        <v>2285</v>
      </c>
      <c r="EI30" s="155" t="s">
        <v>119</v>
      </c>
      <c r="EJ30" s="155" t="s">
        <v>184</v>
      </c>
      <c r="EK30" s="155" t="s">
        <v>215</v>
      </c>
      <c r="EL30" s="155" t="s">
        <v>6</v>
      </c>
      <c r="EM30" s="155" t="s">
        <v>6</v>
      </c>
      <c r="EN30" s="155" t="s">
        <v>6</v>
      </c>
      <c r="EO30" s="155" t="s">
        <v>6</v>
      </c>
      <c r="EP30" s="155" t="s">
        <v>6</v>
      </c>
      <c r="EQ30" s="155" t="s">
        <v>6</v>
      </c>
      <c r="ER30" s="155" t="s">
        <v>6</v>
      </c>
      <c r="ES30" s="155" t="s">
        <v>6</v>
      </c>
      <c r="ET30" s="155" t="s">
        <v>6</v>
      </c>
      <c r="EU30" s="155" t="s">
        <v>184</v>
      </c>
      <c r="EV30" s="155" t="s">
        <v>6</v>
      </c>
      <c r="EW30" s="155" t="s">
        <v>6</v>
      </c>
      <c r="EX30" s="155" t="s">
        <v>118</v>
      </c>
      <c r="EY30" s="155" t="s">
        <v>184</v>
      </c>
      <c r="EZ30" s="155" t="s">
        <v>203</v>
      </c>
      <c r="FA30" s="155" t="s">
        <v>2292</v>
      </c>
    </row>
    <row r="31" spans="1:157" s="31" customFormat="1" ht="86.5" customHeight="1" x14ac:dyDescent="0.35">
      <c r="A31" s="155" t="s">
        <v>1797</v>
      </c>
      <c r="B31" s="155" t="s">
        <v>2262</v>
      </c>
      <c r="C31" s="29" t="s">
        <v>2293</v>
      </c>
      <c r="D31" s="155" t="s">
        <v>1303</v>
      </c>
      <c r="E31" s="217" t="s">
        <v>3607</v>
      </c>
      <c r="F31" s="217" t="s">
        <v>3515</v>
      </c>
      <c r="G31" s="155">
        <v>2013</v>
      </c>
      <c r="H31" s="217" t="s">
        <v>3631</v>
      </c>
      <c r="I31" s="217" t="s">
        <v>3666</v>
      </c>
      <c r="J31" s="217" t="s">
        <v>3663</v>
      </c>
      <c r="K31" s="155" t="s">
        <v>1304</v>
      </c>
      <c r="L31" s="155" t="s">
        <v>184</v>
      </c>
      <c r="M31" s="155" t="s">
        <v>6</v>
      </c>
      <c r="N31" s="155" t="s">
        <v>3718</v>
      </c>
      <c r="O31" s="111" t="s">
        <v>144</v>
      </c>
      <c r="P31" s="111" t="s">
        <v>119</v>
      </c>
      <c r="Q31" s="111" t="s">
        <v>13</v>
      </c>
      <c r="R31" s="111" t="s">
        <v>13</v>
      </c>
      <c r="S31" s="155" t="s">
        <v>2284</v>
      </c>
      <c r="T31" s="155" t="s">
        <v>118</v>
      </c>
      <c r="U31" s="217" t="s">
        <v>3710</v>
      </c>
      <c r="V31" s="155" t="s">
        <v>184</v>
      </c>
      <c r="W31" s="155" t="s">
        <v>3157</v>
      </c>
      <c r="X31" s="155">
        <v>2008</v>
      </c>
      <c r="Y31" s="155" t="s">
        <v>2217</v>
      </c>
      <c r="Z31" s="155">
        <v>2010</v>
      </c>
      <c r="AA31" s="155">
        <v>17</v>
      </c>
      <c r="AB31" s="155" t="s">
        <v>118</v>
      </c>
      <c r="AC31" s="155" t="s">
        <v>184</v>
      </c>
      <c r="AD31" s="155" t="s">
        <v>378</v>
      </c>
      <c r="AE31" s="155" t="s">
        <v>119</v>
      </c>
      <c r="AF31" s="216" t="s">
        <v>6</v>
      </c>
      <c r="AG31" s="155" t="s">
        <v>1312</v>
      </c>
      <c r="AH31" s="155" t="s">
        <v>119</v>
      </c>
      <c r="AI31" s="155" t="s">
        <v>378</v>
      </c>
      <c r="AJ31" s="155" t="s">
        <v>119</v>
      </c>
      <c r="AK31" s="155" t="s">
        <v>110</v>
      </c>
      <c r="AL31" s="155" t="s">
        <v>118</v>
      </c>
      <c r="AM31" s="111" t="s">
        <v>2836</v>
      </c>
      <c r="AN31" s="111" t="s">
        <v>184</v>
      </c>
      <c r="AO31" s="111" t="s">
        <v>119</v>
      </c>
      <c r="AP31" s="111" t="s">
        <v>130</v>
      </c>
      <c r="AQ31" s="111" t="s">
        <v>134</v>
      </c>
      <c r="AR31" s="111" t="s">
        <v>118</v>
      </c>
      <c r="AS31" s="111" t="s">
        <v>3208</v>
      </c>
      <c r="AT31" s="111" t="s">
        <v>3703</v>
      </c>
      <c r="AU31" s="111" t="s">
        <v>118</v>
      </c>
      <c r="AV31" s="216" t="s">
        <v>2196</v>
      </c>
      <c r="AW31" s="111" t="s">
        <v>2286</v>
      </c>
      <c r="AX31" s="111" t="s">
        <v>2287</v>
      </c>
      <c r="AY31" s="111" t="s">
        <v>3700</v>
      </c>
      <c r="AZ31" s="111" t="s">
        <v>184</v>
      </c>
      <c r="BA31" s="216" t="s">
        <v>132</v>
      </c>
      <c r="BB31" s="216" t="s">
        <v>119</v>
      </c>
      <c r="BC31" s="111" t="s">
        <v>2527</v>
      </c>
      <c r="BD31" s="111" t="s">
        <v>119</v>
      </c>
      <c r="BE31" s="111" t="s">
        <v>2288</v>
      </c>
      <c r="BF31" s="111" t="s">
        <v>3713</v>
      </c>
      <c r="BG31" s="111" t="s">
        <v>119</v>
      </c>
      <c r="BH31" s="111" t="s">
        <v>6</v>
      </c>
      <c r="BI31" s="111" t="s">
        <v>6</v>
      </c>
      <c r="BJ31" s="111" t="s">
        <v>3713</v>
      </c>
      <c r="BK31" s="111" t="s">
        <v>118</v>
      </c>
      <c r="BL31" s="111" t="s">
        <v>6</v>
      </c>
      <c r="BM31" s="111" t="s">
        <v>6</v>
      </c>
      <c r="BN31" s="111" t="s">
        <v>6</v>
      </c>
      <c r="BO31" s="111" t="s">
        <v>6</v>
      </c>
      <c r="BP31" s="111" t="s">
        <v>184</v>
      </c>
      <c r="BQ31" s="111" t="s">
        <v>3708</v>
      </c>
      <c r="BR31" s="111" t="s">
        <v>119</v>
      </c>
      <c r="BS31" s="111" t="s">
        <v>184</v>
      </c>
      <c r="BT31" s="111" t="s">
        <v>2552</v>
      </c>
      <c r="BU31" s="111" t="s">
        <v>118</v>
      </c>
      <c r="BV31" s="111" t="s">
        <v>184</v>
      </c>
      <c r="BW31" s="150">
        <v>0.03</v>
      </c>
      <c r="BX31" s="111" t="s">
        <v>118</v>
      </c>
      <c r="BY31" s="111">
        <v>2009</v>
      </c>
      <c r="BZ31" s="111" t="s">
        <v>118</v>
      </c>
      <c r="CA31" s="111" t="s">
        <v>303</v>
      </c>
      <c r="CB31" s="111" t="s">
        <v>6</v>
      </c>
      <c r="CC31" s="111" t="s">
        <v>6</v>
      </c>
      <c r="CD31" s="216">
        <v>76.599999999999994</v>
      </c>
      <c r="CE31" s="111" t="s">
        <v>118</v>
      </c>
      <c r="CF31" s="111" t="s">
        <v>6</v>
      </c>
      <c r="CG31" s="111" t="s">
        <v>184</v>
      </c>
      <c r="CH31" s="111" t="s">
        <v>6</v>
      </c>
      <c r="CI31" s="111" t="s">
        <v>6</v>
      </c>
      <c r="CJ31" s="111" t="s">
        <v>13</v>
      </c>
      <c r="CK31" s="111" t="s">
        <v>13</v>
      </c>
      <c r="CL31" s="111" t="s">
        <v>13</v>
      </c>
      <c r="CM31" s="111" t="s">
        <v>13</v>
      </c>
      <c r="CN31" s="111" t="s">
        <v>184</v>
      </c>
      <c r="CO31" s="111" t="s">
        <v>212</v>
      </c>
      <c r="CP31" s="111" t="s">
        <v>118</v>
      </c>
      <c r="CQ31" s="111" t="s">
        <v>184</v>
      </c>
      <c r="CR31" s="111" t="s">
        <v>243</v>
      </c>
      <c r="CS31" s="111" t="s">
        <v>506</v>
      </c>
      <c r="CT31" s="111" t="s">
        <v>188</v>
      </c>
      <c r="CU31" s="111" t="s">
        <v>186</v>
      </c>
      <c r="CV31" s="111" t="s">
        <v>184</v>
      </c>
      <c r="CW31" s="111" t="s">
        <v>184</v>
      </c>
      <c r="CX31" s="111" t="s">
        <v>2289</v>
      </c>
      <c r="CY31" s="111" t="s">
        <v>2519</v>
      </c>
      <c r="CZ31" s="111" t="s">
        <v>2523</v>
      </c>
      <c r="DA31" s="155" t="s">
        <v>184</v>
      </c>
      <c r="DB31" s="155" t="s">
        <v>6</v>
      </c>
      <c r="DC31" s="155" t="s">
        <v>6</v>
      </c>
      <c r="DD31" s="155" t="s">
        <v>3697</v>
      </c>
      <c r="DE31" s="155" t="s">
        <v>118</v>
      </c>
      <c r="DF31" s="155">
        <v>20.8</v>
      </c>
      <c r="DG31" s="155" t="s">
        <v>118</v>
      </c>
      <c r="DH31" s="155" t="s">
        <v>3595</v>
      </c>
      <c r="DI31" s="155" t="s">
        <v>118</v>
      </c>
      <c r="DJ31" s="155" t="s">
        <v>6</v>
      </c>
      <c r="DK31" s="155" t="s">
        <v>6</v>
      </c>
      <c r="DL31" s="155" t="s">
        <v>6</v>
      </c>
      <c r="DM31" s="155" t="s">
        <v>6</v>
      </c>
      <c r="DN31" s="155" t="s">
        <v>6</v>
      </c>
      <c r="DO31" s="344">
        <v>0.2</v>
      </c>
      <c r="DP31" s="155" t="s">
        <v>13</v>
      </c>
      <c r="DQ31" s="155" t="s">
        <v>6</v>
      </c>
      <c r="DR31" s="155" t="s">
        <v>6</v>
      </c>
      <c r="DS31" s="155" t="s">
        <v>13</v>
      </c>
      <c r="DT31" s="155" t="s">
        <v>2290</v>
      </c>
      <c r="DU31" s="155" t="s">
        <v>2291</v>
      </c>
      <c r="DV31" s="111" t="s">
        <v>2560</v>
      </c>
      <c r="DW31" s="111" t="s">
        <v>1177</v>
      </c>
      <c r="DX31" s="111" t="s">
        <v>1177</v>
      </c>
      <c r="DY31" s="198" t="s">
        <v>3727</v>
      </c>
      <c r="DZ31" s="198" t="s">
        <v>3699</v>
      </c>
      <c r="EA31" s="198" t="s">
        <v>2837</v>
      </c>
      <c r="EB31" s="190" t="s">
        <v>13</v>
      </c>
      <c r="EC31" s="198" t="s">
        <v>2838</v>
      </c>
      <c r="ED31" s="198" t="s">
        <v>2790</v>
      </c>
      <c r="EE31" s="198" t="s">
        <v>2541</v>
      </c>
      <c r="EF31" s="358">
        <v>28</v>
      </c>
      <c r="EG31" s="216" t="s">
        <v>3501</v>
      </c>
      <c r="EH31" s="155" t="s">
        <v>2285</v>
      </c>
      <c r="EI31" s="155" t="s">
        <v>119</v>
      </c>
      <c r="EJ31" s="155" t="s">
        <v>184</v>
      </c>
      <c r="EK31" s="155" t="s">
        <v>215</v>
      </c>
      <c r="EL31" s="155" t="s">
        <v>6</v>
      </c>
      <c r="EM31" s="155" t="s">
        <v>6</v>
      </c>
      <c r="EN31" s="155" t="s">
        <v>6</v>
      </c>
      <c r="EO31" s="155" t="s">
        <v>6</v>
      </c>
      <c r="EP31" s="155" t="s">
        <v>6</v>
      </c>
      <c r="EQ31" s="155" t="s">
        <v>6</v>
      </c>
      <c r="ER31" s="155" t="s">
        <v>6</v>
      </c>
      <c r="ES31" s="155" t="s">
        <v>6</v>
      </c>
      <c r="ET31" s="155" t="s">
        <v>6</v>
      </c>
      <c r="EU31" s="155" t="s">
        <v>184</v>
      </c>
      <c r="EV31" s="155" t="s">
        <v>6</v>
      </c>
      <c r="EW31" s="155" t="s">
        <v>6</v>
      </c>
      <c r="EX31" s="155" t="s">
        <v>118</v>
      </c>
      <c r="EY31" s="155" t="s">
        <v>184</v>
      </c>
      <c r="EZ31" s="155" t="s">
        <v>203</v>
      </c>
      <c r="FA31" s="155" t="s">
        <v>2292</v>
      </c>
    </row>
    <row r="32" spans="1:157" s="31" customFormat="1" ht="86.5" customHeight="1" x14ac:dyDescent="0.35">
      <c r="A32" s="155" t="s">
        <v>1799</v>
      </c>
      <c r="B32" s="155" t="s">
        <v>2262</v>
      </c>
      <c r="C32" s="217" t="s">
        <v>2294</v>
      </c>
      <c r="D32" s="155" t="s">
        <v>1303</v>
      </c>
      <c r="E32" s="217" t="s">
        <v>3607</v>
      </c>
      <c r="F32" s="217" t="s">
        <v>3515</v>
      </c>
      <c r="G32" s="155">
        <v>2013</v>
      </c>
      <c r="H32" s="217" t="s">
        <v>3631</v>
      </c>
      <c r="I32" s="217" t="s">
        <v>3666</v>
      </c>
      <c r="J32" s="217" t="s">
        <v>3663</v>
      </c>
      <c r="K32" s="155" t="s">
        <v>1304</v>
      </c>
      <c r="L32" s="155" t="s">
        <v>184</v>
      </c>
      <c r="M32" s="155" t="s">
        <v>6</v>
      </c>
      <c r="N32" s="155" t="s">
        <v>3718</v>
      </c>
      <c r="O32" s="111" t="s">
        <v>144</v>
      </c>
      <c r="P32" s="111" t="s">
        <v>119</v>
      </c>
      <c r="Q32" s="111" t="s">
        <v>13</v>
      </c>
      <c r="R32" s="111" t="s">
        <v>13</v>
      </c>
      <c r="S32" s="155" t="s">
        <v>2284</v>
      </c>
      <c r="T32" s="155" t="s">
        <v>118</v>
      </c>
      <c r="U32" s="217" t="s">
        <v>3710</v>
      </c>
      <c r="V32" s="155" t="s">
        <v>184</v>
      </c>
      <c r="W32" s="155" t="s">
        <v>3157</v>
      </c>
      <c r="X32" s="155">
        <v>2008</v>
      </c>
      <c r="Y32" s="155" t="s">
        <v>2217</v>
      </c>
      <c r="Z32" s="155">
        <v>2010</v>
      </c>
      <c r="AA32" s="155">
        <v>17</v>
      </c>
      <c r="AB32" s="155" t="s">
        <v>118</v>
      </c>
      <c r="AC32" s="155" t="s">
        <v>184</v>
      </c>
      <c r="AD32" s="155" t="s">
        <v>378</v>
      </c>
      <c r="AE32" s="155" t="s">
        <v>119</v>
      </c>
      <c r="AF32" s="216" t="s">
        <v>6</v>
      </c>
      <c r="AG32" s="155" t="s">
        <v>1312</v>
      </c>
      <c r="AH32" s="155" t="s">
        <v>119</v>
      </c>
      <c r="AI32" s="155" t="s">
        <v>378</v>
      </c>
      <c r="AJ32" s="155" t="s">
        <v>119</v>
      </c>
      <c r="AK32" s="155" t="s">
        <v>110</v>
      </c>
      <c r="AL32" s="155" t="s">
        <v>118</v>
      </c>
      <c r="AM32" s="111" t="s">
        <v>2836</v>
      </c>
      <c r="AN32" s="111" t="s">
        <v>184</v>
      </c>
      <c r="AO32" s="111" t="s">
        <v>119</v>
      </c>
      <c r="AP32" s="111" t="s">
        <v>130</v>
      </c>
      <c r="AQ32" s="111" t="s">
        <v>134</v>
      </c>
      <c r="AR32" s="111" t="s">
        <v>118</v>
      </c>
      <c r="AS32" s="111" t="s">
        <v>3208</v>
      </c>
      <c r="AT32" s="111" t="s">
        <v>3703</v>
      </c>
      <c r="AU32" s="111" t="s">
        <v>118</v>
      </c>
      <c r="AV32" s="216" t="s">
        <v>2196</v>
      </c>
      <c r="AW32" s="111" t="s">
        <v>2286</v>
      </c>
      <c r="AX32" s="111" t="s">
        <v>2287</v>
      </c>
      <c r="AY32" s="111" t="s">
        <v>3700</v>
      </c>
      <c r="AZ32" s="111" t="s">
        <v>184</v>
      </c>
      <c r="BA32" s="216" t="s">
        <v>132</v>
      </c>
      <c r="BB32" s="216" t="s">
        <v>119</v>
      </c>
      <c r="BC32" s="111" t="s">
        <v>2527</v>
      </c>
      <c r="BD32" s="111" t="s">
        <v>119</v>
      </c>
      <c r="BE32" s="111" t="s">
        <v>2288</v>
      </c>
      <c r="BF32" s="111" t="s">
        <v>3713</v>
      </c>
      <c r="BG32" s="111" t="s">
        <v>119</v>
      </c>
      <c r="BH32" s="111" t="s">
        <v>6</v>
      </c>
      <c r="BI32" s="111" t="s">
        <v>6</v>
      </c>
      <c r="BJ32" s="111" t="s">
        <v>3713</v>
      </c>
      <c r="BK32" s="111" t="s">
        <v>118</v>
      </c>
      <c r="BL32" s="111" t="s">
        <v>6</v>
      </c>
      <c r="BM32" s="111" t="s">
        <v>6</v>
      </c>
      <c r="BN32" s="111" t="s">
        <v>6</v>
      </c>
      <c r="BO32" s="111" t="s">
        <v>6</v>
      </c>
      <c r="BP32" s="111" t="s">
        <v>184</v>
      </c>
      <c r="BQ32" s="111" t="s">
        <v>3708</v>
      </c>
      <c r="BR32" s="111" t="s">
        <v>119</v>
      </c>
      <c r="BS32" s="111" t="s">
        <v>184</v>
      </c>
      <c r="BT32" s="111" t="s">
        <v>2552</v>
      </c>
      <c r="BU32" s="111" t="s">
        <v>118</v>
      </c>
      <c r="BV32" s="111" t="s">
        <v>184</v>
      </c>
      <c r="BW32" s="150">
        <v>0.03</v>
      </c>
      <c r="BX32" s="111" t="s">
        <v>118</v>
      </c>
      <c r="BY32" s="111">
        <v>2009</v>
      </c>
      <c r="BZ32" s="111" t="s">
        <v>118</v>
      </c>
      <c r="CA32" s="111" t="s">
        <v>303</v>
      </c>
      <c r="CB32" s="111" t="s">
        <v>6</v>
      </c>
      <c r="CC32" s="111" t="s">
        <v>6</v>
      </c>
      <c r="CD32" s="216">
        <v>76.599999999999994</v>
      </c>
      <c r="CE32" s="111" t="s">
        <v>118</v>
      </c>
      <c r="CF32" s="111" t="s">
        <v>6</v>
      </c>
      <c r="CG32" s="111" t="s">
        <v>184</v>
      </c>
      <c r="CH32" s="111" t="s">
        <v>6</v>
      </c>
      <c r="CI32" s="111" t="s">
        <v>6</v>
      </c>
      <c r="CJ32" s="111" t="s">
        <v>13</v>
      </c>
      <c r="CK32" s="111" t="s">
        <v>13</v>
      </c>
      <c r="CL32" s="111" t="s">
        <v>13</v>
      </c>
      <c r="CM32" s="111" t="s">
        <v>13</v>
      </c>
      <c r="CN32" s="111" t="s">
        <v>184</v>
      </c>
      <c r="CO32" s="111" t="s">
        <v>212</v>
      </c>
      <c r="CP32" s="111" t="s">
        <v>118</v>
      </c>
      <c r="CQ32" s="111" t="s">
        <v>184</v>
      </c>
      <c r="CR32" s="111" t="s">
        <v>243</v>
      </c>
      <c r="CS32" s="111" t="s">
        <v>506</v>
      </c>
      <c r="CT32" s="111" t="s">
        <v>188</v>
      </c>
      <c r="CU32" s="111" t="s">
        <v>186</v>
      </c>
      <c r="CV32" s="111" t="s">
        <v>184</v>
      </c>
      <c r="CW32" s="111" t="s">
        <v>184</v>
      </c>
      <c r="CX32" s="111" t="s">
        <v>2289</v>
      </c>
      <c r="CY32" s="111" t="s">
        <v>2519</v>
      </c>
      <c r="CZ32" s="111" t="s">
        <v>2523</v>
      </c>
      <c r="DA32" s="155" t="s">
        <v>184</v>
      </c>
      <c r="DB32" s="155" t="s">
        <v>6</v>
      </c>
      <c r="DC32" s="155" t="s">
        <v>6</v>
      </c>
      <c r="DD32" s="155" t="s">
        <v>3697</v>
      </c>
      <c r="DE32" s="155" t="s">
        <v>118</v>
      </c>
      <c r="DF32" s="155">
        <v>20.8</v>
      </c>
      <c r="DG32" s="155" t="s">
        <v>118</v>
      </c>
      <c r="DH32" s="155" t="s">
        <v>3595</v>
      </c>
      <c r="DI32" s="155" t="s">
        <v>118</v>
      </c>
      <c r="DJ32" s="155" t="s">
        <v>6</v>
      </c>
      <c r="DK32" s="155" t="s">
        <v>6</v>
      </c>
      <c r="DL32" s="155" t="s">
        <v>6</v>
      </c>
      <c r="DM32" s="155" t="s">
        <v>6</v>
      </c>
      <c r="DN32" s="155" t="s">
        <v>6</v>
      </c>
      <c r="DO32" s="344">
        <v>0.2</v>
      </c>
      <c r="DP32" s="155" t="s">
        <v>13</v>
      </c>
      <c r="DQ32" s="155" t="s">
        <v>6</v>
      </c>
      <c r="DR32" s="155" t="s">
        <v>6</v>
      </c>
      <c r="DS32" s="155" t="s">
        <v>13</v>
      </c>
      <c r="DT32" s="155" t="s">
        <v>2290</v>
      </c>
      <c r="DU32" s="155" t="s">
        <v>2291</v>
      </c>
      <c r="DV32" s="111" t="s">
        <v>2560</v>
      </c>
      <c r="DW32" s="111" t="s">
        <v>1177</v>
      </c>
      <c r="DX32" s="111" t="s">
        <v>1177</v>
      </c>
      <c r="DY32" s="198" t="s">
        <v>3727</v>
      </c>
      <c r="DZ32" s="198" t="s">
        <v>3699</v>
      </c>
      <c r="EA32" s="198" t="s">
        <v>2837</v>
      </c>
      <c r="EB32" s="190" t="s">
        <v>13</v>
      </c>
      <c r="EC32" s="198" t="s">
        <v>2838</v>
      </c>
      <c r="ED32" s="198" t="s">
        <v>2790</v>
      </c>
      <c r="EE32" s="48" t="s">
        <v>2540</v>
      </c>
      <c r="EF32" s="358">
        <v>13</v>
      </c>
      <c r="EG32" s="216" t="s">
        <v>3501</v>
      </c>
      <c r="EH32" s="155" t="s">
        <v>2285</v>
      </c>
      <c r="EI32" s="155" t="s">
        <v>119</v>
      </c>
      <c r="EJ32" s="155" t="s">
        <v>184</v>
      </c>
      <c r="EK32" s="155" t="s">
        <v>215</v>
      </c>
      <c r="EL32" s="155" t="s">
        <v>6</v>
      </c>
      <c r="EM32" s="155" t="s">
        <v>6</v>
      </c>
      <c r="EN32" s="155" t="s">
        <v>6</v>
      </c>
      <c r="EO32" s="155" t="s">
        <v>6</v>
      </c>
      <c r="EP32" s="155" t="s">
        <v>6</v>
      </c>
      <c r="EQ32" s="155" t="s">
        <v>6</v>
      </c>
      <c r="ER32" s="155" t="s">
        <v>6</v>
      </c>
      <c r="ES32" s="155" t="s">
        <v>6</v>
      </c>
      <c r="ET32" s="155" t="s">
        <v>6</v>
      </c>
      <c r="EU32" s="155" t="s">
        <v>184</v>
      </c>
      <c r="EV32" s="155" t="s">
        <v>6</v>
      </c>
      <c r="EW32" s="155" t="s">
        <v>6</v>
      </c>
      <c r="EX32" s="155" t="s">
        <v>118</v>
      </c>
      <c r="EY32" s="155" t="s">
        <v>184</v>
      </c>
      <c r="EZ32" s="155" t="s">
        <v>203</v>
      </c>
      <c r="FA32" s="155" t="s">
        <v>2292</v>
      </c>
    </row>
    <row r="33" spans="1:157" s="31" customFormat="1" ht="86.5" customHeight="1" x14ac:dyDescent="0.35">
      <c r="A33" s="155" t="s">
        <v>1801</v>
      </c>
      <c r="B33" s="155" t="s">
        <v>2262</v>
      </c>
      <c r="C33" s="29" t="s">
        <v>2295</v>
      </c>
      <c r="D33" s="155" t="s">
        <v>1303</v>
      </c>
      <c r="E33" s="217" t="s">
        <v>3607</v>
      </c>
      <c r="F33" s="217" t="s">
        <v>3515</v>
      </c>
      <c r="G33" s="155">
        <v>2013</v>
      </c>
      <c r="H33" s="217" t="s">
        <v>3631</v>
      </c>
      <c r="I33" s="217" t="s">
        <v>3666</v>
      </c>
      <c r="J33" s="217" t="s">
        <v>3663</v>
      </c>
      <c r="K33" s="155" t="s">
        <v>1304</v>
      </c>
      <c r="L33" s="155" t="s">
        <v>184</v>
      </c>
      <c r="M33" s="155" t="s">
        <v>6</v>
      </c>
      <c r="N33" s="155" t="s">
        <v>3718</v>
      </c>
      <c r="O33" s="111" t="s">
        <v>144</v>
      </c>
      <c r="P33" s="111" t="s">
        <v>119</v>
      </c>
      <c r="Q33" s="111" t="s">
        <v>13</v>
      </c>
      <c r="R33" s="111" t="s">
        <v>13</v>
      </c>
      <c r="S33" s="155" t="s">
        <v>2284</v>
      </c>
      <c r="T33" s="155" t="s">
        <v>118</v>
      </c>
      <c r="U33" s="217" t="s">
        <v>3710</v>
      </c>
      <c r="V33" s="155" t="s">
        <v>184</v>
      </c>
      <c r="W33" s="155" t="s">
        <v>3157</v>
      </c>
      <c r="X33" s="155">
        <v>2008</v>
      </c>
      <c r="Y33" s="155" t="s">
        <v>2217</v>
      </c>
      <c r="Z33" s="155">
        <v>2010</v>
      </c>
      <c r="AA33" s="155">
        <v>17</v>
      </c>
      <c r="AB33" s="155" t="s">
        <v>118</v>
      </c>
      <c r="AC33" s="155" t="s">
        <v>184</v>
      </c>
      <c r="AD33" s="155" t="s">
        <v>378</v>
      </c>
      <c r="AE33" s="155" t="s">
        <v>119</v>
      </c>
      <c r="AF33" s="216" t="s">
        <v>6</v>
      </c>
      <c r="AG33" s="155" t="s">
        <v>1312</v>
      </c>
      <c r="AH33" s="155" t="s">
        <v>119</v>
      </c>
      <c r="AI33" s="155" t="s">
        <v>378</v>
      </c>
      <c r="AJ33" s="155" t="s">
        <v>119</v>
      </c>
      <c r="AK33" s="155" t="s">
        <v>110</v>
      </c>
      <c r="AL33" s="155" t="s">
        <v>118</v>
      </c>
      <c r="AM33" s="111" t="s">
        <v>2836</v>
      </c>
      <c r="AN33" s="111" t="s">
        <v>184</v>
      </c>
      <c r="AO33" s="111" t="s">
        <v>119</v>
      </c>
      <c r="AP33" s="111" t="s">
        <v>130</v>
      </c>
      <c r="AQ33" s="111" t="s">
        <v>134</v>
      </c>
      <c r="AR33" s="111" t="s">
        <v>118</v>
      </c>
      <c r="AS33" s="111" t="s">
        <v>3208</v>
      </c>
      <c r="AT33" s="111" t="s">
        <v>3703</v>
      </c>
      <c r="AU33" s="111" t="s">
        <v>118</v>
      </c>
      <c r="AV33" s="216" t="s">
        <v>2196</v>
      </c>
      <c r="AW33" s="111" t="s">
        <v>2286</v>
      </c>
      <c r="AX33" s="111" t="s">
        <v>2287</v>
      </c>
      <c r="AY33" s="111" t="s">
        <v>3700</v>
      </c>
      <c r="AZ33" s="111" t="s">
        <v>184</v>
      </c>
      <c r="BA33" s="216" t="s">
        <v>132</v>
      </c>
      <c r="BB33" s="216" t="s">
        <v>119</v>
      </c>
      <c r="BC33" s="111" t="s">
        <v>2527</v>
      </c>
      <c r="BD33" s="111" t="s">
        <v>119</v>
      </c>
      <c r="BE33" s="111" t="s">
        <v>2288</v>
      </c>
      <c r="BF33" s="111" t="s">
        <v>3713</v>
      </c>
      <c r="BG33" s="111" t="s">
        <v>119</v>
      </c>
      <c r="BH33" s="111" t="s">
        <v>6</v>
      </c>
      <c r="BI33" s="111" t="s">
        <v>6</v>
      </c>
      <c r="BJ33" s="111" t="s">
        <v>3713</v>
      </c>
      <c r="BK33" s="111" t="s">
        <v>118</v>
      </c>
      <c r="BL33" s="111" t="s">
        <v>6</v>
      </c>
      <c r="BM33" s="111" t="s">
        <v>6</v>
      </c>
      <c r="BN33" s="111" t="s">
        <v>6</v>
      </c>
      <c r="BO33" s="111" t="s">
        <v>6</v>
      </c>
      <c r="BP33" s="111" t="s">
        <v>184</v>
      </c>
      <c r="BQ33" s="111" t="s">
        <v>3708</v>
      </c>
      <c r="BR33" s="111" t="s">
        <v>119</v>
      </c>
      <c r="BS33" s="111" t="s">
        <v>184</v>
      </c>
      <c r="BT33" s="111" t="s">
        <v>2552</v>
      </c>
      <c r="BU33" s="111" t="s">
        <v>118</v>
      </c>
      <c r="BV33" s="111" t="s">
        <v>184</v>
      </c>
      <c r="BW33" s="150">
        <v>0.03</v>
      </c>
      <c r="BX33" s="111" t="s">
        <v>118</v>
      </c>
      <c r="BY33" s="111">
        <v>2009</v>
      </c>
      <c r="BZ33" s="111" t="s">
        <v>118</v>
      </c>
      <c r="CA33" s="111" t="s">
        <v>303</v>
      </c>
      <c r="CB33" s="111" t="s">
        <v>6</v>
      </c>
      <c r="CC33" s="111" t="s">
        <v>6</v>
      </c>
      <c r="CD33" s="216">
        <v>76.599999999999994</v>
      </c>
      <c r="CE33" s="111" t="s">
        <v>118</v>
      </c>
      <c r="CF33" s="111" t="s">
        <v>6</v>
      </c>
      <c r="CG33" s="111" t="s">
        <v>184</v>
      </c>
      <c r="CH33" s="111" t="s">
        <v>6</v>
      </c>
      <c r="CI33" s="111" t="s">
        <v>6</v>
      </c>
      <c r="CJ33" s="111" t="s">
        <v>13</v>
      </c>
      <c r="CK33" s="111" t="s">
        <v>13</v>
      </c>
      <c r="CL33" s="111" t="s">
        <v>13</v>
      </c>
      <c r="CM33" s="111" t="s">
        <v>13</v>
      </c>
      <c r="CN33" s="111" t="s">
        <v>184</v>
      </c>
      <c r="CO33" s="111" t="s">
        <v>212</v>
      </c>
      <c r="CP33" s="111" t="s">
        <v>118</v>
      </c>
      <c r="CQ33" s="111" t="s">
        <v>184</v>
      </c>
      <c r="CR33" s="111" t="s">
        <v>243</v>
      </c>
      <c r="CS33" s="111" t="s">
        <v>506</v>
      </c>
      <c r="CT33" s="111" t="s">
        <v>188</v>
      </c>
      <c r="CU33" s="111" t="s">
        <v>186</v>
      </c>
      <c r="CV33" s="111" t="s">
        <v>184</v>
      </c>
      <c r="CW33" s="111" t="s">
        <v>184</v>
      </c>
      <c r="CX33" s="111" t="s">
        <v>2289</v>
      </c>
      <c r="CY33" s="111" t="s">
        <v>2519</v>
      </c>
      <c r="CZ33" s="111" t="s">
        <v>2523</v>
      </c>
      <c r="DA33" s="155" t="s">
        <v>184</v>
      </c>
      <c r="DB33" s="155" t="s">
        <v>6</v>
      </c>
      <c r="DC33" s="155" t="s">
        <v>6</v>
      </c>
      <c r="DD33" s="155" t="s">
        <v>3697</v>
      </c>
      <c r="DE33" s="155" t="s">
        <v>118</v>
      </c>
      <c r="DF33" s="155">
        <v>20.6</v>
      </c>
      <c r="DG33" s="155" t="s">
        <v>118</v>
      </c>
      <c r="DH33" s="155" t="s">
        <v>3595</v>
      </c>
      <c r="DI33" s="155" t="s">
        <v>118</v>
      </c>
      <c r="DJ33" s="155" t="s">
        <v>6</v>
      </c>
      <c r="DK33" s="155" t="s">
        <v>6</v>
      </c>
      <c r="DL33" s="155" t="s">
        <v>6</v>
      </c>
      <c r="DM33" s="155" t="s">
        <v>6</v>
      </c>
      <c r="DN33" s="155" t="s">
        <v>6</v>
      </c>
      <c r="DO33" s="344">
        <v>0.2</v>
      </c>
      <c r="DP33" s="155" t="s">
        <v>13</v>
      </c>
      <c r="DQ33" s="155" t="s">
        <v>6</v>
      </c>
      <c r="DR33" s="155" t="s">
        <v>6</v>
      </c>
      <c r="DS33" s="155" t="s">
        <v>13</v>
      </c>
      <c r="DT33" s="155" t="s">
        <v>2296</v>
      </c>
      <c r="DU33" s="155" t="s">
        <v>2291</v>
      </c>
      <c r="DV33" s="111" t="s">
        <v>2560</v>
      </c>
      <c r="DW33" s="111" t="s">
        <v>1177</v>
      </c>
      <c r="DX33" s="111" t="s">
        <v>1177</v>
      </c>
      <c r="DY33" s="198" t="s">
        <v>3727</v>
      </c>
      <c r="DZ33" s="198" t="s">
        <v>3699</v>
      </c>
      <c r="EA33" s="198" t="s">
        <v>2837</v>
      </c>
      <c r="EB33" s="190" t="s">
        <v>13</v>
      </c>
      <c r="EC33" s="198" t="s">
        <v>2838</v>
      </c>
      <c r="ED33" s="198" t="s">
        <v>2790</v>
      </c>
      <c r="EE33" s="48" t="s">
        <v>2729</v>
      </c>
      <c r="EF33" s="358">
        <v>20</v>
      </c>
      <c r="EG33" s="216" t="s">
        <v>3501</v>
      </c>
      <c r="EH33" s="155" t="s">
        <v>2285</v>
      </c>
      <c r="EI33" s="155" t="s">
        <v>119</v>
      </c>
      <c r="EJ33" s="155" t="s">
        <v>184</v>
      </c>
      <c r="EK33" s="155" t="s">
        <v>215</v>
      </c>
      <c r="EL33" s="155" t="s">
        <v>6</v>
      </c>
      <c r="EM33" s="155" t="s">
        <v>6</v>
      </c>
      <c r="EN33" s="155" t="s">
        <v>6</v>
      </c>
      <c r="EO33" s="155" t="s">
        <v>6</v>
      </c>
      <c r="EP33" s="155" t="s">
        <v>6</v>
      </c>
      <c r="EQ33" s="155" t="s">
        <v>6</v>
      </c>
      <c r="ER33" s="155" t="s">
        <v>6</v>
      </c>
      <c r="ES33" s="155" t="s">
        <v>6</v>
      </c>
      <c r="ET33" s="155" t="s">
        <v>6</v>
      </c>
      <c r="EU33" s="155" t="s">
        <v>184</v>
      </c>
      <c r="EV33" s="155" t="s">
        <v>6</v>
      </c>
      <c r="EW33" s="155" t="s">
        <v>6</v>
      </c>
      <c r="EX33" s="155" t="s">
        <v>118</v>
      </c>
      <c r="EY33" s="155" t="s">
        <v>184</v>
      </c>
      <c r="EZ33" s="155" t="s">
        <v>203</v>
      </c>
      <c r="FA33" s="155" t="s">
        <v>2292</v>
      </c>
    </row>
    <row r="34" spans="1:157" s="31" customFormat="1" ht="86" customHeight="1" x14ac:dyDescent="0.35">
      <c r="A34" s="155" t="s">
        <v>1803</v>
      </c>
      <c r="B34" s="155" t="s">
        <v>2262</v>
      </c>
      <c r="C34" s="29" t="s">
        <v>2297</v>
      </c>
      <c r="D34" s="155" t="s">
        <v>1303</v>
      </c>
      <c r="E34" s="217" t="s">
        <v>3607</v>
      </c>
      <c r="F34" s="217" t="s">
        <v>3515</v>
      </c>
      <c r="G34" s="155">
        <v>2013</v>
      </c>
      <c r="H34" s="217" t="s">
        <v>3631</v>
      </c>
      <c r="I34" s="217" t="s">
        <v>3666</v>
      </c>
      <c r="J34" s="217" t="s">
        <v>3663</v>
      </c>
      <c r="K34" s="155" t="s">
        <v>1304</v>
      </c>
      <c r="L34" s="155" t="s">
        <v>184</v>
      </c>
      <c r="M34" s="155" t="s">
        <v>6</v>
      </c>
      <c r="N34" s="155" t="s">
        <v>3718</v>
      </c>
      <c r="O34" s="111" t="s">
        <v>144</v>
      </c>
      <c r="P34" s="111" t="s">
        <v>119</v>
      </c>
      <c r="Q34" s="111" t="s">
        <v>13</v>
      </c>
      <c r="R34" s="111" t="s">
        <v>13</v>
      </c>
      <c r="S34" s="155" t="s">
        <v>2284</v>
      </c>
      <c r="T34" s="155" t="s">
        <v>118</v>
      </c>
      <c r="U34" s="217" t="s">
        <v>3710</v>
      </c>
      <c r="V34" s="155" t="s">
        <v>184</v>
      </c>
      <c r="W34" s="155" t="s">
        <v>3157</v>
      </c>
      <c r="X34" s="155">
        <v>2008</v>
      </c>
      <c r="Y34" s="155" t="s">
        <v>2217</v>
      </c>
      <c r="Z34" s="155">
        <v>2010</v>
      </c>
      <c r="AA34" s="155">
        <v>17</v>
      </c>
      <c r="AB34" s="155" t="s">
        <v>118</v>
      </c>
      <c r="AC34" s="155" t="s">
        <v>184</v>
      </c>
      <c r="AD34" s="155" t="s">
        <v>378</v>
      </c>
      <c r="AE34" s="155" t="s">
        <v>119</v>
      </c>
      <c r="AF34" s="216" t="s">
        <v>6</v>
      </c>
      <c r="AG34" s="155" t="s">
        <v>1312</v>
      </c>
      <c r="AH34" s="155" t="s">
        <v>119</v>
      </c>
      <c r="AI34" s="155" t="s">
        <v>378</v>
      </c>
      <c r="AJ34" s="155" t="s">
        <v>119</v>
      </c>
      <c r="AK34" s="155" t="s">
        <v>110</v>
      </c>
      <c r="AL34" s="155" t="s">
        <v>118</v>
      </c>
      <c r="AM34" s="111" t="s">
        <v>2836</v>
      </c>
      <c r="AN34" s="111" t="s">
        <v>184</v>
      </c>
      <c r="AO34" s="111" t="s">
        <v>119</v>
      </c>
      <c r="AP34" s="111" t="s">
        <v>130</v>
      </c>
      <c r="AQ34" s="111" t="s">
        <v>134</v>
      </c>
      <c r="AR34" s="111" t="s">
        <v>118</v>
      </c>
      <c r="AS34" s="111" t="s">
        <v>3208</v>
      </c>
      <c r="AT34" s="111" t="s">
        <v>3703</v>
      </c>
      <c r="AU34" s="111" t="s">
        <v>118</v>
      </c>
      <c r="AV34" s="216" t="s">
        <v>2196</v>
      </c>
      <c r="AW34" s="111" t="s">
        <v>2286</v>
      </c>
      <c r="AX34" s="111" t="s">
        <v>2287</v>
      </c>
      <c r="AY34" s="111" t="s">
        <v>3700</v>
      </c>
      <c r="AZ34" s="111" t="s">
        <v>184</v>
      </c>
      <c r="BA34" s="216" t="s">
        <v>132</v>
      </c>
      <c r="BB34" s="216" t="s">
        <v>119</v>
      </c>
      <c r="BC34" s="111" t="s">
        <v>2527</v>
      </c>
      <c r="BD34" s="111" t="s">
        <v>119</v>
      </c>
      <c r="BE34" s="111" t="s">
        <v>2288</v>
      </c>
      <c r="BF34" s="111" t="s">
        <v>3713</v>
      </c>
      <c r="BG34" s="111" t="s">
        <v>119</v>
      </c>
      <c r="BH34" s="111" t="s">
        <v>6</v>
      </c>
      <c r="BI34" s="111" t="s">
        <v>6</v>
      </c>
      <c r="BJ34" s="111" t="s">
        <v>3713</v>
      </c>
      <c r="BK34" s="111" t="s">
        <v>118</v>
      </c>
      <c r="BL34" s="111" t="s">
        <v>6</v>
      </c>
      <c r="BM34" s="111" t="s">
        <v>6</v>
      </c>
      <c r="BN34" s="111" t="s">
        <v>6</v>
      </c>
      <c r="BO34" s="111" t="s">
        <v>6</v>
      </c>
      <c r="BP34" s="111" t="s">
        <v>184</v>
      </c>
      <c r="BQ34" s="111" t="s">
        <v>3708</v>
      </c>
      <c r="BR34" s="111" t="s">
        <v>119</v>
      </c>
      <c r="BS34" s="111" t="s">
        <v>184</v>
      </c>
      <c r="BT34" s="111" t="s">
        <v>2552</v>
      </c>
      <c r="BU34" s="111" t="s">
        <v>118</v>
      </c>
      <c r="BV34" s="111" t="s">
        <v>184</v>
      </c>
      <c r="BW34" s="150">
        <v>0.03</v>
      </c>
      <c r="BX34" s="111" t="s">
        <v>118</v>
      </c>
      <c r="BY34" s="111">
        <v>2009</v>
      </c>
      <c r="BZ34" s="111" t="s">
        <v>118</v>
      </c>
      <c r="CA34" s="111" t="s">
        <v>303</v>
      </c>
      <c r="CB34" s="111" t="s">
        <v>6</v>
      </c>
      <c r="CC34" s="111" t="s">
        <v>6</v>
      </c>
      <c r="CD34" s="216">
        <v>76.599999999999994</v>
      </c>
      <c r="CE34" s="111" t="s">
        <v>118</v>
      </c>
      <c r="CF34" s="111" t="s">
        <v>6</v>
      </c>
      <c r="CG34" s="111" t="s">
        <v>184</v>
      </c>
      <c r="CH34" s="111" t="s">
        <v>6</v>
      </c>
      <c r="CI34" s="111" t="s">
        <v>6</v>
      </c>
      <c r="CJ34" s="111" t="s">
        <v>13</v>
      </c>
      <c r="CK34" s="111" t="s">
        <v>13</v>
      </c>
      <c r="CL34" s="111" t="s">
        <v>13</v>
      </c>
      <c r="CM34" s="111" t="s">
        <v>13</v>
      </c>
      <c r="CN34" s="111" t="s">
        <v>184</v>
      </c>
      <c r="CO34" s="111" t="s">
        <v>212</v>
      </c>
      <c r="CP34" s="111" t="s">
        <v>118</v>
      </c>
      <c r="CQ34" s="111" t="s">
        <v>184</v>
      </c>
      <c r="CR34" s="111" t="s">
        <v>243</v>
      </c>
      <c r="CS34" s="111" t="s">
        <v>506</v>
      </c>
      <c r="CT34" s="111" t="s">
        <v>188</v>
      </c>
      <c r="CU34" s="111" t="s">
        <v>186</v>
      </c>
      <c r="CV34" s="111" t="s">
        <v>184</v>
      </c>
      <c r="CW34" s="111" t="s">
        <v>184</v>
      </c>
      <c r="CX34" s="111" t="s">
        <v>2289</v>
      </c>
      <c r="CY34" s="111" t="s">
        <v>2519</v>
      </c>
      <c r="CZ34" s="111" t="s">
        <v>2523</v>
      </c>
      <c r="DA34" s="155" t="s">
        <v>184</v>
      </c>
      <c r="DB34" s="155" t="s">
        <v>6</v>
      </c>
      <c r="DC34" s="155" t="s">
        <v>6</v>
      </c>
      <c r="DD34" s="155" t="s">
        <v>3697</v>
      </c>
      <c r="DE34" s="155" t="s">
        <v>118</v>
      </c>
      <c r="DF34" s="155">
        <v>20.6</v>
      </c>
      <c r="DG34" s="155" t="s">
        <v>118</v>
      </c>
      <c r="DH34" s="155" t="s">
        <v>3595</v>
      </c>
      <c r="DI34" s="155" t="s">
        <v>118</v>
      </c>
      <c r="DJ34" s="155" t="s">
        <v>6</v>
      </c>
      <c r="DK34" s="155" t="s">
        <v>6</v>
      </c>
      <c r="DL34" s="155" t="s">
        <v>6</v>
      </c>
      <c r="DM34" s="155" t="s">
        <v>6</v>
      </c>
      <c r="DN34" s="155" t="s">
        <v>6</v>
      </c>
      <c r="DO34" s="344">
        <v>0.2</v>
      </c>
      <c r="DP34" s="155" t="s">
        <v>13</v>
      </c>
      <c r="DQ34" s="155" t="s">
        <v>6</v>
      </c>
      <c r="DR34" s="155" t="s">
        <v>6</v>
      </c>
      <c r="DS34" s="155" t="s">
        <v>13</v>
      </c>
      <c r="DT34" s="155" t="s">
        <v>2296</v>
      </c>
      <c r="DU34" s="155" t="s">
        <v>2291</v>
      </c>
      <c r="DV34" s="111" t="s">
        <v>2560</v>
      </c>
      <c r="DW34" s="111" t="s">
        <v>1177</v>
      </c>
      <c r="DX34" s="111" t="s">
        <v>1177</v>
      </c>
      <c r="DY34" s="198" t="s">
        <v>3727</v>
      </c>
      <c r="DZ34" s="198" t="s">
        <v>3699</v>
      </c>
      <c r="EA34" s="198" t="s">
        <v>2837</v>
      </c>
      <c r="EB34" s="190" t="s">
        <v>13</v>
      </c>
      <c r="EC34" s="198" t="s">
        <v>2838</v>
      </c>
      <c r="ED34" s="198" t="s">
        <v>2790</v>
      </c>
      <c r="EE34" s="48" t="s">
        <v>2540</v>
      </c>
      <c r="EF34" s="358">
        <v>158</v>
      </c>
      <c r="EG34" s="216" t="s">
        <v>3501</v>
      </c>
      <c r="EH34" s="155" t="s">
        <v>2285</v>
      </c>
      <c r="EI34" s="155" t="s">
        <v>119</v>
      </c>
      <c r="EJ34" s="155" t="s">
        <v>184</v>
      </c>
      <c r="EK34" s="155" t="s">
        <v>215</v>
      </c>
      <c r="EL34" s="155" t="s">
        <v>6</v>
      </c>
      <c r="EM34" s="155" t="s">
        <v>6</v>
      </c>
      <c r="EN34" s="155" t="s">
        <v>6</v>
      </c>
      <c r="EO34" s="155" t="s">
        <v>6</v>
      </c>
      <c r="EP34" s="155" t="s">
        <v>6</v>
      </c>
      <c r="EQ34" s="155" t="s">
        <v>6</v>
      </c>
      <c r="ER34" s="155" t="s">
        <v>6</v>
      </c>
      <c r="ES34" s="155" t="s">
        <v>6</v>
      </c>
      <c r="ET34" s="155" t="s">
        <v>6</v>
      </c>
      <c r="EU34" s="155" t="s">
        <v>184</v>
      </c>
      <c r="EV34" s="155" t="s">
        <v>6</v>
      </c>
      <c r="EW34" s="155" t="s">
        <v>6</v>
      </c>
      <c r="EX34" s="155" t="s">
        <v>118</v>
      </c>
      <c r="EY34" s="155" t="s">
        <v>184</v>
      </c>
      <c r="EZ34" s="155" t="s">
        <v>203</v>
      </c>
      <c r="FA34" s="155" t="s">
        <v>2292</v>
      </c>
    </row>
    <row r="35" spans="1:157" s="31" customFormat="1" ht="86" customHeight="1" x14ac:dyDescent="0.35">
      <c r="A35" s="155" t="s">
        <v>1805</v>
      </c>
      <c r="B35" s="155" t="s">
        <v>2298</v>
      </c>
      <c r="C35" s="29" t="s">
        <v>2299</v>
      </c>
      <c r="D35" s="155" t="s">
        <v>1321</v>
      </c>
      <c r="E35" s="217" t="s">
        <v>3608</v>
      </c>
      <c r="F35" s="155" t="s">
        <v>3516</v>
      </c>
      <c r="G35" s="155">
        <v>2007</v>
      </c>
      <c r="H35" s="155" t="s">
        <v>2965</v>
      </c>
      <c r="I35" s="155" t="s">
        <v>3665</v>
      </c>
      <c r="J35" s="217" t="s">
        <v>3664</v>
      </c>
      <c r="K35" s="155" t="s">
        <v>1304</v>
      </c>
      <c r="L35" s="155" t="s">
        <v>184</v>
      </c>
      <c r="M35" s="155" t="s">
        <v>3720</v>
      </c>
      <c r="N35" s="155" t="s">
        <v>3720</v>
      </c>
      <c r="O35" s="111" t="s">
        <v>144</v>
      </c>
      <c r="P35" s="111" t="s">
        <v>118</v>
      </c>
      <c r="Q35" s="111" t="s">
        <v>13</v>
      </c>
      <c r="R35" s="111" t="s">
        <v>13</v>
      </c>
      <c r="S35" s="155" t="s">
        <v>2300</v>
      </c>
      <c r="T35" s="155" t="s">
        <v>118</v>
      </c>
      <c r="U35" s="155" t="s">
        <v>3593</v>
      </c>
      <c r="V35" s="155" t="s">
        <v>2301</v>
      </c>
      <c r="W35" s="155" t="s">
        <v>6</v>
      </c>
      <c r="X35" s="155">
        <v>2007</v>
      </c>
      <c r="Y35" s="155" t="s">
        <v>6</v>
      </c>
      <c r="Z35" s="155">
        <v>2007</v>
      </c>
      <c r="AA35" s="155" t="s">
        <v>6</v>
      </c>
      <c r="AB35" s="155" t="s">
        <v>119</v>
      </c>
      <c r="AC35" s="155" t="s">
        <v>184</v>
      </c>
      <c r="AD35" s="155" t="s">
        <v>378</v>
      </c>
      <c r="AE35" s="155" t="s">
        <v>119</v>
      </c>
      <c r="AF35" s="216" t="s">
        <v>6</v>
      </c>
      <c r="AG35" s="155" t="s">
        <v>1312</v>
      </c>
      <c r="AH35" s="155" t="s">
        <v>119</v>
      </c>
      <c r="AI35" s="155" t="s">
        <v>378</v>
      </c>
      <c r="AJ35" s="155" t="s">
        <v>119</v>
      </c>
      <c r="AK35" s="155" t="s">
        <v>110</v>
      </c>
      <c r="AL35" s="155" t="s">
        <v>119</v>
      </c>
      <c r="AM35" s="111" t="s">
        <v>2842</v>
      </c>
      <c r="AN35" s="111" t="s">
        <v>184</v>
      </c>
      <c r="AO35" s="111" t="s">
        <v>119</v>
      </c>
      <c r="AP35" s="111" t="s">
        <v>165</v>
      </c>
      <c r="AQ35" s="111" t="s">
        <v>134</v>
      </c>
      <c r="AR35" s="111" t="s">
        <v>119</v>
      </c>
      <c r="AS35" s="111" t="s">
        <v>3208</v>
      </c>
      <c r="AT35" s="111" t="s">
        <v>3706</v>
      </c>
      <c r="AU35" s="111" t="s">
        <v>119</v>
      </c>
      <c r="AV35" s="216" t="s">
        <v>2243</v>
      </c>
      <c r="AW35" s="111" t="s">
        <v>13</v>
      </c>
      <c r="AX35" s="111" t="s">
        <v>184</v>
      </c>
      <c r="AY35" s="111" t="s">
        <v>6</v>
      </c>
      <c r="AZ35" s="111" t="s">
        <v>184</v>
      </c>
      <c r="BA35" s="111" t="s">
        <v>132</v>
      </c>
      <c r="BB35" s="111" t="s">
        <v>119</v>
      </c>
      <c r="BC35" s="111" t="s">
        <v>2527</v>
      </c>
      <c r="BD35" s="111" t="s">
        <v>119</v>
      </c>
      <c r="BE35" s="111" t="s">
        <v>2303</v>
      </c>
      <c r="BF35" s="111" t="s">
        <v>13</v>
      </c>
      <c r="BG35" s="111" t="s">
        <v>6</v>
      </c>
      <c r="BH35" s="111" t="s">
        <v>13</v>
      </c>
      <c r="BI35" s="111" t="s">
        <v>6</v>
      </c>
      <c r="BJ35" s="111" t="s">
        <v>3713</v>
      </c>
      <c r="BK35" s="111" t="s">
        <v>119</v>
      </c>
      <c r="BL35" s="111" t="s">
        <v>13</v>
      </c>
      <c r="BM35" s="111" t="s">
        <v>13</v>
      </c>
      <c r="BN35" s="111" t="s">
        <v>3717</v>
      </c>
      <c r="BO35" s="111" t="s">
        <v>3717</v>
      </c>
      <c r="BP35" s="111" t="s">
        <v>184</v>
      </c>
      <c r="BQ35" s="111" t="s">
        <v>2125</v>
      </c>
      <c r="BR35" s="111" t="s">
        <v>119</v>
      </c>
      <c r="BS35" s="111" t="s">
        <v>184</v>
      </c>
      <c r="BT35" s="111" t="s">
        <v>2554</v>
      </c>
      <c r="BU35" s="111" t="s">
        <v>119</v>
      </c>
      <c r="BV35" s="111" t="s">
        <v>184</v>
      </c>
      <c r="BW35" s="111" t="s">
        <v>6</v>
      </c>
      <c r="BX35" s="111" t="s">
        <v>6</v>
      </c>
      <c r="BY35" s="111">
        <v>2007</v>
      </c>
      <c r="BZ35" s="111" t="s">
        <v>118</v>
      </c>
      <c r="CA35" s="111" t="s">
        <v>303</v>
      </c>
      <c r="CB35" s="111" t="s">
        <v>6</v>
      </c>
      <c r="CC35" s="111" t="s">
        <v>6</v>
      </c>
      <c r="CD35" s="111">
        <v>7.32</v>
      </c>
      <c r="CE35" s="111" t="s">
        <v>118</v>
      </c>
      <c r="CF35" s="111" t="s">
        <v>2257</v>
      </c>
      <c r="CG35" s="111" t="s">
        <v>184</v>
      </c>
      <c r="CH35" s="111" t="s">
        <v>371</v>
      </c>
      <c r="CI35" s="111" t="s">
        <v>118</v>
      </c>
      <c r="CJ35" s="111" t="s">
        <v>13</v>
      </c>
      <c r="CK35" s="111" t="s">
        <v>13</v>
      </c>
      <c r="CL35" s="111" t="s">
        <v>13</v>
      </c>
      <c r="CM35" s="111" t="s">
        <v>13</v>
      </c>
      <c r="CN35" s="111" t="s">
        <v>184</v>
      </c>
      <c r="CO35" s="111" t="s">
        <v>213</v>
      </c>
      <c r="CP35" s="111" t="s">
        <v>119</v>
      </c>
      <c r="CQ35" s="111" t="s">
        <v>184</v>
      </c>
      <c r="CR35" s="111" t="s">
        <v>242</v>
      </c>
      <c r="CS35" s="111" t="s">
        <v>1074</v>
      </c>
      <c r="CT35" s="111" t="s">
        <v>187</v>
      </c>
      <c r="CU35" s="111" t="s">
        <v>186</v>
      </c>
      <c r="CV35" s="111" t="s">
        <v>184</v>
      </c>
      <c r="CW35" s="111" t="s">
        <v>184</v>
      </c>
      <c r="CX35" s="111" t="s">
        <v>2304</v>
      </c>
      <c r="CY35" s="111" t="s">
        <v>2519</v>
      </c>
      <c r="CZ35" s="111" t="s">
        <v>2524</v>
      </c>
      <c r="DA35" s="155" t="s">
        <v>184</v>
      </c>
      <c r="DB35" s="155" t="s">
        <v>6</v>
      </c>
      <c r="DC35" s="155" t="s">
        <v>6</v>
      </c>
      <c r="DD35" s="155" t="s">
        <v>3297</v>
      </c>
      <c r="DE35" s="155" t="s">
        <v>118</v>
      </c>
      <c r="DF35" s="155" t="s">
        <v>6</v>
      </c>
      <c r="DG35" s="155" t="s">
        <v>6</v>
      </c>
      <c r="DH35" s="155" t="s">
        <v>3595</v>
      </c>
      <c r="DI35" s="155" t="s">
        <v>118</v>
      </c>
      <c r="DJ35" s="155" t="s">
        <v>6</v>
      </c>
      <c r="DK35" s="155" t="s">
        <v>6</v>
      </c>
      <c r="DL35" s="155" t="s">
        <v>6</v>
      </c>
      <c r="DM35" s="155" t="s">
        <v>6</v>
      </c>
      <c r="DN35" s="155" t="s">
        <v>6</v>
      </c>
      <c r="DO35" s="155" t="s">
        <v>6</v>
      </c>
      <c r="DP35" s="155" t="s">
        <v>13</v>
      </c>
      <c r="DQ35" s="155" t="s">
        <v>6</v>
      </c>
      <c r="DR35" s="155" t="s">
        <v>6</v>
      </c>
      <c r="DS35" s="155" t="s">
        <v>13</v>
      </c>
      <c r="DT35" s="155"/>
      <c r="DU35" s="155" t="s">
        <v>2305</v>
      </c>
      <c r="DV35" s="111" t="s">
        <v>2560</v>
      </c>
      <c r="DW35" s="111" t="s">
        <v>1177</v>
      </c>
      <c r="DX35" s="111" t="s">
        <v>1177</v>
      </c>
      <c r="DY35" s="198" t="s">
        <v>3727</v>
      </c>
      <c r="DZ35" s="198" t="s">
        <v>3699</v>
      </c>
      <c r="EA35" s="198" t="s">
        <v>2844</v>
      </c>
      <c r="EB35" s="190" t="s">
        <v>13</v>
      </c>
      <c r="EC35" s="198" t="s">
        <v>2843</v>
      </c>
      <c r="ED35" s="198" t="s">
        <v>2790</v>
      </c>
      <c r="EE35" s="198" t="s">
        <v>2736</v>
      </c>
      <c r="EF35" s="358">
        <v>4</v>
      </c>
      <c r="EG35" s="216" t="s">
        <v>3590</v>
      </c>
      <c r="EH35" s="155" t="s">
        <v>2302</v>
      </c>
      <c r="EI35" s="155" t="s">
        <v>118</v>
      </c>
      <c r="EJ35" s="155" t="s">
        <v>184</v>
      </c>
      <c r="EK35" s="155" t="s">
        <v>215</v>
      </c>
      <c r="EL35" s="155" t="s">
        <v>6</v>
      </c>
      <c r="EM35" s="155" t="s">
        <v>6</v>
      </c>
      <c r="EN35" s="155" t="s">
        <v>6</v>
      </c>
      <c r="EO35" s="155" t="s">
        <v>6</v>
      </c>
      <c r="EP35" s="155" t="s">
        <v>6</v>
      </c>
      <c r="EQ35" s="155" t="s">
        <v>6</v>
      </c>
      <c r="ER35" s="155" t="s">
        <v>6</v>
      </c>
      <c r="ES35" s="155" t="s">
        <v>6</v>
      </c>
      <c r="ET35" s="155" t="s">
        <v>6</v>
      </c>
      <c r="EU35" s="155" t="s">
        <v>184</v>
      </c>
      <c r="EV35" s="155" t="s">
        <v>118</v>
      </c>
      <c r="EW35" s="155" t="s">
        <v>6</v>
      </c>
      <c r="EX35" s="155" t="s">
        <v>6</v>
      </c>
      <c r="EY35" s="155" t="s">
        <v>2306</v>
      </c>
      <c r="EZ35" s="155" t="s">
        <v>203</v>
      </c>
      <c r="FA35" s="155" t="s">
        <v>184</v>
      </c>
    </row>
    <row r="36" spans="1:157" s="216" customFormat="1" ht="86" customHeight="1" x14ac:dyDescent="0.35">
      <c r="A36" s="216" t="s">
        <v>1820</v>
      </c>
      <c r="B36" s="216" t="s">
        <v>2262</v>
      </c>
      <c r="C36" s="308" t="s">
        <v>2307</v>
      </c>
      <c r="D36" s="216" t="s">
        <v>1303</v>
      </c>
      <c r="E36" s="216" t="s">
        <v>3609</v>
      </c>
      <c r="F36" s="216" t="s">
        <v>3517</v>
      </c>
      <c r="G36" s="216">
        <v>2014</v>
      </c>
      <c r="H36" s="216" t="s">
        <v>3632</v>
      </c>
      <c r="I36" s="216" t="s">
        <v>3669</v>
      </c>
      <c r="J36" s="216" t="s">
        <v>3668</v>
      </c>
      <c r="K36" s="216" t="s">
        <v>1304</v>
      </c>
      <c r="L36" s="216" t="s">
        <v>3452</v>
      </c>
      <c r="M36" s="216" t="s">
        <v>6</v>
      </c>
      <c r="N36" s="216" t="s">
        <v>3718</v>
      </c>
      <c r="O36" s="216" t="s">
        <v>144</v>
      </c>
      <c r="P36" s="216" t="s">
        <v>118</v>
      </c>
      <c r="Q36" s="216" t="s">
        <v>13</v>
      </c>
      <c r="R36" s="216" t="s">
        <v>13</v>
      </c>
      <c r="S36" s="216" t="s">
        <v>2308</v>
      </c>
      <c r="T36" s="216" t="s">
        <v>118</v>
      </c>
      <c r="U36" s="216" t="s">
        <v>3709</v>
      </c>
      <c r="V36" s="216" t="s">
        <v>184</v>
      </c>
      <c r="W36" s="216" t="s">
        <v>3154</v>
      </c>
      <c r="X36" s="216">
        <v>2010</v>
      </c>
      <c r="Y36" s="216" t="s">
        <v>2249</v>
      </c>
      <c r="Z36" s="216">
        <v>2011</v>
      </c>
      <c r="AA36" s="216">
        <v>24</v>
      </c>
      <c r="AB36" s="216" t="s">
        <v>119</v>
      </c>
      <c r="AC36" s="216" t="s">
        <v>184</v>
      </c>
      <c r="AD36" s="216" t="s">
        <v>378</v>
      </c>
      <c r="AE36" s="216" t="s">
        <v>119</v>
      </c>
      <c r="AF36" s="216" t="s">
        <v>6</v>
      </c>
      <c r="AG36" s="216" t="s">
        <v>1312</v>
      </c>
      <c r="AH36" s="216" t="s">
        <v>119</v>
      </c>
      <c r="AI36" s="216" t="s">
        <v>378</v>
      </c>
      <c r="AJ36" s="216" t="s">
        <v>119</v>
      </c>
      <c r="AK36" s="216" t="s">
        <v>110</v>
      </c>
      <c r="AL36" s="216" t="s">
        <v>118</v>
      </c>
      <c r="AM36" s="216" t="s">
        <v>2845</v>
      </c>
      <c r="AN36" s="216" t="s">
        <v>2309</v>
      </c>
      <c r="AO36" s="216" t="s">
        <v>118</v>
      </c>
      <c r="AP36" s="216" t="s">
        <v>166</v>
      </c>
      <c r="AQ36" s="216" t="s">
        <v>134</v>
      </c>
      <c r="AR36" s="216" t="s">
        <v>119</v>
      </c>
      <c r="AS36" s="216" t="s">
        <v>3209</v>
      </c>
      <c r="AT36" s="216" t="s">
        <v>3706</v>
      </c>
      <c r="AU36" s="216" t="s">
        <v>118</v>
      </c>
      <c r="AV36" s="216" t="s">
        <v>2212</v>
      </c>
      <c r="AW36" s="216" t="s">
        <v>2360</v>
      </c>
      <c r="AX36" s="216" t="s">
        <v>184</v>
      </c>
      <c r="AY36" s="216" t="s">
        <v>3700</v>
      </c>
      <c r="AZ36" s="216" t="s">
        <v>184</v>
      </c>
      <c r="BA36" s="216" t="s">
        <v>132</v>
      </c>
      <c r="BB36" s="216" t="s">
        <v>119</v>
      </c>
      <c r="BC36" s="216" t="s">
        <v>2527</v>
      </c>
      <c r="BD36" s="216" t="s">
        <v>118</v>
      </c>
      <c r="BE36" s="216" t="s">
        <v>2310</v>
      </c>
      <c r="BF36" s="216" t="s">
        <v>3713</v>
      </c>
      <c r="BG36" s="216" t="s">
        <v>119</v>
      </c>
      <c r="BH36" s="216" t="s">
        <v>6</v>
      </c>
      <c r="BI36" s="216" t="s">
        <v>6</v>
      </c>
      <c r="BJ36" s="216" t="s">
        <v>3713</v>
      </c>
      <c r="BK36" s="216" t="s">
        <v>119</v>
      </c>
      <c r="BL36" s="216" t="s">
        <v>6</v>
      </c>
      <c r="BM36" s="216" t="s">
        <v>6</v>
      </c>
      <c r="BN36" s="216" t="s">
        <v>6</v>
      </c>
      <c r="BO36" s="216" t="s">
        <v>6</v>
      </c>
      <c r="BP36" s="216" t="s">
        <v>184</v>
      </c>
      <c r="BQ36" s="216" t="s">
        <v>2125</v>
      </c>
      <c r="BR36" s="216" t="s">
        <v>118</v>
      </c>
      <c r="BS36" s="216" t="s">
        <v>184</v>
      </c>
      <c r="BT36" s="216" t="s">
        <v>2554</v>
      </c>
      <c r="BU36" s="216" t="s">
        <v>119</v>
      </c>
      <c r="BV36" s="216" t="s">
        <v>184</v>
      </c>
      <c r="BW36" s="216">
        <v>0.03</v>
      </c>
      <c r="BX36" s="216" t="s">
        <v>118</v>
      </c>
      <c r="BY36" s="216">
        <v>2013</v>
      </c>
      <c r="BZ36" s="216" t="s">
        <v>119</v>
      </c>
      <c r="CA36" s="216" t="s">
        <v>303</v>
      </c>
      <c r="CB36" s="216" t="s">
        <v>6</v>
      </c>
      <c r="CC36" s="216" t="s">
        <v>6</v>
      </c>
      <c r="CD36" s="216">
        <v>1469</v>
      </c>
      <c r="CE36" s="216" t="s">
        <v>119</v>
      </c>
      <c r="CF36" s="216" t="s">
        <v>6</v>
      </c>
      <c r="CG36" s="216" t="s">
        <v>184</v>
      </c>
      <c r="CH36" s="216" t="s">
        <v>6</v>
      </c>
      <c r="CI36" s="216" t="s">
        <v>6</v>
      </c>
      <c r="CJ36" s="216" t="s">
        <v>13</v>
      </c>
      <c r="CK36" s="216" t="s">
        <v>13</v>
      </c>
      <c r="CL36" s="216" t="s">
        <v>2229</v>
      </c>
      <c r="CM36" s="216" t="s">
        <v>118</v>
      </c>
      <c r="CN36" s="216" t="s">
        <v>184</v>
      </c>
      <c r="CO36" s="216" t="s">
        <v>212</v>
      </c>
      <c r="CP36" s="216" t="s">
        <v>118</v>
      </c>
      <c r="CQ36" s="216" t="s">
        <v>184</v>
      </c>
      <c r="CR36" s="216" t="s">
        <v>243</v>
      </c>
      <c r="CS36" s="216" t="s">
        <v>506</v>
      </c>
      <c r="CT36" s="216" t="s">
        <v>187</v>
      </c>
      <c r="CU36" s="216" t="s">
        <v>186</v>
      </c>
      <c r="CV36" s="216" t="s">
        <v>184</v>
      </c>
      <c r="CW36" s="216" t="s">
        <v>184</v>
      </c>
      <c r="CX36" s="216" t="s">
        <v>184</v>
      </c>
      <c r="CY36" s="216" t="s">
        <v>2519</v>
      </c>
      <c r="CZ36" s="216" t="s">
        <v>2523</v>
      </c>
      <c r="DA36" s="216" t="s">
        <v>184</v>
      </c>
      <c r="DB36" s="216" t="s">
        <v>6</v>
      </c>
      <c r="DC36" s="216" t="s">
        <v>6</v>
      </c>
      <c r="DD36" s="216" t="s">
        <v>3697</v>
      </c>
      <c r="DE36" s="216" t="s">
        <v>118</v>
      </c>
      <c r="DF36" s="216" t="s">
        <v>6</v>
      </c>
      <c r="DG36" s="216" t="s">
        <v>6</v>
      </c>
      <c r="DH36" s="216" t="s">
        <v>3595</v>
      </c>
      <c r="DI36" s="216" t="s">
        <v>118</v>
      </c>
      <c r="DJ36" s="216" t="s">
        <v>6</v>
      </c>
      <c r="DK36" s="216" t="s">
        <v>6</v>
      </c>
      <c r="DL36" s="216" t="s">
        <v>6</v>
      </c>
      <c r="DM36" s="216" t="s">
        <v>6</v>
      </c>
      <c r="DN36" s="216" t="s">
        <v>6</v>
      </c>
      <c r="DO36" s="343">
        <v>9.0999999999999998E-2</v>
      </c>
      <c r="DP36" s="216" t="s">
        <v>13</v>
      </c>
      <c r="DQ36" s="216" t="s">
        <v>6</v>
      </c>
      <c r="DR36" s="216" t="s">
        <v>6</v>
      </c>
      <c r="DS36" s="216" t="s">
        <v>13</v>
      </c>
      <c r="DT36" s="216" t="s">
        <v>184</v>
      </c>
      <c r="DU36" s="216" t="s">
        <v>3453</v>
      </c>
      <c r="DV36" s="216" t="s">
        <v>2560</v>
      </c>
      <c r="DW36" s="216" t="s">
        <v>1177</v>
      </c>
      <c r="DX36" s="216" t="s">
        <v>1177</v>
      </c>
      <c r="DY36" s="198" t="s">
        <v>3727</v>
      </c>
      <c r="DZ36" s="198" t="s">
        <v>3699</v>
      </c>
      <c r="EA36" s="193" t="s">
        <v>3454</v>
      </c>
      <c r="EB36" s="190" t="s">
        <v>13</v>
      </c>
      <c r="EC36" s="198" t="s">
        <v>3427</v>
      </c>
      <c r="ED36" s="198" t="s">
        <v>2849</v>
      </c>
      <c r="EE36" s="356" t="s">
        <v>2735</v>
      </c>
      <c r="EF36" s="350">
        <v>5</v>
      </c>
      <c r="EG36" s="216" t="s">
        <v>3501</v>
      </c>
      <c r="EH36" s="198" t="s">
        <v>3501</v>
      </c>
      <c r="EI36" s="216" t="s">
        <v>119</v>
      </c>
      <c r="EJ36" s="216" t="s">
        <v>184</v>
      </c>
      <c r="EK36" s="216" t="s">
        <v>216</v>
      </c>
      <c r="EL36" s="216">
        <v>2010</v>
      </c>
      <c r="EM36" s="216" t="s">
        <v>119</v>
      </c>
      <c r="EN36" s="109" t="s">
        <v>6</v>
      </c>
      <c r="EO36" s="216" t="s">
        <v>6</v>
      </c>
      <c r="EP36" s="216" t="s">
        <v>6</v>
      </c>
      <c r="EQ36" s="216" t="s">
        <v>6</v>
      </c>
      <c r="ER36" s="216" t="s">
        <v>6</v>
      </c>
      <c r="ES36" s="216" t="s">
        <v>6</v>
      </c>
      <c r="ET36" s="216" t="s">
        <v>6</v>
      </c>
      <c r="EU36" s="216" t="s">
        <v>184</v>
      </c>
      <c r="EV36" s="216" t="s">
        <v>118</v>
      </c>
      <c r="EW36" s="216" t="s">
        <v>6</v>
      </c>
      <c r="EX36" s="216" t="s">
        <v>6</v>
      </c>
      <c r="EY36" s="216" t="s">
        <v>184</v>
      </c>
      <c r="EZ36" s="216" t="s">
        <v>203</v>
      </c>
      <c r="FA36" s="216" t="s">
        <v>184</v>
      </c>
    </row>
    <row r="37" spans="1:157" s="216" customFormat="1" ht="86" customHeight="1" x14ac:dyDescent="0.35">
      <c r="A37" s="216" t="s">
        <v>1829</v>
      </c>
      <c r="B37" s="216" t="s">
        <v>2262</v>
      </c>
      <c r="C37" s="216" t="s">
        <v>2311</v>
      </c>
      <c r="D37" s="216" t="s">
        <v>1303</v>
      </c>
      <c r="E37" s="216" t="s">
        <v>3609</v>
      </c>
      <c r="F37" s="216" t="s">
        <v>3517</v>
      </c>
      <c r="G37" s="216">
        <v>2014</v>
      </c>
      <c r="H37" s="216" t="s">
        <v>3632</v>
      </c>
      <c r="I37" s="216" t="s">
        <v>3669</v>
      </c>
      <c r="J37" s="216" t="s">
        <v>3668</v>
      </c>
      <c r="K37" s="216" t="s">
        <v>1304</v>
      </c>
      <c r="L37" s="216" t="s">
        <v>3452</v>
      </c>
      <c r="M37" s="216" t="s">
        <v>6</v>
      </c>
      <c r="N37" s="216" t="s">
        <v>3718</v>
      </c>
      <c r="O37" s="216" t="s">
        <v>144</v>
      </c>
      <c r="P37" s="216" t="s">
        <v>118</v>
      </c>
      <c r="Q37" s="216" t="s">
        <v>13</v>
      </c>
      <c r="R37" s="216" t="s">
        <v>13</v>
      </c>
      <c r="S37" s="216" t="s">
        <v>2308</v>
      </c>
      <c r="T37" s="216" t="s">
        <v>118</v>
      </c>
      <c r="U37" s="216" t="s">
        <v>3709</v>
      </c>
      <c r="V37" s="216" t="s">
        <v>184</v>
      </c>
      <c r="W37" s="216" t="s">
        <v>3154</v>
      </c>
      <c r="X37" s="216">
        <v>2010</v>
      </c>
      <c r="Y37" s="216" t="s">
        <v>2249</v>
      </c>
      <c r="Z37" s="216">
        <v>2011</v>
      </c>
      <c r="AA37" s="216">
        <v>24</v>
      </c>
      <c r="AB37" s="216" t="s">
        <v>119</v>
      </c>
      <c r="AC37" s="216" t="s">
        <v>184</v>
      </c>
      <c r="AD37" s="216" t="s">
        <v>378</v>
      </c>
      <c r="AE37" s="216" t="s">
        <v>119</v>
      </c>
      <c r="AF37" s="216" t="s">
        <v>6</v>
      </c>
      <c r="AG37" s="216" t="s">
        <v>1312</v>
      </c>
      <c r="AH37" s="216" t="s">
        <v>119</v>
      </c>
      <c r="AI37" s="216" t="s">
        <v>378</v>
      </c>
      <c r="AJ37" s="216" t="s">
        <v>119</v>
      </c>
      <c r="AK37" s="216" t="s">
        <v>110</v>
      </c>
      <c r="AL37" s="216" t="s">
        <v>118</v>
      </c>
      <c r="AM37" s="216" t="s">
        <v>2845</v>
      </c>
      <c r="AN37" s="216" t="s">
        <v>2309</v>
      </c>
      <c r="AO37" s="216" t="s">
        <v>118</v>
      </c>
      <c r="AP37" s="216" t="s">
        <v>166</v>
      </c>
      <c r="AQ37" s="216" t="s">
        <v>134</v>
      </c>
      <c r="AR37" s="216" t="s">
        <v>119</v>
      </c>
      <c r="AS37" s="216" t="s">
        <v>3209</v>
      </c>
      <c r="AT37" s="216" t="s">
        <v>3702</v>
      </c>
      <c r="AU37" s="216" t="s">
        <v>119</v>
      </c>
      <c r="AV37" s="216" t="s">
        <v>2212</v>
      </c>
      <c r="AW37" s="216" t="s">
        <v>2362</v>
      </c>
      <c r="AX37" s="216" t="s">
        <v>184</v>
      </c>
      <c r="AY37" s="216" t="s">
        <v>3700</v>
      </c>
      <c r="AZ37" s="216" t="s">
        <v>184</v>
      </c>
      <c r="BA37" s="216" t="s">
        <v>132</v>
      </c>
      <c r="BB37" s="216" t="s">
        <v>119</v>
      </c>
      <c r="BC37" s="216" t="s">
        <v>2527</v>
      </c>
      <c r="BD37" s="216" t="s">
        <v>118</v>
      </c>
      <c r="BE37" s="216" t="s">
        <v>2310</v>
      </c>
      <c r="BF37" s="216" t="s">
        <v>3713</v>
      </c>
      <c r="BG37" s="216" t="s">
        <v>119</v>
      </c>
      <c r="BH37" s="216" t="s">
        <v>6</v>
      </c>
      <c r="BI37" s="216" t="s">
        <v>6</v>
      </c>
      <c r="BJ37" s="216" t="s">
        <v>3713</v>
      </c>
      <c r="BK37" s="216" t="s">
        <v>119</v>
      </c>
      <c r="BL37" s="216" t="s">
        <v>6</v>
      </c>
      <c r="BM37" s="216" t="s">
        <v>6</v>
      </c>
      <c r="BN37" s="216" t="s">
        <v>6</v>
      </c>
      <c r="BO37" s="216" t="s">
        <v>6</v>
      </c>
      <c r="BP37" s="216" t="s">
        <v>184</v>
      </c>
      <c r="BQ37" s="216" t="s">
        <v>2125</v>
      </c>
      <c r="BR37" s="216" t="s">
        <v>118</v>
      </c>
      <c r="BS37" s="216" t="s">
        <v>184</v>
      </c>
      <c r="BT37" s="216" t="s">
        <v>2554</v>
      </c>
      <c r="BU37" s="216" t="s">
        <v>119</v>
      </c>
      <c r="BV37" s="216" t="s">
        <v>184</v>
      </c>
      <c r="BW37" s="216">
        <v>0.03</v>
      </c>
      <c r="BX37" s="216" t="s">
        <v>118</v>
      </c>
      <c r="BY37" s="216">
        <v>2013</v>
      </c>
      <c r="BZ37" s="216" t="s">
        <v>119</v>
      </c>
      <c r="CA37" s="216" t="s">
        <v>303</v>
      </c>
      <c r="CB37" s="216" t="s">
        <v>6</v>
      </c>
      <c r="CC37" s="216" t="s">
        <v>6</v>
      </c>
      <c r="CD37" s="216">
        <v>1469</v>
      </c>
      <c r="CE37" s="216" t="s">
        <v>119</v>
      </c>
      <c r="CF37" s="216" t="s">
        <v>6</v>
      </c>
      <c r="CG37" s="216" t="s">
        <v>184</v>
      </c>
      <c r="CH37" s="216" t="s">
        <v>6</v>
      </c>
      <c r="CI37" s="216" t="s">
        <v>6</v>
      </c>
      <c r="CJ37" s="216" t="s">
        <v>13</v>
      </c>
      <c r="CK37" s="216" t="s">
        <v>13</v>
      </c>
      <c r="CL37" s="216" t="s">
        <v>2229</v>
      </c>
      <c r="CM37" s="216" t="s">
        <v>118</v>
      </c>
      <c r="CN37" s="216" t="s">
        <v>184</v>
      </c>
      <c r="CO37" s="216" t="s">
        <v>212</v>
      </c>
      <c r="CP37" s="216" t="s">
        <v>118</v>
      </c>
      <c r="CQ37" s="216" t="s">
        <v>184</v>
      </c>
      <c r="CR37" s="216" t="s">
        <v>243</v>
      </c>
      <c r="CS37" s="216" t="s">
        <v>506</v>
      </c>
      <c r="CT37" s="216" t="s">
        <v>187</v>
      </c>
      <c r="CU37" s="216" t="s">
        <v>186</v>
      </c>
      <c r="CV37" s="216" t="s">
        <v>184</v>
      </c>
      <c r="CW37" s="216" t="s">
        <v>184</v>
      </c>
      <c r="CX37" s="216" t="s">
        <v>184</v>
      </c>
      <c r="CY37" s="216" t="s">
        <v>2519</v>
      </c>
      <c r="CZ37" s="216" t="s">
        <v>2523</v>
      </c>
      <c r="DA37" s="216" t="s">
        <v>184</v>
      </c>
      <c r="DB37" s="216" t="s">
        <v>6</v>
      </c>
      <c r="DC37" s="216" t="s">
        <v>6</v>
      </c>
      <c r="DD37" s="216" t="s">
        <v>3697</v>
      </c>
      <c r="DE37" s="216" t="s">
        <v>118</v>
      </c>
      <c r="DF37" s="216" t="s">
        <v>6</v>
      </c>
      <c r="DG37" s="216" t="s">
        <v>6</v>
      </c>
      <c r="DH37" s="216" t="s">
        <v>3595</v>
      </c>
      <c r="DI37" s="216" t="s">
        <v>118</v>
      </c>
      <c r="DJ37" s="216" t="s">
        <v>6</v>
      </c>
      <c r="DK37" s="216" t="s">
        <v>6</v>
      </c>
      <c r="DL37" s="216" t="s">
        <v>6</v>
      </c>
      <c r="DM37" s="216" t="s">
        <v>6</v>
      </c>
      <c r="DN37" s="216" t="s">
        <v>6</v>
      </c>
      <c r="DO37" s="343">
        <v>0.09</v>
      </c>
      <c r="DP37" s="216" t="s">
        <v>13</v>
      </c>
      <c r="DQ37" s="216" t="s">
        <v>6</v>
      </c>
      <c r="DR37" s="216" t="s">
        <v>6</v>
      </c>
      <c r="DS37" s="216" t="s">
        <v>13</v>
      </c>
      <c r="DT37" s="216" t="s">
        <v>184</v>
      </c>
      <c r="DU37" s="216" t="s">
        <v>3453</v>
      </c>
      <c r="DV37" s="216" t="s">
        <v>2560</v>
      </c>
      <c r="DW37" s="216" t="s">
        <v>1177</v>
      </c>
      <c r="DX37" s="216" t="s">
        <v>1177</v>
      </c>
      <c r="DY37" s="198" t="s">
        <v>3727</v>
      </c>
      <c r="DZ37" s="198" t="s">
        <v>3699</v>
      </c>
      <c r="EA37" s="193" t="s">
        <v>3454</v>
      </c>
      <c r="EB37" s="190" t="s">
        <v>13</v>
      </c>
      <c r="EC37" s="198" t="s">
        <v>3427</v>
      </c>
      <c r="ED37" s="198" t="s">
        <v>2849</v>
      </c>
      <c r="EE37" s="356" t="s">
        <v>2735</v>
      </c>
      <c r="EF37" s="350">
        <v>4</v>
      </c>
      <c r="EG37" s="216" t="s">
        <v>3501</v>
      </c>
      <c r="EH37" s="216" t="s">
        <v>3501</v>
      </c>
      <c r="EI37" s="216" t="s">
        <v>119</v>
      </c>
      <c r="EJ37" s="216" t="s">
        <v>184</v>
      </c>
      <c r="EK37" s="216" t="s">
        <v>216</v>
      </c>
      <c r="EL37" s="216">
        <v>2010</v>
      </c>
      <c r="EM37" s="216" t="s">
        <v>119</v>
      </c>
      <c r="EN37" s="109" t="s">
        <v>6</v>
      </c>
      <c r="EO37" s="216" t="s">
        <v>6</v>
      </c>
      <c r="EP37" s="216" t="s">
        <v>6</v>
      </c>
      <c r="EQ37" s="216" t="s">
        <v>6</v>
      </c>
      <c r="ER37" s="216" t="s">
        <v>6</v>
      </c>
      <c r="ES37" s="216" t="s">
        <v>6</v>
      </c>
      <c r="ET37" s="216" t="s">
        <v>6</v>
      </c>
      <c r="EU37" s="216" t="s">
        <v>184</v>
      </c>
      <c r="EV37" s="216" t="s">
        <v>118</v>
      </c>
      <c r="EW37" s="216" t="s">
        <v>6</v>
      </c>
      <c r="EX37" s="216" t="s">
        <v>6</v>
      </c>
      <c r="EY37" s="216" t="s">
        <v>184</v>
      </c>
      <c r="EZ37" s="216" t="s">
        <v>203</v>
      </c>
      <c r="FA37" s="216" t="s">
        <v>184</v>
      </c>
    </row>
    <row r="38" spans="1:157" s="216" customFormat="1" ht="96" customHeight="1" x14ac:dyDescent="0.35">
      <c r="A38" s="216" t="s">
        <v>1831</v>
      </c>
      <c r="B38" s="216" t="s">
        <v>2262</v>
      </c>
      <c r="C38" s="308" t="s">
        <v>2312</v>
      </c>
      <c r="D38" s="216" t="s">
        <v>1303</v>
      </c>
      <c r="E38" s="216" t="s">
        <v>3609</v>
      </c>
      <c r="F38" s="216" t="s">
        <v>3517</v>
      </c>
      <c r="G38" s="216">
        <v>2014</v>
      </c>
      <c r="H38" s="216" t="s">
        <v>3632</v>
      </c>
      <c r="I38" s="216" t="s">
        <v>3669</v>
      </c>
      <c r="J38" s="216" t="s">
        <v>3668</v>
      </c>
      <c r="K38" s="216" t="s">
        <v>1304</v>
      </c>
      <c r="L38" s="216" t="s">
        <v>3452</v>
      </c>
      <c r="M38" s="216" t="s">
        <v>6</v>
      </c>
      <c r="N38" s="216" t="s">
        <v>3718</v>
      </c>
      <c r="O38" s="216" t="s">
        <v>144</v>
      </c>
      <c r="P38" s="216" t="s">
        <v>118</v>
      </c>
      <c r="Q38" s="216" t="s">
        <v>13</v>
      </c>
      <c r="R38" s="216" t="s">
        <v>13</v>
      </c>
      <c r="S38" s="216" t="s">
        <v>2308</v>
      </c>
      <c r="T38" s="216" t="s">
        <v>118</v>
      </c>
      <c r="U38" s="216" t="s">
        <v>3709</v>
      </c>
      <c r="V38" s="216" t="s">
        <v>184</v>
      </c>
      <c r="W38" s="216" t="s">
        <v>3154</v>
      </c>
      <c r="X38" s="216">
        <v>2010</v>
      </c>
      <c r="Y38" s="216" t="s">
        <v>2249</v>
      </c>
      <c r="Z38" s="216">
        <v>2011</v>
      </c>
      <c r="AA38" s="216">
        <v>24</v>
      </c>
      <c r="AB38" s="216" t="s">
        <v>119</v>
      </c>
      <c r="AC38" s="216" t="s">
        <v>184</v>
      </c>
      <c r="AD38" s="216" t="s">
        <v>378</v>
      </c>
      <c r="AE38" s="216" t="s">
        <v>119</v>
      </c>
      <c r="AF38" s="216" t="s">
        <v>6</v>
      </c>
      <c r="AG38" s="216" t="s">
        <v>1312</v>
      </c>
      <c r="AH38" s="216" t="s">
        <v>119</v>
      </c>
      <c r="AI38" s="216" t="s">
        <v>378</v>
      </c>
      <c r="AJ38" s="216" t="s">
        <v>119</v>
      </c>
      <c r="AK38" s="216" t="s">
        <v>110</v>
      </c>
      <c r="AL38" s="216" t="s">
        <v>118</v>
      </c>
      <c r="AM38" s="216" t="s">
        <v>2845</v>
      </c>
      <c r="AN38" s="216" t="s">
        <v>2309</v>
      </c>
      <c r="AO38" s="216" t="s">
        <v>118</v>
      </c>
      <c r="AP38" s="216" t="s">
        <v>166</v>
      </c>
      <c r="AQ38" s="216" t="s">
        <v>134</v>
      </c>
      <c r="AR38" s="216" t="s">
        <v>119</v>
      </c>
      <c r="AS38" s="216" t="s">
        <v>3209</v>
      </c>
      <c r="AT38" s="216" t="s">
        <v>3705</v>
      </c>
      <c r="AU38" s="216" t="s">
        <v>119</v>
      </c>
      <c r="AV38" s="216" t="s">
        <v>2212</v>
      </c>
      <c r="AW38" s="216" t="s">
        <v>2363</v>
      </c>
      <c r="AX38" s="216" t="s">
        <v>184</v>
      </c>
      <c r="AY38" s="216" t="s">
        <v>3700</v>
      </c>
      <c r="AZ38" s="216" t="s">
        <v>184</v>
      </c>
      <c r="BA38" s="216" t="s">
        <v>132</v>
      </c>
      <c r="BB38" s="216" t="s">
        <v>119</v>
      </c>
      <c r="BC38" s="216" t="s">
        <v>2527</v>
      </c>
      <c r="BD38" s="216" t="s">
        <v>118</v>
      </c>
      <c r="BE38" s="216" t="s">
        <v>2310</v>
      </c>
      <c r="BF38" s="216" t="s">
        <v>3713</v>
      </c>
      <c r="BG38" s="216" t="s">
        <v>119</v>
      </c>
      <c r="BH38" s="216" t="s">
        <v>6</v>
      </c>
      <c r="BI38" s="216" t="s">
        <v>6</v>
      </c>
      <c r="BJ38" s="216" t="s">
        <v>3713</v>
      </c>
      <c r="BK38" s="216" t="s">
        <v>119</v>
      </c>
      <c r="BL38" s="216" t="s">
        <v>6</v>
      </c>
      <c r="BM38" s="216" t="s">
        <v>6</v>
      </c>
      <c r="BN38" s="216" t="s">
        <v>6</v>
      </c>
      <c r="BO38" s="216" t="s">
        <v>6</v>
      </c>
      <c r="BP38" s="216" t="s">
        <v>184</v>
      </c>
      <c r="BQ38" s="216" t="s">
        <v>2125</v>
      </c>
      <c r="BR38" s="216" t="s">
        <v>118</v>
      </c>
      <c r="BS38" s="216" t="s">
        <v>184</v>
      </c>
      <c r="BT38" s="216" t="s">
        <v>2554</v>
      </c>
      <c r="BU38" s="216" t="s">
        <v>119</v>
      </c>
      <c r="BV38" s="216" t="s">
        <v>184</v>
      </c>
      <c r="BW38" s="216">
        <v>0.03</v>
      </c>
      <c r="BX38" s="216" t="s">
        <v>118</v>
      </c>
      <c r="BY38" s="216">
        <v>2013</v>
      </c>
      <c r="BZ38" s="216" t="s">
        <v>119</v>
      </c>
      <c r="CA38" s="216" t="s">
        <v>303</v>
      </c>
      <c r="CB38" s="216" t="s">
        <v>6</v>
      </c>
      <c r="CC38" s="216" t="s">
        <v>6</v>
      </c>
      <c r="CD38" s="216">
        <v>1469</v>
      </c>
      <c r="CE38" s="216" t="s">
        <v>119</v>
      </c>
      <c r="CF38" s="216" t="s">
        <v>6</v>
      </c>
      <c r="CG38" s="216" t="s">
        <v>184</v>
      </c>
      <c r="CH38" s="216" t="s">
        <v>6</v>
      </c>
      <c r="CI38" s="216" t="s">
        <v>6</v>
      </c>
      <c r="CJ38" s="216" t="s">
        <v>13</v>
      </c>
      <c r="CK38" s="216" t="s">
        <v>13</v>
      </c>
      <c r="CL38" s="216" t="s">
        <v>2229</v>
      </c>
      <c r="CM38" s="216" t="s">
        <v>118</v>
      </c>
      <c r="CN38" s="216" t="s">
        <v>184</v>
      </c>
      <c r="CO38" s="216" t="s">
        <v>212</v>
      </c>
      <c r="CP38" s="216" t="s">
        <v>118</v>
      </c>
      <c r="CQ38" s="216" t="s">
        <v>184</v>
      </c>
      <c r="CR38" s="216" t="s">
        <v>243</v>
      </c>
      <c r="CS38" s="216" t="s">
        <v>506</v>
      </c>
      <c r="CT38" s="216" t="s">
        <v>187</v>
      </c>
      <c r="CU38" s="216" t="s">
        <v>186</v>
      </c>
      <c r="CV38" s="216" t="s">
        <v>184</v>
      </c>
      <c r="CW38" s="216" t="s">
        <v>184</v>
      </c>
      <c r="CX38" s="216" t="s">
        <v>184</v>
      </c>
      <c r="CY38" s="216" t="s">
        <v>2519</v>
      </c>
      <c r="CZ38" s="216" t="s">
        <v>2523</v>
      </c>
      <c r="DA38" s="216" t="s">
        <v>184</v>
      </c>
      <c r="DB38" s="216" t="s">
        <v>6</v>
      </c>
      <c r="DC38" s="216" t="s">
        <v>6</v>
      </c>
      <c r="DD38" s="216" t="s">
        <v>3697</v>
      </c>
      <c r="DE38" s="216" t="s">
        <v>118</v>
      </c>
      <c r="DF38" s="216" t="s">
        <v>6</v>
      </c>
      <c r="DG38" s="216" t="s">
        <v>6</v>
      </c>
      <c r="DH38" s="216" t="s">
        <v>3595</v>
      </c>
      <c r="DI38" s="216" t="s">
        <v>118</v>
      </c>
      <c r="DJ38" s="216" t="s">
        <v>6</v>
      </c>
      <c r="DK38" s="216" t="s">
        <v>6</v>
      </c>
      <c r="DL38" s="216" t="s">
        <v>6</v>
      </c>
      <c r="DM38" s="216" t="s">
        <v>6</v>
      </c>
      <c r="DN38" s="216" t="s">
        <v>6</v>
      </c>
      <c r="DO38" s="343">
        <v>4.8000000000000001E-2</v>
      </c>
      <c r="DP38" s="216" t="s">
        <v>13</v>
      </c>
      <c r="DQ38" s="216" t="s">
        <v>6</v>
      </c>
      <c r="DR38" s="216" t="s">
        <v>6</v>
      </c>
      <c r="DS38" s="216" t="s">
        <v>13</v>
      </c>
      <c r="DT38" s="216" t="s">
        <v>184</v>
      </c>
      <c r="DU38" s="216" t="s">
        <v>3453</v>
      </c>
      <c r="DV38" s="216" t="s">
        <v>2560</v>
      </c>
      <c r="DW38" s="216" t="s">
        <v>1177</v>
      </c>
      <c r="DX38" s="216" t="s">
        <v>1177</v>
      </c>
      <c r="DY38" s="198" t="s">
        <v>3727</v>
      </c>
      <c r="DZ38" s="198" t="s">
        <v>3699</v>
      </c>
      <c r="EA38" s="193" t="s">
        <v>3454</v>
      </c>
      <c r="EB38" s="190" t="s">
        <v>13</v>
      </c>
      <c r="EC38" s="198" t="s">
        <v>3427</v>
      </c>
      <c r="ED38" s="198" t="s">
        <v>2849</v>
      </c>
      <c r="EE38" s="356" t="s">
        <v>2735</v>
      </c>
      <c r="EF38" s="358">
        <v>2</v>
      </c>
      <c r="EG38" s="216" t="s">
        <v>3501</v>
      </c>
      <c r="EH38" s="216" t="s">
        <v>3501</v>
      </c>
      <c r="EI38" s="216" t="s">
        <v>119</v>
      </c>
      <c r="EJ38" s="216" t="s">
        <v>184</v>
      </c>
      <c r="EK38" s="216" t="s">
        <v>216</v>
      </c>
      <c r="EL38" s="216">
        <v>2010</v>
      </c>
      <c r="EM38" s="216" t="s">
        <v>119</v>
      </c>
      <c r="EN38" s="109" t="s">
        <v>6</v>
      </c>
      <c r="EO38" s="216" t="s">
        <v>6</v>
      </c>
      <c r="EP38" s="216" t="s">
        <v>6</v>
      </c>
      <c r="EQ38" s="216" t="s">
        <v>6</v>
      </c>
      <c r="ER38" s="216" t="s">
        <v>6</v>
      </c>
      <c r="ES38" s="216" t="s">
        <v>6</v>
      </c>
      <c r="ET38" s="216" t="s">
        <v>6</v>
      </c>
      <c r="EU38" s="216" t="s">
        <v>184</v>
      </c>
      <c r="EV38" s="216" t="s">
        <v>118</v>
      </c>
      <c r="EW38" s="216" t="s">
        <v>6</v>
      </c>
      <c r="EX38" s="216" t="s">
        <v>6</v>
      </c>
      <c r="EY38" s="216" t="s">
        <v>184</v>
      </c>
      <c r="EZ38" s="216" t="s">
        <v>203</v>
      </c>
      <c r="FA38" s="216" t="s">
        <v>184</v>
      </c>
    </row>
    <row r="39" spans="1:157" s="216" customFormat="1" ht="81.5" customHeight="1" x14ac:dyDescent="0.35">
      <c r="A39" s="216" t="s">
        <v>1834</v>
      </c>
      <c r="B39" s="216" t="s">
        <v>2262</v>
      </c>
      <c r="C39" s="308" t="s">
        <v>2313</v>
      </c>
      <c r="D39" s="216" t="s">
        <v>1303</v>
      </c>
      <c r="E39" s="216" t="s">
        <v>3609</v>
      </c>
      <c r="F39" s="216" t="s">
        <v>3517</v>
      </c>
      <c r="G39" s="216">
        <v>2014</v>
      </c>
      <c r="H39" s="216" t="s">
        <v>3632</v>
      </c>
      <c r="I39" s="216" t="s">
        <v>3669</v>
      </c>
      <c r="J39" s="216" t="s">
        <v>3668</v>
      </c>
      <c r="K39" s="216" t="s">
        <v>1304</v>
      </c>
      <c r="L39" s="216" t="s">
        <v>3452</v>
      </c>
      <c r="M39" s="216" t="s">
        <v>6</v>
      </c>
      <c r="N39" s="216" t="s">
        <v>3718</v>
      </c>
      <c r="O39" s="216" t="s">
        <v>144</v>
      </c>
      <c r="P39" s="216" t="s">
        <v>118</v>
      </c>
      <c r="Q39" s="216" t="s">
        <v>13</v>
      </c>
      <c r="R39" s="216" t="s">
        <v>13</v>
      </c>
      <c r="S39" s="216" t="s">
        <v>2308</v>
      </c>
      <c r="T39" s="216" t="s">
        <v>118</v>
      </c>
      <c r="U39" s="216" t="s">
        <v>3709</v>
      </c>
      <c r="V39" s="216" t="s">
        <v>184</v>
      </c>
      <c r="W39" s="216" t="s">
        <v>3154</v>
      </c>
      <c r="X39" s="216">
        <v>2010</v>
      </c>
      <c r="Y39" s="216" t="s">
        <v>2249</v>
      </c>
      <c r="Z39" s="216">
        <v>2011</v>
      </c>
      <c r="AA39" s="216">
        <v>24</v>
      </c>
      <c r="AB39" s="216" t="s">
        <v>119</v>
      </c>
      <c r="AC39" s="216" t="s">
        <v>184</v>
      </c>
      <c r="AD39" s="216" t="s">
        <v>378</v>
      </c>
      <c r="AE39" s="216" t="s">
        <v>119</v>
      </c>
      <c r="AF39" s="216" t="s">
        <v>6</v>
      </c>
      <c r="AG39" s="216" t="s">
        <v>1312</v>
      </c>
      <c r="AH39" s="216" t="s">
        <v>119</v>
      </c>
      <c r="AI39" s="216" t="s">
        <v>378</v>
      </c>
      <c r="AJ39" s="216" t="s">
        <v>119</v>
      </c>
      <c r="AK39" s="216" t="s">
        <v>110</v>
      </c>
      <c r="AL39" s="216" t="s">
        <v>118</v>
      </c>
      <c r="AM39" s="216" t="s">
        <v>2845</v>
      </c>
      <c r="AN39" s="216" t="s">
        <v>2309</v>
      </c>
      <c r="AO39" s="216" t="s">
        <v>118</v>
      </c>
      <c r="AP39" s="216" t="s">
        <v>166</v>
      </c>
      <c r="AQ39" s="216" t="s">
        <v>134</v>
      </c>
      <c r="AR39" s="216" t="s">
        <v>119</v>
      </c>
      <c r="AS39" s="216" t="s">
        <v>3209</v>
      </c>
      <c r="AT39" s="216" t="s">
        <v>3706</v>
      </c>
      <c r="AU39" s="216" t="s">
        <v>118</v>
      </c>
      <c r="AV39" s="216" t="s">
        <v>2212</v>
      </c>
      <c r="AW39" s="216" t="s">
        <v>2364</v>
      </c>
      <c r="AX39" s="216" t="s">
        <v>184</v>
      </c>
      <c r="AY39" s="216" t="s">
        <v>3700</v>
      </c>
      <c r="AZ39" s="216" t="s">
        <v>184</v>
      </c>
      <c r="BA39" s="216" t="s">
        <v>132</v>
      </c>
      <c r="BB39" s="216" t="s">
        <v>119</v>
      </c>
      <c r="BC39" s="216" t="s">
        <v>2527</v>
      </c>
      <c r="BD39" s="216" t="s">
        <v>118</v>
      </c>
      <c r="BE39" s="216" t="s">
        <v>2310</v>
      </c>
      <c r="BF39" s="216" t="s">
        <v>3713</v>
      </c>
      <c r="BG39" s="216" t="s">
        <v>119</v>
      </c>
      <c r="BH39" s="216" t="s">
        <v>6</v>
      </c>
      <c r="BI39" s="216" t="s">
        <v>6</v>
      </c>
      <c r="BJ39" s="216" t="s">
        <v>3713</v>
      </c>
      <c r="BK39" s="216" t="s">
        <v>119</v>
      </c>
      <c r="BL39" s="216" t="s">
        <v>6</v>
      </c>
      <c r="BM39" s="216" t="s">
        <v>6</v>
      </c>
      <c r="BN39" s="216" t="s">
        <v>6</v>
      </c>
      <c r="BO39" s="216" t="s">
        <v>6</v>
      </c>
      <c r="BP39" s="216" t="s">
        <v>184</v>
      </c>
      <c r="BQ39" s="216" t="s">
        <v>2125</v>
      </c>
      <c r="BR39" s="216" t="s">
        <v>118</v>
      </c>
      <c r="BS39" s="216" t="s">
        <v>184</v>
      </c>
      <c r="BT39" s="216" t="s">
        <v>2554</v>
      </c>
      <c r="BU39" s="216" t="s">
        <v>119</v>
      </c>
      <c r="BV39" s="216" t="s">
        <v>184</v>
      </c>
      <c r="BW39" s="216">
        <v>0.03</v>
      </c>
      <c r="BX39" s="216" t="s">
        <v>118</v>
      </c>
      <c r="BY39" s="216">
        <v>2013</v>
      </c>
      <c r="BZ39" s="216" t="s">
        <v>119</v>
      </c>
      <c r="CA39" s="216" t="s">
        <v>303</v>
      </c>
      <c r="CB39" s="216" t="s">
        <v>6</v>
      </c>
      <c r="CC39" s="216" t="s">
        <v>6</v>
      </c>
      <c r="CD39" s="216">
        <v>1469</v>
      </c>
      <c r="CE39" s="216" t="s">
        <v>119</v>
      </c>
      <c r="CF39" s="216" t="s">
        <v>6</v>
      </c>
      <c r="CG39" s="216" t="s">
        <v>184</v>
      </c>
      <c r="CH39" s="216" t="s">
        <v>6</v>
      </c>
      <c r="CI39" s="216" t="s">
        <v>6</v>
      </c>
      <c r="CJ39" s="216" t="s">
        <v>13</v>
      </c>
      <c r="CK39" s="216" t="s">
        <v>13</v>
      </c>
      <c r="CL39" s="216" t="s">
        <v>2229</v>
      </c>
      <c r="CM39" s="216" t="s">
        <v>118</v>
      </c>
      <c r="CN39" s="216" t="s">
        <v>184</v>
      </c>
      <c r="CO39" s="216" t="s">
        <v>212</v>
      </c>
      <c r="CP39" s="216" t="s">
        <v>118</v>
      </c>
      <c r="CQ39" s="216" t="s">
        <v>184</v>
      </c>
      <c r="CR39" s="216" t="s">
        <v>243</v>
      </c>
      <c r="CS39" s="216" t="s">
        <v>506</v>
      </c>
      <c r="CT39" s="216" t="s">
        <v>187</v>
      </c>
      <c r="CU39" s="216" t="s">
        <v>186</v>
      </c>
      <c r="CV39" s="216" t="s">
        <v>184</v>
      </c>
      <c r="CW39" s="216" t="s">
        <v>184</v>
      </c>
      <c r="CX39" s="216" t="s">
        <v>184</v>
      </c>
      <c r="CY39" s="216" t="s">
        <v>2519</v>
      </c>
      <c r="CZ39" s="216" t="s">
        <v>2523</v>
      </c>
      <c r="DA39" s="216" t="s">
        <v>184</v>
      </c>
      <c r="DB39" s="216" t="s">
        <v>6</v>
      </c>
      <c r="DC39" s="216" t="s">
        <v>6</v>
      </c>
      <c r="DD39" s="216" t="s">
        <v>3697</v>
      </c>
      <c r="DE39" s="216" t="s">
        <v>118</v>
      </c>
      <c r="DF39" s="216" t="s">
        <v>6</v>
      </c>
      <c r="DG39" s="216" t="s">
        <v>6</v>
      </c>
      <c r="DH39" s="216" t="s">
        <v>3595</v>
      </c>
      <c r="DI39" s="216" t="s">
        <v>118</v>
      </c>
      <c r="DJ39" s="216" t="s">
        <v>6</v>
      </c>
      <c r="DK39" s="216" t="s">
        <v>6</v>
      </c>
      <c r="DL39" s="216" t="s">
        <v>6</v>
      </c>
      <c r="DM39" s="216" t="s">
        <v>6</v>
      </c>
      <c r="DN39" s="216" t="s">
        <v>6</v>
      </c>
      <c r="DO39" s="343" t="s">
        <v>6</v>
      </c>
      <c r="DP39" s="216" t="s">
        <v>13</v>
      </c>
      <c r="DQ39" s="216" t="s">
        <v>6</v>
      </c>
      <c r="DR39" s="216" t="s">
        <v>6</v>
      </c>
      <c r="DS39" s="216" t="s">
        <v>13</v>
      </c>
      <c r="DT39" s="216" t="s">
        <v>184</v>
      </c>
      <c r="DU39" s="216" t="s">
        <v>3453</v>
      </c>
      <c r="DV39" s="216" t="s">
        <v>2560</v>
      </c>
      <c r="DW39" s="216" t="s">
        <v>1177</v>
      </c>
      <c r="DX39" s="216" t="s">
        <v>1177</v>
      </c>
      <c r="DY39" s="198" t="s">
        <v>3727</v>
      </c>
      <c r="DZ39" s="198" t="s">
        <v>3699</v>
      </c>
      <c r="EA39" s="193" t="s">
        <v>3454</v>
      </c>
      <c r="EB39" s="190" t="s">
        <v>13</v>
      </c>
      <c r="EC39" s="198" t="s">
        <v>3427</v>
      </c>
      <c r="ED39" s="198" t="s">
        <v>2849</v>
      </c>
      <c r="EE39" s="356" t="s">
        <v>2735</v>
      </c>
      <c r="EF39" s="358">
        <v>11</v>
      </c>
      <c r="EG39" s="216" t="s">
        <v>3501</v>
      </c>
      <c r="EH39" s="216" t="s">
        <v>3501</v>
      </c>
      <c r="EI39" s="216" t="s">
        <v>119</v>
      </c>
      <c r="EJ39" s="216" t="s">
        <v>184</v>
      </c>
      <c r="EK39" s="216" t="s">
        <v>216</v>
      </c>
      <c r="EL39" s="216">
        <v>2010</v>
      </c>
      <c r="EM39" s="216" t="s">
        <v>119</v>
      </c>
      <c r="EN39" s="109" t="s">
        <v>6</v>
      </c>
      <c r="EO39" s="216" t="s">
        <v>6</v>
      </c>
      <c r="EP39" s="216" t="s">
        <v>6</v>
      </c>
      <c r="EQ39" s="216" t="s">
        <v>6</v>
      </c>
      <c r="ER39" s="216" t="s">
        <v>6</v>
      </c>
      <c r="ES39" s="216" t="s">
        <v>6</v>
      </c>
      <c r="ET39" s="216" t="s">
        <v>6</v>
      </c>
      <c r="EU39" s="216" t="s">
        <v>184</v>
      </c>
      <c r="EV39" s="216" t="s">
        <v>118</v>
      </c>
      <c r="EW39" s="216" t="s">
        <v>6</v>
      </c>
      <c r="EX39" s="216" t="s">
        <v>6</v>
      </c>
      <c r="EY39" s="216" t="s">
        <v>184</v>
      </c>
      <c r="EZ39" s="216" t="s">
        <v>203</v>
      </c>
      <c r="FA39" s="216" t="s">
        <v>184</v>
      </c>
    </row>
    <row r="40" spans="1:157" s="216" customFormat="1" ht="81.5" customHeight="1" x14ac:dyDescent="0.35">
      <c r="A40" s="216" t="s">
        <v>1836</v>
      </c>
      <c r="B40" s="216" t="s">
        <v>2262</v>
      </c>
      <c r="C40" s="308" t="s">
        <v>2314</v>
      </c>
      <c r="D40" s="216" t="s">
        <v>1303</v>
      </c>
      <c r="E40" s="216" t="s">
        <v>3609</v>
      </c>
      <c r="F40" s="216" t="s">
        <v>3517</v>
      </c>
      <c r="G40" s="216">
        <v>2014</v>
      </c>
      <c r="H40" s="216" t="s">
        <v>3632</v>
      </c>
      <c r="I40" s="216" t="s">
        <v>3669</v>
      </c>
      <c r="J40" s="216" t="s">
        <v>3668</v>
      </c>
      <c r="K40" s="216" t="s">
        <v>1304</v>
      </c>
      <c r="L40" s="216" t="s">
        <v>3452</v>
      </c>
      <c r="M40" s="216" t="s">
        <v>6</v>
      </c>
      <c r="N40" s="216" t="s">
        <v>3718</v>
      </c>
      <c r="O40" s="216" t="s">
        <v>144</v>
      </c>
      <c r="P40" s="216" t="s">
        <v>118</v>
      </c>
      <c r="Q40" s="216" t="s">
        <v>13</v>
      </c>
      <c r="R40" s="216" t="s">
        <v>13</v>
      </c>
      <c r="S40" s="216" t="s">
        <v>2308</v>
      </c>
      <c r="T40" s="216" t="s">
        <v>118</v>
      </c>
      <c r="U40" s="216" t="s">
        <v>3709</v>
      </c>
      <c r="V40" s="216" t="s">
        <v>184</v>
      </c>
      <c r="W40" s="216" t="s">
        <v>3154</v>
      </c>
      <c r="X40" s="216">
        <v>2010</v>
      </c>
      <c r="Y40" s="216" t="s">
        <v>2249</v>
      </c>
      <c r="Z40" s="216">
        <v>2011</v>
      </c>
      <c r="AA40" s="216">
        <v>24</v>
      </c>
      <c r="AB40" s="216" t="s">
        <v>119</v>
      </c>
      <c r="AC40" s="216" t="s">
        <v>184</v>
      </c>
      <c r="AD40" s="216" t="s">
        <v>378</v>
      </c>
      <c r="AE40" s="216" t="s">
        <v>119</v>
      </c>
      <c r="AF40" s="216" t="s">
        <v>6</v>
      </c>
      <c r="AG40" s="216" t="s">
        <v>1312</v>
      </c>
      <c r="AH40" s="216" t="s">
        <v>119</v>
      </c>
      <c r="AI40" s="216" t="s">
        <v>378</v>
      </c>
      <c r="AJ40" s="216" t="s">
        <v>119</v>
      </c>
      <c r="AK40" s="216" t="s">
        <v>110</v>
      </c>
      <c r="AL40" s="216" t="s">
        <v>118</v>
      </c>
      <c r="AM40" s="216" t="s">
        <v>2845</v>
      </c>
      <c r="AN40" s="216" t="s">
        <v>2309</v>
      </c>
      <c r="AO40" s="216" t="s">
        <v>118</v>
      </c>
      <c r="AP40" s="216" t="s">
        <v>166</v>
      </c>
      <c r="AQ40" s="216" t="s">
        <v>134</v>
      </c>
      <c r="AR40" s="216" t="s">
        <v>119</v>
      </c>
      <c r="AS40" s="216" t="s">
        <v>3209</v>
      </c>
      <c r="AT40" s="216" t="s">
        <v>3702</v>
      </c>
      <c r="AU40" s="216" t="s">
        <v>118</v>
      </c>
      <c r="AV40" s="216" t="s">
        <v>2212</v>
      </c>
      <c r="AW40" s="216" t="s">
        <v>2368</v>
      </c>
      <c r="AX40" s="216" t="s">
        <v>184</v>
      </c>
      <c r="AY40" s="216" t="s">
        <v>3700</v>
      </c>
      <c r="AZ40" s="216" t="s">
        <v>184</v>
      </c>
      <c r="BA40" s="216" t="s">
        <v>132</v>
      </c>
      <c r="BB40" s="216" t="s">
        <v>119</v>
      </c>
      <c r="BC40" s="216" t="s">
        <v>2527</v>
      </c>
      <c r="BD40" s="216" t="s">
        <v>118</v>
      </c>
      <c r="BE40" s="216" t="s">
        <v>2310</v>
      </c>
      <c r="BF40" s="216" t="s">
        <v>3713</v>
      </c>
      <c r="BG40" s="216" t="s">
        <v>119</v>
      </c>
      <c r="BH40" s="216" t="s">
        <v>6</v>
      </c>
      <c r="BI40" s="216" t="s">
        <v>6</v>
      </c>
      <c r="BJ40" s="216" t="s">
        <v>3713</v>
      </c>
      <c r="BK40" s="216" t="s">
        <v>119</v>
      </c>
      <c r="BL40" s="216" t="s">
        <v>6</v>
      </c>
      <c r="BM40" s="216" t="s">
        <v>6</v>
      </c>
      <c r="BN40" s="216" t="s">
        <v>6</v>
      </c>
      <c r="BO40" s="216" t="s">
        <v>6</v>
      </c>
      <c r="BP40" s="216" t="s">
        <v>184</v>
      </c>
      <c r="BQ40" s="216" t="s">
        <v>2125</v>
      </c>
      <c r="BR40" s="216" t="s">
        <v>118</v>
      </c>
      <c r="BS40" s="216" t="s">
        <v>184</v>
      </c>
      <c r="BT40" s="216" t="s">
        <v>2554</v>
      </c>
      <c r="BU40" s="216" t="s">
        <v>119</v>
      </c>
      <c r="BV40" s="216" t="s">
        <v>184</v>
      </c>
      <c r="BW40" s="216">
        <v>0.03</v>
      </c>
      <c r="BX40" s="216" t="s">
        <v>118</v>
      </c>
      <c r="BY40" s="216">
        <v>2013</v>
      </c>
      <c r="BZ40" s="216" t="s">
        <v>119</v>
      </c>
      <c r="CA40" s="216" t="s">
        <v>303</v>
      </c>
      <c r="CB40" s="216" t="s">
        <v>6</v>
      </c>
      <c r="CC40" s="216" t="s">
        <v>6</v>
      </c>
      <c r="CD40" s="216">
        <v>1469</v>
      </c>
      <c r="CE40" s="216" t="s">
        <v>119</v>
      </c>
      <c r="CF40" s="216" t="s">
        <v>6</v>
      </c>
      <c r="CG40" s="216" t="s">
        <v>184</v>
      </c>
      <c r="CH40" s="216" t="s">
        <v>6</v>
      </c>
      <c r="CI40" s="216" t="s">
        <v>6</v>
      </c>
      <c r="CJ40" s="216" t="s">
        <v>13</v>
      </c>
      <c r="CK40" s="216" t="s">
        <v>13</v>
      </c>
      <c r="CL40" s="216" t="s">
        <v>2229</v>
      </c>
      <c r="CM40" s="216" t="s">
        <v>118</v>
      </c>
      <c r="CN40" s="216" t="s">
        <v>184</v>
      </c>
      <c r="CO40" s="216" t="s">
        <v>212</v>
      </c>
      <c r="CP40" s="216" t="s">
        <v>118</v>
      </c>
      <c r="CQ40" s="216" t="s">
        <v>184</v>
      </c>
      <c r="CR40" s="216" t="s">
        <v>243</v>
      </c>
      <c r="CS40" s="216" t="s">
        <v>506</v>
      </c>
      <c r="CT40" s="216" t="s">
        <v>187</v>
      </c>
      <c r="CU40" s="216" t="s">
        <v>186</v>
      </c>
      <c r="CV40" s="216" t="s">
        <v>184</v>
      </c>
      <c r="CW40" s="216" t="s">
        <v>184</v>
      </c>
      <c r="CX40" s="216" t="s">
        <v>184</v>
      </c>
      <c r="CY40" s="216" t="s">
        <v>2519</v>
      </c>
      <c r="CZ40" s="216" t="s">
        <v>2523</v>
      </c>
      <c r="DA40" s="216" t="s">
        <v>184</v>
      </c>
      <c r="DB40" s="216" t="s">
        <v>6</v>
      </c>
      <c r="DC40" s="216" t="s">
        <v>6</v>
      </c>
      <c r="DD40" s="216" t="s">
        <v>3697</v>
      </c>
      <c r="DE40" s="216" t="s">
        <v>118</v>
      </c>
      <c r="DF40" s="216" t="s">
        <v>6</v>
      </c>
      <c r="DG40" s="216" t="s">
        <v>6</v>
      </c>
      <c r="DH40" s="216" t="s">
        <v>3595</v>
      </c>
      <c r="DI40" s="216" t="s">
        <v>118</v>
      </c>
      <c r="DJ40" s="216" t="s">
        <v>6</v>
      </c>
      <c r="DK40" s="216" t="s">
        <v>6</v>
      </c>
      <c r="DL40" s="216" t="s">
        <v>6</v>
      </c>
      <c r="DM40" s="216" t="s">
        <v>6</v>
      </c>
      <c r="DN40" s="216" t="s">
        <v>6</v>
      </c>
      <c r="DO40" s="343">
        <v>9.0999999999999998E-2</v>
      </c>
      <c r="DP40" s="216" t="s">
        <v>13</v>
      </c>
      <c r="DQ40" s="216" t="s">
        <v>6</v>
      </c>
      <c r="DR40" s="216" t="s">
        <v>6</v>
      </c>
      <c r="DS40" s="216" t="s">
        <v>13</v>
      </c>
      <c r="DT40" s="216" t="s">
        <v>184</v>
      </c>
      <c r="DU40" s="216" t="s">
        <v>3453</v>
      </c>
      <c r="DV40" s="216" t="s">
        <v>2560</v>
      </c>
      <c r="DW40" s="216" t="s">
        <v>1177</v>
      </c>
      <c r="DX40" s="216" t="s">
        <v>1177</v>
      </c>
      <c r="DY40" s="198" t="s">
        <v>3727</v>
      </c>
      <c r="DZ40" s="198" t="s">
        <v>3699</v>
      </c>
      <c r="EA40" s="193" t="s">
        <v>3454</v>
      </c>
      <c r="EB40" s="190" t="s">
        <v>13</v>
      </c>
      <c r="EC40" s="198" t="s">
        <v>3427</v>
      </c>
      <c r="ED40" s="198" t="s">
        <v>2849</v>
      </c>
      <c r="EE40" s="216" t="s">
        <v>2540</v>
      </c>
      <c r="EF40" s="358">
        <v>1</v>
      </c>
      <c r="EG40" s="216" t="s">
        <v>3592</v>
      </c>
      <c r="EH40" s="216" t="s">
        <v>2367</v>
      </c>
      <c r="EI40" s="216" t="s">
        <v>119</v>
      </c>
      <c r="EJ40" s="216" t="s">
        <v>184</v>
      </c>
      <c r="EK40" s="216" t="s">
        <v>216</v>
      </c>
      <c r="EL40" s="216">
        <v>2010</v>
      </c>
      <c r="EM40" s="216" t="s">
        <v>119</v>
      </c>
      <c r="EN40" s="109" t="s">
        <v>6</v>
      </c>
      <c r="EO40" s="216" t="s">
        <v>6</v>
      </c>
      <c r="EP40" s="216" t="s">
        <v>6</v>
      </c>
      <c r="EQ40" s="216" t="s">
        <v>6</v>
      </c>
      <c r="ER40" s="216" t="s">
        <v>6</v>
      </c>
      <c r="ES40" s="216" t="s">
        <v>6</v>
      </c>
      <c r="ET40" s="216" t="s">
        <v>6</v>
      </c>
      <c r="EU40" s="216" t="s">
        <v>184</v>
      </c>
      <c r="EV40" s="216" t="s">
        <v>118</v>
      </c>
      <c r="EW40" s="216" t="s">
        <v>6</v>
      </c>
      <c r="EX40" s="216" t="s">
        <v>6</v>
      </c>
      <c r="EY40" s="216" t="s">
        <v>184</v>
      </c>
      <c r="EZ40" s="216" t="s">
        <v>203</v>
      </c>
      <c r="FA40" s="216" t="s">
        <v>184</v>
      </c>
    </row>
    <row r="41" spans="1:157" s="216" customFormat="1" ht="92.5" customHeight="1" x14ac:dyDescent="0.35">
      <c r="A41" s="216" t="s">
        <v>1838</v>
      </c>
      <c r="B41" s="216" t="s">
        <v>2262</v>
      </c>
      <c r="C41" s="308" t="s">
        <v>2315</v>
      </c>
      <c r="D41" s="216" t="s">
        <v>1303</v>
      </c>
      <c r="E41" s="216" t="s">
        <v>3609</v>
      </c>
      <c r="F41" s="216" t="s">
        <v>3517</v>
      </c>
      <c r="G41" s="216">
        <v>2014</v>
      </c>
      <c r="H41" s="216" t="s">
        <v>3632</v>
      </c>
      <c r="I41" s="216" t="s">
        <v>3669</v>
      </c>
      <c r="J41" s="216" t="s">
        <v>3668</v>
      </c>
      <c r="K41" s="216" t="s">
        <v>1304</v>
      </c>
      <c r="L41" s="216" t="s">
        <v>3452</v>
      </c>
      <c r="M41" s="216" t="s">
        <v>6</v>
      </c>
      <c r="N41" s="216" t="s">
        <v>3718</v>
      </c>
      <c r="O41" s="216" t="s">
        <v>144</v>
      </c>
      <c r="P41" s="216" t="s">
        <v>118</v>
      </c>
      <c r="Q41" s="216" t="s">
        <v>13</v>
      </c>
      <c r="R41" s="216" t="s">
        <v>13</v>
      </c>
      <c r="S41" s="216" t="s">
        <v>2308</v>
      </c>
      <c r="T41" s="216" t="s">
        <v>118</v>
      </c>
      <c r="U41" s="216" t="s">
        <v>3709</v>
      </c>
      <c r="V41" s="216" t="s">
        <v>184</v>
      </c>
      <c r="W41" s="216" t="s">
        <v>3154</v>
      </c>
      <c r="X41" s="216">
        <v>2010</v>
      </c>
      <c r="Y41" s="216" t="s">
        <v>2249</v>
      </c>
      <c r="Z41" s="216">
        <v>2011</v>
      </c>
      <c r="AA41" s="216">
        <v>24</v>
      </c>
      <c r="AB41" s="216" t="s">
        <v>119</v>
      </c>
      <c r="AC41" s="216" t="s">
        <v>184</v>
      </c>
      <c r="AD41" s="216" t="s">
        <v>378</v>
      </c>
      <c r="AE41" s="216" t="s">
        <v>119</v>
      </c>
      <c r="AF41" s="216" t="s">
        <v>6</v>
      </c>
      <c r="AG41" s="216" t="s">
        <v>1312</v>
      </c>
      <c r="AH41" s="216" t="s">
        <v>119</v>
      </c>
      <c r="AI41" s="216" t="s">
        <v>378</v>
      </c>
      <c r="AJ41" s="216" t="s">
        <v>119</v>
      </c>
      <c r="AK41" s="216" t="s">
        <v>110</v>
      </c>
      <c r="AL41" s="216" t="s">
        <v>118</v>
      </c>
      <c r="AM41" s="216" t="s">
        <v>2845</v>
      </c>
      <c r="AN41" s="216" t="s">
        <v>2309</v>
      </c>
      <c r="AO41" s="216" t="s">
        <v>118</v>
      </c>
      <c r="AP41" s="216" t="s">
        <v>166</v>
      </c>
      <c r="AQ41" s="216" t="s">
        <v>134</v>
      </c>
      <c r="AR41" s="216" t="s">
        <v>119</v>
      </c>
      <c r="AS41" s="216" t="s">
        <v>3209</v>
      </c>
      <c r="AT41" s="216" t="s">
        <v>3705</v>
      </c>
      <c r="AU41" s="216" t="s">
        <v>119</v>
      </c>
      <c r="AV41" s="216" t="s">
        <v>2212</v>
      </c>
      <c r="AW41" s="216" t="s">
        <v>2369</v>
      </c>
      <c r="AX41" s="216" t="s">
        <v>184</v>
      </c>
      <c r="AY41" s="216" t="s">
        <v>3700</v>
      </c>
      <c r="AZ41" s="216" t="s">
        <v>184</v>
      </c>
      <c r="BA41" s="216" t="s">
        <v>132</v>
      </c>
      <c r="BB41" s="216" t="s">
        <v>119</v>
      </c>
      <c r="BC41" s="216" t="s">
        <v>2527</v>
      </c>
      <c r="BD41" s="216" t="s">
        <v>118</v>
      </c>
      <c r="BE41" s="216" t="s">
        <v>2310</v>
      </c>
      <c r="BF41" s="216" t="s">
        <v>3713</v>
      </c>
      <c r="BG41" s="216" t="s">
        <v>119</v>
      </c>
      <c r="BH41" s="216" t="s">
        <v>6</v>
      </c>
      <c r="BI41" s="216" t="s">
        <v>6</v>
      </c>
      <c r="BJ41" s="216" t="s">
        <v>3713</v>
      </c>
      <c r="BK41" s="216" t="s">
        <v>119</v>
      </c>
      <c r="BL41" s="216" t="s">
        <v>6</v>
      </c>
      <c r="BM41" s="216" t="s">
        <v>6</v>
      </c>
      <c r="BN41" s="216" t="s">
        <v>6</v>
      </c>
      <c r="BO41" s="216" t="s">
        <v>6</v>
      </c>
      <c r="BP41" s="216" t="s">
        <v>184</v>
      </c>
      <c r="BQ41" s="216" t="s">
        <v>2125</v>
      </c>
      <c r="BR41" s="216" t="s">
        <v>118</v>
      </c>
      <c r="BS41" s="216" t="s">
        <v>184</v>
      </c>
      <c r="BT41" s="216" t="s">
        <v>2554</v>
      </c>
      <c r="BU41" s="216" t="s">
        <v>119</v>
      </c>
      <c r="BV41" s="216" t="s">
        <v>184</v>
      </c>
      <c r="BW41" s="216">
        <v>0.03</v>
      </c>
      <c r="BX41" s="216" t="s">
        <v>118</v>
      </c>
      <c r="BY41" s="216">
        <v>2013</v>
      </c>
      <c r="BZ41" s="216" t="s">
        <v>119</v>
      </c>
      <c r="CA41" s="216" t="s">
        <v>303</v>
      </c>
      <c r="CB41" s="216" t="s">
        <v>6</v>
      </c>
      <c r="CC41" s="216" t="s">
        <v>6</v>
      </c>
      <c r="CD41" s="216">
        <v>1469</v>
      </c>
      <c r="CE41" s="216" t="s">
        <v>119</v>
      </c>
      <c r="CF41" s="216" t="s">
        <v>6</v>
      </c>
      <c r="CG41" s="216" t="s">
        <v>184</v>
      </c>
      <c r="CH41" s="216" t="s">
        <v>6</v>
      </c>
      <c r="CI41" s="216" t="s">
        <v>6</v>
      </c>
      <c r="CJ41" s="216" t="s">
        <v>13</v>
      </c>
      <c r="CK41" s="216" t="s">
        <v>13</v>
      </c>
      <c r="CL41" s="216" t="s">
        <v>2229</v>
      </c>
      <c r="CM41" s="216" t="s">
        <v>118</v>
      </c>
      <c r="CN41" s="216" t="s">
        <v>184</v>
      </c>
      <c r="CO41" s="216" t="s">
        <v>212</v>
      </c>
      <c r="CP41" s="216" t="s">
        <v>118</v>
      </c>
      <c r="CQ41" s="216" t="s">
        <v>184</v>
      </c>
      <c r="CR41" s="216" t="s">
        <v>243</v>
      </c>
      <c r="CS41" s="216" t="s">
        <v>506</v>
      </c>
      <c r="CT41" s="216" t="s">
        <v>187</v>
      </c>
      <c r="CU41" s="216" t="s">
        <v>186</v>
      </c>
      <c r="CV41" s="216" t="s">
        <v>184</v>
      </c>
      <c r="CW41" s="216" t="s">
        <v>184</v>
      </c>
      <c r="CX41" s="216" t="s">
        <v>184</v>
      </c>
      <c r="CY41" s="216" t="s">
        <v>2519</v>
      </c>
      <c r="CZ41" s="216" t="s">
        <v>2523</v>
      </c>
      <c r="DA41" s="216" t="s">
        <v>184</v>
      </c>
      <c r="DB41" s="216" t="s">
        <v>6</v>
      </c>
      <c r="DC41" s="216" t="s">
        <v>6</v>
      </c>
      <c r="DD41" s="216" t="s">
        <v>3697</v>
      </c>
      <c r="DE41" s="216" t="s">
        <v>118</v>
      </c>
      <c r="DF41" s="216" t="s">
        <v>6</v>
      </c>
      <c r="DG41" s="216" t="s">
        <v>6</v>
      </c>
      <c r="DH41" s="216" t="s">
        <v>3595</v>
      </c>
      <c r="DI41" s="216" t="s">
        <v>118</v>
      </c>
      <c r="DJ41" s="216" t="s">
        <v>6</v>
      </c>
      <c r="DK41" s="216" t="s">
        <v>6</v>
      </c>
      <c r="DL41" s="216" t="s">
        <v>6</v>
      </c>
      <c r="DM41" s="216" t="s">
        <v>6</v>
      </c>
      <c r="DN41" s="216" t="s">
        <v>6</v>
      </c>
      <c r="DO41" s="343">
        <v>4.8000000000000001E-2</v>
      </c>
      <c r="DP41" s="216" t="s">
        <v>13</v>
      </c>
      <c r="DQ41" s="216" t="s">
        <v>6</v>
      </c>
      <c r="DR41" s="216" t="s">
        <v>6</v>
      </c>
      <c r="DS41" s="216" t="s">
        <v>13</v>
      </c>
      <c r="DT41" s="216" t="s">
        <v>184</v>
      </c>
      <c r="DU41" s="216" t="s">
        <v>3453</v>
      </c>
      <c r="DV41" s="216" t="s">
        <v>2560</v>
      </c>
      <c r="DW41" s="216" t="s">
        <v>1177</v>
      </c>
      <c r="DX41" s="216" t="s">
        <v>1177</v>
      </c>
      <c r="DY41" s="198" t="s">
        <v>3727</v>
      </c>
      <c r="DZ41" s="198" t="s">
        <v>3699</v>
      </c>
      <c r="EA41" s="193" t="s">
        <v>3454</v>
      </c>
      <c r="EB41" s="190" t="s">
        <v>13</v>
      </c>
      <c r="EC41" s="198" t="s">
        <v>3427</v>
      </c>
      <c r="ED41" s="198" t="s">
        <v>2849</v>
      </c>
      <c r="EE41" s="216" t="s">
        <v>2540</v>
      </c>
      <c r="EF41" s="358">
        <v>1</v>
      </c>
      <c r="EG41" s="216" t="s">
        <v>3592</v>
      </c>
      <c r="EH41" s="216" t="s">
        <v>2367</v>
      </c>
      <c r="EI41" s="216" t="s">
        <v>119</v>
      </c>
      <c r="EJ41" s="216" t="s">
        <v>184</v>
      </c>
      <c r="EK41" s="216" t="s">
        <v>216</v>
      </c>
      <c r="EL41" s="216">
        <v>2010</v>
      </c>
      <c r="EM41" s="216" t="s">
        <v>119</v>
      </c>
      <c r="EN41" s="109" t="s">
        <v>6</v>
      </c>
      <c r="EO41" s="216" t="s">
        <v>6</v>
      </c>
      <c r="EP41" s="216" t="s">
        <v>6</v>
      </c>
      <c r="EQ41" s="216" t="s">
        <v>6</v>
      </c>
      <c r="ER41" s="216" t="s">
        <v>6</v>
      </c>
      <c r="ES41" s="216" t="s">
        <v>6</v>
      </c>
      <c r="ET41" s="216" t="s">
        <v>6</v>
      </c>
      <c r="EU41" s="216" t="s">
        <v>184</v>
      </c>
      <c r="EV41" s="216" t="s">
        <v>118</v>
      </c>
      <c r="EW41" s="216" t="s">
        <v>6</v>
      </c>
      <c r="EX41" s="216" t="s">
        <v>6</v>
      </c>
      <c r="EY41" s="216" t="s">
        <v>184</v>
      </c>
      <c r="EZ41" s="216" t="s">
        <v>203</v>
      </c>
      <c r="FA41" s="216" t="s">
        <v>184</v>
      </c>
    </row>
    <row r="42" spans="1:157" s="216" customFormat="1" ht="91.5" customHeight="1" x14ac:dyDescent="0.35">
      <c r="A42" s="216" t="s">
        <v>1840</v>
      </c>
      <c r="B42" s="216" t="s">
        <v>2262</v>
      </c>
      <c r="C42" s="308" t="s">
        <v>2316</v>
      </c>
      <c r="D42" s="216" t="s">
        <v>1303</v>
      </c>
      <c r="E42" s="216" t="s">
        <v>3609</v>
      </c>
      <c r="F42" s="216" t="s">
        <v>3517</v>
      </c>
      <c r="G42" s="216">
        <v>2014</v>
      </c>
      <c r="H42" s="216" t="s">
        <v>3632</v>
      </c>
      <c r="I42" s="216" t="s">
        <v>3669</v>
      </c>
      <c r="J42" s="216" t="s">
        <v>3668</v>
      </c>
      <c r="K42" s="216" t="s">
        <v>1304</v>
      </c>
      <c r="L42" s="216" t="s">
        <v>3452</v>
      </c>
      <c r="M42" s="216" t="s">
        <v>6</v>
      </c>
      <c r="N42" s="216" t="s">
        <v>3718</v>
      </c>
      <c r="O42" s="216" t="s">
        <v>144</v>
      </c>
      <c r="P42" s="216" t="s">
        <v>118</v>
      </c>
      <c r="Q42" s="216" t="s">
        <v>13</v>
      </c>
      <c r="R42" s="216" t="s">
        <v>13</v>
      </c>
      <c r="S42" s="216" t="s">
        <v>2308</v>
      </c>
      <c r="T42" s="216" t="s">
        <v>118</v>
      </c>
      <c r="U42" s="216" t="s">
        <v>3709</v>
      </c>
      <c r="V42" s="216" t="s">
        <v>184</v>
      </c>
      <c r="W42" s="216" t="s">
        <v>3154</v>
      </c>
      <c r="X42" s="216">
        <v>2010</v>
      </c>
      <c r="Y42" s="216" t="s">
        <v>2249</v>
      </c>
      <c r="Z42" s="216">
        <v>2011</v>
      </c>
      <c r="AA42" s="216">
        <v>24</v>
      </c>
      <c r="AB42" s="216" t="s">
        <v>119</v>
      </c>
      <c r="AC42" s="216" t="s">
        <v>184</v>
      </c>
      <c r="AD42" s="216" t="s">
        <v>378</v>
      </c>
      <c r="AE42" s="216" t="s">
        <v>119</v>
      </c>
      <c r="AF42" s="216" t="s">
        <v>6</v>
      </c>
      <c r="AG42" s="216" t="s">
        <v>1312</v>
      </c>
      <c r="AH42" s="216" t="s">
        <v>119</v>
      </c>
      <c r="AI42" s="216" t="s">
        <v>378</v>
      </c>
      <c r="AJ42" s="216" t="s">
        <v>119</v>
      </c>
      <c r="AK42" s="216" t="s">
        <v>110</v>
      </c>
      <c r="AL42" s="216" t="s">
        <v>118</v>
      </c>
      <c r="AM42" s="216" t="s">
        <v>2845</v>
      </c>
      <c r="AN42" s="216" t="s">
        <v>2309</v>
      </c>
      <c r="AO42" s="216" t="s">
        <v>118</v>
      </c>
      <c r="AP42" s="216" t="s">
        <v>166</v>
      </c>
      <c r="AQ42" s="216" t="s">
        <v>134</v>
      </c>
      <c r="AR42" s="216" t="s">
        <v>119</v>
      </c>
      <c r="AS42" s="216" t="s">
        <v>3209</v>
      </c>
      <c r="AT42" s="216" t="s">
        <v>3706</v>
      </c>
      <c r="AU42" s="216" t="s">
        <v>118</v>
      </c>
      <c r="AV42" s="216" t="s">
        <v>2212</v>
      </c>
      <c r="AW42" s="216" t="s">
        <v>2364</v>
      </c>
      <c r="AX42" s="216" t="s">
        <v>184</v>
      </c>
      <c r="AY42" s="216" t="s">
        <v>3700</v>
      </c>
      <c r="AZ42" s="216" t="s">
        <v>184</v>
      </c>
      <c r="BA42" s="216" t="s">
        <v>132</v>
      </c>
      <c r="BB42" s="216" t="s">
        <v>119</v>
      </c>
      <c r="BC42" s="216" t="s">
        <v>2527</v>
      </c>
      <c r="BD42" s="216" t="s">
        <v>118</v>
      </c>
      <c r="BE42" s="216" t="s">
        <v>2310</v>
      </c>
      <c r="BF42" s="216" t="s">
        <v>3713</v>
      </c>
      <c r="BG42" s="216" t="s">
        <v>119</v>
      </c>
      <c r="BH42" s="216" t="s">
        <v>6</v>
      </c>
      <c r="BI42" s="216" t="s">
        <v>6</v>
      </c>
      <c r="BJ42" s="216" t="s">
        <v>3713</v>
      </c>
      <c r="BK42" s="216" t="s">
        <v>119</v>
      </c>
      <c r="BL42" s="216" t="s">
        <v>6</v>
      </c>
      <c r="BM42" s="216" t="s">
        <v>6</v>
      </c>
      <c r="BN42" s="216" t="s">
        <v>6</v>
      </c>
      <c r="BO42" s="216" t="s">
        <v>6</v>
      </c>
      <c r="BP42" s="216" t="s">
        <v>184</v>
      </c>
      <c r="BQ42" s="216" t="s">
        <v>2125</v>
      </c>
      <c r="BR42" s="216" t="s">
        <v>118</v>
      </c>
      <c r="BS42" s="216" t="s">
        <v>184</v>
      </c>
      <c r="BT42" s="216" t="s">
        <v>2554</v>
      </c>
      <c r="BU42" s="216" t="s">
        <v>119</v>
      </c>
      <c r="BV42" s="216" t="s">
        <v>184</v>
      </c>
      <c r="BW42" s="216">
        <v>0.03</v>
      </c>
      <c r="BX42" s="216" t="s">
        <v>118</v>
      </c>
      <c r="BY42" s="216">
        <v>2013</v>
      </c>
      <c r="BZ42" s="216" t="s">
        <v>119</v>
      </c>
      <c r="CA42" s="216" t="s">
        <v>303</v>
      </c>
      <c r="CB42" s="216" t="s">
        <v>6</v>
      </c>
      <c r="CC42" s="216" t="s">
        <v>6</v>
      </c>
      <c r="CD42" s="216">
        <v>1469</v>
      </c>
      <c r="CE42" s="216" t="s">
        <v>119</v>
      </c>
      <c r="CF42" s="216" t="s">
        <v>6</v>
      </c>
      <c r="CG42" s="216" t="s">
        <v>184</v>
      </c>
      <c r="CH42" s="216" t="s">
        <v>6</v>
      </c>
      <c r="CI42" s="216" t="s">
        <v>6</v>
      </c>
      <c r="CJ42" s="216" t="s">
        <v>13</v>
      </c>
      <c r="CK42" s="216" t="s">
        <v>13</v>
      </c>
      <c r="CL42" s="216" t="s">
        <v>2229</v>
      </c>
      <c r="CM42" s="216" t="s">
        <v>118</v>
      </c>
      <c r="CN42" s="216" t="s">
        <v>184</v>
      </c>
      <c r="CO42" s="216" t="s">
        <v>212</v>
      </c>
      <c r="CP42" s="216" t="s">
        <v>118</v>
      </c>
      <c r="CQ42" s="216" t="s">
        <v>184</v>
      </c>
      <c r="CR42" s="216" t="s">
        <v>243</v>
      </c>
      <c r="CS42" s="216" t="s">
        <v>506</v>
      </c>
      <c r="CT42" s="216" t="s">
        <v>187</v>
      </c>
      <c r="CU42" s="216" t="s">
        <v>186</v>
      </c>
      <c r="CV42" s="216" t="s">
        <v>184</v>
      </c>
      <c r="CW42" s="216" t="s">
        <v>184</v>
      </c>
      <c r="CX42" s="216" t="s">
        <v>184</v>
      </c>
      <c r="CY42" s="216" t="s">
        <v>2519</v>
      </c>
      <c r="CZ42" s="216" t="s">
        <v>2523</v>
      </c>
      <c r="DA42" s="216" t="s">
        <v>184</v>
      </c>
      <c r="DB42" s="216" t="s">
        <v>6</v>
      </c>
      <c r="DC42" s="216" t="s">
        <v>6</v>
      </c>
      <c r="DD42" s="216" t="s">
        <v>3697</v>
      </c>
      <c r="DE42" s="216" t="s">
        <v>118</v>
      </c>
      <c r="DF42" s="216" t="s">
        <v>6</v>
      </c>
      <c r="DG42" s="216" t="s">
        <v>6</v>
      </c>
      <c r="DH42" s="216" t="s">
        <v>3595</v>
      </c>
      <c r="DI42" s="216" t="s">
        <v>118</v>
      </c>
      <c r="DJ42" s="216" t="s">
        <v>6</v>
      </c>
      <c r="DK42" s="216" t="s">
        <v>6</v>
      </c>
      <c r="DL42" s="216" t="s">
        <v>6</v>
      </c>
      <c r="DM42" s="216" t="s">
        <v>6</v>
      </c>
      <c r="DN42" s="216" t="s">
        <v>6</v>
      </c>
      <c r="DO42" s="343" t="s">
        <v>6</v>
      </c>
      <c r="DP42" s="216" t="s">
        <v>13</v>
      </c>
      <c r="DQ42" s="216" t="s">
        <v>6</v>
      </c>
      <c r="DR42" s="216" t="s">
        <v>6</v>
      </c>
      <c r="DS42" s="216" t="s">
        <v>13</v>
      </c>
      <c r="DT42" s="216" t="s">
        <v>184</v>
      </c>
      <c r="DU42" s="216" t="s">
        <v>3453</v>
      </c>
      <c r="DV42" s="216" t="s">
        <v>2560</v>
      </c>
      <c r="DW42" s="216" t="s">
        <v>1177</v>
      </c>
      <c r="DX42" s="216" t="s">
        <v>1177</v>
      </c>
      <c r="DY42" s="198" t="s">
        <v>3727</v>
      </c>
      <c r="DZ42" s="198" t="s">
        <v>3699</v>
      </c>
      <c r="EA42" s="193" t="s">
        <v>3454</v>
      </c>
      <c r="EB42" s="190" t="s">
        <v>13</v>
      </c>
      <c r="EC42" s="198" t="s">
        <v>3427</v>
      </c>
      <c r="ED42" s="198" t="s">
        <v>2849</v>
      </c>
      <c r="EE42" s="216" t="s">
        <v>2540</v>
      </c>
      <c r="EF42" s="358">
        <v>2</v>
      </c>
      <c r="EG42" s="216" t="s">
        <v>3593</v>
      </c>
      <c r="EH42" s="216" t="s">
        <v>1681</v>
      </c>
      <c r="EI42" s="216" t="s">
        <v>119</v>
      </c>
      <c r="EJ42" s="216" t="s">
        <v>184</v>
      </c>
      <c r="EK42" s="216" t="s">
        <v>216</v>
      </c>
      <c r="EL42" s="216">
        <v>2010</v>
      </c>
      <c r="EM42" s="216" t="s">
        <v>119</v>
      </c>
      <c r="EN42" s="109" t="s">
        <v>6</v>
      </c>
      <c r="EO42" s="216" t="s">
        <v>6</v>
      </c>
      <c r="EP42" s="216" t="s">
        <v>6</v>
      </c>
      <c r="EQ42" s="216" t="s">
        <v>6</v>
      </c>
      <c r="ER42" s="216" t="s">
        <v>6</v>
      </c>
      <c r="ES42" s="216" t="s">
        <v>6</v>
      </c>
      <c r="ET42" s="216" t="s">
        <v>6</v>
      </c>
      <c r="EU42" s="216" t="s">
        <v>184</v>
      </c>
      <c r="EV42" s="216" t="s">
        <v>118</v>
      </c>
      <c r="EW42" s="216" t="s">
        <v>6</v>
      </c>
      <c r="EX42" s="216" t="s">
        <v>6</v>
      </c>
      <c r="EY42" s="216" t="s">
        <v>184</v>
      </c>
      <c r="EZ42" s="216" t="s">
        <v>203</v>
      </c>
      <c r="FA42" s="216" t="s">
        <v>184</v>
      </c>
    </row>
    <row r="43" spans="1:157" s="216" customFormat="1" ht="46.25" customHeight="1" x14ac:dyDescent="0.35">
      <c r="A43" s="216" t="s">
        <v>1842</v>
      </c>
      <c r="B43" s="216" t="s">
        <v>2262</v>
      </c>
      <c r="C43" s="308" t="s">
        <v>2317</v>
      </c>
      <c r="D43" s="216" t="s">
        <v>1303</v>
      </c>
      <c r="E43" s="216" t="s">
        <v>3609</v>
      </c>
      <c r="F43" s="216" t="s">
        <v>3517</v>
      </c>
      <c r="G43" s="216">
        <v>2014</v>
      </c>
      <c r="H43" s="216" t="s">
        <v>3632</v>
      </c>
      <c r="I43" s="216" t="s">
        <v>3669</v>
      </c>
      <c r="J43" s="216" t="s">
        <v>3668</v>
      </c>
      <c r="K43" s="216" t="s">
        <v>1304</v>
      </c>
      <c r="L43" s="216" t="s">
        <v>3452</v>
      </c>
      <c r="M43" s="216" t="s">
        <v>6</v>
      </c>
      <c r="N43" s="216" t="s">
        <v>3718</v>
      </c>
      <c r="O43" s="216" t="s">
        <v>144</v>
      </c>
      <c r="P43" s="216" t="s">
        <v>118</v>
      </c>
      <c r="Q43" s="216" t="s">
        <v>13</v>
      </c>
      <c r="R43" s="216" t="s">
        <v>13</v>
      </c>
      <c r="S43" s="216" t="s">
        <v>2308</v>
      </c>
      <c r="T43" s="216" t="s">
        <v>118</v>
      </c>
      <c r="U43" s="216" t="s">
        <v>3709</v>
      </c>
      <c r="V43" s="216" t="s">
        <v>184</v>
      </c>
      <c r="W43" s="216" t="s">
        <v>3154</v>
      </c>
      <c r="X43" s="216">
        <v>2010</v>
      </c>
      <c r="Y43" s="216" t="s">
        <v>2249</v>
      </c>
      <c r="Z43" s="216">
        <v>2011</v>
      </c>
      <c r="AA43" s="216">
        <v>24</v>
      </c>
      <c r="AB43" s="216" t="s">
        <v>119</v>
      </c>
      <c r="AC43" s="216" t="s">
        <v>184</v>
      </c>
      <c r="AD43" s="216" t="s">
        <v>378</v>
      </c>
      <c r="AE43" s="216" t="s">
        <v>119</v>
      </c>
      <c r="AF43" s="216" t="s">
        <v>6</v>
      </c>
      <c r="AG43" s="216" t="s">
        <v>1312</v>
      </c>
      <c r="AH43" s="216" t="s">
        <v>119</v>
      </c>
      <c r="AI43" s="216" t="s">
        <v>378</v>
      </c>
      <c r="AJ43" s="216" t="s">
        <v>119</v>
      </c>
      <c r="AK43" s="216" t="s">
        <v>110</v>
      </c>
      <c r="AL43" s="216" t="s">
        <v>118</v>
      </c>
      <c r="AM43" s="216" t="s">
        <v>2845</v>
      </c>
      <c r="AN43" s="216" t="s">
        <v>2309</v>
      </c>
      <c r="AO43" s="216" t="s">
        <v>118</v>
      </c>
      <c r="AP43" s="216" t="s">
        <v>166</v>
      </c>
      <c r="AQ43" s="216" t="s">
        <v>134</v>
      </c>
      <c r="AR43" s="216" t="s">
        <v>119</v>
      </c>
      <c r="AS43" s="216" t="s">
        <v>3209</v>
      </c>
      <c r="AT43" s="216" t="s">
        <v>3705</v>
      </c>
      <c r="AU43" s="216" t="s">
        <v>119</v>
      </c>
      <c r="AV43" s="216" t="s">
        <v>2212</v>
      </c>
      <c r="AW43" s="216" t="s">
        <v>2366</v>
      </c>
      <c r="AX43" s="216" t="s">
        <v>184</v>
      </c>
      <c r="AY43" s="216" t="s">
        <v>3700</v>
      </c>
      <c r="AZ43" s="216" t="s">
        <v>184</v>
      </c>
      <c r="BA43" s="216" t="s">
        <v>132</v>
      </c>
      <c r="BB43" s="216" t="s">
        <v>119</v>
      </c>
      <c r="BC43" s="216" t="s">
        <v>2527</v>
      </c>
      <c r="BD43" s="216" t="s">
        <v>118</v>
      </c>
      <c r="BE43" s="216" t="s">
        <v>2310</v>
      </c>
      <c r="BF43" s="216" t="s">
        <v>3713</v>
      </c>
      <c r="BG43" s="216" t="s">
        <v>119</v>
      </c>
      <c r="BH43" s="216" t="s">
        <v>6</v>
      </c>
      <c r="BI43" s="216" t="s">
        <v>6</v>
      </c>
      <c r="BJ43" s="216" t="s">
        <v>3713</v>
      </c>
      <c r="BK43" s="216" t="s">
        <v>119</v>
      </c>
      <c r="BL43" s="216" t="s">
        <v>6</v>
      </c>
      <c r="BM43" s="216" t="s">
        <v>6</v>
      </c>
      <c r="BN43" s="216" t="s">
        <v>6</v>
      </c>
      <c r="BO43" s="216" t="s">
        <v>6</v>
      </c>
      <c r="BP43" s="216" t="s">
        <v>184</v>
      </c>
      <c r="BQ43" s="216" t="s">
        <v>2125</v>
      </c>
      <c r="BR43" s="216" t="s">
        <v>118</v>
      </c>
      <c r="BS43" s="216" t="s">
        <v>184</v>
      </c>
      <c r="BT43" s="216" t="s">
        <v>2554</v>
      </c>
      <c r="BU43" s="216" t="s">
        <v>119</v>
      </c>
      <c r="BV43" s="216" t="s">
        <v>184</v>
      </c>
      <c r="BW43" s="216">
        <v>0.03</v>
      </c>
      <c r="BX43" s="216" t="s">
        <v>118</v>
      </c>
      <c r="BY43" s="216">
        <v>2013</v>
      </c>
      <c r="BZ43" s="216" t="s">
        <v>119</v>
      </c>
      <c r="CA43" s="216" t="s">
        <v>303</v>
      </c>
      <c r="CB43" s="216" t="s">
        <v>6</v>
      </c>
      <c r="CC43" s="216" t="s">
        <v>6</v>
      </c>
      <c r="CD43" s="216">
        <v>1469</v>
      </c>
      <c r="CE43" s="216" t="s">
        <v>119</v>
      </c>
      <c r="CF43" s="216" t="s">
        <v>6</v>
      </c>
      <c r="CG43" s="216" t="s">
        <v>184</v>
      </c>
      <c r="CH43" s="216" t="s">
        <v>6</v>
      </c>
      <c r="CI43" s="216" t="s">
        <v>6</v>
      </c>
      <c r="CJ43" s="216" t="s">
        <v>13</v>
      </c>
      <c r="CK43" s="216" t="s">
        <v>13</v>
      </c>
      <c r="CL43" s="216" t="s">
        <v>2229</v>
      </c>
      <c r="CM43" s="216" t="s">
        <v>118</v>
      </c>
      <c r="CN43" s="216" t="s">
        <v>184</v>
      </c>
      <c r="CO43" s="216" t="s">
        <v>212</v>
      </c>
      <c r="CP43" s="216" t="s">
        <v>118</v>
      </c>
      <c r="CQ43" s="216" t="s">
        <v>184</v>
      </c>
      <c r="CR43" s="216" t="s">
        <v>243</v>
      </c>
      <c r="CS43" s="216" t="s">
        <v>506</v>
      </c>
      <c r="CT43" s="216" t="s">
        <v>187</v>
      </c>
      <c r="CU43" s="216" t="s">
        <v>186</v>
      </c>
      <c r="CV43" s="216" t="s">
        <v>184</v>
      </c>
      <c r="CW43" s="216" t="s">
        <v>184</v>
      </c>
      <c r="CX43" s="216" t="s">
        <v>184</v>
      </c>
      <c r="CY43" s="216" t="s">
        <v>2519</v>
      </c>
      <c r="CZ43" s="216" t="s">
        <v>2523</v>
      </c>
      <c r="DA43" s="216" t="s">
        <v>184</v>
      </c>
      <c r="DB43" s="216" t="s">
        <v>6</v>
      </c>
      <c r="DC43" s="216" t="s">
        <v>6</v>
      </c>
      <c r="DD43" s="216" t="s">
        <v>3697</v>
      </c>
      <c r="DE43" s="216" t="s">
        <v>118</v>
      </c>
      <c r="DF43" s="216" t="s">
        <v>6</v>
      </c>
      <c r="DG43" s="216" t="s">
        <v>6</v>
      </c>
      <c r="DH43" s="216" t="s">
        <v>3595</v>
      </c>
      <c r="DI43" s="216" t="s">
        <v>118</v>
      </c>
      <c r="DJ43" s="216" t="s">
        <v>6</v>
      </c>
      <c r="DK43" s="216" t="s">
        <v>6</v>
      </c>
      <c r="DL43" s="216" t="s">
        <v>6</v>
      </c>
      <c r="DM43" s="216" t="s">
        <v>6</v>
      </c>
      <c r="DN43" s="216" t="s">
        <v>6</v>
      </c>
      <c r="DO43" s="343">
        <v>4.8000000000000001E-2</v>
      </c>
      <c r="DP43" s="216" t="s">
        <v>13</v>
      </c>
      <c r="DQ43" s="216" t="s">
        <v>6</v>
      </c>
      <c r="DR43" s="216" t="s">
        <v>6</v>
      </c>
      <c r="DS43" s="216" t="s">
        <v>13</v>
      </c>
      <c r="DT43" s="216" t="s">
        <v>184</v>
      </c>
      <c r="DU43" s="216" t="s">
        <v>3453</v>
      </c>
      <c r="DV43" s="216" t="s">
        <v>2560</v>
      </c>
      <c r="DW43" s="216" t="s">
        <v>1177</v>
      </c>
      <c r="DX43" s="216" t="s">
        <v>1177</v>
      </c>
      <c r="DY43" s="198" t="s">
        <v>3727</v>
      </c>
      <c r="DZ43" s="198" t="s">
        <v>3699</v>
      </c>
      <c r="EA43" s="193" t="s">
        <v>3454</v>
      </c>
      <c r="EB43" s="190" t="s">
        <v>13</v>
      </c>
      <c r="EC43" s="198" t="s">
        <v>3427</v>
      </c>
      <c r="ED43" s="198" t="s">
        <v>2849</v>
      </c>
      <c r="EE43" s="216" t="s">
        <v>2540</v>
      </c>
      <c r="EF43" s="358">
        <v>1</v>
      </c>
      <c r="EG43" s="216" t="s">
        <v>3594</v>
      </c>
      <c r="EH43" s="216" t="s">
        <v>2365</v>
      </c>
      <c r="EI43" s="216" t="s">
        <v>119</v>
      </c>
      <c r="EJ43" s="216" t="s">
        <v>184</v>
      </c>
      <c r="EK43" s="216" t="s">
        <v>216</v>
      </c>
      <c r="EL43" s="216">
        <v>2010</v>
      </c>
      <c r="EM43" s="216" t="s">
        <v>119</v>
      </c>
      <c r="EN43" s="109" t="s">
        <v>6</v>
      </c>
      <c r="EO43" s="216" t="s">
        <v>6</v>
      </c>
      <c r="EP43" s="216" t="s">
        <v>6</v>
      </c>
      <c r="EQ43" s="216" t="s">
        <v>6</v>
      </c>
      <c r="ER43" s="216" t="s">
        <v>6</v>
      </c>
      <c r="ES43" s="216" t="s">
        <v>6</v>
      </c>
      <c r="ET43" s="216" t="s">
        <v>6</v>
      </c>
      <c r="EU43" s="216" t="s">
        <v>184</v>
      </c>
      <c r="EV43" s="216" t="s">
        <v>118</v>
      </c>
      <c r="EW43" s="216" t="s">
        <v>6</v>
      </c>
      <c r="EX43" s="216" t="s">
        <v>6</v>
      </c>
      <c r="EY43" s="216" t="s">
        <v>184</v>
      </c>
      <c r="EZ43" s="216" t="s">
        <v>203</v>
      </c>
      <c r="FA43" s="216" t="s">
        <v>184</v>
      </c>
    </row>
    <row r="44" spans="1:157" s="31" customFormat="1" ht="92" customHeight="1" x14ac:dyDescent="0.35">
      <c r="A44" s="111" t="s">
        <v>1844</v>
      </c>
      <c r="B44" s="111" t="s">
        <v>2262</v>
      </c>
      <c r="C44" s="308" t="s">
        <v>2318</v>
      </c>
      <c r="D44" s="111" t="s">
        <v>1303</v>
      </c>
      <c r="E44" s="216" t="s">
        <v>3610</v>
      </c>
      <c r="F44" s="111" t="s">
        <v>3518</v>
      </c>
      <c r="G44" s="111">
        <v>2014</v>
      </c>
      <c r="H44" s="111" t="s">
        <v>3633</v>
      </c>
      <c r="I44" s="111" t="s">
        <v>3670</v>
      </c>
      <c r="J44" s="216" t="s">
        <v>3671</v>
      </c>
      <c r="K44" s="111" t="s">
        <v>1304</v>
      </c>
      <c r="L44" s="111" t="s">
        <v>184</v>
      </c>
      <c r="M44" s="111" t="s">
        <v>6</v>
      </c>
      <c r="N44" s="111" t="s">
        <v>3718</v>
      </c>
      <c r="O44" s="111" t="s">
        <v>144</v>
      </c>
      <c r="P44" s="111" t="s">
        <v>118</v>
      </c>
      <c r="Q44" s="111" t="s">
        <v>13</v>
      </c>
      <c r="R44" s="111" t="s">
        <v>13</v>
      </c>
      <c r="S44" s="111" t="s">
        <v>2319</v>
      </c>
      <c r="T44" s="111" t="s">
        <v>118</v>
      </c>
      <c r="U44" s="111" t="s">
        <v>3710</v>
      </c>
      <c r="V44" s="111" t="s">
        <v>184</v>
      </c>
      <c r="W44" s="111" t="s">
        <v>6</v>
      </c>
      <c r="X44" s="111" t="s">
        <v>6</v>
      </c>
      <c r="Y44" s="111" t="s">
        <v>6</v>
      </c>
      <c r="Z44" s="111" t="s">
        <v>6</v>
      </c>
      <c r="AA44" s="111">
        <v>2.25</v>
      </c>
      <c r="AB44" s="111" t="s">
        <v>118</v>
      </c>
      <c r="AC44" s="111" t="s">
        <v>184</v>
      </c>
      <c r="AD44" s="111" t="s">
        <v>378</v>
      </c>
      <c r="AE44" s="111" t="s">
        <v>119</v>
      </c>
      <c r="AF44" s="216" t="s">
        <v>6</v>
      </c>
      <c r="AG44" s="111" t="s">
        <v>1312</v>
      </c>
      <c r="AH44" s="111" t="s">
        <v>119</v>
      </c>
      <c r="AI44" s="111" t="s">
        <v>378</v>
      </c>
      <c r="AJ44" s="111" t="s">
        <v>119</v>
      </c>
      <c r="AK44" s="111" t="s">
        <v>111</v>
      </c>
      <c r="AL44" s="111" t="s">
        <v>119</v>
      </c>
      <c r="AM44" s="111" t="s">
        <v>13</v>
      </c>
      <c r="AN44" s="111" t="s">
        <v>2320</v>
      </c>
      <c r="AO44" s="111" t="s">
        <v>118</v>
      </c>
      <c r="AP44" s="111" t="s">
        <v>166</v>
      </c>
      <c r="AQ44" s="111" t="s">
        <v>135</v>
      </c>
      <c r="AR44" s="111" t="s">
        <v>119</v>
      </c>
      <c r="AS44" s="111" t="s">
        <v>3210</v>
      </c>
      <c r="AT44" s="111" t="s">
        <v>3705</v>
      </c>
      <c r="AU44" s="111" t="s">
        <v>118</v>
      </c>
      <c r="AV44" s="216" t="s">
        <v>2190</v>
      </c>
      <c r="AW44" s="111" t="s">
        <v>2321</v>
      </c>
      <c r="AX44" s="111" t="s">
        <v>184</v>
      </c>
      <c r="AY44" s="111" t="s">
        <v>6</v>
      </c>
      <c r="AZ44" s="111" t="s">
        <v>184</v>
      </c>
      <c r="BA44" s="111" t="s">
        <v>132</v>
      </c>
      <c r="BB44" s="111" t="s">
        <v>119</v>
      </c>
      <c r="BC44" s="111" t="s">
        <v>2528</v>
      </c>
      <c r="BD44" s="111" t="s">
        <v>119</v>
      </c>
      <c r="BE44" s="111" t="s">
        <v>2322</v>
      </c>
      <c r="BF44" s="111" t="s">
        <v>6</v>
      </c>
      <c r="BG44" s="111" t="s">
        <v>6</v>
      </c>
      <c r="BH44" s="111" t="s">
        <v>6</v>
      </c>
      <c r="BI44" s="111" t="s">
        <v>6</v>
      </c>
      <c r="BJ44" s="111" t="s">
        <v>6</v>
      </c>
      <c r="BK44" s="111" t="s">
        <v>6</v>
      </c>
      <c r="BL44" s="111" t="s">
        <v>6</v>
      </c>
      <c r="BM44" s="111" t="s">
        <v>6</v>
      </c>
      <c r="BN44" s="111" t="s">
        <v>6</v>
      </c>
      <c r="BO44" s="111" t="s">
        <v>6</v>
      </c>
      <c r="BP44" s="111" t="s">
        <v>184</v>
      </c>
      <c r="BQ44" s="111" t="s">
        <v>3708</v>
      </c>
      <c r="BR44" s="111" t="s">
        <v>119</v>
      </c>
      <c r="BS44" s="111" t="s">
        <v>184</v>
      </c>
      <c r="BT44" s="111" t="s">
        <v>2554</v>
      </c>
      <c r="BU44" s="111" t="s">
        <v>119</v>
      </c>
      <c r="BV44" s="111" t="s">
        <v>184</v>
      </c>
      <c r="BW44" s="111" t="s">
        <v>6</v>
      </c>
      <c r="BX44" s="111" t="s">
        <v>6</v>
      </c>
      <c r="BY44" s="111">
        <v>2013</v>
      </c>
      <c r="BZ44" s="111" t="s">
        <v>119</v>
      </c>
      <c r="CA44" s="111" t="s">
        <v>303</v>
      </c>
      <c r="CB44" s="111" t="s">
        <v>6</v>
      </c>
      <c r="CC44" s="111" t="s">
        <v>6</v>
      </c>
      <c r="CD44" s="111" t="s">
        <v>6</v>
      </c>
      <c r="CE44" s="111" t="s">
        <v>6</v>
      </c>
      <c r="CF44" s="111" t="s">
        <v>6</v>
      </c>
      <c r="CG44" s="111" t="s">
        <v>184</v>
      </c>
      <c r="CH44" s="111" t="s">
        <v>6</v>
      </c>
      <c r="CI44" s="111" t="s">
        <v>6</v>
      </c>
      <c r="CJ44" s="111" t="s">
        <v>6</v>
      </c>
      <c r="CK44" s="111" t="s">
        <v>6</v>
      </c>
      <c r="CL44" s="111" t="s">
        <v>6</v>
      </c>
      <c r="CM44" s="111" t="s">
        <v>6</v>
      </c>
      <c r="CN44" s="111" t="s">
        <v>184</v>
      </c>
      <c r="CO44" s="111" t="s">
        <v>213</v>
      </c>
      <c r="CP44" s="111" t="s">
        <v>119</v>
      </c>
      <c r="CQ44" s="111" t="s">
        <v>184</v>
      </c>
      <c r="CR44" s="111" t="s">
        <v>243</v>
      </c>
      <c r="CS44" s="111" t="s">
        <v>186</v>
      </c>
      <c r="CT44" s="111" t="s">
        <v>187</v>
      </c>
      <c r="CU44" s="111" t="s">
        <v>186</v>
      </c>
      <c r="CV44" s="111" t="s">
        <v>184</v>
      </c>
      <c r="CW44" s="111" t="s">
        <v>184</v>
      </c>
      <c r="CX44" s="111" t="s">
        <v>184</v>
      </c>
      <c r="CY44" s="111" t="s">
        <v>2519</v>
      </c>
      <c r="CZ44" s="111" t="s">
        <v>2524</v>
      </c>
      <c r="DA44" s="111" t="s">
        <v>184</v>
      </c>
      <c r="DB44" s="111" t="s">
        <v>6</v>
      </c>
      <c r="DC44" s="111" t="s">
        <v>6</v>
      </c>
      <c r="DD44" s="111" t="s">
        <v>3696</v>
      </c>
      <c r="DE44" s="111" t="s">
        <v>119</v>
      </c>
      <c r="DF44" s="111" t="s">
        <v>6</v>
      </c>
      <c r="DG44" s="111" t="s">
        <v>6</v>
      </c>
      <c r="DH44" s="111" t="s">
        <v>3595</v>
      </c>
      <c r="DI44" s="111" t="s">
        <v>118</v>
      </c>
      <c r="DJ44" s="111" t="s">
        <v>6</v>
      </c>
      <c r="DK44" s="111" t="s">
        <v>6</v>
      </c>
      <c r="DL44" s="111" t="s">
        <v>6</v>
      </c>
      <c r="DM44" s="111" t="s">
        <v>6</v>
      </c>
      <c r="DN44" s="111" t="s">
        <v>6</v>
      </c>
      <c r="DO44" s="343">
        <v>4.8000000000000001E-2</v>
      </c>
      <c r="DP44" s="111" t="s">
        <v>13</v>
      </c>
      <c r="DQ44" s="111" t="s">
        <v>6</v>
      </c>
      <c r="DR44" s="111" t="s">
        <v>6</v>
      </c>
      <c r="DS44" s="111" t="s">
        <v>13</v>
      </c>
      <c r="DT44" s="111" t="s">
        <v>184</v>
      </c>
      <c r="DU44" s="111" t="s">
        <v>2323</v>
      </c>
      <c r="DV44" s="111" t="s">
        <v>2560</v>
      </c>
      <c r="DW44" s="111" t="s">
        <v>1177</v>
      </c>
      <c r="DX44" s="111" t="s">
        <v>1177</v>
      </c>
      <c r="DY44" s="198" t="s">
        <v>3727</v>
      </c>
      <c r="DZ44" s="198" t="s">
        <v>1908</v>
      </c>
      <c r="EA44" s="198" t="s">
        <v>2846</v>
      </c>
      <c r="EB44" s="190" t="s">
        <v>13</v>
      </c>
      <c r="EC44" s="198" t="s">
        <v>2811</v>
      </c>
      <c r="ED44" s="198" t="s">
        <v>2815</v>
      </c>
      <c r="EE44" s="198" t="s">
        <v>2729</v>
      </c>
      <c r="EF44" s="350">
        <v>1</v>
      </c>
      <c r="EG44" s="216" t="s">
        <v>3501</v>
      </c>
      <c r="EH44" s="111" t="s">
        <v>2285</v>
      </c>
      <c r="EI44" s="111" t="s">
        <v>119</v>
      </c>
      <c r="EJ44" s="111" t="s">
        <v>184</v>
      </c>
      <c r="EK44" s="111" t="s">
        <v>6</v>
      </c>
      <c r="EL44" s="111" t="s">
        <v>6</v>
      </c>
      <c r="EM44" s="111" t="s">
        <v>6</v>
      </c>
      <c r="EN44" s="111" t="s">
        <v>6</v>
      </c>
      <c r="EO44" s="111" t="s">
        <v>6</v>
      </c>
      <c r="EP44" s="111" t="s">
        <v>6</v>
      </c>
      <c r="EQ44" s="111" t="s">
        <v>6</v>
      </c>
      <c r="ER44" s="111" t="s">
        <v>6</v>
      </c>
      <c r="ES44" s="111" t="s">
        <v>6</v>
      </c>
      <c r="ET44" s="111" t="s">
        <v>6</v>
      </c>
      <c r="EU44" s="111" t="s">
        <v>184</v>
      </c>
      <c r="EV44" s="111" t="s">
        <v>118</v>
      </c>
      <c r="EW44" s="111" t="s">
        <v>6</v>
      </c>
      <c r="EX44" s="111" t="s">
        <v>6</v>
      </c>
      <c r="EY44" s="111" t="s">
        <v>184</v>
      </c>
      <c r="EZ44" s="111" t="s">
        <v>203</v>
      </c>
      <c r="FA44" s="111" t="s">
        <v>184</v>
      </c>
    </row>
    <row r="45" spans="1:157" s="31" customFormat="1" ht="92" customHeight="1" x14ac:dyDescent="0.35">
      <c r="A45" s="111" t="s">
        <v>1886</v>
      </c>
      <c r="B45" s="111" t="s">
        <v>2262</v>
      </c>
      <c r="C45" s="309" t="s">
        <v>2324</v>
      </c>
      <c r="D45" s="111" t="s">
        <v>1303</v>
      </c>
      <c r="E45" s="216" t="s">
        <v>3610</v>
      </c>
      <c r="F45" s="216" t="s">
        <v>3518</v>
      </c>
      <c r="G45" s="111">
        <v>2014</v>
      </c>
      <c r="H45" s="216" t="s">
        <v>3633</v>
      </c>
      <c r="I45" s="216" t="s">
        <v>3670</v>
      </c>
      <c r="J45" s="216" t="s">
        <v>3671</v>
      </c>
      <c r="K45" s="111" t="s">
        <v>1304</v>
      </c>
      <c r="L45" s="111" t="s">
        <v>184</v>
      </c>
      <c r="M45" s="111" t="s">
        <v>6</v>
      </c>
      <c r="N45" s="111" t="s">
        <v>3718</v>
      </c>
      <c r="O45" s="111" t="s">
        <v>144</v>
      </c>
      <c r="P45" s="111" t="s">
        <v>118</v>
      </c>
      <c r="Q45" s="111" t="s">
        <v>13</v>
      </c>
      <c r="R45" s="111" t="s">
        <v>13</v>
      </c>
      <c r="S45" s="111" t="s">
        <v>2319</v>
      </c>
      <c r="T45" s="111" t="s">
        <v>118</v>
      </c>
      <c r="U45" s="216" t="s">
        <v>3710</v>
      </c>
      <c r="V45" s="111" t="s">
        <v>184</v>
      </c>
      <c r="W45" s="111" t="s">
        <v>6</v>
      </c>
      <c r="X45" s="111" t="s">
        <v>6</v>
      </c>
      <c r="Y45" s="111" t="s">
        <v>6</v>
      </c>
      <c r="Z45" s="111" t="s">
        <v>6</v>
      </c>
      <c r="AA45" s="111">
        <v>2.25</v>
      </c>
      <c r="AB45" s="111" t="s">
        <v>118</v>
      </c>
      <c r="AC45" s="111" t="s">
        <v>184</v>
      </c>
      <c r="AD45" s="111" t="s">
        <v>378</v>
      </c>
      <c r="AE45" s="111" t="s">
        <v>119</v>
      </c>
      <c r="AF45" s="216" t="s">
        <v>6</v>
      </c>
      <c r="AG45" s="111" t="s">
        <v>1312</v>
      </c>
      <c r="AH45" s="111" t="s">
        <v>119</v>
      </c>
      <c r="AI45" s="111" t="s">
        <v>378</v>
      </c>
      <c r="AJ45" s="111" t="s">
        <v>119</v>
      </c>
      <c r="AK45" s="111" t="s">
        <v>111</v>
      </c>
      <c r="AL45" s="111" t="s">
        <v>119</v>
      </c>
      <c r="AM45" s="111" t="s">
        <v>13</v>
      </c>
      <c r="AN45" s="111" t="s">
        <v>2320</v>
      </c>
      <c r="AO45" s="111" t="s">
        <v>118</v>
      </c>
      <c r="AP45" s="111" t="s">
        <v>166</v>
      </c>
      <c r="AQ45" s="111" t="s">
        <v>135</v>
      </c>
      <c r="AR45" s="111" t="s">
        <v>119</v>
      </c>
      <c r="AS45" s="111" t="s">
        <v>3210</v>
      </c>
      <c r="AT45" s="111" t="s">
        <v>3705</v>
      </c>
      <c r="AU45" s="111" t="s">
        <v>118</v>
      </c>
      <c r="AV45" s="216" t="s">
        <v>2190</v>
      </c>
      <c r="AW45" s="111" t="s">
        <v>2321</v>
      </c>
      <c r="AX45" s="111" t="s">
        <v>184</v>
      </c>
      <c r="AY45" s="111" t="s">
        <v>6</v>
      </c>
      <c r="AZ45" s="111" t="s">
        <v>184</v>
      </c>
      <c r="BA45" s="111" t="s">
        <v>132</v>
      </c>
      <c r="BB45" s="111" t="s">
        <v>119</v>
      </c>
      <c r="BC45" s="111" t="s">
        <v>2528</v>
      </c>
      <c r="BD45" s="111" t="s">
        <v>119</v>
      </c>
      <c r="BE45" s="111" t="s">
        <v>2322</v>
      </c>
      <c r="BF45" s="111" t="s">
        <v>6</v>
      </c>
      <c r="BG45" s="111" t="s">
        <v>6</v>
      </c>
      <c r="BH45" s="111" t="s">
        <v>6</v>
      </c>
      <c r="BI45" s="111" t="s">
        <v>6</v>
      </c>
      <c r="BJ45" s="111" t="s">
        <v>6</v>
      </c>
      <c r="BK45" s="111" t="s">
        <v>6</v>
      </c>
      <c r="BL45" s="111" t="s">
        <v>6</v>
      </c>
      <c r="BM45" s="111" t="s">
        <v>6</v>
      </c>
      <c r="BN45" s="111" t="s">
        <v>6</v>
      </c>
      <c r="BO45" s="111" t="s">
        <v>6</v>
      </c>
      <c r="BP45" s="111" t="s">
        <v>184</v>
      </c>
      <c r="BQ45" s="111" t="s">
        <v>3708</v>
      </c>
      <c r="BR45" s="111" t="s">
        <v>119</v>
      </c>
      <c r="BS45" s="111" t="s">
        <v>184</v>
      </c>
      <c r="BT45" s="111" t="s">
        <v>2554</v>
      </c>
      <c r="BU45" s="111" t="s">
        <v>119</v>
      </c>
      <c r="BV45" s="111" t="s">
        <v>184</v>
      </c>
      <c r="BW45" s="111" t="s">
        <v>6</v>
      </c>
      <c r="BX45" s="111" t="s">
        <v>6</v>
      </c>
      <c r="BY45" s="111">
        <v>2013</v>
      </c>
      <c r="BZ45" s="111" t="s">
        <v>119</v>
      </c>
      <c r="CA45" s="111" t="s">
        <v>303</v>
      </c>
      <c r="CB45" s="111" t="s">
        <v>6</v>
      </c>
      <c r="CC45" s="111" t="s">
        <v>6</v>
      </c>
      <c r="CD45" s="111" t="s">
        <v>6</v>
      </c>
      <c r="CE45" s="111" t="s">
        <v>6</v>
      </c>
      <c r="CF45" s="111" t="s">
        <v>6</v>
      </c>
      <c r="CG45" s="111" t="s">
        <v>184</v>
      </c>
      <c r="CH45" s="111" t="s">
        <v>6</v>
      </c>
      <c r="CI45" s="111" t="s">
        <v>6</v>
      </c>
      <c r="CJ45" s="111" t="s">
        <v>6</v>
      </c>
      <c r="CK45" s="111" t="s">
        <v>6</v>
      </c>
      <c r="CL45" s="111" t="s">
        <v>6</v>
      </c>
      <c r="CM45" s="111" t="s">
        <v>6</v>
      </c>
      <c r="CN45" s="111" t="s">
        <v>184</v>
      </c>
      <c r="CO45" s="111" t="s">
        <v>213</v>
      </c>
      <c r="CP45" s="111" t="s">
        <v>119</v>
      </c>
      <c r="CQ45" s="111" t="s">
        <v>184</v>
      </c>
      <c r="CR45" s="111" t="s">
        <v>243</v>
      </c>
      <c r="CS45" s="111" t="s">
        <v>186</v>
      </c>
      <c r="CT45" s="111" t="s">
        <v>187</v>
      </c>
      <c r="CU45" s="111" t="s">
        <v>186</v>
      </c>
      <c r="CV45" s="111" t="s">
        <v>184</v>
      </c>
      <c r="CW45" s="111" t="s">
        <v>184</v>
      </c>
      <c r="CX45" s="111" t="s">
        <v>184</v>
      </c>
      <c r="CY45" s="111" t="s">
        <v>2519</v>
      </c>
      <c r="CZ45" s="111" t="s">
        <v>2524</v>
      </c>
      <c r="DA45" s="111" t="s">
        <v>184</v>
      </c>
      <c r="DB45" s="111" t="s">
        <v>6</v>
      </c>
      <c r="DC45" s="111" t="s">
        <v>6</v>
      </c>
      <c r="DD45" s="111" t="s">
        <v>3696</v>
      </c>
      <c r="DE45" s="111" t="s">
        <v>119</v>
      </c>
      <c r="DF45" s="111" t="s">
        <v>6</v>
      </c>
      <c r="DG45" s="111" t="s">
        <v>6</v>
      </c>
      <c r="DH45" s="111" t="s">
        <v>3595</v>
      </c>
      <c r="DI45" s="111" t="s">
        <v>118</v>
      </c>
      <c r="DJ45" s="111" t="s">
        <v>6</v>
      </c>
      <c r="DK45" s="111" t="s">
        <v>6</v>
      </c>
      <c r="DL45" s="111" t="s">
        <v>6</v>
      </c>
      <c r="DM45" s="111" t="s">
        <v>6</v>
      </c>
      <c r="DN45" s="111" t="s">
        <v>6</v>
      </c>
      <c r="DO45" s="343">
        <v>4.8000000000000001E-2</v>
      </c>
      <c r="DP45" s="111" t="s">
        <v>13</v>
      </c>
      <c r="DQ45" s="111" t="s">
        <v>6</v>
      </c>
      <c r="DR45" s="111" t="s">
        <v>6</v>
      </c>
      <c r="DS45" s="111" t="s">
        <v>13</v>
      </c>
      <c r="DT45" s="111" t="s">
        <v>184</v>
      </c>
      <c r="DU45" s="111" t="s">
        <v>2325</v>
      </c>
      <c r="DV45" s="111" t="s">
        <v>2560</v>
      </c>
      <c r="DW45" s="111" t="s">
        <v>1177</v>
      </c>
      <c r="DX45" s="111" t="s">
        <v>1177</v>
      </c>
      <c r="DY45" s="198" t="s">
        <v>3727</v>
      </c>
      <c r="DZ45" s="198" t="s">
        <v>3699</v>
      </c>
      <c r="EA45" s="198" t="s">
        <v>2848</v>
      </c>
      <c r="EB45" s="190" t="s">
        <v>13</v>
      </c>
      <c r="EC45" s="198" t="s">
        <v>2811</v>
      </c>
      <c r="ED45" s="198" t="s">
        <v>2847</v>
      </c>
      <c r="EE45" s="198" t="s">
        <v>2729</v>
      </c>
      <c r="EF45" s="350">
        <v>1</v>
      </c>
      <c r="EG45" s="216" t="s">
        <v>3501</v>
      </c>
      <c r="EH45" s="111" t="s">
        <v>2285</v>
      </c>
      <c r="EI45" s="111" t="s">
        <v>119</v>
      </c>
      <c r="EJ45" s="111" t="s">
        <v>184</v>
      </c>
      <c r="EK45" s="111" t="s">
        <v>6</v>
      </c>
      <c r="EL45" s="111" t="s">
        <v>6</v>
      </c>
      <c r="EM45" s="111" t="s">
        <v>6</v>
      </c>
      <c r="EN45" s="111" t="s">
        <v>6</v>
      </c>
      <c r="EO45" s="111" t="s">
        <v>6</v>
      </c>
      <c r="EP45" s="111" t="s">
        <v>6</v>
      </c>
      <c r="EQ45" s="111" t="s">
        <v>6</v>
      </c>
      <c r="ER45" s="111" t="s">
        <v>6</v>
      </c>
      <c r="ES45" s="111" t="s">
        <v>6</v>
      </c>
      <c r="ET45" s="111" t="s">
        <v>6</v>
      </c>
      <c r="EU45" s="111" t="s">
        <v>184</v>
      </c>
      <c r="EV45" s="111" t="s">
        <v>118</v>
      </c>
      <c r="EW45" s="111" t="s">
        <v>6</v>
      </c>
      <c r="EX45" s="111" t="s">
        <v>6</v>
      </c>
      <c r="EY45" s="111" t="s">
        <v>184</v>
      </c>
      <c r="EZ45" s="111" t="s">
        <v>203</v>
      </c>
      <c r="FA45" s="111" t="s">
        <v>184</v>
      </c>
    </row>
    <row r="46" spans="1:157" s="31" customFormat="1" ht="92" customHeight="1" x14ac:dyDescent="0.35">
      <c r="A46" s="111" t="s">
        <v>1901</v>
      </c>
      <c r="B46" s="111" t="s">
        <v>2262</v>
      </c>
      <c r="C46" s="309" t="s">
        <v>2326</v>
      </c>
      <c r="D46" s="111" t="s">
        <v>1303</v>
      </c>
      <c r="E46" s="216" t="s">
        <v>3611</v>
      </c>
      <c r="F46" s="111" t="s">
        <v>3519</v>
      </c>
      <c r="G46" s="111">
        <v>2014</v>
      </c>
      <c r="H46" s="111" t="s">
        <v>3634</v>
      </c>
      <c r="I46" s="111" t="s">
        <v>3673</v>
      </c>
      <c r="J46" s="216" t="s">
        <v>3672</v>
      </c>
      <c r="K46" s="111" t="s">
        <v>1304</v>
      </c>
      <c r="L46" s="111" t="s">
        <v>184</v>
      </c>
      <c r="M46" s="111" t="s">
        <v>3720</v>
      </c>
      <c r="N46" s="111" t="s">
        <v>3718</v>
      </c>
      <c r="O46" s="111" t="s">
        <v>144</v>
      </c>
      <c r="P46" s="111" t="s">
        <v>118</v>
      </c>
      <c r="Q46" s="111" t="s">
        <v>13</v>
      </c>
      <c r="R46" s="111" t="s">
        <v>13</v>
      </c>
      <c r="S46" s="111" t="s">
        <v>2327</v>
      </c>
      <c r="T46" s="111" t="s">
        <v>118</v>
      </c>
      <c r="U46" s="216" t="s">
        <v>3710</v>
      </c>
      <c r="V46" s="111" t="s">
        <v>184</v>
      </c>
      <c r="W46" s="111" t="s">
        <v>3159</v>
      </c>
      <c r="X46" s="111">
        <v>2012</v>
      </c>
      <c r="Y46" s="111" t="s">
        <v>3158</v>
      </c>
      <c r="Z46" s="111">
        <v>2012</v>
      </c>
      <c r="AA46" s="111">
        <v>2</v>
      </c>
      <c r="AB46" s="111" t="s">
        <v>118</v>
      </c>
      <c r="AC46" s="111" t="s">
        <v>184</v>
      </c>
      <c r="AD46" s="111" t="s">
        <v>378</v>
      </c>
      <c r="AE46" s="111" t="s">
        <v>119</v>
      </c>
      <c r="AF46" s="216" t="s">
        <v>6</v>
      </c>
      <c r="AG46" s="111" t="s">
        <v>1312</v>
      </c>
      <c r="AH46" s="111" t="s">
        <v>119</v>
      </c>
      <c r="AI46" s="111" t="s">
        <v>378</v>
      </c>
      <c r="AJ46" s="111" t="s">
        <v>119</v>
      </c>
      <c r="AK46" s="111" t="s">
        <v>111</v>
      </c>
      <c r="AL46" s="111" t="s">
        <v>118</v>
      </c>
      <c r="AM46" s="111" t="s">
        <v>13</v>
      </c>
      <c r="AN46" s="111" t="s">
        <v>2328</v>
      </c>
      <c r="AO46" s="111" t="s">
        <v>119</v>
      </c>
      <c r="AP46" s="111" t="s">
        <v>166</v>
      </c>
      <c r="AQ46" s="111" t="s">
        <v>134</v>
      </c>
      <c r="AR46" s="111" t="s">
        <v>119</v>
      </c>
      <c r="AS46" s="111" t="s">
        <v>3211</v>
      </c>
      <c r="AT46" s="111" t="s">
        <v>3702</v>
      </c>
      <c r="AU46" s="111" t="s">
        <v>119</v>
      </c>
      <c r="AV46" s="216" t="s">
        <v>2119</v>
      </c>
      <c r="AW46" s="111" t="s">
        <v>2140</v>
      </c>
      <c r="AX46" s="111" t="s">
        <v>184</v>
      </c>
      <c r="AY46" s="111" t="s">
        <v>3701</v>
      </c>
      <c r="AZ46" s="111" t="s">
        <v>184</v>
      </c>
      <c r="BA46" s="111" t="s">
        <v>150</v>
      </c>
      <c r="BB46" s="111" t="s">
        <v>119</v>
      </c>
      <c r="BC46" s="111" t="s">
        <v>2527</v>
      </c>
      <c r="BD46" s="111" t="s">
        <v>118</v>
      </c>
      <c r="BE46" s="111" t="s">
        <v>2329</v>
      </c>
      <c r="BF46" s="111" t="s">
        <v>6</v>
      </c>
      <c r="BG46" s="111" t="s">
        <v>6</v>
      </c>
      <c r="BH46" s="111" t="s">
        <v>6</v>
      </c>
      <c r="BI46" s="111" t="s">
        <v>6</v>
      </c>
      <c r="BJ46" s="111" t="s">
        <v>6</v>
      </c>
      <c r="BK46" s="111" t="s">
        <v>6</v>
      </c>
      <c r="BL46" s="111" t="s">
        <v>6</v>
      </c>
      <c r="BM46" s="111" t="s">
        <v>6</v>
      </c>
      <c r="BN46" s="111" t="s">
        <v>6</v>
      </c>
      <c r="BO46" s="111" t="s">
        <v>6</v>
      </c>
      <c r="BP46" s="111" t="s">
        <v>184</v>
      </c>
      <c r="BQ46" s="111" t="s">
        <v>3708</v>
      </c>
      <c r="BR46" s="111" t="s">
        <v>118</v>
      </c>
      <c r="BS46" s="111" t="s">
        <v>184</v>
      </c>
      <c r="BT46" s="111" t="s">
        <v>2554</v>
      </c>
      <c r="BU46" s="111" t="s">
        <v>119</v>
      </c>
      <c r="BV46" s="111" t="s">
        <v>184</v>
      </c>
      <c r="BW46" s="111" t="s">
        <v>6</v>
      </c>
      <c r="BX46" s="111" t="s">
        <v>6</v>
      </c>
      <c r="BY46" s="111">
        <v>2013</v>
      </c>
      <c r="BZ46" s="111" t="s">
        <v>119</v>
      </c>
      <c r="CA46" s="111" t="s">
        <v>303</v>
      </c>
      <c r="CB46" s="111" t="s">
        <v>6</v>
      </c>
      <c r="CC46" s="111" t="s">
        <v>6</v>
      </c>
      <c r="CD46" s="111" t="s">
        <v>6</v>
      </c>
      <c r="CE46" s="111" t="s">
        <v>6</v>
      </c>
      <c r="CF46" s="111" t="s">
        <v>6</v>
      </c>
      <c r="CG46" s="111" t="s">
        <v>184</v>
      </c>
      <c r="CH46" s="111" t="s">
        <v>6</v>
      </c>
      <c r="CI46" s="111" t="s">
        <v>6</v>
      </c>
      <c r="CJ46" s="111" t="s">
        <v>6</v>
      </c>
      <c r="CK46" s="111" t="s">
        <v>6</v>
      </c>
      <c r="CL46" s="111" t="s">
        <v>13</v>
      </c>
      <c r="CM46" s="111" t="s">
        <v>118</v>
      </c>
      <c r="CN46" s="111" t="s">
        <v>184</v>
      </c>
      <c r="CO46" s="111" t="s">
        <v>20</v>
      </c>
      <c r="CP46" s="111" t="s">
        <v>119</v>
      </c>
      <c r="CQ46" s="111" t="s">
        <v>184</v>
      </c>
      <c r="CR46" s="111" t="s">
        <v>243</v>
      </c>
      <c r="CS46" s="111" t="s">
        <v>506</v>
      </c>
      <c r="CT46" s="111" t="s">
        <v>187</v>
      </c>
      <c r="CU46" s="111" t="s">
        <v>186</v>
      </c>
      <c r="CV46" s="111" t="s">
        <v>184</v>
      </c>
      <c r="CW46" s="111" t="s">
        <v>182</v>
      </c>
      <c r="CX46" s="111" t="s">
        <v>2330</v>
      </c>
      <c r="CY46" s="111" t="s">
        <v>2519</v>
      </c>
      <c r="CZ46" s="111" t="s">
        <v>2523</v>
      </c>
      <c r="DA46" s="111" t="s">
        <v>184</v>
      </c>
      <c r="DB46" s="111" t="s">
        <v>6</v>
      </c>
      <c r="DC46" s="111" t="s">
        <v>6</v>
      </c>
      <c r="DD46" s="111" t="s">
        <v>3696</v>
      </c>
      <c r="DE46" s="111" t="s">
        <v>118</v>
      </c>
      <c r="DF46" s="111" t="s">
        <v>6</v>
      </c>
      <c r="DG46" s="111" t="s">
        <v>6</v>
      </c>
      <c r="DH46" s="111" t="s">
        <v>3595</v>
      </c>
      <c r="DI46" s="111" t="s">
        <v>118</v>
      </c>
      <c r="DJ46" s="111" t="s">
        <v>6</v>
      </c>
      <c r="DK46" s="111" t="s">
        <v>6</v>
      </c>
      <c r="DL46" s="111" t="s">
        <v>6</v>
      </c>
      <c r="DM46" s="111" t="s">
        <v>6</v>
      </c>
      <c r="DN46" s="111" t="s">
        <v>6</v>
      </c>
      <c r="DO46" s="111" t="s">
        <v>6</v>
      </c>
      <c r="DP46" s="111" t="s">
        <v>13</v>
      </c>
      <c r="DQ46" s="111" t="s">
        <v>6</v>
      </c>
      <c r="DR46" s="111" t="s">
        <v>6</v>
      </c>
      <c r="DS46" s="111" t="s">
        <v>13</v>
      </c>
      <c r="DT46" s="111" t="s">
        <v>2331</v>
      </c>
      <c r="DU46" s="111" t="s">
        <v>2332</v>
      </c>
      <c r="DV46" s="111" t="s">
        <v>2560</v>
      </c>
      <c r="DW46" s="111" t="s">
        <v>1177</v>
      </c>
      <c r="DX46" s="111" t="s">
        <v>1177</v>
      </c>
      <c r="DY46" s="198" t="s">
        <v>3727</v>
      </c>
      <c r="DZ46" s="198" t="s">
        <v>3699</v>
      </c>
      <c r="EA46" s="198" t="s">
        <v>2853</v>
      </c>
      <c r="EB46" s="190" t="s">
        <v>13</v>
      </c>
      <c r="EC46" s="198" t="s">
        <v>2855</v>
      </c>
      <c r="ED46" s="198" t="s">
        <v>2849</v>
      </c>
      <c r="EE46" s="198" t="s">
        <v>2544</v>
      </c>
      <c r="EF46" s="358">
        <v>1</v>
      </c>
      <c r="EG46" s="216" t="s">
        <v>3501</v>
      </c>
      <c r="EH46" s="111" t="s">
        <v>2285</v>
      </c>
      <c r="EI46" s="111" t="s">
        <v>119</v>
      </c>
      <c r="EJ46" s="111" t="s">
        <v>184</v>
      </c>
      <c r="EK46" s="111" t="s">
        <v>215</v>
      </c>
      <c r="EL46" s="111" t="s">
        <v>6</v>
      </c>
      <c r="EM46" s="111" t="s">
        <v>6</v>
      </c>
      <c r="EN46" s="111" t="s">
        <v>6</v>
      </c>
      <c r="EO46" s="111" t="s">
        <v>6</v>
      </c>
      <c r="EP46" s="111" t="s">
        <v>6</v>
      </c>
      <c r="EQ46" s="111" t="s">
        <v>6</v>
      </c>
      <c r="ER46" s="111" t="s">
        <v>6</v>
      </c>
      <c r="ES46" s="111" t="s">
        <v>6</v>
      </c>
      <c r="ET46" s="111" t="s">
        <v>6</v>
      </c>
      <c r="EU46" s="111" t="s">
        <v>184</v>
      </c>
      <c r="EV46" s="111" t="s">
        <v>118</v>
      </c>
      <c r="EW46" s="111" t="s">
        <v>6</v>
      </c>
      <c r="EX46" s="111" t="s">
        <v>6</v>
      </c>
      <c r="EY46" s="111" t="s">
        <v>184</v>
      </c>
      <c r="EZ46" s="111" t="s">
        <v>203</v>
      </c>
      <c r="FA46" s="111" t="s">
        <v>184</v>
      </c>
    </row>
    <row r="47" spans="1:157" s="31" customFormat="1" ht="92" customHeight="1" x14ac:dyDescent="0.35">
      <c r="A47" s="111" t="s">
        <v>1918</v>
      </c>
      <c r="B47" s="111" t="s">
        <v>2262</v>
      </c>
      <c r="C47" s="309" t="s">
        <v>2333</v>
      </c>
      <c r="D47" s="111" t="s">
        <v>1303</v>
      </c>
      <c r="E47" s="216" t="s">
        <v>3611</v>
      </c>
      <c r="F47" s="216" t="s">
        <v>3519</v>
      </c>
      <c r="G47" s="111">
        <v>2014</v>
      </c>
      <c r="H47" s="216" t="s">
        <v>3634</v>
      </c>
      <c r="I47" s="216" t="s">
        <v>3673</v>
      </c>
      <c r="J47" s="216" t="s">
        <v>3672</v>
      </c>
      <c r="K47" s="111" t="s">
        <v>1304</v>
      </c>
      <c r="L47" s="111" t="s">
        <v>184</v>
      </c>
      <c r="M47" s="111" t="s">
        <v>3720</v>
      </c>
      <c r="N47" s="111" t="s">
        <v>3718</v>
      </c>
      <c r="O47" s="111" t="s">
        <v>144</v>
      </c>
      <c r="P47" s="111" t="s">
        <v>118</v>
      </c>
      <c r="Q47" s="111" t="s">
        <v>13</v>
      </c>
      <c r="R47" s="111" t="s">
        <v>13</v>
      </c>
      <c r="S47" s="111" t="s">
        <v>2327</v>
      </c>
      <c r="T47" s="111" t="s">
        <v>118</v>
      </c>
      <c r="U47" s="216" t="s">
        <v>3710</v>
      </c>
      <c r="V47" s="111" t="s">
        <v>184</v>
      </c>
      <c r="W47" s="111" t="s">
        <v>3159</v>
      </c>
      <c r="X47" s="111">
        <v>2012</v>
      </c>
      <c r="Y47" s="111" t="s">
        <v>3158</v>
      </c>
      <c r="Z47" s="111">
        <v>2012</v>
      </c>
      <c r="AA47" s="111">
        <v>2</v>
      </c>
      <c r="AB47" s="111" t="s">
        <v>118</v>
      </c>
      <c r="AC47" s="111" t="s">
        <v>184</v>
      </c>
      <c r="AD47" s="111" t="s">
        <v>378</v>
      </c>
      <c r="AE47" s="111" t="s">
        <v>119</v>
      </c>
      <c r="AF47" s="216" t="s">
        <v>6</v>
      </c>
      <c r="AG47" s="111" t="s">
        <v>1312</v>
      </c>
      <c r="AH47" s="111" t="s">
        <v>119</v>
      </c>
      <c r="AI47" s="111" t="s">
        <v>378</v>
      </c>
      <c r="AJ47" s="111" t="s">
        <v>119</v>
      </c>
      <c r="AK47" s="111" t="s">
        <v>111</v>
      </c>
      <c r="AL47" s="111" t="s">
        <v>118</v>
      </c>
      <c r="AM47" s="111" t="s">
        <v>13</v>
      </c>
      <c r="AN47" s="111" t="s">
        <v>2328</v>
      </c>
      <c r="AO47" s="111" t="s">
        <v>119</v>
      </c>
      <c r="AP47" s="111" t="s">
        <v>166</v>
      </c>
      <c r="AQ47" s="111" t="s">
        <v>134</v>
      </c>
      <c r="AR47" s="111" t="s">
        <v>119</v>
      </c>
      <c r="AS47" s="111" t="s">
        <v>3211</v>
      </c>
      <c r="AT47" s="111" t="s">
        <v>3702</v>
      </c>
      <c r="AU47" s="111" t="s">
        <v>119</v>
      </c>
      <c r="AV47" s="216" t="s">
        <v>2119</v>
      </c>
      <c r="AW47" s="111" t="s">
        <v>2140</v>
      </c>
      <c r="AX47" s="111" t="s">
        <v>184</v>
      </c>
      <c r="AY47" s="111" t="s">
        <v>3701</v>
      </c>
      <c r="AZ47" s="111" t="s">
        <v>184</v>
      </c>
      <c r="BA47" s="111" t="s">
        <v>150</v>
      </c>
      <c r="BB47" s="111" t="s">
        <v>119</v>
      </c>
      <c r="BC47" s="111" t="s">
        <v>2527</v>
      </c>
      <c r="BD47" s="111" t="s">
        <v>118</v>
      </c>
      <c r="BE47" s="111" t="s">
        <v>2329</v>
      </c>
      <c r="BF47" s="111" t="s">
        <v>6</v>
      </c>
      <c r="BG47" s="111" t="s">
        <v>6</v>
      </c>
      <c r="BH47" s="111" t="s">
        <v>6</v>
      </c>
      <c r="BI47" s="111" t="s">
        <v>6</v>
      </c>
      <c r="BJ47" s="111" t="s">
        <v>6</v>
      </c>
      <c r="BK47" s="111" t="s">
        <v>6</v>
      </c>
      <c r="BL47" s="111" t="s">
        <v>6</v>
      </c>
      <c r="BM47" s="111" t="s">
        <v>6</v>
      </c>
      <c r="BN47" s="111" t="s">
        <v>6</v>
      </c>
      <c r="BO47" s="111" t="s">
        <v>6</v>
      </c>
      <c r="BP47" s="111" t="s">
        <v>184</v>
      </c>
      <c r="BQ47" s="111" t="s">
        <v>3708</v>
      </c>
      <c r="BR47" s="111" t="s">
        <v>118</v>
      </c>
      <c r="BS47" s="111" t="s">
        <v>184</v>
      </c>
      <c r="BT47" s="111" t="s">
        <v>2554</v>
      </c>
      <c r="BU47" s="111" t="s">
        <v>119</v>
      </c>
      <c r="BV47" s="111" t="s">
        <v>184</v>
      </c>
      <c r="BW47" s="111" t="s">
        <v>6</v>
      </c>
      <c r="BX47" s="111" t="s">
        <v>6</v>
      </c>
      <c r="BY47" s="111">
        <v>2013</v>
      </c>
      <c r="BZ47" s="111" t="s">
        <v>119</v>
      </c>
      <c r="CA47" s="111" t="s">
        <v>303</v>
      </c>
      <c r="CB47" s="111" t="s">
        <v>6</v>
      </c>
      <c r="CC47" s="111" t="s">
        <v>6</v>
      </c>
      <c r="CD47" s="111" t="s">
        <v>6</v>
      </c>
      <c r="CE47" s="111" t="s">
        <v>6</v>
      </c>
      <c r="CF47" s="111" t="s">
        <v>6</v>
      </c>
      <c r="CG47" s="111" t="s">
        <v>184</v>
      </c>
      <c r="CH47" s="111" t="s">
        <v>6</v>
      </c>
      <c r="CI47" s="111" t="s">
        <v>6</v>
      </c>
      <c r="CJ47" s="111" t="s">
        <v>6</v>
      </c>
      <c r="CK47" s="111" t="s">
        <v>6</v>
      </c>
      <c r="CL47" s="111" t="s">
        <v>13</v>
      </c>
      <c r="CM47" s="111" t="s">
        <v>118</v>
      </c>
      <c r="CN47" s="111" t="s">
        <v>184</v>
      </c>
      <c r="CO47" s="111" t="s">
        <v>20</v>
      </c>
      <c r="CP47" s="111" t="s">
        <v>119</v>
      </c>
      <c r="CQ47" s="111" t="s">
        <v>184</v>
      </c>
      <c r="CR47" s="111" t="s">
        <v>243</v>
      </c>
      <c r="CS47" s="111" t="s">
        <v>506</v>
      </c>
      <c r="CT47" s="111" t="s">
        <v>187</v>
      </c>
      <c r="CU47" s="111" t="s">
        <v>186</v>
      </c>
      <c r="CV47" s="111" t="s">
        <v>184</v>
      </c>
      <c r="CW47" s="111" t="s">
        <v>182</v>
      </c>
      <c r="CX47" s="111" t="s">
        <v>2330</v>
      </c>
      <c r="CY47" s="111" t="s">
        <v>2519</v>
      </c>
      <c r="CZ47" s="111" t="s">
        <v>2523</v>
      </c>
      <c r="DA47" s="111" t="s">
        <v>184</v>
      </c>
      <c r="DB47" s="111" t="s">
        <v>6</v>
      </c>
      <c r="DC47" s="111" t="s">
        <v>6</v>
      </c>
      <c r="DD47" s="111" t="s">
        <v>3696</v>
      </c>
      <c r="DE47" s="111" t="s">
        <v>118</v>
      </c>
      <c r="DF47" s="111" t="s">
        <v>6</v>
      </c>
      <c r="DG47" s="111" t="s">
        <v>6</v>
      </c>
      <c r="DH47" s="111" t="s">
        <v>3595</v>
      </c>
      <c r="DI47" s="111" t="s">
        <v>118</v>
      </c>
      <c r="DJ47" s="111" t="s">
        <v>6</v>
      </c>
      <c r="DK47" s="111" t="s">
        <v>6</v>
      </c>
      <c r="DL47" s="111" t="s">
        <v>6</v>
      </c>
      <c r="DM47" s="111" t="s">
        <v>6</v>
      </c>
      <c r="DN47" s="111" t="s">
        <v>6</v>
      </c>
      <c r="DO47" s="111" t="s">
        <v>6</v>
      </c>
      <c r="DP47" s="111" t="s">
        <v>13</v>
      </c>
      <c r="DQ47" s="111" t="s">
        <v>6</v>
      </c>
      <c r="DR47" s="111" t="s">
        <v>6</v>
      </c>
      <c r="DS47" s="111" t="s">
        <v>13</v>
      </c>
      <c r="DT47" s="111" t="s">
        <v>2331</v>
      </c>
      <c r="DU47" s="111" t="s">
        <v>2334</v>
      </c>
      <c r="DV47" s="111" t="s">
        <v>2560</v>
      </c>
      <c r="DW47" s="111" t="s">
        <v>1177</v>
      </c>
      <c r="DX47" s="111" t="s">
        <v>1177</v>
      </c>
      <c r="DY47" s="198" t="s">
        <v>3727</v>
      </c>
      <c r="DZ47" s="198" t="s">
        <v>3297</v>
      </c>
      <c r="EA47" s="198" t="s">
        <v>2854</v>
      </c>
      <c r="EB47" s="190" t="s">
        <v>13</v>
      </c>
      <c r="EC47" s="198" t="s">
        <v>2855</v>
      </c>
      <c r="ED47" s="198" t="s">
        <v>2856</v>
      </c>
      <c r="EE47" s="198" t="s">
        <v>2544</v>
      </c>
      <c r="EF47" s="358">
        <v>1</v>
      </c>
      <c r="EG47" s="216" t="s">
        <v>3501</v>
      </c>
      <c r="EH47" s="111" t="s">
        <v>2285</v>
      </c>
      <c r="EI47" s="111" t="s">
        <v>119</v>
      </c>
      <c r="EJ47" s="111" t="s">
        <v>184</v>
      </c>
      <c r="EK47" s="111" t="s">
        <v>215</v>
      </c>
      <c r="EL47" s="111" t="s">
        <v>6</v>
      </c>
      <c r="EM47" s="111" t="s">
        <v>6</v>
      </c>
      <c r="EN47" s="111" t="s">
        <v>6</v>
      </c>
      <c r="EO47" s="111" t="s">
        <v>6</v>
      </c>
      <c r="EP47" s="111" t="s">
        <v>6</v>
      </c>
      <c r="EQ47" s="111" t="s">
        <v>6</v>
      </c>
      <c r="ER47" s="111" t="s">
        <v>6</v>
      </c>
      <c r="ES47" s="111" t="s">
        <v>6</v>
      </c>
      <c r="ET47" s="111" t="s">
        <v>6</v>
      </c>
      <c r="EU47" s="111" t="s">
        <v>184</v>
      </c>
      <c r="EV47" s="111" t="s">
        <v>118</v>
      </c>
      <c r="EW47" s="111" t="s">
        <v>6</v>
      </c>
      <c r="EX47" s="111" t="s">
        <v>6</v>
      </c>
      <c r="EY47" s="111" t="s">
        <v>184</v>
      </c>
      <c r="EZ47" s="111" t="s">
        <v>203</v>
      </c>
      <c r="FA47" s="111" t="s">
        <v>184</v>
      </c>
    </row>
    <row r="48" spans="1:157" ht="92" customHeight="1" x14ac:dyDescent="0.35">
      <c r="A48" s="111" t="s">
        <v>1919</v>
      </c>
      <c r="B48" s="111" t="s">
        <v>2262</v>
      </c>
      <c r="C48" s="309" t="s">
        <v>2335</v>
      </c>
      <c r="D48" s="111" t="s">
        <v>1303</v>
      </c>
      <c r="E48" s="216" t="s">
        <v>3611</v>
      </c>
      <c r="F48" s="216" t="s">
        <v>3519</v>
      </c>
      <c r="G48" s="111">
        <v>2014</v>
      </c>
      <c r="H48" s="216" t="s">
        <v>3634</v>
      </c>
      <c r="I48" s="216" t="s">
        <v>3673</v>
      </c>
      <c r="J48" s="216" t="s">
        <v>3672</v>
      </c>
      <c r="K48" s="111" t="s">
        <v>1304</v>
      </c>
      <c r="L48" s="111" t="s">
        <v>184</v>
      </c>
      <c r="M48" s="111" t="s">
        <v>3720</v>
      </c>
      <c r="N48" s="111" t="s">
        <v>3718</v>
      </c>
      <c r="O48" s="111" t="s">
        <v>144</v>
      </c>
      <c r="P48" s="111" t="s">
        <v>118</v>
      </c>
      <c r="Q48" s="111" t="s">
        <v>13</v>
      </c>
      <c r="R48" s="111" t="s">
        <v>13</v>
      </c>
      <c r="S48" s="111" t="s">
        <v>2327</v>
      </c>
      <c r="T48" s="111" t="s">
        <v>118</v>
      </c>
      <c r="U48" s="216" t="s">
        <v>3710</v>
      </c>
      <c r="V48" s="111" t="s">
        <v>184</v>
      </c>
      <c r="W48" s="111" t="s">
        <v>3159</v>
      </c>
      <c r="X48" s="111">
        <v>2012</v>
      </c>
      <c r="Y48" s="111" t="s">
        <v>3158</v>
      </c>
      <c r="Z48" s="111">
        <v>2012</v>
      </c>
      <c r="AA48" s="111">
        <v>2</v>
      </c>
      <c r="AB48" s="111" t="s">
        <v>118</v>
      </c>
      <c r="AC48" s="111" t="s">
        <v>184</v>
      </c>
      <c r="AD48" s="111" t="s">
        <v>378</v>
      </c>
      <c r="AE48" s="111" t="s">
        <v>119</v>
      </c>
      <c r="AF48" s="216" t="s">
        <v>6</v>
      </c>
      <c r="AG48" s="111" t="s">
        <v>1312</v>
      </c>
      <c r="AH48" s="111" t="s">
        <v>119</v>
      </c>
      <c r="AI48" s="111" t="s">
        <v>378</v>
      </c>
      <c r="AJ48" s="111" t="s">
        <v>119</v>
      </c>
      <c r="AK48" s="111" t="s">
        <v>111</v>
      </c>
      <c r="AL48" s="111" t="s">
        <v>118</v>
      </c>
      <c r="AM48" s="111" t="s">
        <v>13</v>
      </c>
      <c r="AN48" s="111" t="s">
        <v>2328</v>
      </c>
      <c r="AO48" s="111" t="s">
        <v>119</v>
      </c>
      <c r="AP48" s="111" t="s">
        <v>166</v>
      </c>
      <c r="AQ48" s="111" t="s">
        <v>134</v>
      </c>
      <c r="AR48" s="111" t="s">
        <v>119</v>
      </c>
      <c r="AS48" s="111" t="s">
        <v>3211</v>
      </c>
      <c r="AT48" s="111" t="s">
        <v>3702</v>
      </c>
      <c r="AU48" s="111" t="s">
        <v>119</v>
      </c>
      <c r="AV48" s="216" t="s">
        <v>2119</v>
      </c>
      <c r="AW48" s="111" t="s">
        <v>2140</v>
      </c>
      <c r="AX48" s="111" t="s">
        <v>2336</v>
      </c>
      <c r="AY48" s="111" t="s">
        <v>3701</v>
      </c>
      <c r="AZ48" s="111" t="s">
        <v>184</v>
      </c>
      <c r="BA48" s="111" t="s">
        <v>150</v>
      </c>
      <c r="BB48" s="111" t="s">
        <v>119</v>
      </c>
      <c r="BC48" s="111" t="s">
        <v>2824</v>
      </c>
      <c r="BD48" s="111" t="s">
        <v>13</v>
      </c>
      <c r="BE48" s="111" t="s">
        <v>2329</v>
      </c>
      <c r="BF48" s="111" t="s">
        <v>6</v>
      </c>
      <c r="BG48" s="111" t="s">
        <v>6</v>
      </c>
      <c r="BH48" s="111" t="s">
        <v>6</v>
      </c>
      <c r="BI48" s="111" t="s">
        <v>6</v>
      </c>
      <c r="BJ48" s="111" t="s">
        <v>6</v>
      </c>
      <c r="BK48" s="111" t="s">
        <v>6</v>
      </c>
      <c r="BL48" s="111" t="s">
        <v>6</v>
      </c>
      <c r="BM48" s="111" t="s">
        <v>6</v>
      </c>
      <c r="BN48" s="111" t="s">
        <v>6</v>
      </c>
      <c r="BO48" s="111" t="s">
        <v>6</v>
      </c>
      <c r="BP48" s="111" t="s">
        <v>184</v>
      </c>
      <c r="BQ48" s="111" t="s">
        <v>3708</v>
      </c>
      <c r="BR48" s="111" t="s">
        <v>118</v>
      </c>
      <c r="BS48" s="111" t="s">
        <v>184</v>
      </c>
      <c r="BT48" s="111" t="s">
        <v>2554</v>
      </c>
      <c r="BU48" s="111" t="s">
        <v>119</v>
      </c>
      <c r="BV48" s="111" t="s">
        <v>184</v>
      </c>
      <c r="BW48" s="111" t="s">
        <v>6</v>
      </c>
      <c r="BX48" s="111" t="s">
        <v>6</v>
      </c>
      <c r="BY48" s="111">
        <v>2013</v>
      </c>
      <c r="BZ48" s="111" t="s">
        <v>119</v>
      </c>
      <c r="CA48" s="111" t="s">
        <v>303</v>
      </c>
      <c r="CB48" s="111" t="s">
        <v>6</v>
      </c>
      <c r="CC48" s="111" t="s">
        <v>6</v>
      </c>
      <c r="CD48" s="111" t="s">
        <v>6</v>
      </c>
      <c r="CE48" s="111" t="s">
        <v>6</v>
      </c>
      <c r="CF48" s="111" t="s">
        <v>6</v>
      </c>
      <c r="CG48" s="111" t="s">
        <v>184</v>
      </c>
      <c r="CH48" s="111" t="s">
        <v>6</v>
      </c>
      <c r="CI48" s="111" t="s">
        <v>6</v>
      </c>
      <c r="CJ48" s="111" t="s">
        <v>6</v>
      </c>
      <c r="CK48" s="111" t="s">
        <v>6</v>
      </c>
      <c r="CL48" s="111" t="s">
        <v>13</v>
      </c>
      <c r="CM48" s="111" t="s">
        <v>118</v>
      </c>
      <c r="CN48" s="111" t="s">
        <v>184</v>
      </c>
      <c r="CO48" s="111" t="s">
        <v>20</v>
      </c>
      <c r="CP48" s="111" t="s">
        <v>119</v>
      </c>
      <c r="CQ48" s="111" t="s">
        <v>184</v>
      </c>
      <c r="CR48" s="111" t="s">
        <v>243</v>
      </c>
      <c r="CS48" s="111" t="s">
        <v>506</v>
      </c>
      <c r="CT48" s="111" t="s">
        <v>187</v>
      </c>
      <c r="CU48" s="111" t="s">
        <v>186</v>
      </c>
      <c r="CV48" s="111" t="s">
        <v>184</v>
      </c>
      <c r="CW48" s="111" t="s">
        <v>182</v>
      </c>
      <c r="CX48" s="111" t="s">
        <v>2330</v>
      </c>
      <c r="CY48" s="111" t="s">
        <v>2519</v>
      </c>
      <c r="CZ48" s="111" t="s">
        <v>2523</v>
      </c>
      <c r="DA48" s="111" t="s">
        <v>184</v>
      </c>
      <c r="DB48" s="111" t="s">
        <v>6</v>
      </c>
      <c r="DC48" s="111" t="s">
        <v>6</v>
      </c>
      <c r="DD48" s="111" t="s">
        <v>3696</v>
      </c>
      <c r="DE48" s="111" t="s">
        <v>118</v>
      </c>
      <c r="DF48" s="111" t="s">
        <v>6</v>
      </c>
      <c r="DG48" s="111" t="s">
        <v>6</v>
      </c>
      <c r="DH48" s="111" t="s">
        <v>3595</v>
      </c>
      <c r="DI48" s="111" t="s">
        <v>118</v>
      </c>
      <c r="DJ48" s="111" t="s">
        <v>6</v>
      </c>
      <c r="DK48" s="111" t="s">
        <v>6</v>
      </c>
      <c r="DL48" s="111" t="s">
        <v>6</v>
      </c>
      <c r="DM48" s="111" t="s">
        <v>6</v>
      </c>
      <c r="DN48" s="111" t="s">
        <v>6</v>
      </c>
      <c r="DO48" s="111" t="s">
        <v>6</v>
      </c>
      <c r="DP48" s="111" t="s">
        <v>13</v>
      </c>
      <c r="DQ48" s="111" t="s">
        <v>6</v>
      </c>
      <c r="DR48" s="111" t="s">
        <v>6</v>
      </c>
      <c r="DS48" s="111" t="s">
        <v>13</v>
      </c>
      <c r="DT48" s="111" t="s">
        <v>2331</v>
      </c>
      <c r="DU48" s="111" t="s">
        <v>2338</v>
      </c>
      <c r="DV48" s="111" t="s">
        <v>2560</v>
      </c>
      <c r="DW48" s="111" t="s">
        <v>1177</v>
      </c>
      <c r="DX48" s="111" t="s">
        <v>1177</v>
      </c>
      <c r="DY48" s="198" t="s">
        <v>3727</v>
      </c>
      <c r="DZ48" s="198" t="s">
        <v>3297</v>
      </c>
      <c r="EA48" s="198" t="s">
        <v>2857</v>
      </c>
      <c r="EB48" s="190" t="s">
        <v>13</v>
      </c>
      <c r="EC48" s="198" t="s">
        <v>2855</v>
      </c>
      <c r="ED48" s="198" t="s">
        <v>2856</v>
      </c>
      <c r="EE48" s="198" t="s">
        <v>2544</v>
      </c>
      <c r="EF48" s="358" t="s">
        <v>13</v>
      </c>
      <c r="EG48" s="216" t="s">
        <v>3501</v>
      </c>
      <c r="EH48" s="111" t="s">
        <v>2285</v>
      </c>
      <c r="EI48" s="111" t="s">
        <v>119</v>
      </c>
      <c r="EJ48" s="111" t="s">
        <v>2337</v>
      </c>
      <c r="EK48" s="111" t="s">
        <v>215</v>
      </c>
      <c r="EL48" s="111" t="s">
        <v>6</v>
      </c>
      <c r="EM48" s="111" t="s">
        <v>6</v>
      </c>
      <c r="EN48" s="111" t="s">
        <v>6</v>
      </c>
      <c r="EO48" s="111" t="s">
        <v>6</v>
      </c>
      <c r="EP48" s="111" t="s">
        <v>6</v>
      </c>
      <c r="EQ48" s="111" t="s">
        <v>6</v>
      </c>
      <c r="ER48" s="111" t="s">
        <v>6</v>
      </c>
      <c r="ES48" s="111" t="s">
        <v>6</v>
      </c>
      <c r="ET48" s="111" t="s">
        <v>6</v>
      </c>
      <c r="EU48" s="111" t="s">
        <v>184</v>
      </c>
      <c r="EV48" s="111" t="s">
        <v>118</v>
      </c>
      <c r="EW48" s="111" t="s">
        <v>6</v>
      </c>
      <c r="EX48" s="111" t="s">
        <v>6</v>
      </c>
      <c r="EY48" s="111" t="s">
        <v>184</v>
      </c>
      <c r="EZ48" s="111" t="s">
        <v>203</v>
      </c>
      <c r="FA48" s="111" t="s">
        <v>184</v>
      </c>
    </row>
    <row r="49" spans="1:157" ht="92" customHeight="1" x14ac:dyDescent="0.35">
      <c r="A49" s="111" t="s">
        <v>1920</v>
      </c>
      <c r="B49" s="111" t="s">
        <v>2262</v>
      </c>
      <c r="C49" s="311" t="s">
        <v>3460</v>
      </c>
      <c r="D49" s="111" t="s">
        <v>1303</v>
      </c>
      <c r="E49" s="216" t="s">
        <v>3612</v>
      </c>
      <c r="F49" s="111" t="s">
        <v>3520</v>
      </c>
      <c r="G49" s="111">
        <v>2013</v>
      </c>
      <c r="H49" s="111" t="s">
        <v>3635</v>
      </c>
      <c r="I49" s="111" t="s">
        <v>3675</v>
      </c>
      <c r="J49" s="216" t="s">
        <v>3674</v>
      </c>
      <c r="K49" s="111" t="s">
        <v>1304</v>
      </c>
      <c r="L49" s="111" t="s">
        <v>2339</v>
      </c>
      <c r="M49" s="111" t="s">
        <v>6</v>
      </c>
      <c r="N49" s="111" t="s">
        <v>3718</v>
      </c>
      <c r="O49" s="111" t="s">
        <v>144</v>
      </c>
      <c r="P49" s="111" t="s">
        <v>119</v>
      </c>
      <c r="Q49" s="111" t="s">
        <v>13</v>
      </c>
      <c r="R49" s="111" t="s">
        <v>13</v>
      </c>
      <c r="S49" s="111" t="s">
        <v>2340</v>
      </c>
      <c r="T49" s="111" t="s">
        <v>118</v>
      </c>
      <c r="U49" s="216" t="s">
        <v>3710</v>
      </c>
      <c r="V49" s="111" t="s">
        <v>184</v>
      </c>
      <c r="W49" s="111" t="s">
        <v>6</v>
      </c>
      <c r="X49" s="111">
        <v>2009</v>
      </c>
      <c r="Y49" s="111" t="s">
        <v>6</v>
      </c>
      <c r="Z49" s="111">
        <v>2011</v>
      </c>
      <c r="AA49" s="111">
        <v>24</v>
      </c>
      <c r="AB49" s="111" t="s">
        <v>119</v>
      </c>
      <c r="AC49" s="111" t="s">
        <v>184</v>
      </c>
      <c r="AD49" s="111" t="s">
        <v>378</v>
      </c>
      <c r="AE49" s="111" t="s">
        <v>119</v>
      </c>
      <c r="AF49" s="216" t="s">
        <v>6</v>
      </c>
      <c r="AG49" s="111" t="s">
        <v>1312</v>
      </c>
      <c r="AH49" s="111" t="s">
        <v>119</v>
      </c>
      <c r="AI49" s="111" t="s">
        <v>378</v>
      </c>
      <c r="AJ49" s="111" t="s">
        <v>119</v>
      </c>
      <c r="AK49" s="111" t="s">
        <v>110</v>
      </c>
      <c r="AL49" s="111" t="s">
        <v>118</v>
      </c>
      <c r="AM49" s="111" t="s">
        <v>2803</v>
      </c>
      <c r="AN49" s="111" t="s">
        <v>2341</v>
      </c>
      <c r="AO49" s="111" t="s">
        <v>118</v>
      </c>
      <c r="AP49" s="111" t="s">
        <v>166</v>
      </c>
      <c r="AQ49" s="111" t="s">
        <v>134</v>
      </c>
      <c r="AR49" s="111" t="s">
        <v>119</v>
      </c>
      <c r="AS49" s="111" t="s">
        <v>3212</v>
      </c>
      <c r="AT49" s="111" t="s">
        <v>3706</v>
      </c>
      <c r="AU49" s="111" t="s">
        <v>119</v>
      </c>
      <c r="AV49" s="216" t="s">
        <v>2196</v>
      </c>
      <c r="AW49" s="111" t="s">
        <v>2286</v>
      </c>
      <c r="AX49" s="111" t="s">
        <v>2342</v>
      </c>
      <c r="AY49" s="111" t="s">
        <v>6</v>
      </c>
      <c r="AZ49" s="111" t="s">
        <v>184</v>
      </c>
      <c r="BA49" s="111" t="s">
        <v>150</v>
      </c>
      <c r="BB49" s="111" t="s">
        <v>119</v>
      </c>
      <c r="BC49" s="111" t="s">
        <v>2527</v>
      </c>
      <c r="BD49" s="111" t="s">
        <v>119</v>
      </c>
      <c r="BE49" s="111" t="s">
        <v>2344</v>
      </c>
      <c r="BF49" s="111" t="s">
        <v>6</v>
      </c>
      <c r="BG49" s="111" t="s">
        <v>6</v>
      </c>
      <c r="BH49" s="111" t="s">
        <v>6</v>
      </c>
      <c r="BI49" s="111" t="s">
        <v>6</v>
      </c>
      <c r="BJ49" s="111" t="s">
        <v>6</v>
      </c>
      <c r="BK49" s="111" t="s">
        <v>6</v>
      </c>
      <c r="BL49" s="111" t="s">
        <v>6</v>
      </c>
      <c r="BM49" s="111" t="s">
        <v>6</v>
      </c>
      <c r="BN49" s="111" t="s">
        <v>6</v>
      </c>
      <c r="BO49" s="111" t="s">
        <v>6</v>
      </c>
      <c r="BP49" s="111" t="s">
        <v>184</v>
      </c>
      <c r="BQ49" s="111" t="s">
        <v>3708</v>
      </c>
      <c r="BR49" s="111" t="s">
        <v>119</v>
      </c>
      <c r="BS49" s="111" t="s">
        <v>184</v>
      </c>
      <c r="BT49" s="111" t="s">
        <v>6</v>
      </c>
      <c r="BU49" s="111" t="s">
        <v>6</v>
      </c>
      <c r="BV49" s="111" t="s">
        <v>184</v>
      </c>
      <c r="BW49" s="111">
        <v>0.06</v>
      </c>
      <c r="BX49" s="111" t="s">
        <v>118</v>
      </c>
      <c r="BY49" s="111">
        <v>2012</v>
      </c>
      <c r="BZ49" s="111" t="s">
        <v>119</v>
      </c>
      <c r="CA49" s="111" t="s">
        <v>303</v>
      </c>
      <c r="CB49" s="111" t="s">
        <v>1462</v>
      </c>
      <c r="CC49" s="111" t="s">
        <v>118</v>
      </c>
      <c r="CD49" s="111">
        <v>85</v>
      </c>
      <c r="CE49" s="111" t="s">
        <v>6</v>
      </c>
      <c r="CF49" s="111" t="s">
        <v>6</v>
      </c>
      <c r="CG49" s="111" t="s">
        <v>184</v>
      </c>
      <c r="CH49" s="111" t="s">
        <v>6</v>
      </c>
      <c r="CI49" s="111" t="s">
        <v>6</v>
      </c>
      <c r="CJ49" s="111" t="s">
        <v>6</v>
      </c>
      <c r="CK49" s="111" t="s">
        <v>6</v>
      </c>
      <c r="CL49" s="111" t="s">
        <v>6</v>
      </c>
      <c r="CM49" s="111" t="s">
        <v>6</v>
      </c>
      <c r="CN49" s="111" t="s">
        <v>184</v>
      </c>
      <c r="CO49" s="111" t="s">
        <v>212</v>
      </c>
      <c r="CP49" s="111" t="s">
        <v>118</v>
      </c>
      <c r="CQ49" s="111" t="s">
        <v>184</v>
      </c>
      <c r="CR49" s="111" t="s">
        <v>243</v>
      </c>
      <c r="CS49" s="111" t="s">
        <v>186</v>
      </c>
      <c r="CT49" s="111" t="s">
        <v>188</v>
      </c>
      <c r="CU49" s="111" t="s">
        <v>186</v>
      </c>
      <c r="CV49" s="111" t="s">
        <v>184</v>
      </c>
      <c r="CW49" s="111" t="s">
        <v>183</v>
      </c>
      <c r="CX49" s="111" t="s">
        <v>2345</v>
      </c>
      <c r="CY49" s="111" t="s">
        <v>2519</v>
      </c>
      <c r="CZ49" s="111" t="s">
        <v>2523</v>
      </c>
      <c r="DA49" s="111" t="s">
        <v>184</v>
      </c>
      <c r="DB49" s="111" t="s">
        <v>6</v>
      </c>
      <c r="DC49" s="111" t="s">
        <v>6</v>
      </c>
      <c r="DD49" s="111" t="s">
        <v>3697</v>
      </c>
      <c r="DE49" s="111" t="s">
        <v>118</v>
      </c>
      <c r="DF49" s="111" t="s">
        <v>6</v>
      </c>
      <c r="DG49" s="111" t="s">
        <v>6</v>
      </c>
      <c r="DH49" s="111" t="s">
        <v>3595</v>
      </c>
      <c r="DI49" s="111" t="s">
        <v>118</v>
      </c>
      <c r="DJ49" s="111" t="s">
        <v>6</v>
      </c>
      <c r="DK49" s="111" t="s">
        <v>6</v>
      </c>
      <c r="DL49" s="111" t="s">
        <v>6</v>
      </c>
      <c r="DM49" s="111" t="s">
        <v>6</v>
      </c>
      <c r="DN49" s="111" t="s">
        <v>6</v>
      </c>
      <c r="DO49" s="111" t="s">
        <v>6</v>
      </c>
      <c r="DP49" s="111" t="s">
        <v>13</v>
      </c>
      <c r="DQ49" s="111" t="s">
        <v>6</v>
      </c>
      <c r="DR49" s="111" t="s">
        <v>6</v>
      </c>
      <c r="DS49" s="111" t="s">
        <v>13</v>
      </c>
      <c r="DT49" s="111" t="s">
        <v>184</v>
      </c>
      <c r="DU49" s="111" t="s">
        <v>2346</v>
      </c>
      <c r="DV49" s="111" t="s">
        <v>2560</v>
      </c>
      <c r="DW49" s="111" t="s">
        <v>1177</v>
      </c>
      <c r="DX49" s="111" t="s">
        <v>1177</v>
      </c>
      <c r="DY49" s="198" t="s">
        <v>3727</v>
      </c>
      <c r="DZ49" s="198" t="s">
        <v>3699</v>
      </c>
      <c r="EA49" s="198" t="s">
        <v>2852</v>
      </c>
      <c r="EB49" s="190" t="s">
        <v>13</v>
      </c>
      <c r="EC49" s="198" t="s">
        <v>2850</v>
      </c>
      <c r="ED49" s="198" t="s">
        <v>2849</v>
      </c>
      <c r="EE49" s="359" t="s">
        <v>2738</v>
      </c>
      <c r="EF49" s="360" t="s">
        <v>6</v>
      </c>
      <c r="EG49" s="216" t="s">
        <v>3501</v>
      </c>
      <c r="EH49" s="111" t="s">
        <v>2285</v>
      </c>
      <c r="EI49" s="111" t="s">
        <v>119</v>
      </c>
      <c r="EJ49" s="111" t="s">
        <v>2343</v>
      </c>
      <c r="EK49" s="111" t="s">
        <v>216</v>
      </c>
      <c r="EL49" s="111" t="s">
        <v>6</v>
      </c>
      <c r="EM49" s="111" t="s">
        <v>6</v>
      </c>
      <c r="EN49" s="111" t="s">
        <v>6</v>
      </c>
      <c r="EO49" s="111" t="s">
        <v>6</v>
      </c>
      <c r="EP49" s="111" t="s">
        <v>6</v>
      </c>
      <c r="EQ49" s="111" t="s">
        <v>6</v>
      </c>
      <c r="ER49" s="111" t="s">
        <v>6</v>
      </c>
      <c r="ES49" s="111" t="s">
        <v>6</v>
      </c>
      <c r="ET49" s="111" t="s">
        <v>6</v>
      </c>
      <c r="EU49" s="111" t="s">
        <v>184</v>
      </c>
      <c r="EV49" s="111" t="s">
        <v>118</v>
      </c>
      <c r="EW49" s="111" t="s">
        <v>6</v>
      </c>
      <c r="EX49" s="111" t="s">
        <v>6</v>
      </c>
      <c r="EY49" s="111" t="s">
        <v>184</v>
      </c>
      <c r="EZ49" s="111" t="s">
        <v>203</v>
      </c>
      <c r="FA49" s="111" t="s">
        <v>184</v>
      </c>
    </row>
    <row r="50" spans="1:157" ht="92" customHeight="1" x14ac:dyDescent="0.35">
      <c r="A50" s="111" t="s">
        <v>1928</v>
      </c>
      <c r="B50" s="111" t="s">
        <v>2262</v>
      </c>
      <c r="C50" s="312" t="s">
        <v>3461</v>
      </c>
      <c r="D50" s="111" t="s">
        <v>1303</v>
      </c>
      <c r="E50" s="216" t="s">
        <v>3612</v>
      </c>
      <c r="F50" s="216" t="s">
        <v>3520</v>
      </c>
      <c r="G50" s="111">
        <v>2013</v>
      </c>
      <c r="H50" s="216" t="s">
        <v>3635</v>
      </c>
      <c r="I50" s="216" t="s">
        <v>3675</v>
      </c>
      <c r="J50" s="216" t="s">
        <v>3674</v>
      </c>
      <c r="K50" s="111" t="s">
        <v>1304</v>
      </c>
      <c r="L50" s="111" t="s">
        <v>2339</v>
      </c>
      <c r="M50" s="111" t="s">
        <v>6</v>
      </c>
      <c r="N50" s="111" t="s">
        <v>3718</v>
      </c>
      <c r="O50" s="111" t="s">
        <v>144</v>
      </c>
      <c r="P50" s="111" t="s">
        <v>119</v>
      </c>
      <c r="Q50" s="111" t="s">
        <v>13</v>
      </c>
      <c r="R50" s="111" t="s">
        <v>13</v>
      </c>
      <c r="S50" s="111" t="s">
        <v>2340</v>
      </c>
      <c r="T50" s="111" t="s">
        <v>118</v>
      </c>
      <c r="U50" s="216" t="s">
        <v>3710</v>
      </c>
      <c r="V50" s="111" t="s">
        <v>184</v>
      </c>
      <c r="W50" s="111" t="s">
        <v>6</v>
      </c>
      <c r="X50" s="111">
        <v>2009</v>
      </c>
      <c r="Y50" s="111" t="s">
        <v>6</v>
      </c>
      <c r="Z50" s="111">
        <v>2011</v>
      </c>
      <c r="AA50" s="111">
        <v>24</v>
      </c>
      <c r="AB50" s="111" t="s">
        <v>119</v>
      </c>
      <c r="AC50" s="111" t="s">
        <v>184</v>
      </c>
      <c r="AD50" s="111" t="s">
        <v>378</v>
      </c>
      <c r="AE50" s="111" t="s">
        <v>119</v>
      </c>
      <c r="AF50" s="216" t="s">
        <v>6</v>
      </c>
      <c r="AG50" s="111" t="s">
        <v>1312</v>
      </c>
      <c r="AH50" s="111" t="s">
        <v>119</v>
      </c>
      <c r="AI50" s="111" t="s">
        <v>378</v>
      </c>
      <c r="AJ50" s="111" t="s">
        <v>119</v>
      </c>
      <c r="AK50" s="111" t="s">
        <v>110</v>
      </c>
      <c r="AL50" s="111" t="s">
        <v>118</v>
      </c>
      <c r="AM50" s="111" t="s">
        <v>2803</v>
      </c>
      <c r="AN50" s="111" t="s">
        <v>2341</v>
      </c>
      <c r="AO50" s="111" t="s">
        <v>118</v>
      </c>
      <c r="AP50" s="111" t="s">
        <v>166</v>
      </c>
      <c r="AQ50" s="111" t="s">
        <v>134</v>
      </c>
      <c r="AR50" s="111" t="s">
        <v>119</v>
      </c>
      <c r="AS50" s="111" t="s">
        <v>3212</v>
      </c>
      <c r="AT50" s="111" t="s">
        <v>3706</v>
      </c>
      <c r="AU50" s="111" t="s">
        <v>119</v>
      </c>
      <c r="AV50" s="216" t="s">
        <v>2196</v>
      </c>
      <c r="AW50" s="111" t="s">
        <v>2286</v>
      </c>
      <c r="AX50" s="111" t="s">
        <v>2342</v>
      </c>
      <c r="AY50" s="111" t="s">
        <v>6</v>
      </c>
      <c r="AZ50" s="111" t="s">
        <v>184</v>
      </c>
      <c r="BA50" s="111" t="s">
        <v>150</v>
      </c>
      <c r="BB50" s="111" t="s">
        <v>119</v>
      </c>
      <c r="BC50" s="111" t="s">
        <v>2527</v>
      </c>
      <c r="BD50" s="111" t="s">
        <v>119</v>
      </c>
      <c r="BE50" s="111" t="s">
        <v>2344</v>
      </c>
      <c r="BF50" s="111" t="s">
        <v>6</v>
      </c>
      <c r="BG50" s="111" t="s">
        <v>6</v>
      </c>
      <c r="BH50" s="111" t="s">
        <v>6</v>
      </c>
      <c r="BI50" s="111" t="s">
        <v>6</v>
      </c>
      <c r="BJ50" s="111" t="s">
        <v>6</v>
      </c>
      <c r="BK50" s="111" t="s">
        <v>6</v>
      </c>
      <c r="BL50" s="111" t="s">
        <v>6</v>
      </c>
      <c r="BM50" s="111" t="s">
        <v>6</v>
      </c>
      <c r="BN50" s="111" t="s">
        <v>6</v>
      </c>
      <c r="BO50" s="111" t="s">
        <v>6</v>
      </c>
      <c r="BP50" s="111" t="s">
        <v>184</v>
      </c>
      <c r="BQ50" s="111" t="s">
        <v>3708</v>
      </c>
      <c r="BR50" s="111" t="s">
        <v>119</v>
      </c>
      <c r="BS50" s="111" t="s">
        <v>184</v>
      </c>
      <c r="BT50" s="111" t="s">
        <v>6</v>
      </c>
      <c r="BU50" s="111" t="s">
        <v>6</v>
      </c>
      <c r="BV50" s="111" t="s">
        <v>184</v>
      </c>
      <c r="BW50" s="216">
        <v>0.06</v>
      </c>
      <c r="BX50" s="111" t="s">
        <v>118</v>
      </c>
      <c r="BY50" s="111">
        <v>2012</v>
      </c>
      <c r="BZ50" s="111" t="s">
        <v>119</v>
      </c>
      <c r="CA50" s="111" t="s">
        <v>303</v>
      </c>
      <c r="CB50" s="111" t="s">
        <v>1462</v>
      </c>
      <c r="CC50" s="111" t="s">
        <v>118</v>
      </c>
      <c r="CD50" s="111">
        <v>85</v>
      </c>
      <c r="CE50" s="111" t="s">
        <v>6</v>
      </c>
      <c r="CF50" s="111" t="s">
        <v>6</v>
      </c>
      <c r="CG50" s="111" t="s">
        <v>184</v>
      </c>
      <c r="CH50" s="111" t="s">
        <v>6</v>
      </c>
      <c r="CI50" s="111" t="s">
        <v>6</v>
      </c>
      <c r="CJ50" s="111" t="s">
        <v>6</v>
      </c>
      <c r="CK50" s="111" t="s">
        <v>6</v>
      </c>
      <c r="CL50" s="111" t="s">
        <v>6</v>
      </c>
      <c r="CM50" s="111" t="s">
        <v>6</v>
      </c>
      <c r="CN50" s="111" t="s">
        <v>184</v>
      </c>
      <c r="CO50" s="111" t="s">
        <v>212</v>
      </c>
      <c r="CP50" s="111" t="s">
        <v>118</v>
      </c>
      <c r="CQ50" s="111" t="s">
        <v>184</v>
      </c>
      <c r="CR50" s="111" t="s">
        <v>243</v>
      </c>
      <c r="CS50" s="111" t="s">
        <v>186</v>
      </c>
      <c r="CT50" s="111" t="s">
        <v>188</v>
      </c>
      <c r="CU50" s="111" t="s">
        <v>186</v>
      </c>
      <c r="CV50" s="111" t="s">
        <v>184</v>
      </c>
      <c r="CW50" s="111" t="s">
        <v>183</v>
      </c>
      <c r="CX50" s="111" t="s">
        <v>2345</v>
      </c>
      <c r="CY50" s="111" t="s">
        <v>2519</v>
      </c>
      <c r="CZ50" s="111" t="s">
        <v>2523</v>
      </c>
      <c r="DA50" s="111" t="s">
        <v>184</v>
      </c>
      <c r="DB50" s="111" t="s">
        <v>6</v>
      </c>
      <c r="DC50" s="111" t="s">
        <v>6</v>
      </c>
      <c r="DD50" s="111" t="s">
        <v>3697</v>
      </c>
      <c r="DE50" s="111" t="s">
        <v>118</v>
      </c>
      <c r="DF50" s="111" t="s">
        <v>6</v>
      </c>
      <c r="DG50" s="111" t="s">
        <v>6</v>
      </c>
      <c r="DH50" s="111" t="s">
        <v>3595</v>
      </c>
      <c r="DI50" s="111" t="s">
        <v>118</v>
      </c>
      <c r="DJ50" s="111" t="s">
        <v>6</v>
      </c>
      <c r="DK50" s="111" t="s">
        <v>6</v>
      </c>
      <c r="DL50" s="111" t="s">
        <v>6</v>
      </c>
      <c r="DM50" s="111" t="s">
        <v>6</v>
      </c>
      <c r="DN50" s="111" t="s">
        <v>6</v>
      </c>
      <c r="DO50" s="111" t="s">
        <v>6</v>
      </c>
      <c r="DP50" s="111" t="s">
        <v>13</v>
      </c>
      <c r="DQ50" s="111" t="s">
        <v>6</v>
      </c>
      <c r="DR50" s="111" t="s">
        <v>6</v>
      </c>
      <c r="DS50" s="111" t="s">
        <v>13</v>
      </c>
      <c r="DT50" s="111" t="s">
        <v>184</v>
      </c>
      <c r="DU50" s="111" t="s">
        <v>2347</v>
      </c>
      <c r="DV50" s="111" t="s">
        <v>2560</v>
      </c>
      <c r="DW50" s="111" t="s">
        <v>1177</v>
      </c>
      <c r="DX50" s="111" t="s">
        <v>1177</v>
      </c>
      <c r="DY50" s="198" t="s">
        <v>3727</v>
      </c>
      <c r="DZ50" s="198" t="s">
        <v>3699</v>
      </c>
      <c r="EA50" s="198" t="s">
        <v>2852</v>
      </c>
      <c r="EB50" s="190" t="s">
        <v>13</v>
      </c>
      <c r="EC50" s="198" t="s">
        <v>2850</v>
      </c>
      <c r="ED50" s="198" t="s">
        <v>2849</v>
      </c>
      <c r="EE50" s="359" t="s">
        <v>2738</v>
      </c>
      <c r="EF50" s="360" t="s">
        <v>6</v>
      </c>
      <c r="EG50" s="216" t="s">
        <v>3501</v>
      </c>
      <c r="EH50" s="111" t="s">
        <v>2285</v>
      </c>
      <c r="EI50" s="111" t="s">
        <v>119</v>
      </c>
      <c r="EJ50" s="111" t="s">
        <v>2343</v>
      </c>
      <c r="EK50" s="111" t="s">
        <v>216</v>
      </c>
      <c r="EL50" s="111" t="s">
        <v>6</v>
      </c>
      <c r="EM50" s="111" t="s">
        <v>6</v>
      </c>
      <c r="EN50" s="111" t="s">
        <v>6</v>
      </c>
      <c r="EO50" s="111" t="s">
        <v>6</v>
      </c>
      <c r="EP50" s="111" t="s">
        <v>6</v>
      </c>
      <c r="EQ50" s="111" t="s">
        <v>6</v>
      </c>
      <c r="ER50" s="111" t="s">
        <v>6</v>
      </c>
      <c r="ES50" s="111" t="s">
        <v>6</v>
      </c>
      <c r="ET50" s="111" t="s">
        <v>6</v>
      </c>
      <c r="EU50" s="111" t="s">
        <v>184</v>
      </c>
      <c r="EV50" s="111" t="s">
        <v>118</v>
      </c>
      <c r="EW50" s="111" t="s">
        <v>6</v>
      </c>
      <c r="EX50" s="111" t="s">
        <v>6</v>
      </c>
      <c r="EY50" s="111" t="s">
        <v>184</v>
      </c>
      <c r="EZ50" s="111" t="s">
        <v>203</v>
      </c>
      <c r="FA50" s="111" t="s">
        <v>184</v>
      </c>
    </row>
    <row r="51" spans="1:157" ht="95" customHeight="1" x14ac:dyDescent="0.35">
      <c r="A51" s="111" t="s">
        <v>1929</v>
      </c>
      <c r="B51" s="111" t="s">
        <v>2262</v>
      </c>
      <c r="C51" s="312" t="s">
        <v>3462</v>
      </c>
      <c r="D51" s="111" t="s">
        <v>1303</v>
      </c>
      <c r="E51" s="216" t="s">
        <v>3612</v>
      </c>
      <c r="F51" s="216" t="s">
        <v>3520</v>
      </c>
      <c r="G51" s="111">
        <v>2013</v>
      </c>
      <c r="H51" s="216" t="s">
        <v>3635</v>
      </c>
      <c r="I51" s="216" t="s">
        <v>3675</v>
      </c>
      <c r="J51" s="216" t="s">
        <v>3674</v>
      </c>
      <c r="K51" s="111" t="s">
        <v>1304</v>
      </c>
      <c r="L51" s="111" t="s">
        <v>2339</v>
      </c>
      <c r="M51" s="111" t="s">
        <v>6</v>
      </c>
      <c r="N51" s="111" t="s">
        <v>3718</v>
      </c>
      <c r="O51" s="111" t="s">
        <v>144</v>
      </c>
      <c r="P51" s="111" t="s">
        <v>119</v>
      </c>
      <c r="Q51" s="111" t="s">
        <v>13</v>
      </c>
      <c r="R51" s="111" t="s">
        <v>13</v>
      </c>
      <c r="S51" s="111" t="s">
        <v>2340</v>
      </c>
      <c r="T51" s="111" t="s">
        <v>118</v>
      </c>
      <c r="U51" s="216" t="s">
        <v>3710</v>
      </c>
      <c r="V51" s="111" t="s">
        <v>184</v>
      </c>
      <c r="W51" s="111" t="s">
        <v>6</v>
      </c>
      <c r="X51" s="111">
        <v>2009</v>
      </c>
      <c r="Y51" s="111" t="s">
        <v>6</v>
      </c>
      <c r="Z51" s="111">
        <v>2011</v>
      </c>
      <c r="AA51" s="111">
        <v>24</v>
      </c>
      <c r="AB51" s="111" t="s">
        <v>119</v>
      </c>
      <c r="AC51" s="111" t="s">
        <v>184</v>
      </c>
      <c r="AD51" s="111" t="s">
        <v>378</v>
      </c>
      <c r="AE51" s="111" t="s">
        <v>119</v>
      </c>
      <c r="AF51" s="216" t="s">
        <v>6</v>
      </c>
      <c r="AG51" s="111" t="s">
        <v>1312</v>
      </c>
      <c r="AH51" s="111" t="s">
        <v>119</v>
      </c>
      <c r="AI51" s="111" t="s">
        <v>378</v>
      </c>
      <c r="AJ51" s="111" t="s">
        <v>119</v>
      </c>
      <c r="AK51" s="111" t="s">
        <v>110</v>
      </c>
      <c r="AL51" s="111" t="s">
        <v>118</v>
      </c>
      <c r="AM51" s="111" t="s">
        <v>2803</v>
      </c>
      <c r="AN51" s="111" t="s">
        <v>2341</v>
      </c>
      <c r="AO51" s="111" t="s">
        <v>118</v>
      </c>
      <c r="AP51" s="111" t="s">
        <v>166</v>
      </c>
      <c r="AQ51" s="111" t="s">
        <v>134</v>
      </c>
      <c r="AR51" s="111" t="s">
        <v>119</v>
      </c>
      <c r="AS51" s="111" t="s">
        <v>3212</v>
      </c>
      <c r="AT51" s="111" t="s">
        <v>3706</v>
      </c>
      <c r="AU51" s="111" t="s">
        <v>119</v>
      </c>
      <c r="AV51" s="216" t="s">
        <v>2196</v>
      </c>
      <c r="AW51" s="111" t="s">
        <v>2286</v>
      </c>
      <c r="AX51" s="111" t="s">
        <v>2342</v>
      </c>
      <c r="AY51" s="111" t="s">
        <v>6</v>
      </c>
      <c r="AZ51" s="111" t="s">
        <v>184</v>
      </c>
      <c r="BA51" s="111" t="s">
        <v>150</v>
      </c>
      <c r="BB51" s="111" t="s">
        <v>119</v>
      </c>
      <c r="BC51" s="111" t="s">
        <v>2527</v>
      </c>
      <c r="BD51" s="111" t="s">
        <v>119</v>
      </c>
      <c r="BE51" s="111" t="s">
        <v>2344</v>
      </c>
      <c r="BF51" s="111" t="s">
        <v>6</v>
      </c>
      <c r="BG51" s="111" t="s">
        <v>6</v>
      </c>
      <c r="BH51" s="111" t="s">
        <v>6</v>
      </c>
      <c r="BI51" s="111" t="s">
        <v>6</v>
      </c>
      <c r="BJ51" s="111" t="s">
        <v>6</v>
      </c>
      <c r="BK51" s="111" t="s">
        <v>6</v>
      </c>
      <c r="BL51" s="111" t="s">
        <v>6</v>
      </c>
      <c r="BM51" s="111" t="s">
        <v>6</v>
      </c>
      <c r="BN51" s="111" t="s">
        <v>6</v>
      </c>
      <c r="BO51" s="111" t="s">
        <v>6</v>
      </c>
      <c r="BP51" s="111" t="s">
        <v>184</v>
      </c>
      <c r="BQ51" s="111" t="s">
        <v>3708</v>
      </c>
      <c r="BR51" s="111" t="s">
        <v>119</v>
      </c>
      <c r="BS51" s="111" t="s">
        <v>184</v>
      </c>
      <c r="BT51" s="111" t="s">
        <v>6</v>
      </c>
      <c r="BU51" s="111" t="s">
        <v>6</v>
      </c>
      <c r="BV51" s="111" t="s">
        <v>184</v>
      </c>
      <c r="BW51" s="216">
        <v>0.06</v>
      </c>
      <c r="BX51" s="111" t="s">
        <v>118</v>
      </c>
      <c r="BY51" s="111">
        <v>2012</v>
      </c>
      <c r="BZ51" s="111" t="s">
        <v>119</v>
      </c>
      <c r="CA51" s="111" t="s">
        <v>303</v>
      </c>
      <c r="CB51" s="111" t="s">
        <v>1462</v>
      </c>
      <c r="CC51" s="111" t="s">
        <v>118</v>
      </c>
      <c r="CD51" s="216">
        <v>85</v>
      </c>
      <c r="CE51" s="111" t="s">
        <v>6</v>
      </c>
      <c r="CF51" s="111" t="s">
        <v>6</v>
      </c>
      <c r="CG51" s="111" t="s">
        <v>184</v>
      </c>
      <c r="CH51" s="111" t="s">
        <v>6</v>
      </c>
      <c r="CI51" s="111" t="s">
        <v>6</v>
      </c>
      <c r="CJ51" s="111" t="s">
        <v>6</v>
      </c>
      <c r="CK51" s="111" t="s">
        <v>6</v>
      </c>
      <c r="CL51" s="111" t="s">
        <v>6</v>
      </c>
      <c r="CM51" s="111" t="s">
        <v>6</v>
      </c>
      <c r="CN51" s="111" t="s">
        <v>184</v>
      </c>
      <c r="CO51" s="111" t="s">
        <v>212</v>
      </c>
      <c r="CP51" s="111" t="s">
        <v>118</v>
      </c>
      <c r="CQ51" s="111" t="s">
        <v>184</v>
      </c>
      <c r="CR51" s="111" t="s">
        <v>243</v>
      </c>
      <c r="CS51" s="111" t="s">
        <v>186</v>
      </c>
      <c r="CT51" s="111" t="s">
        <v>188</v>
      </c>
      <c r="CU51" s="111" t="s">
        <v>186</v>
      </c>
      <c r="CV51" s="111" t="s">
        <v>184</v>
      </c>
      <c r="CW51" s="111" t="s">
        <v>183</v>
      </c>
      <c r="CX51" s="111" t="s">
        <v>2345</v>
      </c>
      <c r="CY51" s="111" t="s">
        <v>2519</v>
      </c>
      <c r="CZ51" s="111" t="s">
        <v>2523</v>
      </c>
      <c r="DA51" s="111" t="s">
        <v>184</v>
      </c>
      <c r="DB51" s="111" t="s">
        <v>6</v>
      </c>
      <c r="DC51" s="111" t="s">
        <v>6</v>
      </c>
      <c r="DD51" s="111" t="s">
        <v>3697</v>
      </c>
      <c r="DE51" s="111" t="s">
        <v>118</v>
      </c>
      <c r="DF51" s="111" t="s">
        <v>6</v>
      </c>
      <c r="DG51" s="111" t="s">
        <v>6</v>
      </c>
      <c r="DH51" s="111" t="s">
        <v>3595</v>
      </c>
      <c r="DI51" s="111" t="s">
        <v>118</v>
      </c>
      <c r="DJ51" s="111" t="s">
        <v>6</v>
      </c>
      <c r="DK51" s="111" t="s">
        <v>6</v>
      </c>
      <c r="DL51" s="111" t="s">
        <v>6</v>
      </c>
      <c r="DM51" s="111" t="s">
        <v>6</v>
      </c>
      <c r="DN51" s="111" t="s">
        <v>6</v>
      </c>
      <c r="DO51" s="111" t="s">
        <v>6</v>
      </c>
      <c r="DP51" s="111" t="s">
        <v>13</v>
      </c>
      <c r="DQ51" s="111" t="s">
        <v>6</v>
      </c>
      <c r="DR51" s="111" t="s">
        <v>6</v>
      </c>
      <c r="DS51" s="111" t="s">
        <v>13</v>
      </c>
      <c r="DT51" s="111" t="s">
        <v>184</v>
      </c>
      <c r="DU51" s="111" t="s">
        <v>2348</v>
      </c>
      <c r="DV51" s="111" t="s">
        <v>2560</v>
      </c>
      <c r="DW51" s="111" t="s">
        <v>1177</v>
      </c>
      <c r="DX51" s="111" t="s">
        <v>1177</v>
      </c>
      <c r="DY51" s="198" t="s">
        <v>3727</v>
      </c>
      <c r="DZ51" s="198" t="s">
        <v>1908</v>
      </c>
      <c r="EA51" s="198" t="s">
        <v>2851</v>
      </c>
      <c r="EB51" s="190" t="s">
        <v>13</v>
      </c>
      <c r="EC51" s="198" t="s">
        <v>2850</v>
      </c>
      <c r="ED51" s="111" t="s">
        <v>2815</v>
      </c>
      <c r="EE51" s="359" t="s">
        <v>2738</v>
      </c>
      <c r="EF51" s="360" t="s">
        <v>6</v>
      </c>
      <c r="EG51" s="216" t="s">
        <v>3501</v>
      </c>
      <c r="EH51" s="111" t="s">
        <v>2285</v>
      </c>
      <c r="EI51" s="111" t="s">
        <v>119</v>
      </c>
      <c r="EJ51" s="111" t="s">
        <v>2343</v>
      </c>
      <c r="EK51" s="111" t="s">
        <v>216</v>
      </c>
      <c r="EL51" s="111" t="s">
        <v>6</v>
      </c>
      <c r="EM51" s="111" t="s">
        <v>6</v>
      </c>
      <c r="EN51" s="111" t="s">
        <v>6</v>
      </c>
      <c r="EO51" s="111" t="s">
        <v>6</v>
      </c>
      <c r="EP51" s="111" t="s">
        <v>6</v>
      </c>
      <c r="EQ51" s="111" t="s">
        <v>6</v>
      </c>
      <c r="ER51" s="111" t="s">
        <v>6</v>
      </c>
      <c r="ES51" s="111" t="s">
        <v>6</v>
      </c>
      <c r="ET51" s="111" t="s">
        <v>6</v>
      </c>
      <c r="EU51" s="111" t="s">
        <v>184</v>
      </c>
      <c r="EV51" s="111" t="s">
        <v>118</v>
      </c>
      <c r="EW51" s="111" t="s">
        <v>6</v>
      </c>
      <c r="EX51" s="111" t="s">
        <v>6</v>
      </c>
      <c r="EY51" s="111" t="s">
        <v>184</v>
      </c>
      <c r="EZ51" s="111" t="s">
        <v>203</v>
      </c>
      <c r="FA51" s="111" t="s">
        <v>184</v>
      </c>
    </row>
    <row r="52" spans="1:157" ht="95" customHeight="1" x14ac:dyDescent="0.35">
      <c r="A52" s="111" t="s">
        <v>1930</v>
      </c>
      <c r="B52" s="111" t="s">
        <v>2262</v>
      </c>
      <c r="C52" s="311" t="s">
        <v>3463</v>
      </c>
      <c r="D52" s="111" t="s">
        <v>1303</v>
      </c>
      <c r="E52" s="216" t="s">
        <v>3612</v>
      </c>
      <c r="F52" s="216" t="s">
        <v>3520</v>
      </c>
      <c r="G52" s="111">
        <v>2013</v>
      </c>
      <c r="H52" s="216" t="s">
        <v>3635</v>
      </c>
      <c r="I52" s="216" t="s">
        <v>3675</v>
      </c>
      <c r="J52" s="216" t="s">
        <v>3674</v>
      </c>
      <c r="K52" s="111" t="s">
        <v>1304</v>
      </c>
      <c r="L52" s="111" t="s">
        <v>2339</v>
      </c>
      <c r="M52" s="111" t="s">
        <v>6</v>
      </c>
      <c r="N52" s="111" t="s">
        <v>3718</v>
      </c>
      <c r="O52" s="111" t="s">
        <v>144</v>
      </c>
      <c r="P52" s="111" t="s">
        <v>119</v>
      </c>
      <c r="Q52" s="111" t="s">
        <v>13</v>
      </c>
      <c r="R52" s="111" t="s">
        <v>13</v>
      </c>
      <c r="S52" s="111" t="s">
        <v>2340</v>
      </c>
      <c r="T52" s="111" t="s">
        <v>118</v>
      </c>
      <c r="U52" s="216" t="s">
        <v>3710</v>
      </c>
      <c r="V52" s="111" t="s">
        <v>184</v>
      </c>
      <c r="W52" s="111" t="s">
        <v>6</v>
      </c>
      <c r="X52" s="111">
        <v>2009</v>
      </c>
      <c r="Y52" s="111" t="s">
        <v>6</v>
      </c>
      <c r="Z52" s="111">
        <v>2011</v>
      </c>
      <c r="AA52" s="111">
        <v>24</v>
      </c>
      <c r="AB52" s="111" t="s">
        <v>119</v>
      </c>
      <c r="AC52" s="111" t="s">
        <v>184</v>
      </c>
      <c r="AD52" s="111" t="s">
        <v>378</v>
      </c>
      <c r="AE52" s="111" t="s">
        <v>119</v>
      </c>
      <c r="AF52" s="216" t="s">
        <v>6</v>
      </c>
      <c r="AG52" s="111" t="s">
        <v>1312</v>
      </c>
      <c r="AH52" s="111" t="s">
        <v>119</v>
      </c>
      <c r="AI52" s="111" t="s">
        <v>378</v>
      </c>
      <c r="AJ52" s="111" t="s">
        <v>119</v>
      </c>
      <c r="AK52" s="111" t="s">
        <v>110</v>
      </c>
      <c r="AL52" s="111" t="s">
        <v>118</v>
      </c>
      <c r="AM52" s="111" t="s">
        <v>2803</v>
      </c>
      <c r="AN52" s="111" t="s">
        <v>2341</v>
      </c>
      <c r="AO52" s="111" t="s">
        <v>118</v>
      </c>
      <c r="AP52" s="111" t="s">
        <v>166</v>
      </c>
      <c r="AQ52" s="111" t="s">
        <v>134</v>
      </c>
      <c r="AR52" s="111" t="s">
        <v>119</v>
      </c>
      <c r="AS52" s="111" t="s">
        <v>3212</v>
      </c>
      <c r="AT52" s="111" t="s">
        <v>3706</v>
      </c>
      <c r="AU52" s="111" t="s">
        <v>119</v>
      </c>
      <c r="AV52" s="216" t="s">
        <v>2196</v>
      </c>
      <c r="AW52" s="111" t="s">
        <v>2286</v>
      </c>
      <c r="AX52" s="111" t="s">
        <v>2342</v>
      </c>
      <c r="AY52" s="111" t="s">
        <v>6</v>
      </c>
      <c r="AZ52" s="111" t="s">
        <v>184</v>
      </c>
      <c r="BA52" s="111" t="s">
        <v>150</v>
      </c>
      <c r="BB52" s="111" t="s">
        <v>119</v>
      </c>
      <c r="BC52" s="111" t="s">
        <v>2527</v>
      </c>
      <c r="BD52" s="111" t="s">
        <v>119</v>
      </c>
      <c r="BE52" s="111" t="s">
        <v>2344</v>
      </c>
      <c r="BF52" s="111" t="s">
        <v>6</v>
      </c>
      <c r="BG52" s="111" t="s">
        <v>6</v>
      </c>
      <c r="BH52" s="111" t="s">
        <v>6</v>
      </c>
      <c r="BI52" s="111" t="s">
        <v>6</v>
      </c>
      <c r="BJ52" s="111" t="s">
        <v>6</v>
      </c>
      <c r="BK52" s="111" t="s">
        <v>6</v>
      </c>
      <c r="BL52" s="111" t="s">
        <v>6</v>
      </c>
      <c r="BM52" s="111" t="s">
        <v>6</v>
      </c>
      <c r="BN52" s="111" t="s">
        <v>6</v>
      </c>
      <c r="BO52" s="111" t="s">
        <v>6</v>
      </c>
      <c r="BP52" s="111" t="s">
        <v>184</v>
      </c>
      <c r="BQ52" s="111" t="s">
        <v>3708</v>
      </c>
      <c r="BR52" s="111" t="s">
        <v>119</v>
      </c>
      <c r="BS52" s="111" t="s">
        <v>184</v>
      </c>
      <c r="BT52" s="111" t="s">
        <v>6</v>
      </c>
      <c r="BU52" s="111" t="s">
        <v>6</v>
      </c>
      <c r="BV52" s="111" t="s">
        <v>184</v>
      </c>
      <c r="BW52" s="216">
        <v>0.06</v>
      </c>
      <c r="BX52" s="111" t="s">
        <v>118</v>
      </c>
      <c r="BY52" s="111">
        <v>2012</v>
      </c>
      <c r="BZ52" s="111" t="s">
        <v>119</v>
      </c>
      <c r="CA52" s="111" t="s">
        <v>303</v>
      </c>
      <c r="CB52" s="111" t="s">
        <v>1462</v>
      </c>
      <c r="CC52" s="111" t="s">
        <v>118</v>
      </c>
      <c r="CD52" s="216">
        <v>85</v>
      </c>
      <c r="CE52" s="111" t="s">
        <v>6</v>
      </c>
      <c r="CF52" s="111" t="s">
        <v>6</v>
      </c>
      <c r="CG52" s="111" t="s">
        <v>184</v>
      </c>
      <c r="CH52" s="111" t="s">
        <v>6</v>
      </c>
      <c r="CI52" s="111" t="s">
        <v>6</v>
      </c>
      <c r="CJ52" s="111" t="s">
        <v>6</v>
      </c>
      <c r="CK52" s="111" t="s">
        <v>6</v>
      </c>
      <c r="CL52" s="111" t="s">
        <v>6</v>
      </c>
      <c r="CM52" s="111" t="s">
        <v>6</v>
      </c>
      <c r="CN52" s="111" t="s">
        <v>184</v>
      </c>
      <c r="CO52" s="111" t="s">
        <v>212</v>
      </c>
      <c r="CP52" s="111" t="s">
        <v>118</v>
      </c>
      <c r="CQ52" s="111" t="s">
        <v>184</v>
      </c>
      <c r="CR52" s="111" t="s">
        <v>243</v>
      </c>
      <c r="CS52" s="111" t="s">
        <v>186</v>
      </c>
      <c r="CT52" s="111" t="s">
        <v>188</v>
      </c>
      <c r="CU52" s="111" t="s">
        <v>186</v>
      </c>
      <c r="CV52" s="111" t="s">
        <v>184</v>
      </c>
      <c r="CW52" s="111" t="s">
        <v>183</v>
      </c>
      <c r="CX52" s="111" t="s">
        <v>2345</v>
      </c>
      <c r="CY52" s="111" t="s">
        <v>2519</v>
      </c>
      <c r="CZ52" s="111" t="s">
        <v>2523</v>
      </c>
      <c r="DA52" s="111" t="s">
        <v>184</v>
      </c>
      <c r="DB52" s="111" t="s">
        <v>6</v>
      </c>
      <c r="DC52" s="111" t="s">
        <v>6</v>
      </c>
      <c r="DD52" s="111" t="s">
        <v>3697</v>
      </c>
      <c r="DE52" s="111" t="s">
        <v>118</v>
      </c>
      <c r="DF52" s="111" t="s">
        <v>6</v>
      </c>
      <c r="DG52" s="111" t="s">
        <v>6</v>
      </c>
      <c r="DH52" s="111" t="s">
        <v>3595</v>
      </c>
      <c r="DI52" s="111" t="s">
        <v>118</v>
      </c>
      <c r="DJ52" s="111" t="s">
        <v>6</v>
      </c>
      <c r="DK52" s="111" t="s">
        <v>6</v>
      </c>
      <c r="DL52" s="111" t="s">
        <v>6</v>
      </c>
      <c r="DM52" s="111" t="s">
        <v>6</v>
      </c>
      <c r="DN52" s="111" t="s">
        <v>6</v>
      </c>
      <c r="DO52" s="111" t="s">
        <v>6</v>
      </c>
      <c r="DP52" s="111" t="s">
        <v>13</v>
      </c>
      <c r="DQ52" s="111" t="s">
        <v>6</v>
      </c>
      <c r="DR52" s="111" t="s">
        <v>6</v>
      </c>
      <c r="DS52" s="111" t="s">
        <v>13</v>
      </c>
      <c r="DT52" s="111" t="s">
        <v>184</v>
      </c>
      <c r="DU52" s="111" t="s">
        <v>2349</v>
      </c>
      <c r="DV52" s="111" t="s">
        <v>2560</v>
      </c>
      <c r="DW52" s="111" t="s">
        <v>1177</v>
      </c>
      <c r="DX52" s="111" t="s">
        <v>1177</v>
      </c>
      <c r="DY52" s="198" t="s">
        <v>3727</v>
      </c>
      <c r="DZ52" s="198" t="s">
        <v>1908</v>
      </c>
      <c r="EA52" s="198" t="s">
        <v>2851</v>
      </c>
      <c r="EB52" s="190" t="s">
        <v>13</v>
      </c>
      <c r="EC52" s="198" t="s">
        <v>2850</v>
      </c>
      <c r="ED52" s="111" t="s">
        <v>2815</v>
      </c>
      <c r="EE52" s="359" t="s">
        <v>2738</v>
      </c>
      <c r="EF52" s="360" t="s">
        <v>6</v>
      </c>
      <c r="EG52" s="216" t="s">
        <v>3501</v>
      </c>
      <c r="EH52" s="111" t="s">
        <v>2285</v>
      </c>
      <c r="EI52" s="111" t="s">
        <v>119</v>
      </c>
      <c r="EJ52" s="111" t="s">
        <v>2343</v>
      </c>
      <c r="EK52" s="111" t="s">
        <v>216</v>
      </c>
      <c r="EL52" s="111" t="s">
        <v>6</v>
      </c>
      <c r="EM52" s="111" t="s">
        <v>6</v>
      </c>
      <c r="EN52" s="111" t="s">
        <v>6</v>
      </c>
      <c r="EO52" s="111" t="s">
        <v>6</v>
      </c>
      <c r="EP52" s="111" t="s">
        <v>6</v>
      </c>
      <c r="EQ52" s="111" t="s">
        <v>6</v>
      </c>
      <c r="ER52" s="111" t="s">
        <v>6</v>
      </c>
      <c r="ES52" s="111" t="s">
        <v>6</v>
      </c>
      <c r="ET52" s="111" t="s">
        <v>6</v>
      </c>
      <c r="EU52" s="111" t="s">
        <v>184</v>
      </c>
      <c r="EV52" s="111" t="s">
        <v>118</v>
      </c>
      <c r="EW52" s="111" t="s">
        <v>6</v>
      </c>
      <c r="EX52" s="111" t="s">
        <v>6</v>
      </c>
      <c r="EY52" s="111" t="s">
        <v>184</v>
      </c>
      <c r="EZ52" s="111" t="s">
        <v>203</v>
      </c>
      <c r="FA52" s="111" t="s">
        <v>184</v>
      </c>
    </row>
    <row r="53" spans="1:157" ht="95" customHeight="1" x14ac:dyDescent="0.35">
      <c r="A53" s="111" t="s">
        <v>1931</v>
      </c>
      <c r="B53" s="111" t="s">
        <v>2262</v>
      </c>
      <c r="C53" s="313" t="s">
        <v>3464</v>
      </c>
      <c r="D53" s="111" t="s">
        <v>1303</v>
      </c>
      <c r="E53" s="216" t="s">
        <v>3612</v>
      </c>
      <c r="F53" s="216" t="s">
        <v>3520</v>
      </c>
      <c r="G53" s="111">
        <v>2013</v>
      </c>
      <c r="H53" s="216" t="s">
        <v>3635</v>
      </c>
      <c r="I53" s="216" t="s">
        <v>3675</v>
      </c>
      <c r="J53" s="216" t="s">
        <v>3674</v>
      </c>
      <c r="K53" s="111" t="s">
        <v>1304</v>
      </c>
      <c r="L53" s="111" t="s">
        <v>2339</v>
      </c>
      <c r="M53" s="111" t="s">
        <v>6</v>
      </c>
      <c r="N53" s="111" t="s">
        <v>3718</v>
      </c>
      <c r="O53" s="111" t="s">
        <v>144</v>
      </c>
      <c r="P53" s="111" t="s">
        <v>119</v>
      </c>
      <c r="Q53" s="111" t="s">
        <v>13</v>
      </c>
      <c r="R53" s="111" t="s">
        <v>13</v>
      </c>
      <c r="S53" s="111" t="s">
        <v>2340</v>
      </c>
      <c r="T53" s="111" t="s">
        <v>118</v>
      </c>
      <c r="U53" s="216" t="s">
        <v>3710</v>
      </c>
      <c r="V53" s="111" t="s">
        <v>184</v>
      </c>
      <c r="W53" s="111" t="s">
        <v>6</v>
      </c>
      <c r="X53" s="111">
        <v>2009</v>
      </c>
      <c r="Y53" s="111" t="s">
        <v>6</v>
      </c>
      <c r="Z53" s="111">
        <v>2011</v>
      </c>
      <c r="AA53" s="111">
        <v>24</v>
      </c>
      <c r="AB53" s="111" t="s">
        <v>119</v>
      </c>
      <c r="AC53" s="111" t="s">
        <v>184</v>
      </c>
      <c r="AD53" s="111" t="s">
        <v>378</v>
      </c>
      <c r="AE53" s="111" t="s">
        <v>119</v>
      </c>
      <c r="AF53" s="216" t="s">
        <v>6</v>
      </c>
      <c r="AG53" s="111" t="s">
        <v>1312</v>
      </c>
      <c r="AH53" s="111" t="s">
        <v>119</v>
      </c>
      <c r="AI53" s="111" t="s">
        <v>378</v>
      </c>
      <c r="AJ53" s="111" t="s">
        <v>119</v>
      </c>
      <c r="AK53" s="111" t="s">
        <v>110</v>
      </c>
      <c r="AL53" s="111" t="s">
        <v>118</v>
      </c>
      <c r="AM53" s="111" t="s">
        <v>2803</v>
      </c>
      <c r="AN53" s="111" t="s">
        <v>2341</v>
      </c>
      <c r="AO53" s="111" t="s">
        <v>118</v>
      </c>
      <c r="AP53" s="111" t="s">
        <v>166</v>
      </c>
      <c r="AQ53" s="111" t="s">
        <v>134</v>
      </c>
      <c r="AR53" s="111" t="s">
        <v>119</v>
      </c>
      <c r="AS53" s="111" t="s">
        <v>3212</v>
      </c>
      <c r="AT53" s="111" t="s">
        <v>3706</v>
      </c>
      <c r="AU53" s="111" t="s">
        <v>119</v>
      </c>
      <c r="AV53" s="216" t="s">
        <v>2196</v>
      </c>
      <c r="AW53" s="111" t="s">
        <v>2286</v>
      </c>
      <c r="AX53" s="111" t="s">
        <v>2342</v>
      </c>
      <c r="AY53" s="111" t="s">
        <v>6</v>
      </c>
      <c r="AZ53" s="111" t="s">
        <v>184</v>
      </c>
      <c r="BA53" s="111" t="s">
        <v>150</v>
      </c>
      <c r="BB53" s="111" t="s">
        <v>119</v>
      </c>
      <c r="BC53" s="111" t="s">
        <v>2527</v>
      </c>
      <c r="BD53" s="111" t="s">
        <v>119</v>
      </c>
      <c r="BE53" s="111" t="s">
        <v>2344</v>
      </c>
      <c r="BF53" s="111" t="s">
        <v>6</v>
      </c>
      <c r="BG53" s="111" t="s">
        <v>6</v>
      </c>
      <c r="BH53" s="111" t="s">
        <v>6</v>
      </c>
      <c r="BI53" s="111" t="s">
        <v>6</v>
      </c>
      <c r="BJ53" s="111" t="s">
        <v>6</v>
      </c>
      <c r="BK53" s="111" t="s">
        <v>6</v>
      </c>
      <c r="BL53" s="111" t="s">
        <v>6</v>
      </c>
      <c r="BM53" s="111" t="s">
        <v>6</v>
      </c>
      <c r="BN53" s="111" t="s">
        <v>6</v>
      </c>
      <c r="BO53" s="111" t="s">
        <v>6</v>
      </c>
      <c r="BP53" s="111" t="s">
        <v>184</v>
      </c>
      <c r="BQ53" s="111" t="s">
        <v>3708</v>
      </c>
      <c r="BR53" s="111" t="s">
        <v>119</v>
      </c>
      <c r="BS53" s="111" t="s">
        <v>184</v>
      </c>
      <c r="BT53" s="111" t="s">
        <v>6</v>
      </c>
      <c r="BU53" s="111" t="s">
        <v>6</v>
      </c>
      <c r="BV53" s="111" t="s">
        <v>184</v>
      </c>
      <c r="BW53" s="216">
        <v>0.06</v>
      </c>
      <c r="BX53" s="111" t="s">
        <v>118</v>
      </c>
      <c r="BY53" s="111">
        <v>2012</v>
      </c>
      <c r="BZ53" s="111" t="s">
        <v>119</v>
      </c>
      <c r="CA53" s="111" t="s">
        <v>303</v>
      </c>
      <c r="CB53" s="111" t="s">
        <v>1462</v>
      </c>
      <c r="CC53" s="111" t="s">
        <v>118</v>
      </c>
      <c r="CD53" s="216">
        <v>85</v>
      </c>
      <c r="CE53" s="111" t="s">
        <v>6</v>
      </c>
      <c r="CF53" s="111" t="s">
        <v>6</v>
      </c>
      <c r="CG53" s="111" t="s">
        <v>184</v>
      </c>
      <c r="CH53" s="111" t="s">
        <v>6</v>
      </c>
      <c r="CI53" s="111" t="s">
        <v>6</v>
      </c>
      <c r="CJ53" s="111" t="s">
        <v>6</v>
      </c>
      <c r="CK53" s="111" t="s">
        <v>6</v>
      </c>
      <c r="CL53" s="111" t="s">
        <v>6</v>
      </c>
      <c r="CM53" s="111" t="s">
        <v>6</v>
      </c>
      <c r="CN53" s="111" t="s">
        <v>184</v>
      </c>
      <c r="CO53" s="111" t="s">
        <v>212</v>
      </c>
      <c r="CP53" s="111" t="s">
        <v>118</v>
      </c>
      <c r="CQ53" s="111" t="s">
        <v>184</v>
      </c>
      <c r="CR53" s="111" t="s">
        <v>243</v>
      </c>
      <c r="CS53" s="111" t="s">
        <v>186</v>
      </c>
      <c r="CT53" s="111" t="s">
        <v>188</v>
      </c>
      <c r="CU53" s="111" t="s">
        <v>186</v>
      </c>
      <c r="CV53" s="111" t="s">
        <v>184</v>
      </c>
      <c r="CW53" s="111" t="s">
        <v>183</v>
      </c>
      <c r="CX53" s="111" t="s">
        <v>2345</v>
      </c>
      <c r="CY53" s="111" t="s">
        <v>2519</v>
      </c>
      <c r="CZ53" s="111" t="s">
        <v>2523</v>
      </c>
      <c r="DA53" s="111" t="s">
        <v>184</v>
      </c>
      <c r="DB53" s="111" t="s">
        <v>6</v>
      </c>
      <c r="DC53" s="111" t="s">
        <v>6</v>
      </c>
      <c r="DD53" s="111" t="s">
        <v>3697</v>
      </c>
      <c r="DE53" s="111" t="s">
        <v>118</v>
      </c>
      <c r="DF53" s="111" t="s">
        <v>6</v>
      </c>
      <c r="DG53" s="111" t="s">
        <v>6</v>
      </c>
      <c r="DH53" s="111" t="s">
        <v>3595</v>
      </c>
      <c r="DI53" s="111" t="s">
        <v>118</v>
      </c>
      <c r="DJ53" s="111" t="s">
        <v>6</v>
      </c>
      <c r="DK53" s="111" t="s">
        <v>6</v>
      </c>
      <c r="DL53" s="111" t="s">
        <v>6</v>
      </c>
      <c r="DM53" s="111" t="s">
        <v>6</v>
      </c>
      <c r="DN53" s="111" t="s">
        <v>6</v>
      </c>
      <c r="DO53" s="111" t="s">
        <v>6</v>
      </c>
      <c r="DP53" s="111" t="s">
        <v>13</v>
      </c>
      <c r="DQ53" s="111" t="s">
        <v>6</v>
      </c>
      <c r="DR53" s="111" t="s">
        <v>6</v>
      </c>
      <c r="DS53" s="111" t="s">
        <v>13</v>
      </c>
      <c r="DT53" s="111" t="s">
        <v>184</v>
      </c>
      <c r="DU53" s="111" t="s">
        <v>2350</v>
      </c>
      <c r="DV53" s="111" t="s">
        <v>2560</v>
      </c>
      <c r="DW53" s="111" t="s">
        <v>1177</v>
      </c>
      <c r="DX53" s="111" t="s">
        <v>1177</v>
      </c>
      <c r="DY53" s="198" t="s">
        <v>3727</v>
      </c>
      <c r="DZ53" s="198" t="s">
        <v>1908</v>
      </c>
      <c r="EA53" s="198" t="s">
        <v>2851</v>
      </c>
      <c r="EB53" s="190" t="s">
        <v>13</v>
      </c>
      <c r="EC53" s="198" t="s">
        <v>2850</v>
      </c>
      <c r="ED53" s="111" t="s">
        <v>2815</v>
      </c>
      <c r="EE53" s="359" t="s">
        <v>2738</v>
      </c>
      <c r="EF53" s="360" t="s">
        <v>6</v>
      </c>
      <c r="EG53" s="216" t="s">
        <v>3501</v>
      </c>
      <c r="EH53" s="111" t="s">
        <v>2285</v>
      </c>
      <c r="EI53" s="111" t="s">
        <v>119</v>
      </c>
      <c r="EJ53" s="111" t="s">
        <v>2343</v>
      </c>
      <c r="EK53" s="111" t="s">
        <v>216</v>
      </c>
      <c r="EL53" s="111" t="s">
        <v>6</v>
      </c>
      <c r="EM53" s="111" t="s">
        <v>6</v>
      </c>
      <c r="EN53" s="111" t="s">
        <v>6</v>
      </c>
      <c r="EO53" s="111" t="s">
        <v>6</v>
      </c>
      <c r="EP53" s="111" t="s">
        <v>6</v>
      </c>
      <c r="EQ53" s="111" t="s">
        <v>6</v>
      </c>
      <c r="ER53" s="111" t="s">
        <v>6</v>
      </c>
      <c r="ES53" s="111" t="s">
        <v>6</v>
      </c>
      <c r="ET53" s="111" t="s">
        <v>6</v>
      </c>
      <c r="EU53" s="111" t="s">
        <v>184</v>
      </c>
      <c r="EV53" s="111" t="s">
        <v>118</v>
      </c>
      <c r="EW53" s="111" t="s">
        <v>6</v>
      </c>
      <c r="EX53" s="111" t="s">
        <v>6</v>
      </c>
      <c r="EY53" s="111" t="s">
        <v>184</v>
      </c>
      <c r="EZ53" s="111" t="s">
        <v>203</v>
      </c>
      <c r="FA53" s="111" t="s">
        <v>184</v>
      </c>
    </row>
    <row r="54" spans="1:157" ht="95" customHeight="1" x14ac:dyDescent="0.35">
      <c r="A54" s="111" t="s">
        <v>1932</v>
      </c>
      <c r="B54" s="111" t="s">
        <v>2262</v>
      </c>
      <c r="C54" s="312" t="s">
        <v>3465</v>
      </c>
      <c r="D54" s="111" t="s">
        <v>1303</v>
      </c>
      <c r="E54" s="216" t="s">
        <v>3612</v>
      </c>
      <c r="F54" s="216" t="s">
        <v>3520</v>
      </c>
      <c r="G54" s="111">
        <v>2013</v>
      </c>
      <c r="H54" s="216" t="s">
        <v>3635</v>
      </c>
      <c r="I54" s="216" t="s">
        <v>3675</v>
      </c>
      <c r="J54" s="216" t="s">
        <v>3674</v>
      </c>
      <c r="K54" s="111" t="s">
        <v>1304</v>
      </c>
      <c r="L54" s="111" t="s">
        <v>2339</v>
      </c>
      <c r="M54" s="111" t="s">
        <v>6</v>
      </c>
      <c r="N54" s="111" t="s">
        <v>3718</v>
      </c>
      <c r="O54" s="111" t="s">
        <v>144</v>
      </c>
      <c r="P54" s="111" t="s">
        <v>119</v>
      </c>
      <c r="Q54" s="111" t="s">
        <v>13</v>
      </c>
      <c r="R54" s="111" t="s">
        <v>13</v>
      </c>
      <c r="S54" s="111" t="s">
        <v>2340</v>
      </c>
      <c r="T54" s="111" t="s">
        <v>118</v>
      </c>
      <c r="U54" s="216" t="s">
        <v>3710</v>
      </c>
      <c r="V54" s="111" t="s">
        <v>184</v>
      </c>
      <c r="W54" s="111" t="s">
        <v>6</v>
      </c>
      <c r="X54" s="111">
        <v>2009</v>
      </c>
      <c r="Y54" s="111" t="s">
        <v>6</v>
      </c>
      <c r="Z54" s="111">
        <v>2011</v>
      </c>
      <c r="AA54" s="111">
        <v>24</v>
      </c>
      <c r="AB54" s="111" t="s">
        <v>119</v>
      </c>
      <c r="AC54" s="111" t="s">
        <v>184</v>
      </c>
      <c r="AD54" s="111" t="s">
        <v>378</v>
      </c>
      <c r="AE54" s="111" t="s">
        <v>119</v>
      </c>
      <c r="AF54" s="216" t="s">
        <v>6</v>
      </c>
      <c r="AG54" s="111" t="s">
        <v>1312</v>
      </c>
      <c r="AH54" s="111" t="s">
        <v>119</v>
      </c>
      <c r="AI54" s="111" t="s">
        <v>378</v>
      </c>
      <c r="AJ54" s="111" t="s">
        <v>119</v>
      </c>
      <c r="AK54" s="111" t="s">
        <v>110</v>
      </c>
      <c r="AL54" s="111" t="s">
        <v>118</v>
      </c>
      <c r="AM54" s="111" t="s">
        <v>2803</v>
      </c>
      <c r="AN54" s="111" t="s">
        <v>2341</v>
      </c>
      <c r="AO54" s="111" t="s">
        <v>118</v>
      </c>
      <c r="AP54" s="111" t="s">
        <v>166</v>
      </c>
      <c r="AQ54" s="111" t="s">
        <v>134</v>
      </c>
      <c r="AR54" s="111" t="s">
        <v>119</v>
      </c>
      <c r="AS54" s="111" t="s">
        <v>3212</v>
      </c>
      <c r="AT54" s="111" t="s">
        <v>3706</v>
      </c>
      <c r="AU54" s="111" t="s">
        <v>119</v>
      </c>
      <c r="AV54" s="216" t="s">
        <v>2196</v>
      </c>
      <c r="AW54" s="111" t="s">
        <v>2286</v>
      </c>
      <c r="AX54" s="111" t="s">
        <v>2342</v>
      </c>
      <c r="AY54" s="111" t="s">
        <v>6</v>
      </c>
      <c r="AZ54" s="111" t="s">
        <v>184</v>
      </c>
      <c r="BA54" s="111" t="s">
        <v>150</v>
      </c>
      <c r="BB54" s="111" t="s">
        <v>119</v>
      </c>
      <c r="BC54" s="111" t="s">
        <v>2527</v>
      </c>
      <c r="BD54" s="111" t="s">
        <v>119</v>
      </c>
      <c r="BE54" s="111" t="s">
        <v>2344</v>
      </c>
      <c r="BF54" s="111" t="s">
        <v>6</v>
      </c>
      <c r="BG54" s="111" t="s">
        <v>6</v>
      </c>
      <c r="BH54" s="111" t="s">
        <v>6</v>
      </c>
      <c r="BI54" s="111" t="s">
        <v>6</v>
      </c>
      <c r="BJ54" s="111" t="s">
        <v>6</v>
      </c>
      <c r="BK54" s="111" t="s">
        <v>6</v>
      </c>
      <c r="BL54" s="111" t="s">
        <v>6</v>
      </c>
      <c r="BM54" s="111" t="s">
        <v>6</v>
      </c>
      <c r="BN54" s="111" t="s">
        <v>6</v>
      </c>
      <c r="BO54" s="111" t="s">
        <v>6</v>
      </c>
      <c r="BP54" s="111" t="s">
        <v>184</v>
      </c>
      <c r="BQ54" s="111" t="s">
        <v>3708</v>
      </c>
      <c r="BR54" s="111" t="s">
        <v>119</v>
      </c>
      <c r="BS54" s="111" t="s">
        <v>184</v>
      </c>
      <c r="BT54" s="111" t="s">
        <v>6</v>
      </c>
      <c r="BU54" s="111" t="s">
        <v>6</v>
      </c>
      <c r="BV54" s="111" t="s">
        <v>184</v>
      </c>
      <c r="BW54" s="216">
        <v>0.06</v>
      </c>
      <c r="BX54" s="111" t="s">
        <v>118</v>
      </c>
      <c r="BY54" s="111">
        <v>2012</v>
      </c>
      <c r="BZ54" s="111" t="s">
        <v>119</v>
      </c>
      <c r="CA54" s="111" t="s">
        <v>303</v>
      </c>
      <c r="CB54" s="111" t="s">
        <v>1462</v>
      </c>
      <c r="CC54" s="111" t="s">
        <v>118</v>
      </c>
      <c r="CD54" s="216">
        <v>85</v>
      </c>
      <c r="CE54" s="111" t="s">
        <v>6</v>
      </c>
      <c r="CF54" s="111" t="s">
        <v>6</v>
      </c>
      <c r="CG54" s="111" t="s">
        <v>184</v>
      </c>
      <c r="CH54" s="111" t="s">
        <v>6</v>
      </c>
      <c r="CI54" s="111" t="s">
        <v>6</v>
      </c>
      <c r="CJ54" s="111" t="s">
        <v>6</v>
      </c>
      <c r="CK54" s="111" t="s">
        <v>6</v>
      </c>
      <c r="CL54" s="111" t="s">
        <v>6</v>
      </c>
      <c r="CM54" s="111" t="s">
        <v>6</v>
      </c>
      <c r="CN54" s="111" t="s">
        <v>184</v>
      </c>
      <c r="CO54" s="111" t="s">
        <v>212</v>
      </c>
      <c r="CP54" s="111" t="s">
        <v>118</v>
      </c>
      <c r="CQ54" s="111" t="s">
        <v>184</v>
      </c>
      <c r="CR54" s="111" t="s">
        <v>243</v>
      </c>
      <c r="CS54" s="111" t="s">
        <v>186</v>
      </c>
      <c r="CT54" s="111" t="s">
        <v>188</v>
      </c>
      <c r="CU54" s="111" t="s">
        <v>186</v>
      </c>
      <c r="CV54" s="111" t="s">
        <v>184</v>
      </c>
      <c r="CW54" s="111" t="s">
        <v>183</v>
      </c>
      <c r="CX54" s="111" t="s">
        <v>2345</v>
      </c>
      <c r="CY54" s="111" t="s">
        <v>2519</v>
      </c>
      <c r="CZ54" s="111" t="s">
        <v>2523</v>
      </c>
      <c r="DA54" s="111" t="s">
        <v>184</v>
      </c>
      <c r="DB54" s="111" t="s">
        <v>6</v>
      </c>
      <c r="DC54" s="111" t="s">
        <v>6</v>
      </c>
      <c r="DD54" s="111" t="s">
        <v>3697</v>
      </c>
      <c r="DE54" s="111" t="s">
        <v>118</v>
      </c>
      <c r="DF54" s="111" t="s">
        <v>6</v>
      </c>
      <c r="DG54" s="111" t="s">
        <v>6</v>
      </c>
      <c r="DH54" s="111" t="s">
        <v>3595</v>
      </c>
      <c r="DI54" s="111" t="s">
        <v>118</v>
      </c>
      <c r="DJ54" s="111" t="s">
        <v>6</v>
      </c>
      <c r="DK54" s="111" t="s">
        <v>6</v>
      </c>
      <c r="DL54" s="111" t="s">
        <v>6</v>
      </c>
      <c r="DM54" s="111" t="s">
        <v>6</v>
      </c>
      <c r="DN54" s="111" t="s">
        <v>6</v>
      </c>
      <c r="DO54" s="111" t="s">
        <v>6</v>
      </c>
      <c r="DP54" s="111" t="s">
        <v>13</v>
      </c>
      <c r="DQ54" s="111" t="s">
        <v>6</v>
      </c>
      <c r="DR54" s="111" t="s">
        <v>6</v>
      </c>
      <c r="DS54" s="111" t="s">
        <v>13</v>
      </c>
      <c r="DT54" s="111" t="s">
        <v>184</v>
      </c>
      <c r="DU54" s="111" t="s">
        <v>2351</v>
      </c>
      <c r="DV54" s="111" t="s">
        <v>2560</v>
      </c>
      <c r="DW54" s="111" t="s">
        <v>1177</v>
      </c>
      <c r="DX54" s="111" t="s">
        <v>1177</v>
      </c>
      <c r="DY54" s="198" t="s">
        <v>3727</v>
      </c>
      <c r="DZ54" s="198" t="s">
        <v>1908</v>
      </c>
      <c r="EA54" s="198" t="s">
        <v>2851</v>
      </c>
      <c r="EB54" s="190" t="s">
        <v>13</v>
      </c>
      <c r="EC54" s="198" t="s">
        <v>2850</v>
      </c>
      <c r="ED54" s="111" t="s">
        <v>2815</v>
      </c>
      <c r="EE54" s="359" t="s">
        <v>2738</v>
      </c>
      <c r="EF54" s="360" t="s">
        <v>6</v>
      </c>
      <c r="EG54" s="216" t="s">
        <v>3501</v>
      </c>
      <c r="EH54" s="111" t="s">
        <v>2285</v>
      </c>
      <c r="EI54" s="111" t="s">
        <v>119</v>
      </c>
      <c r="EJ54" s="111" t="s">
        <v>2343</v>
      </c>
      <c r="EK54" s="111" t="s">
        <v>216</v>
      </c>
      <c r="EL54" s="111" t="s">
        <v>6</v>
      </c>
      <c r="EM54" s="111" t="s">
        <v>6</v>
      </c>
      <c r="EN54" s="111" t="s">
        <v>6</v>
      </c>
      <c r="EO54" s="111" t="s">
        <v>6</v>
      </c>
      <c r="EP54" s="111" t="s">
        <v>6</v>
      </c>
      <c r="EQ54" s="111" t="s">
        <v>6</v>
      </c>
      <c r="ER54" s="111" t="s">
        <v>6</v>
      </c>
      <c r="ES54" s="111" t="s">
        <v>6</v>
      </c>
      <c r="ET54" s="111" t="s">
        <v>6</v>
      </c>
      <c r="EU54" s="111" t="s">
        <v>184</v>
      </c>
      <c r="EV54" s="111" t="s">
        <v>118</v>
      </c>
      <c r="EW54" s="111" t="s">
        <v>6</v>
      </c>
      <c r="EX54" s="111" t="s">
        <v>6</v>
      </c>
      <c r="EY54" s="111" t="s">
        <v>184</v>
      </c>
      <c r="EZ54" s="111" t="s">
        <v>203</v>
      </c>
      <c r="FA54" s="111" t="s">
        <v>184</v>
      </c>
    </row>
    <row r="55" spans="1:157" ht="91.25" customHeight="1" x14ac:dyDescent="0.35">
      <c r="A55" s="111" t="s">
        <v>1933</v>
      </c>
      <c r="B55" s="111" t="s">
        <v>2262</v>
      </c>
      <c r="C55" s="312" t="s">
        <v>3466</v>
      </c>
      <c r="D55" s="111" t="s">
        <v>1303</v>
      </c>
      <c r="E55" s="216" t="s">
        <v>3599</v>
      </c>
      <c r="F55" s="111" t="s">
        <v>3521</v>
      </c>
      <c r="G55" s="111">
        <v>2016</v>
      </c>
      <c r="H55" s="111" t="s">
        <v>3636</v>
      </c>
      <c r="I55" s="111" t="s">
        <v>3677</v>
      </c>
      <c r="J55" s="216" t="s">
        <v>3676</v>
      </c>
      <c r="K55" s="111" t="s">
        <v>1304</v>
      </c>
      <c r="L55" s="111" t="s">
        <v>184</v>
      </c>
      <c r="M55" s="111" t="s">
        <v>6</v>
      </c>
      <c r="N55" s="111" t="s">
        <v>3718</v>
      </c>
      <c r="O55" s="111" t="s">
        <v>144</v>
      </c>
      <c r="P55" s="111" t="s">
        <v>118</v>
      </c>
      <c r="Q55" s="111" t="s">
        <v>13</v>
      </c>
      <c r="R55" s="111" t="s">
        <v>13</v>
      </c>
      <c r="S55" s="111" t="s">
        <v>2352</v>
      </c>
      <c r="T55" s="111" t="s">
        <v>119</v>
      </c>
      <c r="U55" s="216" t="s">
        <v>3710</v>
      </c>
      <c r="V55" s="111" t="s">
        <v>184</v>
      </c>
      <c r="W55" s="111" t="s">
        <v>3157</v>
      </c>
      <c r="X55" s="111">
        <v>2011</v>
      </c>
      <c r="Y55" s="111" t="s">
        <v>3156</v>
      </c>
      <c r="Z55" s="111">
        <v>2012</v>
      </c>
      <c r="AA55" s="111">
        <v>10</v>
      </c>
      <c r="AB55" s="111" t="s">
        <v>118</v>
      </c>
      <c r="AC55" s="111" t="s">
        <v>184</v>
      </c>
      <c r="AD55" s="111" t="s">
        <v>378</v>
      </c>
      <c r="AE55" s="111" t="s">
        <v>119</v>
      </c>
      <c r="AF55" s="216" t="s">
        <v>6</v>
      </c>
      <c r="AG55" s="111" t="s">
        <v>1312</v>
      </c>
      <c r="AH55" s="111" t="s">
        <v>119</v>
      </c>
      <c r="AI55" s="111" t="s">
        <v>378</v>
      </c>
      <c r="AJ55" s="111" t="s">
        <v>119</v>
      </c>
      <c r="AK55" s="111" t="s">
        <v>110</v>
      </c>
      <c r="AL55" s="111" t="s">
        <v>118</v>
      </c>
      <c r="AM55" s="111" t="s">
        <v>2858</v>
      </c>
      <c r="AN55" s="111" t="s">
        <v>2353</v>
      </c>
      <c r="AO55" s="111" t="s">
        <v>118</v>
      </c>
      <c r="AP55" s="111" t="s">
        <v>130</v>
      </c>
      <c r="AQ55" s="111" t="s">
        <v>134</v>
      </c>
      <c r="AR55" s="111" t="s">
        <v>119</v>
      </c>
      <c r="AS55" s="111" t="s">
        <v>184</v>
      </c>
      <c r="AT55" s="111" t="s">
        <v>3702</v>
      </c>
      <c r="AU55" s="111" t="s">
        <v>118</v>
      </c>
      <c r="AV55" s="216" t="s">
        <v>2119</v>
      </c>
      <c r="AW55" s="111" t="s">
        <v>6</v>
      </c>
      <c r="AX55" s="111" t="s">
        <v>184</v>
      </c>
      <c r="AY55" s="111" t="s">
        <v>6</v>
      </c>
      <c r="AZ55" s="111" t="s">
        <v>184</v>
      </c>
      <c r="BA55" s="111" t="s">
        <v>132</v>
      </c>
      <c r="BB55" s="111" t="s">
        <v>119</v>
      </c>
      <c r="BC55" s="111" t="s">
        <v>2527</v>
      </c>
      <c r="BD55" s="111" t="s">
        <v>119</v>
      </c>
      <c r="BE55" s="111" t="s">
        <v>184</v>
      </c>
      <c r="BF55" s="111" t="s">
        <v>6</v>
      </c>
      <c r="BG55" s="111" t="s">
        <v>6</v>
      </c>
      <c r="BH55" s="111" t="s">
        <v>6</v>
      </c>
      <c r="BI55" s="111" t="s">
        <v>6</v>
      </c>
      <c r="BJ55" s="111" t="s">
        <v>6</v>
      </c>
      <c r="BK55" s="111" t="s">
        <v>6</v>
      </c>
      <c r="BL55" s="111" t="s">
        <v>6</v>
      </c>
      <c r="BM55" s="111" t="s">
        <v>6</v>
      </c>
      <c r="BN55" s="111" t="s">
        <v>6</v>
      </c>
      <c r="BO55" s="111" t="s">
        <v>6</v>
      </c>
      <c r="BP55" s="111" t="s">
        <v>184</v>
      </c>
      <c r="BQ55" s="111" t="s">
        <v>3708</v>
      </c>
      <c r="BR55" s="111" t="s">
        <v>118</v>
      </c>
      <c r="BS55" s="111" t="s">
        <v>184</v>
      </c>
      <c r="BT55" s="111" t="s">
        <v>2554</v>
      </c>
      <c r="BU55" s="111" t="s">
        <v>119</v>
      </c>
      <c r="BV55" s="111" t="s">
        <v>184</v>
      </c>
      <c r="BW55" s="111" t="s">
        <v>6</v>
      </c>
      <c r="BX55" s="111" t="s">
        <v>6</v>
      </c>
      <c r="BY55" s="111">
        <v>2012</v>
      </c>
      <c r="BZ55" s="111" t="s">
        <v>118</v>
      </c>
      <c r="CA55" s="111" t="s">
        <v>303</v>
      </c>
      <c r="CB55" s="111" t="s">
        <v>1462</v>
      </c>
      <c r="CC55" s="111" t="s">
        <v>118</v>
      </c>
      <c r="CD55" s="111">
        <v>1</v>
      </c>
      <c r="CE55" s="111" t="s">
        <v>6</v>
      </c>
      <c r="CF55" s="111" t="s">
        <v>6</v>
      </c>
      <c r="CG55" s="111" t="s">
        <v>184</v>
      </c>
      <c r="CH55" s="111" t="s">
        <v>6</v>
      </c>
      <c r="CI55" s="111" t="s">
        <v>6</v>
      </c>
      <c r="CJ55" s="111" t="s">
        <v>6</v>
      </c>
      <c r="CK55" s="111" t="s">
        <v>6</v>
      </c>
      <c r="CL55" s="111" t="s">
        <v>6</v>
      </c>
      <c r="CM55" s="111" t="s">
        <v>6</v>
      </c>
      <c r="CN55" s="111" t="s">
        <v>184</v>
      </c>
      <c r="CO55" s="111" t="s">
        <v>20</v>
      </c>
      <c r="CP55" s="111" t="s">
        <v>118</v>
      </c>
      <c r="CQ55" s="111" t="s">
        <v>184</v>
      </c>
      <c r="CR55" s="111" t="s">
        <v>243</v>
      </c>
      <c r="CS55" s="111" t="s">
        <v>186</v>
      </c>
      <c r="CT55" s="111" t="s">
        <v>188</v>
      </c>
      <c r="CU55" s="111" t="s">
        <v>186</v>
      </c>
      <c r="CV55" s="111" t="s">
        <v>184</v>
      </c>
      <c r="CW55" s="111" t="s">
        <v>184</v>
      </c>
      <c r="CX55" s="111" t="s">
        <v>184</v>
      </c>
      <c r="CY55" s="111" t="s">
        <v>2519</v>
      </c>
      <c r="CZ55" s="111" t="s">
        <v>2523</v>
      </c>
      <c r="DA55" s="111" t="s">
        <v>184</v>
      </c>
      <c r="DB55" s="111" t="s">
        <v>6</v>
      </c>
      <c r="DC55" s="111" t="s">
        <v>6</v>
      </c>
      <c r="DD55" s="111" t="s">
        <v>3696</v>
      </c>
      <c r="DE55" s="111" t="s">
        <v>119</v>
      </c>
      <c r="DF55" s="111" t="s">
        <v>6</v>
      </c>
      <c r="DG55" s="111" t="s">
        <v>6</v>
      </c>
      <c r="DH55" s="111" t="s">
        <v>3595</v>
      </c>
      <c r="DI55" s="111" t="s">
        <v>118</v>
      </c>
      <c r="DJ55" s="111" t="s">
        <v>6</v>
      </c>
      <c r="DK55" s="111" t="s">
        <v>6</v>
      </c>
      <c r="DL55" s="111" t="s">
        <v>6</v>
      </c>
      <c r="DM55" s="111" t="s">
        <v>6</v>
      </c>
      <c r="DN55" s="111" t="s">
        <v>6</v>
      </c>
      <c r="DO55" s="111" t="s">
        <v>6</v>
      </c>
      <c r="DP55" s="111" t="s">
        <v>13</v>
      </c>
      <c r="DQ55" s="111" t="s">
        <v>6</v>
      </c>
      <c r="DR55" s="111" t="s">
        <v>6</v>
      </c>
      <c r="DS55" s="111" t="s">
        <v>13</v>
      </c>
      <c r="DT55" s="111" t="s">
        <v>184</v>
      </c>
      <c r="DU55" s="111" t="s">
        <v>2354</v>
      </c>
      <c r="DV55" s="111" t="s">
        <v>2560</v>
      </c>
      <c r="DW55" s="111" t="s">
        <v>1177</v>
      </c>
      <c r="DX55" s="111" t="s">
        <v>1177</v>
      </c>
      <c r="DY55" s="198" t="s">
        <v>3727</v>
      </c>
      <c r="DZ55" s="198" t="s">
        <v>1908</v>
      </c>
      <c r="EA55" s="198" t="s">
        <v>2884</v>
      </c>
      <c r="EB55" s="190" t="s">
        <v>13</v>
      </c>
      <c r="EC55" s="198" t="s">
        <v>2855</v>
      </c>
      <c r="ED55" s="198" t="s">
        <v>2815</v>
      </c>
      <c r="EE55" s="216" t="s">
        <v>2738</v>
      </c>
      <c r="EF55" s="358">
        <v>1</v>
      </c>
      <c r="EG55" s="216" t="s">
        <v>3501</v>
      </c>
      <c r="EH55" s="111" t="s">
        <v>2285</v>
      </c>
      <c r="EI55" s="111" t="s">
        <v>119</v>
      </c>
      <c r="EJ55" s="111" t="s">
        <v>184</v>
      </c>
      <c r="EK55" s="111" t="s">
        <v>216</v>
      </c>
      <c r="EL55" s="111" t="s">
        <v>6</v>
      </c>
      <c r="EM55" s="111" t="s">
        <v>6</v>
      </c>
      <c r="EN55" s="111" t="s">
        <v>6</v>
      </c>
      <c r="EO55" s="111" t="s">
        <v>6</v>
      </c>
      <c r="EP55" s="111" t="s">
        <v>6</v>
      </c>
      <c r="EQ55" s="111" t="s">
        <v>6</v>
      </c>
      <c r="ER55" s="111" t="s">
        <v>6</v>
      </c>
      <c r="ES55" s="111" t="s">
        <v>6</v>
      </c>
      <c r="ET55" s="111" t="s">
        <v>6</v>
      </c>
      <c r="EU55" s="111" t="s">
        <v>2355</v>
      </c>
      <c r="EV55" s="111" t="s">
        <v>118</v>
      </c>
      <c r="EW55" s="111" t="s">
        <v>6</v>
      </c>
      <c r="EX55" s="111" t="s">
        <v>6</v>
      </c>
      <c r="EY55" s="111" t="s">
        <v>184</v>
      </c>
      <c r="EZ55" s="111" t="s">
        <v>203</v>
      </c>
      <c r="FA55" s="111" t="s">
        <v>184</v>
      </c>
    </row>
    <row r="56" spans="1:157" ht="91.25" customHeight="1" x14ac:dyDescent="0.35">
      <c r="A56" s="111" t="s">
        <v>1945</v>
      </c>
      <c r="B56" s="111" t="s">
        <v>2262</v>
      </c>
      <c r="C56" s="312" t="s">
        <v>3467</v>
      </c>
      <c r="D56" s="111" t="s">
        <v>1303</v>
      </c>
      <c r="E56" s="216" t="s">
        <v>3599</v>
      </c>
      <c r="F56" s="216" t="s">
        <v>3521</v>
      </c>
      <c r="G56" s="111">
        <v>2016</v>
      </c>
      <c r="H56" s="216" t="s">
        <v>3636</v>
      </c>
      <c r="I56" s="216" t="s">
        <v>3677</v>
      </c>
      <c r="J56" s="216" t="s">
        <v>3676</v>
      </c>
      <c r="K56" s="111" t="s">
        <v>1304</v>
      </c>
      <c r="L56" s="111" t="s">
        <v>184</v>
      </c>
      <c r="M56" s="111" t="s">
        <v>6</v>
      </c>
      <c r="N56" s="111" t="s">
        <v>3718</v>
      </c>
      <c r="O56" s="111" t="s">
        <v>144</v>
      </c>
      <c r="P56" s="111" t="s">
        <v>118</v>
      </c>
      <c r="Q56" s="111" t="s">
        <v>13</v>
      </c>
      <c r="R56" s="111" t="s">
        <v>13</v>
      </c>
      <c r="S56" s="111" t="s">
        <v>2352</v>
      </c>
      <c r="T56" s="111" t="s">
        <v>119</v>
      </c>
      <c r="U56" s="216" t="s">
        <v>3710</v>
      </c>
      <c r="V56" s="111" t="s">
        <v>184</v>
      </c>
      <c r="W56" s="111" t="s">
        <v>3157</v>
      </c>
      <c r="X56" s="111">
        <v>2011</v>
      </c>
      <c r="Y56" s="111" t="s">
        <v>3156</v>
      </c>
      <c r="Z56" s="111">
        <v>2012</v>
      </c>
      <c r="AA56" s="111">
        <v>10</v>
      </c>
      <c r="AB56" s="111" t="s">
        <v>118</v>
      </c>
      <c r="AC56" s="111" t="s">
        <v>184</v>
      </c>
      <c r="AD56" s="111" t="s">
        <v>378</v>
      </c>
      <c r="AE56" s="111" t="s">
        <v>119</v>
      </c>
      <c r="AF56" s="216" t="s">
        <v>6</v>
      </c>
      <c r="AG56" s="111" t="s">
        <v>1312</v>
      </c>
      <c r="AH56" s="111" t="s">
        <v>119</v>
      </c>
      <c r="AI56" s="111" t="s">
        <v>378</v>
      </c>
      <c r="AJ56" s="111" t="s">
        <v>119</v>
      </c>
      <c r="AK56" s="111" t="s">
        <v>110</v>
      </c>
      <c r="AL56" s="111" t="s">
        <v>118</v>
      </c>
      <c r="AM56" s="111" t="s">
        <v>2858</v>
      </c>
      <c r="AN56" s="111" t="s">
        <v>2353</v>
      </c>
      <c r="AO56" s="111" t="s">
        <v>118</v>
      </c>
      <c r="AP56" s="111" t="s">
        <v>130</v>
      </c>
      <c r="AQ56" s="111" t="s">
        <v>134</v>
      </c>
      <c r="AR56" s="111" t="s">
        <v>119</v>
      </c>
      <c r="AS56" s="111" t="s">
        <v>184</v>
      </c>
      <c r="AT56" s="111" t="s">
        <v>3702</v>
      </c>
      <c r="AU56" s="111" t="s">
        <v>118</v>
      </c>
      <c r="AV56" s="216" t="s">
        <v>2119</v>
      </c>
      <c r="AW56" s="111" t="s">
        <v>6</v>
      </c>
      <c r="AX56" s="111" t="s">
        <v>184</v>
      </c>
      <c r="AY56" s="111" t="s">
        <v>6</v>
      </c>
      <c r="AZ56" s="111" t="s">
        <v>184</v>
      </c>
      <c r="BA56" s="111" t="s">
        <v>132</v>
      </c>
      <c r="BB56" s="111" t="s">
        <v>119</v>
      </c>
      <c r="BC56" s="111" t="s">
        <v>2527</v>
      </c>
      <c r="BD56" s="111" t="s">
        <v>119</v>
      </c>
      <c r="BE56" s="111" t="s">
        <v>184</v>
      </c>
      <c r="BF56" s="111" t="s">
        <v>6</v>
      </c>
      <c r="BG56" s="111" t="s">
        <v>6</v>
      </c>
      <c r="BH56" s="111" t="s">
        <v>6</v>
      </c>
      <c r="BI56" s="111" t="s">
        <v>6</v>
      </c>
      <c r="BJ56" s="111" t="s">
        <v>6</v>
      </c>
      <c r="BK56" s="111" t="s">
        <v>6</v>
      </c>
      <c r="BL56" s="111" t="s">
        <v>6</v>
      </c>
      <c r="BM56" s="111" t="s">
        <v>6</v>
      </c>
      <c r="BN56" s="111" t="s">
        <v>6</v>
      </c>
      <c r="BO56" s="111" t="s">
        <v>6</v>
      </c>
      <c r="BP56" s="111" t="s">
        <v>184</v>
      </c>
      <c r="BQ56" s="111" t="s">
        <v>3708</v>
      </c>
      <c r="BR56" s="111" t="s">
        <v>118</v>
      </c>
      <c r="BS56" s="111" t="s">
        <v>184</v>
      </c>
      <c r="BT56" s="111" t="s">
        <v>2554</v>
      </c>
      <c r="BU56" s="111" t="s">
        <v>119</v>
      </c>
      <c r="BV56" s="111" t="s">
        <v>184</v>
      </c>
      <c r="BW56" s="111" t="s">
        <v>6</v>
      </c>
      <c r="BX56" s="111" t="s">
        <v>6</v>
      </c>
      <c r="BY56" s="111">
        <v>2012</v>
      </c>
      <c r="BZ56" s="111" t="s">
        <v>118</v>
      </c>
      <c r="CA56" s="111" t="s">
        <v>303</v>
      </c>
      <c r="CB56" s="111" t="s">
        <v>1462</v>
      </c>
      <c r="CC56" s="111" t="s">
        <v>118</v>
      </c>
      <c r="CD56" s="111">
        <v>1</v>
      </c>
      <c r="CE56" s="111" t="s">
        <v>6</v>
      </c>
      <c r="CF56" s="111" t="s">
        <v>6</v>
      </c>
      <c r="CG56" s="111" t="s">
        <v>184</v>
      </c>
      <c r="CH56" s="111" t="s">
        <v>6</v>
      </c>
      <c r="CI56" s="111" t="s">
        <v>6</v>
      </c>
      <c r="CJ56" s="111" t="s">
        <v>6</v>
      </c>
      <c r="CK56" s="111" t="s">
        <v>6</v>
      </c>
      <c r="CL56" s="111" t="s">
        <v>6</v>
      </c>
      <c r="CM56" s="111" t="s">
        <v>6</v>
      </c>
      <c r="CN56" s="111" t="s">
        <v>184</v>
      </c>
      <c r="CO56" s="111" t="s">
        <v>20</v>
      </c>
      <c r="CP56" s="111" t="s">
        <v>118</v>
      </c>
      <c r="CQ56" s="111" t="s">
        <v>184</v>
      </c>
      <c r="CR56" s="111" t="s">
        <v>243</v>
      </c>
      <c r="CS56" s="111" t="s">
        <v>186</v>
      </c>
      <c r="CT56" s="111" t="s">
        <v>188</v>
      </c>
      <c r="CU56" s="111" t="s">
        <v>186</v>
      </c>
      <c r="CV56" s="111" t="s">
        <v>184</v>
      </c>
      <c r="CW56" s="111" t="s">
        <v>184</v>
      </c>
      <c r="CX56" s="111" t="s">
        <v>184</v>
      </c>
      <c r="CY56" s="111" t="s">
        <v>2519</v>
      </c>
      <c r="CZ56" s="111" t="s">
        <v>2523</v>
      </c>
      <c r="DA56" s="111" t="s">
        <v>184</v>
      </c>
      <c r="DB56" s="111" t="s">
        <v>6</v>
      </c>
      <c r="DC56" s="111" t="s">
        <v>6</v>
      </c>
      <c r="DD56" s="111" t="s">
        <v>3696</v>
      </c>
      <c r="DE56" s="111" t="s">
        <v>119</v>
      </c>
      <c r="DF56" s="111" t="s">
        <v>6</v>
      </c>
      <c r="DG56" s="111" t="s">
        <v>6</v>
      </c>
      <c r="DH56" s="111" t="s">
        <v>3595</v>
      </c>
      <c r="DI56" s="111" t="s">
        <v>118</v>
      </c>
      <c r="DJ56" s="111" t="s">
        <v>6</v>
      </c>
      <c r="DK56" s="111" t="s">
        <v>6</v>
      </c>
      <c r="DL56" s="111" t="s">
        <v>6</v>
      </c>
      <c r="DM56" s="111" t="s">
        <v>6</v>
      </c>
      <c r="DN56" s="111" t="s">
        <v>6</v>
      </c>
      <c r="DO56" s="111" t="s">
        <v>6</v>
      </c>
      <c r="DP56" s="111" t="s">
        <v>13</v>
      </c>
      <c r="DQ56" s="111" t="s">
        <v>6</v>
      </c>
      <c r="DR56" s="111" t="s">
        <v>6</v>
      </c>
      <c r="DS56" s="111" t="s">
        <v>13</v>
      </c>
      <c r="DT56" s="111" t="s">
        <v>184</v>
      </c>
      <c r="DU56" s="111" t="s">
        <v>2356</v>
      </c>
      <c r="DV56" s="111" t="s">
        <v>2560</v>
      </c>
      <c r="DW56" s="111" t="s">
        <v>1177</v>
      </c>
      <c r="DX56" s="111" t="s">
        <v>1177</v>
      </c>
      <c r="DY56" s="198" t="s">
        <v>3727</v>
      </c>
      <c r="DZ56" s="198" t="s">
        <v>3699</v>
      </c>
      <c r="EA56" s="198" t="s">
        <v>2885</v>
      </c>
      <c r="EB56" s="190" t="s">
        <v>13</v>
      </c>
      <c r="EC56" s="198" t="s">
        <v>2855</v>
      </c>
      <c r="ED56" s="111" t="s">
        <v>2849</v>
      </c>
      <c r="EE56" s="216" t="s">
        <v>2738</v>
      </c>
      <c r="EF56" s="358">
        <v>1</v>
      </c>
      <c r="EG56" s="216" t="s">
        <v>3501</v>
      </c>
      <c r="EH56" s="111" t="s">
        <v>2285</v>
      </c>
      <c r="EI56" s="111" t="s">
        <v>119</v>
      </c>
      <c r="EJ56" s="111" t="s">
        <v>184</v>
      </c>
      <c r="EK56" s="111" t="s">
        <v>216</v>
      </c>
      <c r="EL56" s="111" t="s">
        <v>6</v>
      </c>
      <c r="EM56" s="111" t="s">
        <v>6</v>
      </c>
      <c r="EN56" s="111" t="s">
        <v>6</v>
      </c>
      <c r="EO56" s="111" t="s">
        <v>6</v>
      </c>
      <c r="EP56" s="111" t="s">
        <v>6</v>
      </c>
      <c r="EQ56" s="111" t="s">
        <v>6</v>
      </c>
      <c r="ER56" s="111" t="s">
        <v>6</v>
      </c>
      <c r="ES56" s="111" t="s">
        <v>6</v>
      </c>
      <c r="ET56" s="111" t="s">
        <v>6</v>
      </c>
      <c r="EU56" s="111" t="s">
        <v>2355</v>
      </c>
      <c r="EV56" s="111" t="s">
        <v>118</v>
      </c>
      <c r="EW56" s="111" t="s">
        <v>6</v>
      </c>
      <c r="EX56" s="111" t="s">
        <v>6</v>
      </c>
      <c r="EY56" s="111" t="s">
        <v>184</v>
      </c>
      <c r="EZ56" s="111" t="s">
        <v>203</v>
      </c>
      <c r="FA56" s="111" t="s">
        <v>184</v>
      </c>
    </row>
    <row r="57" spans="1:157" ht="91.25" customHeight="1" x14ac:dyDescent="0.35">
      <c r="A57" s="111" t="s">
        <v>1946</v>
      </c>
      <c r="B57" s="111" t="s">
        <v>2262</v>
      </c>
      <c r="C57" s="312" t="s">
        <v>3468</v>
      </c>
      <c r="D57" s="111" t="s">
        <v>1303</v>
      </c>
      <c r="E57" s="216" t="s">
        <v>3599</v>
      </c>
      <c r="F57" s="216" t="s">
        <v>3521</v>
      </c>
      <c r="G57" s="111">
        <v>2016</v>
      </c>
      <c r="H57" s="216" t="s">
        <v>3636</v>
      </c>
      <c r="I57" s="216" t="s">
        <v>3677</v>
      </c>
      <c r="J57" s="216" t="s">
        <v>3676</v>
      </c>
      <c r="K57" s="111" t="s">
        <v>1304</v>
      </c>
      <c r="L57" s="111" t="s">
        <v>184</v>
      </c>
      <c r="M57" s="111" t="s">
        <v>6</v>
      </c>
      <c r="N57" s="111" t="s">
        <v>3718</v>
      </c>
      <c r="O57" s="111" t="s">
        <v>144</v>
      </c>
      <c r="P57" s="111" t="s">
        <v>118</v>
      </c>
      <c r="Q57" s="111" t="s">
        <v>13</v>
      </c>
      <c r="R57" s="111" t="s">
        <v>13</v>
      </c>
      <c r="S57" s="111" t="s">
        <v>2352</v>
      </c>
      <c r="T57" s="111" t="s">
        <v>119</v>
      </c>
      <c r="U57" s="216" t="s">
        <v>3710</v>
      </c>
      <c r="V57" s="111" t="s">
        <v>184</v>
      </c>
      <c r="W57" s="111" t="s">
        <v>3158</v>
      </c>
      <c r="X57" s="111">
        <v>2013</v>
      </c>
      <c r="Y57" s="111" t="s">
        <v>3157</v>
      </c>
      <c r="Z57" s="111">
        <v>2013</v>
      </c>
      <c r="AA57" s="111">
        <v>5</v>
      </c>
      <c r="AB57" s="111" t="s">
        <v>118</v>
      </c>
      <c r="AC57" s="111" t="s">
        <v>184</v>
      </c>
      <c r="AD57" s="111" t="s">
        <v>378</v>
      </c>
      <c r="AE57" s="111" t="s">
        <v>119</v>
      </c>
      <c r="AF57" s="216" t="s">
        <v>6</v>
      </c>
      <c r="AG57" s="111" t="s">
        <v>1312</v>
      </c>
      <c r="AH57" s="111" t="s">
        <v>119</v>
      </c>
      <c r="AI57" s="111" t="s">
        <v>378</v>
      </c>
      <c r="AJ57" s="111" t="s">
        <v>119</v>
      </c>
      <c r="AK57" s="111" t="s">
        <v>110</v>
      </c>
      <c r="AL57" s="111" t="s">
        <v>118</v>
      </c>
      <c r="AM57" s="111" t="s">
        <v>2858</v>
      </c>
      <c r="AN57" s="111" t="s">
        <v>2353</v>
      </c>
      <c r="AO57" s="111" t="s">
        <v>118</v>
      </c>
      <c r="AP57" s="111" t="s">
        <v>130</v>
      </c>
      <c r="AQ57" s="111" t="s">
        <v>134</v>
      </c>
      <c r="AR57" s="111" t="s">
        <v>119</v>
      </c>
      <c r="AS57" s="111" t="s">
        <v>184</v>
      </c>
      <c r="AT57" s="111" t="s">
        <v>3702</v>
      </c>
      <c r="AU57" s="111" t="s">
        <v>118</v>
      </c>
      <c r="AV57" s="216" t="s">
        <v>2357</v>
      </c>
      <c r="AW57" s="111" t="s">
        <v>6</v>
      </c>
      <c r="AX57" s="111" t="s">
        <v>184</v>
      </c>
      <c r="AY57" s="111" t="s">
        <v>6</v>
      </c>
      <c r="AZ57" s="111" t="s">
        <v>184</v>
      </c>
      <c r="BA57" s="111" t="s">
        <v>132</v>
      </c>
      <c r="BB57" s="111" t="s">
        <v>119</v>
      </c>
      <c r="BC57" s="111" t="s">
        <v>2527</v>
      </c>
      <c r="BD57" s="111" t="s">
        <v>119</v>
      </c>
      <c r="BE57" s="111" t="s">
        <v>184</v>
      </c>
      <c r="BF57" s="111" t="s">
        <v>6</v>
      </c>
      <c r="BG57" s="111" t="s">
        <v>6</v>
      </c>
      <c r="BH57" s="111" t="s">
        <v>6</v>
      </c>
      <c r="BI57" s="111" t="s">
        <v>6</v>
      </c>
      <c r="BJ57" s="111" t="s">
        <v>6</v>
      </c>
      <c r="BK57" s="111" t="s">
        <v>6</v>
      </c>
      <c r="BL57" s="111" t="s">
        <v>6</v>
      </c>
      <c r="BM57" s="111" t="s">
        <v>6</v>
      </c>
      <c r="BN57" s="111" t="s">
        <v>6</v>
      </c>
      <c r="BO57" s="111" t="s">
        <v>6</v>
      </c>
      <c r="BP57" s="111" t="s">
        <v>184</v>
      </c>
      <c r="BQ57" s="111" t="s">
        <v>3708</v>
      </c>
      <c r="BR57" s="111" t="s">
        <v>118</v>
      </c>
      <c r="BS57" s="111" t="s">
        <v>184</v>
      </c>
      <c r="BT57" s="111" t="s">
        <v>2554</v>
      </c>
      <c r="BU57" s="111" t="s">
        <v>119</v>
      </c>
      <c r="BV57" s="111" t="s">
        <v>184</v>
      </c>
      <c r="BW57" s="111" t="s">
        <v>6</v>
      </c>
      <c r="BX57" s="111" t="s">
        <v>6</v>
      </c>
      <c r="BY57" s="111">
        <v>2012</v>
      </c>
      <c r="BZ57" s="111" t="s">
        <v>118</v>
      </c>
      <c r="CA57" s="111" t="s">
        <v>303</v>
      </c>
      <c r="CB57" s="111" t="s">
        <v>1462</v>
      </c>
      <c r="CC57" s="111" t="s">
        <v>118</v>
      </c>
      <c r="CD57" s="111" t="s">
        <v>6</v>
      </c>
      <c r="CE57" s="111" t="s">
        <v>6</v>
      </c>
      <c r="CF57" s="111" t="s">
        <v>6</v>
      </c>
      <c r="CG57" s="111" t="s">
        <v>184</v>
      </c>
      <c r="CH57" s="111" t="s">
        <v>6</v>
      </c>
      <c r="CI57" s="111" t="s">
        <v>6</v>
      </c>
      <c r="CJ57" s="111" t="s">
        <v>6</v>
      </c>
      <c r="CK57" s="111" t="s">
        <v>6</v>
      </c>
      <c r="CL57" s="111" t="s">
        <v>6</v>
      </c>
      <c r="CM57" s="111" t="s">
        <v>6</v>
      </c>
      <c r="CN57" s="111" t="s">
        <v>184</v>
      </c>
      <c r="CO57" s="111" t="s">
        <v>20</v>
      </c>
      <c r="CP57" s="111" t="s">
        <v>118</v>
      </c>
      <c r="CQ57" s="111" t="s">
        <v>184</v>
      </c>
      <c r="CR57" s="111" t="s">
        <v>243</v>
      </c>
      <c r="CS57" s="111" t="s">
        <v>186</v>
      </c>
      <c r="CT57" s="111" t="s">
        <v>188</v>
      </c>
      <c r="CU57" s="111" t="s">
        <v>186</v>
      </c>
      <c r="CV57" s="111" t="s">
        <v>184</v>
      </c>
      <c r="CW57" s="111" t="s">
        <v>184</v>
      </c>
      <c r="CX57" s="111" t="s">
        <v>184</v>
      </c>
      <c r="CY57" s="111" t="s">
        <v>2519</v>
      </c>
      <c r="CZ57" s="111" t="s">
        <v>2523</v>
      </c>
      <c r="DA57" s="111" t="s">
        <v>184</v>
      </c>
      <c r="DB57" s="111" t="s">
        <v>6</v>
      </c>
      <c r="DC57" s="111" t="s">
        <v>6</v>
      </c>
      <c r="DD57" s="48" t="s">
        <v>3696</v>
      </c>
      <c r="DE57" s="111" t="s">
        <v>119</v>
      </c>
      <c r="DF57" s="111" t="s">
        <v>6</v>
      </c>
      <c r="DG57" s="111" t="s">
        <v>6</v>
      </c>
      <c r="DH57" s="111" t="s">
        <v>3595</v>
      </c>
      <c r="DI57" s="111" t="s">
        <v>118</v>
      </c>
      <c r="DJ57" s="111" t="s">
        <v>6</v>
      </c>
      <c r="DK57" s="111" t="s">
        <v>6</v>
      </c>
      <c r="DL57" s="111" t="s">
        <v>6</v>
      </c>
      <c r="DM57" s="111" t="s">
        <v>6</v>
      </c>
      <c r="DN57" s="111" t="s">
        <v>6</v>
      </c>
      <c r="DO57" s="111" t="s">
        <v>6</v>
      </c>
      <c r="DP57" s="111" t="s">
        <v>13</v>
      </c>
      <c r="DQ57" s="111" t="s">
        <v>6</v>
      </c>
      <c r="DR57" s="111" t="s">
        <v>6</v>
      </c>
      <c r="DS57" s="111" t="s">
        <v>13</v>
      </c>
      <c r="DT57" s="111" t="s">
        <v>184</v>
      </c>
      <c r="DU57" s="111" t="s">
        <v>2358</v>
      </c>
      <c r="DV57" s="111" t="s">
        <v>2560</v>
      </c>
      <c r="DW57" s="111" t="s">
        <v>1177</v>
      </c>
      <c r="DX57" s="111" t="s">
        <v>1177</v>
      </c>
      <c r="DY57" s="198" t="s">
        <v>3727</v>
      </c>
      <c r="DZ57" s="198" t="s">
        <v>1908</v>
      </c>
      <c r="EA57" s="198" t="s">
        <v>2887</v>
      </c>
      <c r="EB57" s="190" t="s">
        <v>13</v>
      </c>
      <c r="EC57" s="198" t="s">
        <v>2855</v>
      </c>
      <c r="ED57" s="111" t="s">
        <v>2815</v>
      </c>
      <c r="EE57" s="216" t="s">
        <v>2738</v>
      </c>
      <c r="EF57" s="358">
        <v>1</v>
      </c>
      <c r="EG57" s="216" t="s">
        <v>3501</v>
      </c>
      <c r="EH57" s="111" t="s">
        <v>2285</v>
      </c>
      <c r="EI57" s="111" t="s">
        <v>119</v>
      </c>
      <c r="EJ57" s="111" t="s">
        <v>184</v>
      </c>
      <c r="EK57" s="111" t="s">
        <v>216</v>
      </c>
      <c r="EL57" s="111" t="s">
        <v>6</v>
      </c>
      <c r="EM57" s="111" t="s">
        <v>6</v>
      </c>
      <c r="EN57" s="111" t="s">
        <v>6</v>
      </c>
      <c r="EO57" s="111" t="s">
        <v>6</v>
      </c>
      <c r="EP57" s="111" t="s">
        <v>6</v>
      </c>
      <c r="EQ57" s="111" t="s">
        <v>6</v>
      </c>
      <c r="ER57" s="111" t="s">
        <v>6</v>
      </c>
      <c r="ES57" s="111" t="s">
        <v>6</v>
      </c>
      <c r="ET57" s="111" t="s">
        <v>6</v>
      </c>
      <c r="EU57" s="111" t="s">
        <v>2355</v>
      </c>
      <c r="EV57" s="111" t="s">
        <v>118</v>
      </c>
      <c r="EW57" s="111" t="s">
        <v>6</v>
      </c>
      <c r="EX57" s="111" t="s">
        <v>6</v>
      </c>
      <c r="EY57" s="111" t="s">
        <v>184</v>
      </c>
      <c r="EZ57" s="111" t="s">
        <v>203</v>
      </c>
      <c r="FA57" s="111" t="s">
        <v>184</v>
      </c>
    </row>
    <row r="58" spans="1:157" ht="91.25" customHeight="1" x14ac:dyDescent="0.35">
      <c r="A58" s="111" t="s">
        <v>1948</v>
      </c>
      <c r="B58" s="111" t="s">
        <v>2262</v>
      </c>
      <c r="C58" s="312" t="s">
        <v>3469</v>
      </c>
      <c r="D58" s="111" t="s">
        <v>1303</v>
      </c>
      <c r="E58" s="216" t="s">
        <v>3599</v>
      </c>
      <c r="F58" s="216" t="s">
        <v>3521</v>
      </c>
      <c r="G58" s="111">
        <v>2016</v>
      </c>
      <c r="H58" s="216" t="s">
        <v>3636</v>
      </c>
      <c r="I58" s="216" t="s">
        <v>3677</v>
      </c>
      <c r="J58" s="216" t="s">
        <v>3676</v>
      </c>
      <c r="K58" s="111" t="s">
        <v>1304</v>
      </c>
      <c r="L58" s="111" t="s">
        <v>184</v>
      </c>
      <c r="M58" s="111" t="s">
        <v>6</v>
      </c>
      <c r="N58" s="111" t="s">
        <v>3718</v>
      </c>
      <c r="O58" s="111" t="s">
        <v>144</v>
      </c>
      <c r="P58" s="111" t="s">
        <v>118</v>
      </c>
      <c r="Q58" s="111" t="s">
        <v>13</v>
      </c>
      <c r="R58" s="111" t="s">
        <v>13</v>
      </c>
      <c r="S58" s="111" t="s">
        <v>2352</v>
      </c>
      <c r="T58" s="111" t="s">
        <v>119</v>
      </c>
      <c r="U58" s="216" t="s">
        <v>3710</v>
      </c>
      <c r="V58" s="111" t="s">
        <v>184</v>
      </c>
      <c r="W58" s="111" t="s">
        <v>3158</v>
      </c>
      <c r="X58" s="111">
        <v>2013</v>
      </c>
      <c r="Y58" s="111" t="s">
        <v>3157</v>
      </c>
      <c r="Z58" s="111">
        <v>2013</v>
      </c>
      <c r="AA58" s="111">
        <v>5</v>
      </c>
      <c r="AB58" s="111" t="s">
        <v>118</v>
      </c>
      <c r="AC58" s="111" t="s">
        <v>184</v>
      </c>
      <c r="AD58" s="111" t="s">
        <v>378</v>
      </c>
      <c r="AE58" s="111" t="s">
        <v>119</v>
      </c>
      <c r="AF58" s="216" t="s">
        <v>6</v>
      </c>
      <c r="AG58" s="111" t="s">
        <v>1312</v>
      </c>
      <c r="AH58" s="111" t="s">
        <v>119</v>
      </c>
      <c r="AI58" s="111" t="s">
        <v>378</v>
      </c>
      <c r="AJ58" s="111" t="s">
        <v>119</v>
      </c>
      <c r="AK58" s="111" t="s">
        <v>110</v>
      </c>
      <c r="AL58" s="111" t="s">
        <v>118</v>
      </c>
      <c r="AM58" s="111" t="s">
        <v>2858</v>
      </c>
      <c r="AN58" s="111" t="s">
        <v>2353</v>
      </c>
      <c r="AO58" s="111" t="s">
        <v>118</v>
      </c>
      <c r="AP58" s="111" t="s">
        <v>130</v>
      </c>
      <c r="AQ58" s="111" t="s">
        <v>134</v>
      </c>
      <c r="AR58" s="111" t="s">
        <v>119</v>
      </c>
      <c r="AS58" s="111" t="s">
        <v>184</v>
      </c>
      <c r="AT58" s="111" t="s">
        <v>3702</v>
      </c>
      <c r="AU58" s="111" t="s">
        <v>118</v>
      </c>
      <c r="AV58" s="216" t="s">
        <v>2357</v>
      </c>
      <c r="AW58" s="111" t="s">
        <v>6</v>
      </c>
      <c r="AX58" s="111" t="s">
        <v>184</v>
      </c>
      <c r="AY58" s="111" t="s">
        <v>6</v>
      </c>
      <c r="AZ58" s="111" t="s">
        <v>184</v>
      </c>
      <c r="BA58" s="111" t="s">
        <v>132</v>
      </c>
      <c r="BB58" s="111" t="s">
        <v>119</v>
      </c>
      <c r="BC58" s="111" t="s">
        <v>2527</v>
      </c>
      <c r="BD58" s="111" t="s">
        <v>119</v>
      </c>
      <c r="BE58" s="111" t="s">
        <v>184</v>
      </c>
      <c r="BF58" s="111" t="s">
        <v>6</v>
      </c>
      <c r="BG58" s="111" t="s">
        <v>6</v>
      </c>
      <c r="BH58" s="111" t="s">
        <v>6</v>
      </c>
      <c r="BI58" s="111" t="s">
        <v>6</v>
      </c>
      <c r="BJ58" s="111" t="s">
        <v>6</v>
      </c>
      <c r="BK58" s="111" t="s">
        <v>6</v>
      </c>
      <c r="BL58" s="111" t="s">
        <v>6</v>
      </c>
      <c r="BM58" s="111" t="s">
        <v>6</v>
      </c>
      <c r="BN58" s="111" t="s">
        <v>6</v>
      </c>
      <c r="BO58" s="111" t="s">
        <v>6</v>
      </c>
      <c r="BP58" s="111" t="s">
        <v>184</v>
      </c>
      <c r="BQ58" s="111" t="s">
        <v>3708</v>
      </c>
      <c r="BR58" s="111" t="s">
        <v>118</v>
      </c>
      <c r="BS58" s="111" t="s">
        <v>184</v>
      </c>
      <c r="BT58" s="111" t="s">
        <v>2554</v>
      </c>
      <c r="BU58" s="111" t="s">
        <v>119</v>
      </c>
      <c r="BV58" s="111" t="s">
        <v>184</v>
      </c>
      <c r="BW58" s="111" t="s">
        <v>6</v>
      </c>
      <c r="BX58" s="111" t="s">
        <v>6</v>
      </c>
      <c r="BY58" s="111">
        <v>2012</v>
      </c>
      <c r="BZ58" s="111" t="s">
        <v>118</v>
      </c>
      <c r="CA58" s="111" t="s">
        <v>303</v>
      </c>
      <c r="CB58" s="111" t="s">
        <v>1462</v>
      </c>
      <c r="CC58" s="111" t="s">
        <v>118</v>
      </c>
      <c r="CD58" s="111" t="s">
        <v>6</v>
      </c>
      <c r="CE58" s="111" t="s">
        <v>6</v>
      </c>
      <c r="CF58" s="111" t="s">
        <v>6</v>
      </c>
      <c r="CG58" s="111" t="s">
        <v>184</v>
      </c>
      <c r="CH58" s="111" t="s">
        <v>6</v>
      </c>
      <c r="CI58" s="111" t="s">
        <v>6</v>
      </c>
      <c r="CJ58" s="111" t="s">
        <v>6</v>
      </c>
      <c r="CK58" s="111" t="s">
        <v>6</v>
      </c>
      <c r="CL58" s="111" t="s">
        <v>6</v>
      </c>
      <c r="CM58" s="111" t="s">
        <v>6</v>
      </c>
      <c r="CN58" s="111" t="s">
        <v>184</v>
      </c>
      <c r="CO58" s="111" t="s">
        <v>20</v>
      </c>
      <c r="CP58" s="111" t="s">
        <v>118</v>
      </c>
      <c r="CQ58" s="111" t="s">
        <v>184</v>
      </c>
      <c r="CR58" s="111" t="s">
        <v>243</v>
      </c>
      <c r="CS58" s="111" t="s">
        <v>186</v>
      </c>
      <c r="CT58" s="111" t="s">
        <v>188</v>
      </c>
      <c r="CU58" s="111" t="s">
        <v>186</v>
      </c>
      <c r="CV58" s="111" t="s">
        <v>184</v>
      </c>
      <c r="CW58" s="111" t="s">
        <v>184</v>
      </c>
      <c r="CX58" s="111" t="s">
        <v>184</v>
      </c>
      <c r="CY58" s="111" t="s">
        <v>2519</v>
      </c>
      <c r="CZ58" s="111" t="s">
        <v>2523</v>
      </c>
      <c r="DA58" s="111" t="s">
        <v>184</v>
      </c>
      <c r="DB58" s="111" t="s">
        <v>6</v>
      </c>
      <c r="DC58" s="111" t="s">
        <v>6</v>
      </c>
      <c r="DD58" s="111" t="s">
        <v>3696</v>
      </c>
      <c r="DE58" s="111" t="s">
        <v>119</v>
      </c>
      <c r="DF58" s="111" t="s">
        <v>6</v>
      </c>
      <c r="DG58" s="111" t="s">
        <v>6</v>
      </c>
      <c r="DH58" s="111" t="s">
        <v>3595</v>
      </c>
      <c r="DI58" s="111" t="s">
        <v>118</v>
      </c>
      <c r="DJ58" s="111" t="s">
        <v>6</v>
      </c>
      <c r="DK58" s="111" t="s">
        <v>6</v>
      </c>
      <c r="DL58" s="111" t="s">
        <v>6</v>
      </c>
      <c r="DM58" s="111" t="s">
        <v>6</v>
      </c>
      <c r="DN58" s="111" t="s">
        <v>6</v>
      </c>
      <c r="DO58" s="111" t="s">
        <v>6</v>
      </c>
      <c r="DP58" s="111" t="s">
        <v>13</v>
      </c>
      <c r="DQ58" s="111" t="s">
        <v>6</v>
      </c>
      <c r="DR58" s="111" t="s">
        <v>6</v>
      </c>
      <c r="DS58" s="111" t="s">
        <v>13</v>
      </c>
      <c r="DT58" s="111" t="s">
        <v>184</v>
      </c>
      <c r="DU58" s="111" t="s">
        <v>2359</v>
      </c>
      <c r="DV58" s="111" t="s">
        <v>2560</v>
      </c>
      <c r="DW58" s="111" t="s">
        <v>1177</v>
      </c>
      <c r="DX58" s="111" t="s">
        <v>1177</v>
      </c>
      <c r="DY58" s="198" t="s">
        <v>3727</v>
      </c>
      <c r="DZ58" s="198" t="s">
        <v>3699</v>
      </c>
      <c r="EA58" s="198" t="s">
        <v>2886</v>
      </c>
      <c r="EB58" s="190" t="s">
        <v>13</v>
      </c>
      <c r="EC58" s="198" t="s">
        <v>2855</v>
      </c>
      <c r="ED58" s="111" t="s">
        <v>2849</v>
      </c>
      <c r="EE58" s="216" t="s">
        <v>2738</v>
      </c>
      <c r="EF58" s="358">
        <v>1</v>
      </c>
      <c r="EG58" s="216" t="s">
        <v>3501</v>
      </c>
      <c r="EH58" s="111" t="s">
        <v>2285</v>
      </c>
      <c r="EI58" s="111" t="s">
        <v>119</v>
      </c>
      <c r="EJ58" s="111" t="s">
        <v>184</v>
      </c>
      <c r="EK58" s="111" t="s">
        <v>216</v>
      </c>
      <c r="EL58" s="111" t="s">
        <v>6</v>
      </c>
      <c r="EM58" s="111" t="s">
        <v>6</v>
      </c>
      <c r="EN58" s="111" t="s">
        <v>6</v>
      </c>
      <c r="EO58" s="111" t="s">
        <v>6</v>
      </c>
      <c r="EP58" s="111" t="s">
        <v>6</v>
      </c>
      <c r="EQ58" s="111" t="s">
        <v>6</v>
      </c>
      <c r="ER58" s="111" t="s">
        <v>6</v>
      </c>
      <c r="ES58" s="111" t="s">
        <v>6</v>
      </c>
      <c r="ET58" s="111" t="s">
        <v>6</v>
      </c>
      <c r="EU58" s="111" t="s">
        <v>2355</v>
      </c>
      <c r="EV58" s="111" t="s">
        <v>118</v>
      </c>
      <c r="EW58" s="111" t="s">
        <v>6</v>
      </c>
      <c r="EX58" s="111" t="s">
        <v>6</v>
      </c>
      <c r="EY58" s="111" t="s">
        <v>184</v>
      </c>
      <c r="EZ58" s="111" t="s">
        <v>203</v>
      </c>
      <c r="FA58" s="111" t="s">
        <v>184</v>
      </c>
    </row>
    <row r="59" spans="1:157" ht="91.25" customHeight="1" x14ac:dyDescent="0.35">
      <c r="A59" s="111" t="s">
        <v>1949</v>
      </c>
      <c r="B59" s="111" t="s">
        <v>2298</v>
      </c>
      <c r="C59" s="308" t="s">
        <v>2370</v>
      </c>
      <c r="D59" s="111" t="s">
        <v>1321</v>
      </c>
      <c r="E59" s="216" t="s">
        <v>3613</v>
      </c>
      <c r="F59" s="111" t="s">
        <v>3522</v>
      </c>
      <c r="G59" s="111">
        <v>2010</v>
      </c>
      <c r="H59" s="111" t="s">
        <v>2371</v>
      </c>
      <c r="I59" s="111" t="s">
        <v>4269</v>
      </c>
      <c r="J59" s="216" t="s">
        <v>3439</v>
      </c>
      <c r="K59" s="111" t="s">
        <v>1304</v>
      </c>
      <c r="L59" s="111" t="s">
        <v>184</v>
      </c>
      <c r="M59" s="111" t="s">
        <v>3720</v>
      </c>
      <c r="N59" s="111" t="s">
        <v>3720</v>
      </c>
      <c r="O59" s="111" t="s">
        <v>144</v>
      </c>
      <c r="P59" s="111" t="s">
        <v>118</v>
      </c>
      <c r="Q59" s="111" t="s">
        <v>13</v>
      </c>
      <c r="R59" s="111" t="s">
        <v>13</v>
      </c>
      <c r="S59" s="111" t="s">
        <v>2372</v>
      </c>
      <c r="T59" s="111" t="s">
        <v>118</v>
      </c>
      <c r="U59" s="111" t="s">
        <v>3710</v>
      </c>
      <c r="V59" s="111" t="s">
        <v>184</v>
      </c>
      <c r="W59" s="111" t="s">
        <v>3154</v>
      </c>
      <c r="X59" s="111">
        <v>2009</v>
      </c>
      <c r="Y59" s="111" t="s">
        <v>2249</v>
      </c>
      <c r="Z59" s="111">
        <v>2009</v>
      </c>
      <c r="AA59" s="111" t="s">
        <v>6</v>
      </c>
      <c r="AB59" s="111" t="s">
        <v>119</v>
      </c>
      <c r="AC59" s="111" t="s">
        <v>2373</v>
      </c>
      <c r="AD59" s="111" t="s">
        <v>378</v>
      </c>
      <c r="AE59" s="111" t="s">
        <v>119</v>
      </c>
      <c r="AF59" s="216" t="s">
        <v>6</v>
      </c>
      <c r="AG59" s="111" t="s">
        <v>1312</v>
      </c>
      <c r="AH59" s="111" t="s">
        <v>119</v>
      </c>
      <c r="AI59" s="111" t="s">
        <v>378</v>
      </c>
      <c r="AJ59" s="111" t="s">
        <v>119</v>
      </c>
      <c r="AK59" s="111" t="s">
        <v>110</v>
      </c>
      <c r="AL59" s="111" t="s">
        <v>119</v>
      </c>
      <c r="AM59" s="111" t="s">
        <v>2896</v>
      </c>
      <c r="AN59" s="111" t="s">
        <v>2374</v>
      </c>
      <c r="AO59" s="111" t="s">
        <v>118</v>
      </c>
      <c r="AP59" s="111" t="s">
        <v>130</v>
      </c>
      <c r="AQ59" s="111" t="s">
        <v>134</v>
      </c>
      <c r="AR59" s="111" t="s">
        <v>119</v>
      </c>
      <c r="AS59" s="111" t="s">
        <v>3213</v>
      </c>
      <c r="AT59" s="111" t="s">
        <v>3706</v>
      </c>
      <c r="AU59" s="111" t="s">
        <v>118</v>
      </c>
      <c r="AV59" s="216" t="s">
        <v>2213</v>
      </c>
      <c r="AW59" s="111" t="s">
        <v>3593</v>
      </c>
      <c r="AX59" s="111" t="s">
        <v>184</v>
      </c>
      <c r="AY59" s="111" t="s">
        <v>6</v>
      </c>
      <c r="AZ59" s="111" t="s">
        <v>184</v>
      </c>
      <c r="BA59" s="111" t="s">
        <v>150</v>
      </c>
      <c r="BB59" s="111" t="s">
        <v>119</v>
      </c>
      <c r="BC59" s="111" t="s">
        <v>2527</v>
      </c>
      <c r="BD59" s="111" t="s">
        <v>118</v>
      </c>
      <c r="BE59" s="111" t="s">
        <v>2376</v>
      </c>
      <c r="BF59" s="111" t="s">
        <v>13</v>
      </c>
      <c r="BG59" s="111" t="s">
        <v>6</v>
      </c>
      <c r="BH59" s="111" t="s">
        <v>13</v>
      </c>
      <c r="BI59" s="111" t="s">
        <v>6</v>
      </c>
      <c r="BJ59" s="111" t="s">
        <v>3713</v>
      </c>
      <c r="BK59" s="111" t="s">
        <v>118</v>
      </c>
      <c r="BL59" s="111" t="s">
        <v>13</v>
      </c>
      <c r="BM59" s="111" t="s">
        <v>13</v>
      </c>
      <c r="BN59" s="111" t="s">
        <v>3717</v>
      </c>
      <c r="BO59" s="111" t="s">
        <v>3717</v>
      </c>
      <c r="BP59" s="111" t="s">
        <v>2377</v>
      </c>
      <c r="BQ59" s="111" t="s">
        <v>2125</v>
      </c>
      <c r="BR59" s="111" t="s">
        <v>118</v>
      </c>
      <c r="BS59" s="111" t="s">
        <v>184</v>
      </c>
      <c r="BT59" s="111" t="s">
        <v>3241</v>
      </c>
      <c r="BU59" s="111" t="s">
        <v>119</v>
      </c>
      <c r="BV59" s="111" t="s">
        <v>184</v>
      </c>
      <c r="BW59" s="111" t="s">
        <v>6</v>
      </c>
      <c r="BX59" s="111" t="s">
        <v>6</v>
      </c>
      <c r="BY59" s="111">
        <v>2009</v>
      </c>
      <c r="BZ59" s="111" t="s">
        <v>119</v>
      </c>
      <c r="CA59" s="111" t="s">
        <v>303</v>
      </c>
      <c r="CB59" s="111" t="s">
        <v>6</v>
      </c>
      <c r="CC59" s="111" t="s">
        <v>6</v>
      </c>
      <c r="CD59" s="111" t="s">
        <v>6</v>
      </c>
      <c r="CE59" s="111" t="s">
        <v>119</v>
      </c>
      <c r="CF59" s="111" t="s">
        <v>6</v>
      </c>
      <c r="CG59" s="111" t="s">
        <v>184</v>
      </c>
      <c r="CH59" s="111" t="s">
        <v>371</v>
      </c>
      <c r="CI59" s="111" t="s">
        <v>119</v>
      </c>
      <c r="CJ59" s="111" t="s">
        <v>13</v>
      </c>
      <c r="CK59" s="111" t="s">
        <v>13</v>
      </c>
      <c r="CL59" s="111" t="s">
        <v>13</v>
      </c>
      <c r="CM59" s="111" t="s">
        <v>13</v>
      </c>
      <c r="CN59" s="111" t="s">
        <v>184</v>
      </c>
      <c r="CO59" s="111" t="s">
        <v>213</v>
      </c>
      <c r="CP59" s="111" t="s">
        <v>119</v>
      </c>
      <c r="CQ59" s="111" t="s">
        <v>184</v>
      </c>
      <c r="CR59" s="111" t="s">
        <v>242</v>
      </c>
      <c r="CS59" s="111" t="s">
        <v>1074</v>
      </c>
      <c r="CT59" s="111" t="s">
        <v>187</v>
      </c>
      <c r="CU59" s="111" t="s">
        <v>186</v>
      </c>
      <c r="CV59" s="111" t="s">
        <v>184</v>
      </c>
      <c r="CW59" s="111" t="s">
        <v>184</v>
      </c>
      <c r="CX59" s="111" t="s">
        <v>184</v>
      </c>
      <c r="CY59" s="111" t="s">
        <v>2519</v>
      </c>
      <c r="CZ59" s="111" t="s">
        <v>2524</v>
      </c>
      <c r="DA59" s="111" t="s">
        <v>184</v>
      </c>
      <c r="DB59" s="111" t="s">
        <v>6</v>
      </c>
      <c r="DC59" s="111" t="s">
        <v>6</v>
      </c>
      <c r="DD59" s="48" t="s">
        <v>3297</v>
      </c>
      <c r="DE59" s="217" t="s">
        <v>119</v>
      </c>
      <c r="DF59" s="111" t="s">
        <v>6</v>
      </c>
      <c r="DG59" s="111" t="s">
        <v>6</v>
      </c>
      <c r="DH59" s="111" t="s">
        <v>3595</v>
      </c>
      <c r="DI59" s="111" t="s">
        <v>118</v>
      </c>
      <c r="DJ59" s="111" t="s">
        <v>6</v>
      </c>
      <c r="DK59" s="111" t="s">
        <v>6</v>
      </c>
      <c r="DL59" s="111" t="s">
        <v>6</v>
      </c>
      <c r="DM59" s="111" t="s">
        <v>6</v>
      </c>
      <c r="DN59" s="111" t="s">
        <v>6</v>
      </c>
      <c r="DO59" s="109" t="s">
        <v>6</v>
      </c>
      <c r="DP59" s="111" t="s">
        <v>13</v>
      </c>
      <c r="DQ59" s="111" t="s">
        <v>6</v>
      </c>
      <c r="DR59" s="111" t="s">
        <v>6</v>
      </c>
      <c r="DS59" s="111" t="s">
        <v>13</v>
      </c>
      <c r="DT59" s="111" t="s">
        <v>184</v>
      </c>
      <c r="DU59" s="111" t="s">
        <v>2378</v>
      </c>
      <c r="DV59" s="111" t="s">
        <v>2560</v>
      </c>
      <c r="DW59" s="111" t="s">
        <v>1177</v>
      </c>
      <c r="DX59" s="111" t="s">
        <v>1177</v>
      </c>
      <c r="DY59" s="198" t="s">
        <v>3727</v>
      </c>
      <c r="DZ59" s="198" t="s">
        <v>3699</v>
      </c>
      <c r="EA59" s="198" t="s">
        <v>2897</v>
      </c>
      <c r="EB59" s="190" t="s">
        <v>13</v>
      </c>
      <c r="EC59" s="198" t="s">
        <v>6</v>
      </c>
      <c r="ED59" s="198" t="s">
        <v>6</v>
      </c>
      <c r="EE59" s="356" t="s">
        <v>2736</v>
      </c>
      <c r="EF59" s="350">
        <v>17</v>
      </c>
      <c r="EG59" s="216" t="s">
        <v>3501</v>
      </c>
      <c r="EH59" s="111" t="s">
        <v>2375</v>
      </c>
      <c r="EI59" s="111" t="s">
        <v>118</v>
      </c>
      <c r="EJ59" s="111" t="s">
        <v>184</v>
      </c>
      <c r="EK59" s="111" t="s">
        <v>216</v>
      </c>
      <c r="EL59" s="111" t="s">
        <v>6</v>
      </c>
      <c r="EM59" s="111" t="s">
        <v>6</v>
      </c>
      <c r="EN59" s="111">
        <v>0.15</v>
      </c>
      <c r="EO59" s="111" t="s">
        <v>118</v>
      </c>
      <c r="EP59" s="111" t="s">
        <v>6</v>
      </c>
      <c r="EQ59" s="111" t="s">
        <v>6</v>
      </c>
      <c r="ER59" s="111" t="s">
        <v>6</v>
      </c>
      <c r="ES59" s="111" t="s">
        <v>6</v>
      </c>
      <c r="ET59" s="111" t="s">
        <v>6</v>
      </c>
      <c r="EU59" s="111" t="s">
        <v>184</v>
      </c>
      <c r="EV59" s="111" t="s">
        <v>118</v>
      </c>
      <c r="EW59" s="111" t="s">
        <v>6</v>
      </c>
      <c r="EX59" s="111" t="s">
        <v>6</v>
      </c>
      <c r="EY59" s="111" t="s">
        <v>2306</v>
      </c>
      <c r="EZ59" s="111" t="s">
        <v>203</v>
      </c>
      <c r="FA59" s="111" t="s">
        <v>184</v>
      </c>
    </row>
    <row r="60" spans="1:157" ht="91.25" customHeight="1" x14ac:dyDescent="0.35">
      <c r="A60" s="111" t="s">
        <v>1954</v>
      </c>
      <c r="B60" s="111" t="s">
        <v>2298</v>
      </c>
      <c r="C60" s="308" t="s">
        <v>2379</v>
      </c>
      <c r="D60" s="111" t="s">
        <v>1321</v>
      </c>
      <c r="E60" s="216" t="s">
        <v>3613</v>
      </c>
      <c r="F60" s="216" t="s">
        <v>3522</v>
      </c>
      <c r="G60" s="111">
        <v>2010</v>
      </c>
      <c r="H60" s="111" t="s">
        <v>2371</v>
      </c>
      <c r="I60" s="216" t="s">
        <v>4269</v>
      </c>
      <c r="J60" s="216" t="s">
        <v>3439</v>
      </c>
      <c r="K60" s="111" t="s">
        <v>1304</v>
      </c>
      <c r="L60" s="111" t="s">
        <v>184</v>
      </c>
      <c r="M60" s="111" t="s">
        <v>3720</v>
      </c>
      <c r="N60" s="111" t="s">
        <v>3720</v>
      </c>
      <c r="O60" s="111" t="s">
        <v>144</v>
      </c>
      <c r="P60" s="111" t="s">
        <v>118</v>
      </c>
      <c r="Q60" s="111" t="s">
        <v>13</v>
      </c>
      <c r="R60" s="111" t="s">
        <v>13</v>
      </c>
      <c r="S60" s="111" t="s">
        <v>2372</v>
      </c>
      <c r="T60" s="111" t="s">
        <v>118</v>
      </c>
      <c r="U60" s="216" t="s">
        <v>3710</v>
      </c>
      <c r="V60" s="111" t="s">
        <v>184</v>
      </c>
      <c r="W60" s="111" t="s">
        <v>3154</v>
      </c>
      <c r="X60" s="111">
        <v>2009</v>
      </c>
      <c r="Y60" s="111" t="s">
        <v>2249</v>
      </c>
      <c r="Z60" s="111">
        <v>2009</v>
      </c>
      <c r="AA60" s="111" t="s">
        <v>6</v>
      </c>
      <c r="AB60" s="111" t="s">
        <v>119</v>
      </c>
      <c r="AC60" s="111" t="s">
        <v>2380</v>
      </c>
      <c r="AD60" s="111" t="s">
        <v>378</v>
      </c>
      <c r="AE60" s="111" t="s">
        <v>119</v>
      </c>
      <c r="AF60" s="216" t="s">
        <v>6</v>
      </c>
      <c r="AG60" s="111" t="s">
        <v>1312</v>
      </c>
      <c r="AH60" s="111" t="s">
        <v>119</v>
      </c>
      <c r="AI60" s="111" t="s">
        <v>378</v>
      </c>
      <c r="AJ60" s="111" t="s">
        <v>119</v>
      </c>
      <c r="AK60" s="111" t="s">
        <v>110</v>
      </c>
      <c r="AL60" s="111" t="s">
        <v>119</v>
      </c>
      <c r="AM60" s="111" t="s">
        <v>2896</v>
      </c>
      <c r="AN60" s="111" t="s">
        <v>2374</v>
      </c>
      <c r="AO60" s="111" t="s">
        <v>118</v>
      </c>
      <c r="AP60" s="111" t="s">
        <v>130</v>
      </c>
      <c r="AQ60" s="111" t="s">
        <v>134</v>
      </c>
      <c r="AR60" s="111" t="s">
        <v>119</v>
      </c>
      <c r="AS60" s="111" t="s">
        <v>3213</v>
      </c>
      <c r="AT60" s="111" t="s">
        <v>3706</v>
      </c>
      <c r="AU60" s="111" t="s">
        <v>118</v>
      </c>
      <c r="AV60" s="216" t="s">
        <v>2213</v>
      </c>
      <c r="AW60" s="111" t="s">
        <v>3593</v>
      </c>
      <c r="AX60" s="111" t="s">
        <v>184</v>
      </c>
      <c r="AY60" s="111" t="s">
        <v>6</v>
      </c>
      <c r="AZ60" s="111" t="s">
        <v>184</v>
      </c>
      <c r="BA60" s="111" t="s">
        <v>150</v>
      </c>
      <c r="BB60" s="111" t="s">
        <v>119</v>
      </c>
      <c r="BC60" s="111" t="s">
        <v>2527</v>
      </c>
      <c r="BD60" s="111" t="s">
        <v>118</v>
      </c>
      <c r="BE60" s="111" t="s">
        <v>2376</v>
      </c>
      <c r="BF60" s="111" t="s">
        <v>13</v>
      </c>
      <c r="BG60" s="111" t="s">
        <v>6</v>
      </c>
      <c r="BH60" s="111" t="s">
        <v>13</v>
      </c>
      <c r="BI60" s="111" t="s">
        <v>6</v>
      </c>
      <c r="BJ60" s="111" t="s">
        <v>3713</v>
      </c>
      <c r="BK60" s="111" t="s">
        <v>118</v>
      </c>
      <c r="BL60" s="111" t="s">
        <v>13</v>
      </c>
      <c r="BM60" s="111" t="s">
        <v>13</v>
      </c>
      <c r="BN60" s="111" t="s">
        <v>3717</v>
      </c>
      <c r="BO60" s="111" t="s">
        <v>3717</v>
      </c>
      <c r="BP60" s="111" t="s">
        <v>2377</v>
      </c>
      <c r="BQ60" s="111" t="s">
        <v>2125</v>
      </c>
      <c r="BR60" s="111" t="s">
        <v>118</v>
      </c>
      <c r="BS60" s="111" t="s">
        <v>184</v>
      </c>
      <c r="BT60" s="111" t="s">
        <v>3241</v>
      </c>
      <c r="BU60" s="111" t="s">
        <v>119</v>
      </c>
      <c r="BV60" s="111" t="s">
        <v>184</v>
      </c>
      <c r="BW60" s="111" t="s">
        <v>6</v>
      </c>
      <c r="BX60" s="111" t="s">
        <v>6</v>
      </c>
      <c r="BY60" s="216">
        <v>2009</v>
      </c>
      <c r="BZ60" s="111" t="s">
        <v>119</v>
      </c>
      <c r="CA60" s="111" t="s">
        <v>303</v>
      </c>
      <c r="CB60" s="111" t="s">
        <v>6</v>
      </c>
      <c r="CC60" s="111" t="s">
        <v>6</v>
      </c>
      <c r="CD60" s="111" t="s">
        <v>6</v>
      </c>
      <c r="CE60" s="111" t="s">
        <v>119</v>
      </c>
      <c r="CF60" s="111" t="s">
        <v>6</v>
      </c>
      <c r="CG60" s="111" t="s">
        <v>184</v>
      </c>
      <c r="CH60" s="111" t="s">
        <v>371</v>
      </c>
      <c r="CI60" s="111" t="s">
        <v>119</v>
      </c>
      <c r="CJ60" s="111" t="s">
        <v>13</v>
      </c>
      <c r="CK60" s="111" t="s">
        <v>13</v>
      </c>
      <c r="CL60" s="111" t="s">
        <v>13</v>
      </c>
      <c r="CM60" s="111" t="s">
        <v>13</v>
      </c>
      <c r="CN60" s="111" t="s">
        <v>184</v>
      </c>
      <c r="CO60" s="111" t="s">
        <v>213</v>
      </c>
      <c r="CP60" s="111" t="s">
        <v>119</v>
      </c>
      <c r="CQ60" s="111" t="s">
        <v>184</v>
      </c>
      <c r="CR60" s="111" t="s">
        <v>242</v>
      </c>
      <c r="CS60" s="111" t="s">
        <v>1074</v>
      </c>
      <c r="CT60" s="111" t="s">
        <v>187</v>
      </c>
      <c r="CU60" s="111" t="s">
        <v>186</v>
      </c>
      <c r="CV60" s="111" t="s">
        <v>184</v>
      </c>
      <c r="CW60" s="111" t="s">
        <v>184</v>
      </c>
      <c r="CX60" s="111" t="s">
        <v>184</v>
      </c>
      <c r="CY60" s="111" t="s">
        <v>2519</v>
      </c>
      <c r="CZ60" s="111" t="s">
        <v>2524</v>
      </c>
      <c r="DA60" s="111" t="s">
        <v>184</v>
      </c>
      <c r="DB60" s="111" t="s">
        <v>6</v>
      </c>
      <c r="DC60" s="111" t="s">
        <v>6</v>
      </c>
      <c r="DD60" s="48" t="s">
        <v>3696</v>
      </c>
      <c r="DE60" s="217" t="s">
        <v>119</v>
      </c>
      <c r="DF60" s="111" t="s">
        <v>6</v>
      </c>
      <c r="DG60" s="111" t="s">
        <v>6</v>
      </c>
      <c r="DH60" s="111" t="s">
        <v>3595</v>
      </c>
      <c r="DI60" s="111" t="s">
        <v>118</v>
      </c>
      <c r="DJ60" s="111" t="s">
        <v>6</v>
      </c>
      <c r="DK60" s="111" t="s">
        <v>6</v>
      </c>
      <c r="DL60" s="111" t="s">
        <v>6</v>
      </c>
      <c r="DM60" s="111" t="s">
        <v>6</v>
      </c>
      <c r="DN60" s="111" t="s">
        <v>6</v>
      </c>
      <c r="DO60" s="109" t="s">
        <v>6</v>
      </c>
      <c r="DP60" s="111" t="s">
        <v>13</v>
      </c>
      <c r="DQ60" s="111" t="s">
        <v>6</v>
      </c>
      <c r="DR60" s="111" t="s">
        <v>6</v>
      </c>
      <c r="DS60" s="111" t="s">
        <v>13</v>
      </c>
      <c r="DT60" s="111" t="s">
        <v>184</v>
      </c>
      <c r="DU60" s="111" t="s">
        <v>2378</v>
      </c>
      <c r="DV60" s="111" t="s">
        <v>2560</v>
      </c>
      <c r="DW60" s="111" t="s">
        <v>1177</v>
      </c>
      <c r="DX60" s="111" t="s">
        <v>1177</v>
      </c>
      <c r="DY60" s="198" t="s">
        <v>3727</v>
      </c>
      <c r="DZ60" s="198" t="s">
        <v>3699</v>
      </c>
      <c r="EA60" s="198" t="s">
        <v>2897</v>
      </c>
      <c r="EB60" s="190" t="s">
        <v>13</v>
      </c>
      <c r="EC60" s="198" t="s">
        <v>6</v>
      </c>
      <c r="ED60" s="198" t="s">
        <v>6</v>
      </c>
      <c r="EE60" s="198" t="s">
        <v>2723</v>
      </c>
      <c r="EF60" s="358">
        <v>1</v>
      </c>
      <c r="EG60" s="216" t="s">
        <v>3501</v>
      </c>
      <c r="EH60" s="111" t="s">
        <v>2375</v>
      </c>
      <c r="EI60" s="111" t="s">
        <v>118</v>
      </c>
      <c r="EJ60" s="111" t="s">
        <v>184</v>
      </c>
      <c r="EK60" s="111" t="s">
        <v>216</v>
      </c>
      <c r="EL60" s="111" t="s">
        <v>6</v>
      </c>
      <c r="EM60" s="111" t="s">
        <v>6</v>
      </c>
      <c r="EN60" s="111">
        <v>0.15</v>
      </c>
      <c r="EO60" s="111" t="s">
        <v>118</v>
      </c>
      <c r="EP60" s="111" t="s">
        <v>6</v>
      </c>
      <c r="EQ60" s="111" t="s">
        <v>6</v>
      </c>
      <c r="ER60" s="111" t="s">
        <v>6</v>
      </c>
      <c r="ES60" s="111" t="s">
        <v>6</v>
      </c>
      <c r="ET60" s="111" t="s">
        <v>6</v>
      </c>
      <c r="EU60" s="111" t="s">
        <v>184</v>
      </c>
      <c r="EV60" s="111" t="s">
        <v>118</v>
      </c>
      <c r="EW60" s="111" t="s">
        <v>6</v>
      </c>
      <c r="EX60" s="111" t="s">
        <v>6</v>
      </c>
      <c r="EY60" s="111" t="s">
        <v>2306</v>
      </c>
      <c r="EZ60" s="111" t="s">
        <v>203</v>
      </c>
      <c r="FA60" s="111" t="s">
        <v>184</v>
      </c>
    </row>
    <row r="61" spans="1:157" ht="91.25" customHeight="1" x14ac:dyDescent="0.35">
      <c r="A61" s="111" t="s">
        <v>1956</v>
      </c>
      <c r="B61" s="111" t="s">
        <v>2298</v>
      </c>
      <c r="C61" s="308" t="s">
        <v>2381</v>
      </c>
      <c r="D61" s="111" t="s">
        <v>1321</v>
      </c>
      <c r="E61" s="216" t="s">
        <v>3613</v>
      </c>
      <c r="F61" s="216" t="s">
        <v>3522</v>
      </c>
      <c r="G61" s="111">
        <v>2010</v>
      </c>
      <c r="H61" s="111" t="s">
        <v>2371</v>
      </c>
      <c r="I61" s="216" t="s">
        <v>4269</v>
      </c>
      <c r="J61" s="216" t="s">
        <v>3439</v>
      </c>
      <c r="K61" s="111" t="s">
        <v>1304</v>
      </c>
      <c r="L61" s="111" t="s">
        <v>184</v>
      </c>
      <c r="M61" s="111" t="s">
        <v>3720</v>
      </c>
      <c r="N61" s="111" t="s">
        <v>3720</v>
      </c>
      <c r="O61" s="111" t="s">
        <v>144</v>
      </c>
      <c r="P61" s="111" t="s">
        <v>118</v>
      </c>
      <c r="Q61" s="111" t="s">
        <v>13</v>
      </c>
      <c r="R61" s="111" t="s">
        <v>13</v>
      </c>
      <c r="S61" s="111" t="s">
        <v>2372</v>
      </c>
      <c r="T61" s="111" t="s">
        <v>118</v>
      </c>
      <c r="U61" s="216" t="s">
        <v>3710</v>
      </c>
      <c r="V61" s="111" t="s">
        <v>184</v>
      </c>
      <c r="W61" s="111" t="s">
        <v>3154</v>
      </c>
      <c r="X61" s="111">
        <v>2009</v>
      </c>
      <c r="Y61" s="111" t="s">
        <v>2249</v>
      </c>
      <c r="Z61" s="111">
        <v>2009</v>
      </c>
      <c r="AA61" s="111" t="s">
        <v>6</v>
      </c>
      <c r="AB61" s="111" t="s">
        <v>119</v>
      </c>
      <c r="AC61" s="111" t="s">
        <v>2382</v>
      </c>
      <c r="AD61" s="111" t="s">
        <v>378</v>
      </c>
      <c r="AE61" s="111" t="s">
        <v>119</v>
      </c>
      <c r="AF61" s="216" t="s">
        <v>6</v>
      </c>
      <c r="AG61" s="111" t="s">
        <v>1312</v>
      </c>
      <c r="AH61" s="111" t="s">
        <v>119</v>
      </c>
      <c r="AI61" s="111" t="s">
        <v>378</v>
      </c>
      <c r="AJ61" s="111" t="s">
        <v>119</v>
      </c>
      <c r="AK61" s="111" t="s">
        <v>110</v>
      </c>
      <c r="AL61" s="111" t="s">
        <v>119</v>
      </c>
      <c r="AM61" s="111" t="s">
        <v>2896</v>
      </c>
      <c r="AN61" s="111" t="s">
        <v>2374</v>
      </c>
      <c r="AO61" s="111" t="s">
        <v>118</v>
      </c>
      <c r="AP61" s="111" t="s">
        <v>130</v>
      </c>
      <c r="AQ61" s="111" t="s">
        <v>134</v>
      </c>
      <c r="AR61" s="111" t="s">
        <v>119</v>
      </c>
      <c r="AS61" s="111" t="s">
        <v>3213</v>
      </c>
      <c r="AT61" s="111" t="s">
        <v>3706</v>
      </c>
      <c r="AU61" s="111" t="s">
        <v>118</v>
      </c>
      <c r="AV61" s="216" t="s">
        <v>2213</v>
      </c>
      <c r="AW61" s="111" t="s">
        <v>3593</v>
      </c>
      <c r="AX61" s="111" t="s">
        <v>184</v>
      </c>
      <c r="AY61" s="111" t="s">
        <v>6</v>
      </c>
      <c r="AZ61" s="111" t="s">
        <v>184</v>
      </c>
      <c r="BA61" s="111" t="s">
        <v>150</v>
      </c>
      <c r="BB61" s="111" t="s">
        <v>119</v>
      </c>
      <c r="BC61" s="111" t="s">
        <v>2527</v>
      </c>
      <c r="BD61" s="111" t="s">
        <v>118</v>
      </c>
      <c r="BE61" s="111" t="s">
        <v>2376</v>
      </c>
      <c r="BF61" s="111" t="s">
        <v>13</v>
      </c>
      <c r="BG61" s="111" t="s">
        <v>6</v>
      </c>
      <c r="BH61" s="111" t="s">
        <v>13</v>
      </c>
      <c r="BI61" s="111" t="s">
        <v>6</v>
      </c>
      <c r="BJ61" s="111" t="s">
        <v>3713</v>
      </c>
      <c r="BK61" s="111" t="s">
        <v>118</v>
      </c>
      <c r="BL61" s="111" t="s">
        <v>13</v>
      </c>
      <c r="BM61" s="111" t="s">
        <v>13</v>
      </c>
      <c r="BN61" s="111" t="s">
        <v>3717</v>
      </c>
      <c r="BO61" s="111" t="s">
        <v>3717</v>
      </c>
      <c r="BP61" s="111" t="s">
        <v>2377</v>
      </c>
      <c r="BQ61" s="111" t="s">
        <v>2125</v>
      </c>
      <c r="BR61" s="111" t="s">
        <v>118</v>
      </c>
      <c r="BS61" s="111" t="s">
        <v>184</v>
      </c>
      <c r="BT61" s="111" t="s">
        <v>3241</v>
      </c>
      <c r="BU61" s="111" t="s">
        <v>119</v>
      </c>
      <c r="BV61" s="111" t="s">
        <v>184</v>
      </c>
      <c r="BW61" s="111" t="s">
        <v>6</v>
      </c>
      <c r="BX61" s="111" t="s">
        <v>6</v>
      </c>
      <c r="BY61" s="216">
        <v>2009</v>
      </c>
      <c r="BZ61" s="111" t="s">
        <v>119</v>
      </c>
      <c r="CA61" s="111" t="s">
        <v>303</v>
      </c>
      <c r="CB61" s="111" t="s">
        <v>6</v>
      </c>
      <c r="CC61" s="111" t="s">
        <v>6</v>
      </c>
      <c r="CD61" s="111" t="s">
        <v>6</v>
      </c>
      <c r="CE61" s="111" t="s">
        <v>119</v>
      </c>
      <c r="CF61" s="111" t="s">
        <v>6</v>
      </c>
      <c r="CG61" s="111" t="s">
        <v>184</v>
      </c>
      <c r="CH61" s="111" t="s">
        <v>371</v>
      </c>
      <c r="CI61" s="111" t="s">
        <v>119</v>
      </c>
      <c r="CJ61" s="111" t="s">
        <v>13</v>
      </c>
      <c r="CK61" s="111" t="s">
        <v>13</v>
      </c>
      <c r="CL61" s="111" t="s">
        <v>13</v>
      </c>
      <c r="CM61" s="111" t="s">
        <v>13</v>
      </c>
      <c r="CN61" s="111" t="s">
        <v>184</v>
      </c>
      <c r="CO61" s="111" t="s">
        <v>213</v>
      </c>
      <c r="CP61" s="111" t="s">
        <v>119</v>
      </c>
      <c r="CQ61" s="111" t="s">
        <v>184</v>
      </c>
      <c r="CR61" s="111" t="s">
        <v>242</v>
      </c>
      <c r="CS61" s="111" t="s">
        <v>1074</v>
      </c>
      <c r="CT61" s="111" t="s">
        <v>187</v>
      </c>
      <c r="CU61" s="111" t="s">
        <v>186</v>
      </c>
      <c r="CV61" s="111" t="s">
        <v>184</v>
      </c>
      <c r="CW61" s="111" t="s">
        <v>184</v>
      </c>
      <c r="CX61" s="111" t="s">
        <v>184</v>
      </c>
      <c r="CY61" s="111" t="s">
        <v>2519</v>
      </c>
      <c r="CZ61" s="111" t="s">
        <v>2524</v>
      </c>
      <c r="DA61" s="111" t="s">
        <v>184</v>
      </c>
      <c r="DB61" s="111" t="s">
        <v>6</v>
      </c>
      <c r="DC61" s="111" t="s">
        <v>6</v>
      </c>
      <c r="DD61" s="315" t="s">
        <v>3493</v>
      </c>
      <c r="DE61" s="217" t="s">
        <v>119</v>
      </c>
      <c r="DF61" s="111" t="s">
        <v>6</v>
      </c>
      <c r="DG61" s="111" t="s">
        <v>6</v>
      </c>
      <c r="DH61" s="111" t="s">
        <v>3595</v>
      </c>
      <c r="DI61" s="111" t="s">
        <v>118</v>
      </c>
      <c r="DJ61" s="111" t="s">
        <v>6</v>
      </c>
      <c r="DK61" s="111" t="s">
        <v>6</v>
      </c>
      <c r="DL61" s="111" t="s">
        <v>6</v>
      </c>
      <c r="DM61" s="111" t="s">
        <v>6</v>
      </c>
      <c r="DN61" s="111" t="s">
        <v>6</v>
      </c>
      <c r="DO61" s="109" t="s">
        <v>6</v>
      </c>
      <c r="DP61" s="111" t="s">
        <v>13</v>
      </c>
      <c r="DQ61" s="111" t="s">
        <v>6</v>
      </c>
      <c r="DR61" s="111" t="s">
        <v>6</v>
      </c>
      <c r="DS61" s="111" t="s">
        <v>13</v>
      </c>
      <c r="DT61" s="111" t="s">
        <v>184</v>
      </c>
      <c r="DU61" s="111" t="s">
        <v>2378</v>
      </c>
      <c r="DV61" s="111" t="s">
        <v>2560</v>
      </c>
      <c r="DW61" s="111" t="s">
        <v>1177</v>
      </c>
      <c r="DX61" s="111" t="s">
        <v>1177</v>
      </c>
      <c r="DY61" s="198" t="s">
        <v>3727</v>
      </c>
      <c r="DZ61" s="198" t="s">
        <v>3699</v>
      </c>
      <c r="EA61" s="198" t="s">
        <v>2897</v>
      </c>
      <c r="EB61" s="190" t="s">
        <v>13</v>
      </c>
      <c r="EC61" s="198" t="s">
        <v>6</v>
      </c>
      <c r="ED61" s="198" t="s">
        <v>6</v>
      </c>
      <c r="EE61" s="198" t="s">
        <v>2545</v>
      </c>
      <c r="EF61" s="358">
        <v>1</v>
      </c>
      <c r="EG61" s="216" t="s">
        <v>3501</v>
      </c>
      <c r="EH61" s="111" t="s">
        <v>2375</v>
      </c>
      <c r="EI61" s="111" t="s">
        <v>118</v>
      </c>
      <c r="EJ61" s="111" t="s">
        <v>184</v>
      </c>
      <c r="EK61" s="111" t="s">
        <v>216</v>
      </c>
      <c r="EL61" s="111" t="s">
        <v>6</v>
      </c>
      <c r="EM61" s="111" t="s">
        <v>6</v>
      </c>
      <c r="EN61" s="216">
        <v>0.15</v>
      </c>
      <c r="EO61" s="111" t="s">
        <v>118</v>
      </c>
      <c r="EP61" s="111" t="s">
        <v>6</v>
      </c>
      <c r="EQ61" s="111" t="s">
        <v>6</v>
      </c>
      <c r="ER61" s="111" t="s">
        <v>6</v>
      </c>
      <c r="ES61" s="111" t="s">
        <v>6</v>
      </c>
      <c r="ET61" s="111" t="s">
        <v>6</v>
      </c>
      <c r="EU61" s="111" t="s">
        <v>184</v>
      </c>
      <c r="EV61" s="111" t="s">
        <v>118</v>
      </c>
      <c r="EW61" s="111" t="s">
        <v>6</v>
      </c>
      <c r="EX61" s="111" t="s">
        <v>6</v>
      </c>
      <c r="EY61" s="111" t="s">
        <v>2306</v>
      </c>
      <c r="EZ61" s="111" t="s">
        <v>203</v>
      </c>
      <c r="FA61" s="111" t="s">
        <v>184</v>
      </c>
    </row>
    <row r="62" spans="1:157" ht="91.25" customHeight="1" x14ac:dyDescent="0.35">
      <c r="A62" s="111" t="s">
        <v>1957</v>
      </c>
      <c r="B62" s="111" t="s">
        <v>2298</v>
      </c>
      <c r="C62" s="308" t="s">
        <v>2383</v>
      </c>
      <c r="D62" s="111" t="s">
        <v>1321</v>
      </c>
      <c r="E62" s="216" t="s">
        <v>3613</v>
      </c>
      <c r="F62" s="216" t="s">
        <v>3522</v>
      </c>
      <c r="G62" s="111">
        <v>2010</v>
      </c>
      <c r="H62" s="111" t="s">
        <v>2371</v>
      </c>
      <c r="I62" s="216" t="s">
        <v>4269</v>
      </c>
      <c r="J62" s="216" t="s">
        <v>3439</v>
      </c>
      <c r="K62" s="111" t="s">
        <v>1304</v>
      </c>
      <c r="L62" s="111" t="s">
        <v>184</v>
      </c>
      <c r="M62" s="111" t="s">
        <v>3720</v>
      </c>
      <c r="N62" s="111" t="s">
        <v>3720</v>
      </c>
      <c r="O62" s="111" t="s">
        <v>144</v>
      </c>
      <c r="P62" s="111" t="s">
        <v>118</v>
      </c>
      <c r="Q62" s="111" t="s">
        <v>13</v>
      </c>
      <c r="R62" s="111" t="s">
        <v>13</v>
      </c>
      <c r="S62" s="111" t="s">
        <v>2372</v>
      </c>
      <c r="T62" s="111" t="s">
        <v>118</v>
      </c>
      <c r="U62" s="216" t="s">
        <v>3710</v>
      </c>
      <c r="V62" s="111" t="s">
        <v>184</v>
      </c>
      <c r="W62" s="111" t="s">
        <v>3154</v>
      </c>
      <c r="X62" s="111">
        <v>2009</v>
      </c>
      <c r="Y62" s="111" t="s">
        <v>2249</v>
      </c>
      <c r="Z62" s="111">
        <v>2009</v>
      </c>
      <c r="AA62" s="111" t="s">
        <v>6</v>
      </c>
      <c r="AB62" s="111" t="s">
        <v>119</v>
      </c>
      <c r="AC62" s="111" t="s">
        <v>2384</v>
      </c>
      <c r="AD62" s="111" t="s">
        <v>378</v>
      </c>
      <c r="AE62" s="111" t="s">
        <v>119</v>
      </c>
      <c r="AF62" s="216" t="s">
        <v>6</v>
      </c>
      <c r="AG62" s="111" t="s">
        <v>1312</v>
      </c>
      <c r="AH62" s="111" t="s">
        <v>119</v>
      </c>
      <c r="AI62" s="111" t="s">
        <v>378</v>
      </c>
      <c r="AJ62" s="111" t="s">
        <v>119</v>
      </c>
      <c r="AK62" s="111" t="s">
        <v>110</v>
      </c>
      <c r="AL62" s="111" t="s">
        <v>119</v>
      </c>
      <c r="AM62" s="111" t="s">
        <v>2896</v>
      </c>
      <c r="AN62" s="111" t="s">
        <v>2374</v>
      </c>
      <c r="AO62" s="111" t="s">
        <v>118</v>
      </c>
      <c r="AP62" s="111" t="s">
        <v>130</v>
      </c>
      <c r="AQ62" s="111" t="s">
        <v>134</v>
      </c>
      <c r="AR62" s="111" t="s">
        <v>119</v>
      </c>
      <c r="AS62" s="111" t="s">
        <v>3213</v>
      </c>
      <c r="AT62" s="111" t="s">
        <v>3706</v>
      </c>
      <c r="AU62" s="111" t="s">
        <v>118</v>
      </c>
      <c r="AV62" s="216" t="s">
        <v>2213</v>
      </c>
      <c r="AW62" s="111" t="s">
        <v>3593</v>
      </c>
      <c r="AX62" s="111" t="s">
        <v>184</v>
      </c>
      <c r="AY62" s="111" t="s">
        <v>6</v>
      </c>
      <c r="AZ62" s="111" t="s">
        <v>184</v>
      </c>
      <c r="BA62" s="111" t="s">
        <v>150</v>
      </c>
      <c r="BB62" s="111" t="s">
        <v>119</v>
      </c>
      <c r="BC62" s="111" t="s">
        <v>2527</v>
      </c>
      <c r="BD62" s="111" t="s">
        <v>118</v>
      </c>
      <c r="BE62" s="111" t="s">
        <v>2376</v>
      </c>
      <c r="BF62" s="111" t="s">
        <v>13</v>
      </c>
      <c r="BG62" s="111" t="s">
        <v>6</v>
      </c>
      <c r="BH62" s="111" t="s">
        <v>13</v>
      </c>
      <c r="BI62" s="111" t="s">
        <v>6</v>
      </c>
      <c r="BJ62" s="111" t="s">
        <v>3713</v>
      </c>
      <c r="BK62" s="111" t="s">
        <v>118</v>
      </c>
      <c r="BL62" s="111" t="s">
        <v>13</v>
      </c>
      <c r="BM62" s="111" t="s">
        <v>13</v>
      </c>
      <c r="BN62" s="111" t="s">
        <v>3717</v>
      </c>
      <c r="BO62" s="111" t="s">
        <v>3717</v>
      </c>
      <c r="BP62" s="111" t="s">
        <v>2377</v>
      </c>
      <c r="BQ62" s="111" t="s">
        <v>2125</v>
      </c>
      <c r="BR62" s="111" t="s">
        <v>118</v>
      </c>
      <c r="BS62" s="111" t="s">
        <v>184</v>
      </c>
      <c r="BT62" s="111" t="s">
        <v>3241</v>
      </c>
      <c r="BU62" s="111" t="s">
        <v>119</v>
      </c>
      <c r="BV62" s="111" t="s">
        <v>184</v>
      </c>
      <c r="BW62" s="111" t="s">
        <v>6</v>
      </c>
      <c r="BX62" s="111" t="s">
        <v>6</v>
      </c>
      <c r="BY62" s="216">
        <v>2009</v>
      </c>
      <c r="BZ62" s="111" t="s">
        <v>119</v>
      </c>
      <c r="CA62" s="111" t="s">
        <v>303</v>
      </c>
      <c r="CB62" s="111" t="s">
        <v>6</v>
      </c>
      <c r="CC62" s="111" t="s">
        <v>6</v>
      </c>
      <c r="CD62" s="111" t="s">
        <v>6</v>
      </c>
      <c r="CE62" s="111" t="s">
        <v>119</v>
      </c>
      <c r="CF62" s="111" t="s">
        <v>6</v>
      </c>
      <c r="CG62" s="111" t="s">
        <v>184</v>
      </c>
      <c r="CH62" s="111" t="s">
        <v>371</v>
      </c>
      <c r="CI62" s="111" t="s">
        <v>119</v>
      </c>
      <c r="CJ62" s="111" t="s">
        <v>13</v>
      </c>
      <c r="CK62" s="111" t="s">
        <v>13</v>
      </c>
      <c r="CL62" s="111" t="s">
        <v>13</v>
      </c>
      <c r="CM62" s="111" t="s">
        <v>13</v>
      </c>
      <c r="CN62" s="111" t="s">
        <v>184</v>
      </c>
      <c r="CO62" s="111" t="s">
        <v>213</v>
      </c>
      <c r="CP62" s="111" t="s">
        <v>119</v>
      </c>
      <c r="CQ62" s="111" t="s">
        <v>184</v>
      </c>
      <c r="CR62" s="111" t="s">
        <v>242</v>
      </c>
      <c r="CS62" s="111" t="s">
        <v>1074</v>
      </c>
      <c r="CT62" s="111" t="s">
        <v>187</v>
      </c>
      <c r="CU62" s="111" t="s">
        <v>186</v>
      </c>
      <c r="CV62" s="111" t="s">
        <v>184</v>
      </c>
      <c r="CW62" s="111" t="s">
        <v>184</v>
      </c>
      <c r="CX62" s="111" t="s">
        <v>184</v>
      </c>
      <c r="CY62" s="111" t="s">
        <v>2519</v>
      </c>
      <c r="CZ62" s="111" t="s">
        <v>2524</v>
      </c>
      <c r="DA62" s="111" t="s">
        <v>184</v>
      </c>
      <c r="DB62" s="111" t="s">
        <v>6</v>
      </c>
      <c r="DC62" s="111" t="s">
        <v>6</v>
      </c>
      <c r="DD62" s="48" t="s">
        <v>3696</v>
      </c>
      <c r="DE62" s="217" t="s">
        <v>119</v>
      </c>
      <c r="DF62" s="111" t="s">
        <v>6</v>
      </c>
      <c r="DG62" s="111" t="s">
        <v>6</v>
      </c>
      <c r="DH62" s="111" t="s">
        <v>3595</v>
      </c>
      <c r="DI62" s="111" t="s">
        <v>118</v>
      </c>
      <c r="DJ62" s="111" t="s">
        <v>6</v>
      </c>
      <c r="DK62" s="111" t="s">
        <v>6</v>
      </c>
      <c r="DL62" s="111" t="s">
        <v>6</v>
      </c>
      <c r="DM62" s="111" t="s">
        <v>6</v>
      </c>
      <c r="DN62" s="111" t="s">
        <v>6</v>
      </c>
      <c r="DO62" s="109" t="s">
        <v>6</v>
      </c>
      <c r="DP62" s="111" t="s">
        <v>13</v>
      </c>
      <c r="DQ62" s="111" t="s">
        <v>6</v>
      </c>
      <c r="DR62" s="111" t="s">
        <v>6</v>
      </c>
      <c r="DS62" s="111" t="s">
        <v>13</v>
      </c>
      <c r="DT62" s="111" t="s">
        <v>184</v>
      </c>
      <c r="DU62" s="111" t="s">
        <v>2378</v>
      </c>
      <c r="DV62" s="111" t="s">
        <v>2560</v>
      </c>
      <c r="DW62" s="111" t="s">
        <v>1177</v>
      </c>
      <c r="DX62" s="111" t="s">
        <v>1177</v>
      </c>
      <c r="DY62" s="198" t="s">
        <v>3727</v>
      </c>
      <c r="DZ62" s="198" t="s">
        <v>3699</v>
      </c>
      <c r="EA62" s="198" t="s">
        <v>2897</v>
      </c>
      <c r="EB62" s="190" t="s">
        <v>13</v>
      </c>
      <c r="EC62" s="198" t="s">
        <v>6</v>
      </c>
      <c r="ED62" s="198" t="s">
        <v>6</v>
      </c>
      <c r="EE62" s="198" t="s">
        <v>2729</v>
      </c>
      <c r="EF62" s="358">
        <v>1</v>
      </c>
      <c r="EG62" s="216" t="s">
        <v>3501</v>
      </c>
      <c r="EH62" s="111" t="s">
        <v>2375</v>
      </c>
      <c r="EI62" s="111" t="s">
        <v>118</v>
      </c>
      <c r="EJ62" s="111" t="s">
        <v>184</v>
      </c>
      <c r="EK62" s="111" t="s">
        <v>216</v>
      </c>
      <c r="EL62" s="111" t="s">
        <v>6</v>
      </c>
      <c r="EM62" s="111" t="s">
        <v>6</v>
      </c>
      <c r="EN62" s="216">
        <v>0.15</v>
      </c>
      <c r="EO62" s="111" t="s">
        <v>118</v>
      </c>
      <c r="EP62" s="111" t="s">
        <v>6</v>
      </c>
      <c r="EQ62" s="111" t="s">
        <v>6</v>
      </c>
      <c r="ER62" s="111" t="s">
        <v>6</v>
      </c>
      <c r="ES62" s="111" t="s">
        <v>6</v>
      </c>
      <c r="ET62" s="111" t="s">
        <v>6</v>
      </c>
      <c r="EU62" s="111" t="s">
        <v>184</v>
      </c>
      <c r="EV62" s="111" t="s">
        <v>118</v>
      </c>
      <c r="EW62" s="111" t="s">
        <v>6</v>
      </c>
      <c r="EX62" s="111" t="s">
        <v>6</v>
      </c>
      <c r="EY62" s="111" t="s">
        <v>2306</v>
      </c>
      <c r="EZ62" s="111" t="s">
        <v>203</v>
      </c>
      <c r="FA62" s="111" t="s">
        <v>184</v>
      </c>
    </row>
    <row r="63" spans="1:157" ht="91.25" customHeight="1" x14ac:dyDescent="0.35">
      <c r="A63" s="111" t="s">
        <v>1958</v>
      </c>
      <c r="B63" s="111" t="s">
        <v>2298</v>
      </c>
      <c r="C63" s="308" t="s">
        <v>2385</v>
      </c>
      <c r="D63" s="111" t="s">
        <v>1321</v>
      </c>
      <c r="E63" s="216" t="s">
        <v>3613</v>
      </c>
      <c r="F63" s="216" t="s">
        <v>3522</v>
      </c>
      <c r="G63" s="111">
        <v>2010</v>
      </c>
      <c r="H63" s="111" t="s">
        <v>2371</v>
      </c>
      <c r="I63" s="216" t="s">
        <v>4269</v>
      </c>
      <c r="J63" s="216" t="s">
        <v>3439</v>
      </c>
      <c r="K63" s="111" t="s">
        <v>1304</v>
      </c>
      <c r="L63" s="111" t="s">
        <v>184</v>
      </c>
      <c r="M63" s="111" t="s">
        <v>3720</v>
      </c>
      <c r="N63" s="111" t="s">
        <v>3720</v>
      </c>
      <c r="O63" s="111" t="s">
        <v>144</v>
      </c>
      <c r="P63" s="111" t="s">
        <v>118</v>
      </c>
      <c r="Q63" s="111" t="s">
        <v>13</v>
      </c>
      <c r="R63" s="111" t="s">
        <v>13</v>
      </c>
      <c r="S63" s="111" t="s">
        <v>2372</v>
      </c>
      <c r="T63" s="111" t="s">
        <v>118</v>
      </c>
      <c r="U63" s="216" t="s">
        <v>3710</v>
      </c>
      <c r="V63" s="111" t="s">
        <v>184</v>
      </c>
      <c r="W63" s="111" t="s">
        <v>3154</v>
      </c>
      <c r="X63" s="111">
        <v>2009</v>
      </c>
      <c r="Y63" s="111" t="s">
        <v>2249</v>
      </c>
      <c r="Z63" s="111">
        <v>2009</v>
      </c>
      <c r="AA63" s="111" t="s">
        <v>6</v>
      </c>
      <c r="AB63" s="111" t="s">
        <v>119</v>
      </c>
      <c r="AC63" s="111" t="s">
        <v>2386</v>
      </c>
      <c r="AD63" s="111" t="s">
        <v>378</v>
      </c>
      <c r="AE63" s="111" t="s">
        <v>119</v>
      </c>
      <c r="AF63" s="216" t="s">
        <v>6</v>
      </c>
      <c r="AG63" s="111" t="s">
        <v>1312</v>
      </c>
      <c r="AH63" s="111" t="s">
        <v>119</v>
      </c>
      <c r="AI63" s="111" t="s">
        <v>378</v>
      </c>
      <c r="AJ63" s="111" t="s">
        <v>119</v>
      </c>
      <c r="AK63" s="111" t="s">
        <v>110</v>
      </c>
      <c r="AL63" s="111" t="s">
        <v>119</v>
      </c>
      <c r="AM63" s="111" t="s">
        <v>2896</v>
      </c>
      <c r="AN63" s="111" t="s">
        <v>2374</v>
      </c>
      <c r="AO63" s="111" t="s">
        <v>118</v>
      </c>
      <c r="AP63" s="111" t="s">
        <v>130</v>
      </c>
      <c r="AQ63" s="111" t="s">
        <v>134</v>
      </c>
      <c r="AR63" s="111" t="s">
        <v>119</v>
      </c>
      <c r="AS63" s="111" t="s">
        <v>3213</v>
      </c>
      <c r="AT63" s="111" t="s">
        <v>3706</v>
      </c>
      <c r="AU63" s="111" t="s">
        <v>118</v>
      </c>
      <c r="AV63" s="216" t="s">
        <v>2213</v>
      </c>
      <c r="AW63" s="111" t="s">
        <v>3593</v>
      </c>
      <c r="AX63" s="111" t="s">
        <v>184</v>
      </c>
      <c r="AY63" s="111" t="s">
        <v>6</v>
      </c>
      <c r="AZ63" s="111" t="s">
        <v>184</v>
      </c>
      <c r="BA63" s="111" t="s">
        <v>150</v>
      </c>
      <c r="BB63" s="111" t="s">
        <v>119</v>
      </c>
      <c r="BC63" s="111" t="s">
        <v>2527</v>
      </c>
      <c r="BD63" s="111" t="s">
        <v>118</v>
      </c>
      <c r="BE63" s="111" t="s">
        <v>2376</v>
      </c>
      <c r="BF63" s="111" t="s">
        <v>13</v>
      </c>
      <c r="BG63" s="111" t="s">
        <v>6</v>
      </c>
      <c r="BH63" s="111" t="s">
        <v>13</v>
      </c>
      <c r="BI63" s="111" t="s">
        <v>6</v>
      </c>
      <c r="BJ63" s="111" t="s">
        <v>3713</v>
      </c>
      <c r="BK63" s="111" t="s">
        <v>118</v>
      </c>
      <c r="BL63" s="111" t="s">
        <v>13</v>
      </c>
      <c r="BM63" s="111" t="s">
        <v>13</v>
      </c>
      <c r="BN63" s="111" t="s">
        <v>3717</v>
      </c>
      <c r="BO63" s="111" t="s">
        <v>3717</v>
      </c>
      <c r="BP63" s="111" t="s">
        <v>2377</v>
      </c>
      <c r="BQ63" s="111" t="s">
        <v>2125</v>
      </c>
      <c r="BR63" s="111" t="s">
        <v>118</v>
      </c>
      <c r="BS63" s="111" t="s">
        <v>184</v>
      </c>
      <c r="BT63" s="111" t="s">
        <v>3241</v>
      </c>
      <c r="BU63" s="111" t="s">
        <v>119</v>
      </c>
      <c r="BV63" s="111" t="s">
        <v>184</v>
      </c>
      <c r="BW63" s="111" t="s">
        <v>6</v>
      </c>
      <c r="BX63" s="111" t="s">
        <v>6</v>
      </c>
      <c r="BY63" s="216">
        <v>2009</v>
      </c>
      <c r="BZ63" s="111" t="s">
        <v>119</v>
      </c>
      <c r="CA63" s="111" t="s">
        <v>303</v>
      </c>
      <c r="CB63" s="111" t="s">
        <v>6</v>
      </c>
      <c r="CC63" s="111" t="s">
        <v>6</v>
      </c>
      <c r="CD63" s="111" t="s">
        <v>6</v>
      </c>
      <c r="CE63" s="111" t="s">
        <v>119</v>
      </c>
      <c r="CF63" s="111" t="s">
        <v>6</v>
      </c>
      <c r="CG63" s="111" t="s">
        <v>184</v>
      </c>
      <c r="CH63" s="111" t="s">
        <v>371</v>
      </c>
      <c r="CI63" s="111" t="s">
        <v>119</v>
      </c>
      <c r="CJ63" s="111" t="s">
        <v>13</v>
      </c>
      <c r="CK63" s="111" t="s">
        <v>13</v>
      </c>
      <c r="CL63" s="111" t="s">
        <v>13</v>
      </c>
      <c r="CM63" s="111" t="s">
        <v>13</v>
      </c>
      <c r="CN63" s="111" t="s">
        <v>184</v>
      </c>
      <c r="CO63" s="111" t="s">
        <v>213</v>
      </c>
      <c r="CP63" s="111" t="s">
        <v>119</v>
      </c>
      <c r="CQ63" s="111" t="s">
        <v>184</v>
      </c>
      <c r="CR63" s="111" t="s">
        <v>242</v>
      </c>
      <c r="CS63" s="111" t="s">
        <v>1074</v>
      </c>
      <c r="CT63" s="111" t="s">
        <v>187</v>
      </c>
      <c r="CU63" s="111" t="s">
        <v>186</v>
      </c>
      <c r="CV63" s="111" t="s">
        <v>184</v>
      </c>
      <c r="CW63" s="111" t="s">
        <v>184</v>
      </c>
      <c r="CX63" s="111" t="s">
        <v>184</v>
      </c>
      <c r="CY63" s="111" t="s">
        <v>2519</v>
      </c>
      <c r="CZ63" s="111" t="s">
        <v>2524</v>
      </c>
      <c r="DA63" s="111" t="s">
        <v>184</v>
      </c>
      <c r="DB63" s="111" t="s">
        <v>6</v>
      </c>
      <c r="DC63" s="111" t="s">
        <v>6</v>
      </c>
      <c r="DD63" s="48" t="s">
        <v>3696</v>
      </c>
      <c r="DE63" s="217" t="s">
        <v>119</v>
      </c>
      <c r="DF63" s="111" t="s">
        <v>6</v>
      </c>
      <c r="DG63" s="111" t="s">
        <v>6</v>
      </c>
      <c r="DH63" s="111" t="s">
        <v>3595</v>
      </c>
      <c r="DI63" s="111" t="s">
        <v>118</v>
      </c>
      <c r="DJ63" s="111" t="s">
        <v>6</v>
      </c>
      <c r="DK63" s="111" t="s">
        <v>6</v>
      </c>
      <c r="DL63" s="111" t="s">
        <v>6</v>
      </c>
      <c r="DM63" s="111" t="s">
        <v>6</v>
      </c>
      <c r="DN63" s="111" t="s">
        <v>6</v>
      </c>
      <c r="DO63" s="109" t="s">
        <v>6</v>
      </c>
      <c r="DP63" s="111" t="s">
        <v>13</v>
      </c>
      <c r="DQ63" s="111" t="s">
        <v>6</v>
      </c>
      <c r="DR63" s="111" t="s">
        <v>6</v>
      </c>
      <c r="DS63" s="111" t="s">
        <v>13</v>
      </c>
      <c r="DT63" s="111" t="s">
        <v>184</v>
      </c>
      <c r="DU63" s="111" t="s">
        <v>2378</v>
      </c>
      <c r="DV63" s="111" t="s">
        <v>2560</v>
      </c>
      <c r="DW63" s="111" t="s">
        <v>1177</v>
      </c>
      <c r="DX63" s="111" t="s">
        <v>1177</v>
      </c>
      <c r="DY63" s="198" t="s">
        <v>3727</v>
      </c>
      <c r="DZ63" s="198" t="s">
        <v>3699</v>
      </c>
      <c r="EA63" s="198" t="s">
        <v>2897</v>
      </c>
      <c r="EB63" s="190" t="s">
        <v>13</v>
      </c>
      <c r="EC63" s="198" t="s">
        <v>6</v>
      </c>
      <c r="ED63" s="198" t="s">
        <v>6</v>
      </c>
      <c r="EE63" s="198" t="s">
        <v>2735</v>
      </c>
      <c r="EF63" s="358">
        <v>1</v>
      </c>
      <c r="EG63" s="216" t="s">
        <v>3501</v>
      </c>
      <c r="EH63" s="111" t="s">
        <v>2375</v>
      </c>
      <c r="EI63" s="111" t="s">
        <v>118</v>
      </c>
      <c r="EJ63" s="111" t="s">
        <v>184</v>
      </c>
      <c r="EK63" s="111" t="s">
        <v>216</v>
      </c>
      <c r="EL63" s="111" t="s">
        <v>6</v>
      </c>
      <c r="EM63" s="111" t="s">
        <v>6</v>
      </c>
      <c r="EN63" s="216">
        <v>0.15</v>
      </c>
      <c r="EO63" s="111" t="s">
        <v>118</v>
      </c>
      <c r="EP63" s="111" t="s">
        <v>6</v>
      </c>
      <c r="EQ63" s="111" t="s">
        <v>6</v>
      </c>
      <c r="ER63" s="111" t="s">
        <v>6</v>
      </c>
      <c r="ES63" s="111" t="s">
        <v>6</v>
      </c>
      <c r="ET63" s="111" t="s">
        <v>6</v>
      </c>
      <c r="EU63" s="111" t="s">
        <v>184</v>
      </c>
      <c r="EV63" s="111" t="s">
        <v>118</v>
      </c>
      <c r="EW63" s="111" t="s">
        <v>6</v>
      </c>
      <c r="EX63" s="111" t="s">
        <v>6</v>
      </c>
      <c r="EY63" s="111" t="s">
        <v>2306</v>
      </c>
      <c r="EZ63" s="111" t="s">
        <v>203</v>
      </c>
      <c r="FA63" s="111" t="s">
        <v>184</v>
      </c>
    </row>
    <row r="64" spans="1:157" ht="91.25" customHeight="1" x14ac:dyDescent="0.35">
      <c r="A64" s="111" t="s">
        <v>1959</v>
      </c>
      <c r="B64" s="111" t="s">
        <v>2298</v>
      </c>
      <c r="C64" s="308" t="s">
        <v>2387</v>
      </c>
      <c r="D64" s="111" t="s">
        <v>1321</v>
      </c>
      <c r="E64" s="216" t="s">
        <v>3613</v>
      </c>
      <c r="F64" s="216" t="s">
        <v>3522</v>
      </c>
      <c r="G64" s="111">
        <v>2010</v>
      </c>
      <c r="H64" s="111" t="s">
        <v>2371</v>
      </c>
      <c r="I64" s="216" t="s">
        <v>4269</v>
      </c>
      <c r="J64" s="216" t="s">
        <v>3439</v>
      </c>
      <c r="K64" s="111" t="s">
        <v>1304</v>
      </c>
      <c r="L64" s="111" t="s">
        <v>184</v>
      </c>
      <c r="M64" s="111" t="s">
        <v>3720</v>
      </c>
      <c r="N64" s="111" t="s">
        <v>3720</v>
      </c>
      <c r="O64" s="111" t="s">
        <v>144</v>
      </c>
      <c r="P64" s="111" t="s">
        <v>118</v>
      </c>
      <c r="Q64" s="111" t="s">
        <v>13</v>
      </c>
      <c r="R64" s="111" t="s">
        <v>13</v>
      </c>
      <c r="S64" s="111" t="s">
        <v>2372</v>
      </c>
      <c r="T64" s="111" t="s">
        <v>118</v>
      </c>
      <c r="U64" s="216" t="s">
        <v>3710</v>
      </c>
      <c r="V64" s="111" t="s">
        <v>184</v>
      </c>
      <c r="W64" s="111" t="s">
        <v>3154</v>
      </c>
      <c r="X64" s="111">
        <v>2009</v>
      </c>
      <c r="Y64" s="111" t="s">
        <v>2249</v>
      </c>
      <c r="Z64" s="111">
        <v>2009</v>
      </c>
      <c r="AA64" s="111" t="s">
        <v>6</v>
      </c>
      <c r="AB64" s="111" t="s">
        <v>119</v>
      </c>
      <c r="AC64" s="111" t="s">
        <v>2388</v>
      </c>
      <c r="AD64" s="111" t="s">
        <v>378</v>
      </c>
      <c r="AE64" s="111" t="s">
        <v>119</v>
      </c>
      <c r="AF64" s="216" t="s">
        <v>6</v>
      </c>
      <c r="AG64" s="111" t="s">
        <v>1312</v>
      </c>
      <c r="AH64" s="111" t="s">
        <v>119</v>
      </c>
      <c r="AI64" s="111" t="s">
        <v>378</v>
      </c>
      <c r="AJ64" s="111" t="s">
        <v>119</v>
      </c>
      <c r="AK64" s="111" t="s">
        <v>110</v>
      </c>
      <c r="AL64" s="111" t="s">
        <v>119</v>
      </c>
      <c r="AM64" s="111" t="s">
        <v>2896</v>
      </c>
      <c r="AN64" s="111" t="s">
        <v>2374</v>
      </c>
      <c r="AO64" s="111" t="s">
        <v>118</v>
      </c>
      <c r="AP64" s="111" t="s">
        <v>130</v>
      </c>
      <c r="AQ64" s="111" t="s">
        <v>134</v>
      </c>
      <c r="AR64" s="111" t="s">
        <v>119</v>
      </c>
      <c r="AS64" s="111" t="s">
        <v>3213</v>
      </c>
      <c r="AT64" s="111" t="s">
        <v>3706</v>
      </c>
      <c r="AU64" s="111" t="s">
        <v>118</v>
      </c>
      <c r="AV64" s="216" t="s">
        <v>2213</v>
      </c>
      <c r="AW64" s="111" t="s">
        <v>3593</v>
      </c>
      <c r="AX64" s="111" t="s">
        <v>184</v>
      </c>
      <c r="AY64" s="111" t="s">
        <v>6</v>
      </c>
      <c r="AZ64" s="111" t="s">
        <v>184</v>
      </c>
      <c r="BA64" s="111" t="s">
        <v>150</v>
      </c>
      <c r="BB64" s="111" t="s">
        <v>119</v>
      </c>
      <c r="BC64" s="111" t="s">
        <v>2527</v>
      </c>
      <c r="BD64" s="111" t="s">
        <v>118</v>
      </c>
      <c r="BE64" s="111" t="s">
        <v>2376</v>
      </c>
      <c r="BF64" s="111" t="s">
        <v>13</v>
      </c>
      <c r="BG64" s="111" t="s">
        <v>6</v>
      </c>
      <c r="BH64" s="111" t="s">
        <v>13</v>
      </c>
      <c r="BI64" s="111" t="s">
        <v>6</v>
      </c>
      <c r="BJ64" s="111" t="s">
        <v>3713</v>
      </c>
      <c r="BK64" s="111" t="s">
        <v>118</v>
      </c>
      <c r="BL64" s="111" t="s">
        <v>13</v>
      </c>
      <c r="BM64" s="111" t="s">
        <v>13</v>
      </c>
      <c r="BN64" s="111" t="s">
        <v>3717</v>
      </c>
      <c r="BO64" s="111" t="s">
        <v>3717</v>
      </c>
      <c r="BP64" s="111" t="s">
        <v>2377</v>
      </c>
      <c r="BQ64" s="111" t="s">
        <v>2125</v>
      </c>
      <c r="BR64" s="111" t="s">
        <v>118</v>
      </c>
      <c r="BS64" s="111" t="s">
        <v>184</v>
      </c>
      <c r="BT64" s="111" t="s">
        <v>3241</v>
      </c>
      <c r="BU64" s="111" t="s">
        <v>119</v>
      </c>
      <c r="BV64" s="111" t="s">
        <v>184</v>
      </c>
      <c r="BW64" s="111" t="s">
        <v>6</v>
      </c>
      <c r="BX64" s="111" t="s">
        <v>6</v>
      </c>
      <c r="BY64" s="216">
        <v>2009</v>
      </c>
      <c r="BZ64" s="111" t="s">
        <v>119</v>
      </c>
      <c r="CA64" s="111" t="s">
        <v>303</v>
      </c>
      <c r="CB64" s="111" t="s">
        <v>6</v>
      </c>
      <c r="CC64" s="111" t="s">
        <v>6</v>
      </c>
      <c r="CD64" s="111" t="s">
        <v>6</v>
      </c>
      <c r="CE64" s="111" t="s">
        <v>119</v>
      </c>
      <c r="CF64" s="111" t="s">
        <v>6</v>
      </c>
      <c r="CG64" s="111" t="s">
        <v>184</v>
      </c>
      <c r="CH64" s="111" t="s">
        <v>371</v>
      </c>
      <c r="CI64" s="111" t="s">
        <v>119</v>
      </c>
      <c r="CJ64" s="111" t="s">
        <v>13</v>
      </c>
      <c r="CK64" s="111" t="s">
        <v>13</v>
      </c>
      <c r="CL64" s="111" t="s">
        <v>13</v>
      </c>
      <c r="CM64" s="111" t="s">
        <v>13</v>
      </c>
      <c r="CN64" s="111" t="s">
        <v>184</v>
      </c>
      <c r="CO64" s="111" t="s">
        <v>213</v>
      </c>
      <c r="CP64" s="111" t="s">
        <v>119</v>
      </c>
      <c r="CQ64" s="111" t="s">
        <v>184</v>
      </c>
      <c r="CR64" s="111" t="s">
        <v>242</v>
      </c>
      <c r="CS64" s="111" t="s">
        <v>1074</v>
      </c>
      <c r="CT64" s="111" t="s">
        <v>187</v>
      </c>
      <c r="CU64" s="111" t="s">
        <v>186</v>
      </c>
      <c r="CV64" s="111" t="s">
        <v>184</v>
      </c>
      <c r="CW64" s="111" t="s">
        <v>184</v>
      </c>
      <c r="CX64" s="111" t="s">
        <v>184</v>
      </c>
      <c r="CY64" s="111" t="s">
        <v>2519</v>
      </c>
      <c r="CZ64" s="111" t="s">
        <v>2524</v>
      </c>
      <c r="DA64" s="111" t="s">
        <v>184</v>
      </c>
      <c r="DB64" s="111" t="s">
        <v>6</v>
      </c>
      <c r="DC64" s="111" t="s">
        <v>6</v>
      </c>
      <c r="DD64" s="48" t="s">
        <v>3696</v>
      </c>
      <c r="DE64" s="217" t="s">
        <v>119</v>
      </c>
      <c r="DF64" s="111" t="s">
        <v>6</v>
      </c>
      <c r="DG64" s="111" t="s">
        <v>6</v>
      </c>
      <c r="DH64" s="111" t="s">
        <v>3595</v>
      </c>
      <c r="DI64" s="111" t="s">
        <v>118</v>
      </c>
      <c r="DJ64" s="111" t="s">
        <v>6</v>
      </c>
      <c r="DK64" s="111" t="s">
        <v>6</v>
      </c>
      <c r="DL64" s="111" t="s">
        <v>6</v>
      </c>
      <c r="DM64" s="111" t="s">
        <v>6</v>
      </c>
      <c r="DN64" s="111" t="s">
        <v>6</v>
      </c>
      <c r="DO64" s="109" t="s">
        <v>6</v>
      </c>
      <c r="DP64" s="111" t="s">
        <v>13</v>
      </c>
      <c r="DQ64" s="111" t="s">
        <v>6</v>
      </c>
      <c r="DR64" s="111" t="s">
        <v>6</v>
      </c>
      <c r="DS64" s="111" t="s">
        <v>13</v>
      </c>
      <c r="DT64" s="111" t="s">
        <v>184</v>
      </c>
      <c r="DU64" s="111" t="s">
        <v>2378</v>
      </c>
      <c r="DV64" s="111" t="s">
        <v>2560</v>
      </c>
      <c r="DW64" s="111" t="s">
        <v>1177</v>
      </c>
      <c r="DX64" s="111" t="s">
        <v>1177</v>
      </c>
      <c r="DY64" s="198" t="s">
        <v>3727</v>
      </c>
      <c r="DZ64" s="198" t="s">
        <v>3699</v>
      </c>
      <c r="EA64" s="198" t="s">
        <v>2897</v>
      </c>
      <c r="EB64" s="190" t="s">
        <v>13</v>
      </c>
      <c r="EC64" s="198" t="s">
        <v>6</v>
      </c>
      <c r="ED64" s="198" t="s">
        <v>6</v>
      </c>
      <c r="EE64" s="198" t="s">
        <v>2723</v>
      </c>
      <c r="EF64" s="358">
        <v>1</v>
      </c>
      <c r="EG64" s="216" t="s">
        <v>3501</v>
      </c>
      <c r="EH64" s="111" t="s">
        <v>2375</v>
      </c>
      <c r="EI64" s="111" t="s">
        <v>118</v>
      </c>
      <c r="EJ64" s="111" t="s">
        <v>184</v>
      </c>
      <c r="EK64" s="111" t="s">
        <v>216</v>
      </c>
      <c r="EL64" s="111" t="s">
        <v>6</v>
      </c>
      <c r="EM64" s="111" t="s">
        <v>6</v>
      </c>
      <c r="EN64" s="216">
        <v>0.15</v>
      </c>
      <c r="EO64" s="111" t="s">
        <v>118</v>
      </c>
      <c r="EP64" s="111" t="s">
        <v>6</v>
      </c>
      <c r="EQ64" s="111" t="s">
        <v>6</v>
      </c>
      <c r="ER64" s="111" t="s">
        <v>6</v>
      </c>
      <c r="ES64" s="111" t="s">
        <v>6</v>
      </c>
      <c r="ET64" s="111" t="s">
        <v>6</v>
      </c>
      <c r="EU64" s="111" t="s">
        <v>184</v>
      </c>
      <c r="EV64" s="111" t="s">
        <v>118</v>
      </c>
      <c r="EW64" s="111" t="s">
        <v>6</v>
      </c>
      <c r="EX64" s="111" t="s">
        <v>6</v>
      </c>
      <c r="EY64" s="111" t="s">
        <v>2306</v>
      </c>
      <c r="EZ64" s="111" t="s">
        <v>203</v>
      </c>
      <c r="FA64" s="111" t="s">
        <v>184</v>
      </c>
    </row>
    <row r="65" spans="1:157" ht="91.25" customHeight="1" x14ac:dyDescent="0.35">
      <c r="A65" s="111" t="s">
        <v>1960</v>
      </c>
      <c r="B65" s="111" t="s">
        <v>2298</v>
      </c>
      <c r="C65" s="308" t="s">
        <v>2389</v>
      </c>
      <c r="D65" s="111" t="s">
        <v>1321</v>
      </c>
      <c r="E65" s="216" t="s">
        <v>3613</v>
      </c>
      <c r="F65" s="216" t="s">
        <v>3522</v>
      </c>
      <c r="G65" s="111">
        <v>2010</v>
      </c>
      <c r="H65" s="111" t="s">
        <v>2371</v>
      </c>
      <c r="I65" s="216" t="s">
        <v>4269</v>
      </c>
      <c r="J65" s="216" t="s">
        <v>3439</v>
      </c>
      <c r="K65" s="111" t="s">
        <v>1304</v>
      </c>
      <c r="L65" s="111" t="s">
        <v>184</v>
      </c>
      <c r="M65" s="111" t="s">
        <v>3720</v>
      </c>
      <c r="N65" s="111" t="s">
        <v>3720</v>
      </c>
      <c r="O65" s="111" t="s">
        <v>144</v>
      </c>
      <c r="P65" s="111" t="s">
        <v>118</v>
      </c>
      <c r="Q65" s="111" t="s">
        <v>13</v>
      </c>
      <c r="R65" s="111" t="s">
        <v>13</v>
      </c>
      <c r="S65" s="111" t="s">
        <v>2372</v>
      </c>
      <c r="T65" s="111" t="s">
        <v>118</v>
      </c>
      <c r="U65" s="216" t="s">
        <v>3710</v>
      </c>
      <c r="V65" s="111" t="s">
        <v>184</v>
      </c>
      <c r="W65" s="111" t="s">
        <v>3154</v>
      </c>
      <c r="X65" s="111">
        <v>2009</v>
      </c>
      <c r="Y65" s="111" t="s">
        <v>2249</v>
      </c>
      <c r="Z65" s="111">
        <v>2009</v>
      </c>
      <c r="AA65" s="111" t="s">
        <v>6</v>
      </c>
      <c r="AB65" s="111" t="s">
        <v>119</v>
      </c>
      <c r="AC65" s="111" t="s">
        <v>2390</v>
      </c>
      <c r="AD65" s="111" t="s">
        <v>378</v>
      </c>
      <c r="AE65" s="111" t="s">
        <v>119</v>
      </c>
      <c r="AF65" s="216" t="s">
        <v>6</v>
      </c>
      <c r="AG65" s="111" t="s">
        <v>1312</v>
      </c>
      <c r="AH65" s="111" t="s">
        <v>119</v>
      </c>
      <c r="AI65" s="111" t="s">
        <v>378</v>
      </c>
      <c r="AJ65" s="111" t="s">
        <v>119</v>
      </c>
      <c r="AK65" s="111" t="s">
        <v>110</v>
      </c>
      <c r="AL65" s="111" t="s">
        <v>119</v>
      </c>
      <c r="AM65" s="111" t="s">
        <v>2896</v>
      </c>
      <c r="AN65" s="111" t="s">
        <v>2374</v>
      </c>
      <c r="AO65" s="111" t="s">
        <v>118</v>
      </c>
      <c r="AP65" s="111" t="s">
        <v>130</v>
      </c>
      <c r="AQ65" s="111" t="s">
        <v>134</v>
      </c>
      <c r="AR65" s="111" t="s">
        <v>119</v>
      </c>
      <c r="AS65" s="111" t="s">
        <v>3213</v>
      </c>
      <c r="AT65" s="111" t="s">
        <v>3706</v>
      </c>
      <c r="AU65" s="111" t="s">
        <v>118</v>
      </c>
      <c r="AV65" s="216" t="s">
        <v>2213</v>
      </c>
      <c r="AW65" s="111" t="s">
        <v>3593</v>
      </c>
      <c r="AX65" s="111" t="s">
        <v>184</v>
      </c>
      <c r="AY65" s="111" t="s">
        <v>6</v>
      </c>
      <c r="AZ65" s="111" t="s">
        <v>184</v>
      </c>
      <c r="BA65" s="111" t="s">
        <v>150</v>
      </c>
      <c r="BB65" s="111" t="s">
        <v>119</v>
      </c>
      <c r="BC65" s="111" t="s">
        <v>2527</v>
      </c>
      <c r="BD65" s="111" t="s">
        <v>118</v>
      </c>
      <c r="BE65" s="111" t="s">
        <v>2376</v>
      </c>
      <c r="BF65" s="111" t="s">
        <v>13</v>
      </c>
      <c r="BG65" s="111" t="s">
        <v>6</v>
      </c>
      <c r="BH65" s="111" t="s">
        <v>13</v>
      </c>
      <c r="BI65" s="111" t="s">
        <v>6</v>
      </c>
      <c r="BJ65" s="111" t="s">
        <v>3713</v>
      </c>
      <c r="BK65" s="111" t="s">
        <v>118</v>
      </c>
      <c r="BL65" s="111" t="s">
        <v>13</v>
      </c>
      <c r="BM65" s="111" t="s">
        <v>13</v>
      </c>
      <c r="BN65" s="111" t="s">
        <v>3717</v>
      </c>
      <c r="BO65" s="111" t="s">
        <v>3717</v>
      </c>
      <c r="BP65" s="111" t="s">
        <v>2377</v>
      </c>
      <c r="BQ65" s="111" t="s">
        <v>2125</v>
      </c>
      <c r="BR65" s="111" t="s">
        <v>118</v>
      </c>
      <c r="BS65" s="111" t="s">
        <v>184</v>
      </c>
      <c r="BT65" s="111" t="s">
        <v>3241</v>
      </c>
      <c r="BU65" s="111" t="s">
        <v>119</v>
      </c>
      <c r="BV65" s="111" t="s">
        <v>184</v>
      </c>
      <c r="BW65" s="111" t="s">
        <v>6</v>
      </c>
      <c r="BX65" s="111" t="s">
        <v>6</v>
      </c>
      <c r="BY65" s="216">
        <v>2009</v>
      </c>
      <c r="BZ65" s="111" t="s">
        <v>119</v>
      </c>
      <c r="CA65" s="111" t="s">
        <v>303</v>
      </c>
      <c r="CB65" s="111" t="s">
        <v>6</v>
      </c>
      <c r="CC65" s="111" t="s">
        <v>6</v>
      </c>
      <c r="CD65" s="111" t="s">
        <v>6</v>
      </c>
      <c r="CE65" s="111" t="s">
        <v>119</v>
      </c>
      <c r="CF65" s="111" t="s">
        <v>6</v>
      </c>
      <c r="CG65" s="111" t="s">
        <v>184</v>
      </c>
      <c r="CH65" s="111" t="s">
        <v>371</v>
      </c>
      <c r="CI65" s="111" t="s">
        <v>119</v>
      </c>
      <c r="CJ65" s="111" t="s">
        <v>13</v>
      </c>
      <c r="CK65" s="111" t="s">
        <v>13</v>
      </c>
      <c r="CL65" s="111" t="s">
        <v>13</v>
      </c>
      <c r="CM65" s="111" t="s">
        <v>13</v>
      </c>
      <c r="CN65" s="111" t="s">
        <v>184</v>
      </c>
      <c r="CO65" s="111" t="s">
        <v>213</v>
      </c>
      <c r="CP65" s="111" t="s">
        <v>119</v>
      </c>
      <c r="CQ65" s="111" t="s">
        <v>184</v>
      </c>
      <c r="CR65" s="111" t="s">
        <v>242</v>
      </c>
      <c r="CS65" s="111" t="s">
        <v>1074</v>
      </c>
      <c r="CT65" s="111" t="s">
        <v>187</v>
      </c>
      <c r="CU65" s="111" t="s">
        <v>186</v>
      </c>
      <c r="CV65" s="111" t="s">
        <v>184</v>
      </c>
      <c r="CW65" s="111" t="s">
        <v>184</v>
      </c>
      <c r="CX65" s="111" t="s">
        <v>184</v>
      </c>
      <c r="CY65" s="111" t="s">
        <v>2519</v>
      </c>
      <c r="CZ65" s="111" t="s">
        <v>2524</v>
      </c>
      <c r="DA65" s="111" t="s">
        <v>184</v>
      </c>
      <c r="DB65" s="111" t="s">
        <v>6</v>
      </c>
      <c r="DC65" s="111" t="s">
        <v>6</v>
      </c>
      <c r="DD65" s="48" t="s">
        <v>3697</v>
      </c>
      <c r="DE65" s="217" t="s">
        <v>119</v>
      </c>
      <c r="DF65" s="111" t="s">
        <v>6</v>
      </c>
      <c r="DG65" s="111" t="s">
        <v>6</v>
      </c>
      <c r="DH65" s="111" t="s">
        <v>3595</v>
      </c>
      <c r="DI65" s="111" t="s">
        <v>118</v>
      </c>
      <c r="DJ65" s="111" t="s">
        <v>6</v>
      </c>
      <c r="DK65" s="111" t="s">
        <v>6</v>
      </c>
      <c r="DL65" s="111" t="s">
        <v>6</v>
      </c>
      <c r="DM65" s="111" t="s">
        <v>6</v>
      </c>
      <c r="DN65" s="111" t="s">
        <v>6</v>
      </c>
      <c r="DO65" s="109" t="s">
        <v>6</v>
      </c>
      <c r="DP65" s="111" t="s">
        <v>13</v>
      </c>
      <c r="DQ65" s="111" t="s">
        <v>6</v>
      </c>
      <c r="DR65" s="111" t="s">
        <v>6</v>
      </c>
      <c r="DS65" s="111" t="s">
        <v>13</v>
      </c>
      <c r="DT65" s="111" t="s">
        <v>184</v>
      </c>
      <c r="DU65" s="111" t="s">
        <v>2378</v>
      </c>
      <c r="DV65" s="111" t="s">
        <v>2560</v>
      </c>
      <c r="DW65" s="111" t="s">
        <v>1177</v>
      </c>
      <c r="DX65" s="111" t="s">
        <v>1177</v>
      </c>
      <c r="DY65" s="198" t="s">
        <v>3727</v>
      </c>
      <c r="DZ65" s="198" t="s">
        <v>3699</v>
      </c>
      <c r="EA65" s="198" t="s">
        <v>2897</v>
      </c>
      <c r="EB65" s="190" t="s">
        <v>13</v>
      </c>
      <c r="EC65" s="198" t="s">
        <v>6</v>
      </c>
      <c r="ED65" s="198" t="s">
        <v>6</v>
      </c>
      <c r="EE65" s="198" t="s">
        <v>2729</v>
      </c>
      <c r="EF65" s="358">
        <v>1</v>
      </c>
      <c r="EG65" s="216" t="s">
        <v>3501</v>
      </c>
      <c r="EH65" s="111" t="s">
        <v>2375</v>
      </c>
      <c r="EI65" s="111" t="s">
        <v>118</v>
      </c>
      <c r="EJ65" s="111" t="s">
        <v>184</v>
      </c>
      <c r="EK65" s="111" t="s">
        <v>216</v>
      </c>
      <c r="EL65" s="111" t="s">
        <v>6</v>
      </c>
      <c r="EM65" s="111" t="s">
        <v>6</v>
      </c>
      <c r="EN65" s="216">
        <v>0.15</v>
      </c>
      <c r="EO65" s="111" t="s">
        <v>118</v>
      </c>
      <c r="EP65" s="111" t="s">
        <v>6</v>
      </c>
      <c r="EQ65" s="111" t="s">
        <v>6</v>
      </c>
      <c r="ER65" s="111" t="s">
        <v>6</v>
      </c>
      <c r="ES65" s="111" t="s">
        <v>6</v>
      </c>
      <c r="ET65" s="111" t="s">
        <v>6</v>
      </c>
      <c r="EU65" s="111" t="s">
        <v>184</v>
      </c>
      <c r="EV65" s="111" t="s">
        <v>118</v>
      </c>
      <c r="EW65" s="111" t="s">
        <v>6</v>
      </c>
      <c r="EX65" s="111" t="s">
        <v>6</v>
      </c>
      <c r="EY65" s="111" t="s">
        <v>2306</v>
      </c>
      <c r="EZ65" s="111" t="s">
        <v>203</v>
      </c>
      <c r="FA65" s="111" t="s">
        <v>184</v>
      </c>
    </row>
    <row r="66" spans="1:157" ht="91.25" customHeight="1" x14ac:dyDescent="0.35">
      <c r="A66" s="111" t="s">
        <v>1961</v>
      </c>
      <c r="B66" s="111" t="s">
        <v>2298</v>
      </c>
      <c r="C66" s="308" t="s">
        <v>2391</v>
      </c>
      <c r="D66" s="111" t="s">
        <v>1321</v>
      </c>
      <c r="E66" s="216" t="s">
        <v>3613</v>
      </c>
      <c r="F66" s="216" t="s">
        <v>3522</v>
      </c>
      <c r="G66" s="111">
        <v>2010</v>
      </c>
      <c r="H66" s="111" t="s">
        <v>2371</v>
      </c>
      <c r="I66" s="216" t="s">
        <v>4269</v>
      </c>
      <c r="J66" s="216" t="s">
        <v>3439</v>
      </c>
      <c r="K66" s="111" t="s">
        <v>1304</v>
      </c>
      <c r="L66" s="111" t="s">
        <v>184</v>
      </c>
      <c r="M66" s="111" t="s">
        <v>3720</v>
      </c>
      <c r="N66" s="111" t="s">
        <v>3720</v>
      </c>
      <c r="O66" s="111" t="s">
        <v>144</v>
      </c>
      <c r="P66" s="111" t="s">
        <v>118</v>
      </c>
      <c r="Q66" s="111" t="s">
        <v>13</v>
      </c>
      <c r="R66" s="111" t="s">
        <v>13</v>
      </c>
      <c r="S66" s="111" t="s">
        <v>2372</v>
      </c>
      <c r="T66" s="111" t="s">
        <v>118</v>
      </c>
      <c r="U66" s="216" t="s">
        <v>3710</v>
      </c>
      <c r="V66" s="111" t="s">
        <v>184</v>
      </c>
      <c r="W66" s="111" t="s">
        <v>3154</v>
      </c>
      <c r="X66" s="111">
        <v>2009</v>
      </c>
      <c r="Y66" s="111" t="s">
        <v>2249</v>
      </c>
      <c r="Z66" s="111">
        <v>2009</v>
      </c>
      <c r="AA66" s="111" t="s">
        <v>6</v>
      </c>
      <c r="AB66" s="111" t="s">
        <v>119</v>
      </c>
      <c r="AC66" s="111" t="s">
        <v>2392</v>
      </c>
      <c r="AD66" s="111" t="s">
        <v>378</v>
      </c>
      <c r="AE66" s="111" t="s">
        <v>119</v>
      </c>
      <c r="AF66" s="216" t="s">
        <v>6</v>
      </c>
      <c r="AG66" s="111" t="s">
        <v>1312</v>
      </c>
      <c r="AH66" s="111" t="s">
        <v>119</v>
      </c>
      <c r="AI66" s="111" t="s">
        <v>378</v>
      </c>
      <c r="AJ66" s="111" t="s">
        <v>119</v>
      </c>
      <c r="AK66" s="111" t="s">
        <v>110</v>
      </c>
      <c r="AL66" s="111" t="s">
        <v>119</v>
      </c>
      <c r="AM66" s="111" t="s">
        <v>2896</v>
      </c>
      <c r="AN66" s="111" t="s">
        <v>2374</v>
      </c>
      <c r="AO66" s="111" t="s">
        <v>118</v>
      </c>
      <c r="AP66" s="111" t="s">
        <v>130</v>
      </c>
      <c r="AQ66" s="111" t="s">
        <v>134</v>
      </c>
      <c r="AR66" s="111" t="s">
        <v>119</v>
      </c>
      <c r="AS66" s="111" t="s">
        <v>3213</v>
      </c>
      <c r="AT66" s="111" t="s">
        <v>3706</v>
      </c>
      <c r="AU66" s="111" t="s">
        <v>118</v>
      </c>
      <c r="AV66" s="216" t="s">
        <v>2213</v>
      </c>
      <c r="AW66" s="111" t="s">
        <v>3593</v>
      </c>
      <c r="AX66" s="111" t="s">
        <v>184</v>
      </c>
      <c r="AY66" s="111" t="s">
        <v>6</v>
      </c>
      <c r="AZ66" s="111" t="s">
        <v>184</v>
      </c>
      <c r="BA66" s="111" t="s">
        <v>150</v>
      </c>
      <c r="BB66" s="111" t="s">
        <v>119</v>
      </c>
      <c r="BC66" s="111" t="s">
        <v>2527</v>
      </c>
      <c r="BD66" s="111" t="s">
        <v>118</v>
      </c>
      <c r="BE66" s="111" t="s">
        <v>2376</v>
      </c>
      <c r="BF66" s="111" t="s">
        <v>13</v>
      </c>
      <c r="BG66" s="111" t="s">
        <v>6</v>
      </c>
      <c r="BH66" s="111" t="s">
        <v>13</v>
      </c>
      <c r="BI66" s="111" t="s">
        <v>6</v>
      </c>
      <c r="BJ66" s="111" t="s">
        <v>3713</v>
      </c>
      <c r="BK66" s="111" t="s">
        <v>118</v>
      </c>
      <c r="BL66" s="111" t="s">
        <v>13</v>
      </c>
      <c r="BM66" s="111" t="s">
        <v>13</v>
      </c>
      <c r="BN66" s="111" t="s">
        <v>3717</v>
      </c>
      <c r="BO66" s="111" t="s">
        <v>3717</v>
      </c>
      <c r="BP66" s="111" t="s">
        <v>2377</v>
      </c>
      <c r="BQ66" s="111" t="s">
        <v>2125</v>
      </c>
      <c r="BR66" s="111" t="s">
        <v>118</v>
      </c>
      <c r="BS66" s="111" t="s">
        <v>184</v>
      </c>
      <c r="BT66" s="111" t="s">
        <v>3241</v>
      </c>
      <c r="BU66" s="111" t="s">
        <v>119</v>
      </c>
      <c r="BV66" s="111" t="s">
        <v>184</v>
      </c>
      <c r="BW66" s="111" t="s">
        <v>6</v>
      </c>
      <c r="BX66" s="111" t="s">
        <v>6</v>
      </c>
      <c r="BY66" s="216">
        <v>2009</v>
      </c>
      <c r="BZ66" s="111" t="s">
        <v>119</v>
      </c>
      <c r="CA66" s="111" t="s">
        <v>303</v>
      </c>
      <c r="CB66" s="111" t="s">
        <v>6</v>
      </c>
      <c r="CC66" s="111" t="s">
        <v>6</v>
      </c>
      <c r="CD66" s="111" t="s">
        <v>6</v>
      </c>
      <c r="CE66" s="111" t="s">
        <v>119</v>
      </c>
      <c r="CF66" s="111" t="s">
        <v>6</v>
      </c>
      <c r="CG66" s="111" t="s">
        <v>184</v>
      </c>
      <c r="CH66" s="111" t="s">
        <v>371</v>
      </c>
      <c r="CI66" s="111" t="s">
        <v>119</v>
      </c>
      <c r="CJ66" s="111" t="s">
        <v>13</v>
      </c>
      <c r="CK66" s="111" t="s">
        <v>13</v>
      </c>
      <c r="CL66" s="111" t="s">
        <v>13</v>
      </c>
      <c r="CM66" s="111" t="s">
        <v>13</v>
      </c>
      <c r="CN66" s="111" t="s">
        <v>184</v>
      </c>
      <c r="CO66" s="111" t="s">
        <v>213</v>
      </c>
      <c r="CP66" s="111" t="s">
        <v>119</v>
      </c>
      <c r="CQ66" s="111" t="s">
        <v>184</v>
      </c>
      <c r="CR66" s="111" t="s">
        <v>242</v>
      </c>
      <c r="CS66" s="111" t="s">
        <v>1074</v>
      </c>
      <c r="CT66" s="111" t="s">
        <v>187</v>
      </c>
      <c r="CU66" s="111" t="s">
        <v>186</v>
      </c>
      <c r="CV66" s="111" t="s">
        <v>184</v>
      </c>
      <c r="CW66" s="111" t="s">
        <v>184</v>
      </c>
      <c r="CX66" s="111" t="s">
        <v>184</v>
      </c>
      <c r="CY66" s="111" t="s">
        <v>2519</v>
      </c>
      <c r="CZ66" s="111" t="s">
        <v>2524</v>
      </c>
      <c r="DA66" s="111" t="s">
        <v>184</v>
      </c>
      <c r="DB66" s="111" t="s">
        <v>6</v>
      </c>
      <c r="DC66" s="111" t="s">
        <v>6</v>
      </c>
      <c r="DD66" s="48" t="s">
        <v>3697</v>
      </c>
      <c r="DE66" s="217" t="s">
        <v>119</v>
      </c>
      <c r="DF66" s="111" t="s">
        <v>6</v>
      </c>
      <c r="DG66" s="111" t="s">
        <v>6</v>
      </c>
      <c r="DH66" s="111" t="s">
        <v>3595</v>
      </c>
      <c r="DI66" s="111" t="s">
        <v>118</v>
      </c>
      <c r="DJ66" s="111" t="s">
        <v>6</v>
      </c>
      <c r="DK66" s="111" t="s">
        <v>6</v>
      </c>
      <c r="DL66" s="111" t="s">
        <v>6</v>
      </c>
      <c r="DM66" s="111" t="s">
        <v>6</v>
      </c>
      <c r="DN66" s="111" t="s">
        <v>6</v>
      </c>
      <c r="DO66" s="109" t="s">
        <v>6</v>
      </c>
      <c r="DP66" s="111" t="s">
        <v>13</v>
      </c>
      <c r="DQ66" s="111" t="s">
        <v>6</v>
      </c>
      <c r="DR66" s="111" t="s">
        <v>6</v>
      </c>
      <c r="DS66" s="111" t="s">
        <v>13</v>
      </c>
      <c r="DT66" s="111" t="s">
        <v>184</v>
      </c>
      <c r="DU66" s="111" t="s">
        <v>2378</v>
      </c>
      <c r="DV66" s="111" t="s">
        <v>2560</v>
      </c>
      <c r="DW66" s="111" t="s">
        <v>1177</v>
      </c>
      <c r="DX66" s="111" t="s">
        <v>1177</v>
      </c>
      <c r="DY66" s="198" t="s">
        <v>3727</v>
      </c>
      <c r="DZ66" s="198" t="s">
        <v>3699</v>
      </c>
      <c r="EA66" s="198" t="s">
        <v>2897</v>
      </c>
      <c r="EB66" s="190" t="s">
        <v>13</v>
      </c>
      <c r="EC66" s="198" t="s">
        <v>6</v>
      </c>
      <c r="ED66" s="198" t="s">
        <v>6</v>
      </c>
      <c r="EE66" s="198" t="s">
        <v>2738</v>
      </c>
      <c r="EF66" s="358">
        <v>1</v>
      </c>
      <c r="EG66" s="216" t="s">
        <v>3501</v>
      </c>
      <c r="EH66" s="111" t="s">
        <v>2375</v>
      </c>
      <c r="EI66" s="111" t="s">
        <v>118</v>
      </c>
      <c r="EJ66" s="111" t="s">
        <v>184</v>
      </c>
      <c r="EK66" s="111" t="s">
        <v>216</v>
      </c>
      <c r="EL66" s="111" t="s">
        <v>6</v>
      </c>
      <c r="EM66" s="111" t="s">
        <v>6</v>
      </c>
      <c r="EN66" s="216">
        <v>0.15</v>
      </c>
      <c r="EO66" s="111" t="s">
        <v>118</v>
      </c>
      <c r="EP66" s="111" t="s">
        <v>6</v>
      </c>
      <c r="EQ66" s="111" t="s">
        <v>6</v>
      </c>
      <c r="ER66" s="111" t="s">
        <v>6</v>
      </c>
      <c r="ES66" s="111" t="s">
        <v>6</v>
      </c>
      <c r="ET66" s="111" t="s">
        <v>6</v>
      </c>
      <c r="EU66" s="111" t="s">
        <v>184</v>
      </c>
      <c r="EV66" s="111" t="s">
        <v>118</v>
      </c>
      <c r="EW66" s="111" t="s">
        <v>6</v>
      </c>
      <c r="EX66" s="111" t="s">
        <v>6</v>
      </c>
      <c r="EY66" s="111" t="s">
        <v>2306</v>
      </c>
      <c r="EZ66" s="111" t="s">
        <v>203</v>
      </c>
      <c r="FA66" s="111" t="s">
        <v>184</v>
      </c>
    </row>
    <row r="67" spans="1:157" ht="91.25" customHeight="1" x14ac:dyDescent="0.35">
      <c r="A67" s="111" t="s">
        <v>1962</v>
      </c>
      <c r="B67" s="111" t="s">
        <v>2298</v>
      </c>
      <c r="C67" s="308" t="s">
        <v>2393</v>
      </c>
      <c r="D67" s="111" t="s">
        <v>1321</v>
      </c>
      <c r="E67" s="216" t="s">
        <v>3613</v>
      </c>
      <c r="F67" s="216" t="s">
        <v>3522</v>
      </c>
      <c r="G67" s="111">
        <v>2010</v>
      </c>
      <c r="H67" s="111" t="s">
        <v>2371</v>
      </c>
      <c r="I67" s="216" t="s">
        <v>4269</v>
      </c>
      <c r="J67" s="216" t="s">
        <v>3439</v>
      </c>
      <c r="K67" s="111" t="s">
        <v>1304</v>
      </c>
      <c r="L67" s="111" t="s">
        <v>184</v>
      </c>
      <c r="M67" s="111" t="s">
        <v>3720</v>
      </c>
      <c r="N67" s="111" t="s">
        <v>3720</v>
      </c>
      <c r="O67" s="111" t="s">
        <v>144</v>
      </c>
      <c r="P67" s="111" t="s">
        <v>118</v>
      </c>
      <c r="Q67" s="111" t="s">
        <v>13</v>
      </c>
      <c r="R67" s="111" t="s">
        <v>13</v>
      </c>
      <c r="S67" s="111" t="s">
        <v>2372</v>
      </c>
      <c r="T67" s="111" t="s">
        <v>118</v>
      </c>
      <c r="U67" s="216" t="s">
        <v>3710</v>
      </c>
      <c r="V67" s="111" t="s">
        <v>184</v>
      </c>
      <c r="W67" s="111" t="s">
        <v>3154</v>
      </c>
      <c r="X67" s="111">
        <v>2009</v>
      </c>
      <c r="Y67" s="111" t="s">
        <v>2249</v>
      </c>
      <c r="Z67" s="111">
        <v>2009</v>
      </c>
      <c r="AA67" s="111" t="s">
        <v>6</v>
      </c>
      <c r="AB67" s="111" t="s">
        <v>119</v>
      </c>
      <c r="AC67" s="111" t="s">
        <v>2394</v>
      </c>
      <c r="AD67" s="111" t="s">
        <v>378</v>
      </c>
      <c r="AE67" s="111" t="s">
        <v>119</v>
      </c>
      <c r="AF67" s="216" t="s">
        <v>6</v>
      </c>
      <c r="AG67" s="111" t="s">
        <v>1312</v>
      </c>
      <c r="AH67" s="111" t="s">
        <v>119</v>
      </c>
      <c r="AI67" s="111" t="s">
        <v>378</v>
      </c>
      <c r="AJ67" s="111" t="s">
        <v>119</v>
      </c>
      <c r="AK67" s="111" t="s">
        <v>110</v>
      </c>
      <c r="AL67" s="111" t="s">
        <v>119</v>
      </c>
      <c r="AM67" s="111" t="s">
        <v>2896</v>
      </c>
      <c r="AN67" s="111" t="s">
        <v>2374</v>
      </c>
      <c r="AO67" s="111" t="s">
        <v>118</v>
      </c>
      <c r="AP67" s="111" t="s">
        <v>130</v>
      </c>
      <c r="AQ67" s="111" t="s">
        <v>134</v>
      </c>
      <c r="AR67" s="111" t="s">
        <v>119</v>
      </c>
      <c r="AS67" s="111" t="s">
        <v>3213</v>
      </c>
      <c r="AT67" s="111" t="s">
        <v>3706</v>
      </c>
      <c r="AU67" s="111" t="s">
        <v>118</v>
      </c>
      <c r="AV67" s="216" t="s">
        <v>2213</v>
      </c>
      <c r="AW67" s="111" t="s">
        <v>3593</v>
      </c>
      <c r="AX67" s="111" t="s">
        <v>184</v>
      </c>
      <c r="AY67" s="111" t="s">
        <v>6</v>
      </c>
      <c r="AZ67" s="111" t="s">
        <v>184</v>
      </c>
      <c r="BA67" s="111" t="s">
        <v>150</v>
      </c>
      <c r="BB67" s="111" t="s">
        <v>119</v>
      </c>
      <c r="BC67" s="111" t="s">
        <v>2527</v>
      </c>
      <c r="BD67" s="111" t="s">
        <v>118</v>
      </c>
      <c r="BE67" s="111" t="s">
        <v>2376</v>
      </c>
      <c r="BF67" s="111" t="s">
        <v>13</v>
      </c>
      <c r="BG67" s="111" t="s">
        <v>6</v>
      </c>
      <c r="BH67" s="111" t="s">
        <v>13</v>
      </c>
      <c r="BI67" s="111" t="s">
        <v>6</v>
      </c>
      <c r="BJ67" s="111" t="s">
        <v>3713</v>
      </c>
      <c r="BK67" s="111" t="s">
        <v>118</v>
      </c>
      <c r="BL67" s="111" t="s">
        <v>13</v>
      </c>
      <c r="BM67" s="111" t="s">
        <v>13</v>
      </c>
      <c r="BN67" s="111" t="s">
        <v>3717</v>
      </c>
      <c r="BO67" s="111" t="s">
        <v>3717</v>
      </c>
      <c r="BP67" s="111" t="s">
        <v>2377</v>
      </c>
      <c r="BQ67" s="111" t="s">
        <v>2125</v>
      </c>
      <c r="BR67" s="111" t="s">
        <v>118</v>
      </c>
      <c r="BS67" s="111" t="s">
        <v>184</v>
      </c>
      <c r="BT67" s="111" t="s">
        <v>3241</v>
      </c>
      <c r="BU67" s="111" t="s">
        <v>119</v>
      </c>
      <c r="BV67" s="111" t="s">
        <v>184</v>
      </c>
      <c r="BW67" s="111" t="s">
        <v>6</v>
      </c>
      <c r="BX67" s="111" t="s">
        <v>6</v>
      </c>
      <c r="BY67" s="216">
        <v>2009</v>
      </c>
      <c r="BZ67" s="111" t="s">
        <v>119</v>
      </c>
      <c r="CA67" s="111" t="s">
        <v>303</v>
      </c>
      <c r="CB67" s="111" t="s">
        <v>6</v>
      </c>
      <c r="CC67" s="111" t="s">
        <v>6</v>
      </c>
      <c r="CD67" s="111" t="s">
        <v>6</v>
      </c>
      <c r="CE67" s="111" t="s">
        <v>119</v>
      </c>
      <c r="CF67" s="111" t="s">
        <v>6</v>
      </c>
      <c r="CG67" s="111" t="s">
        <v>184</v>
      </c>
      <c r="CH67" s="111" t="s">
        <v>371</v>
      </c>
      <c r="CI67" s="111" t="s">
        <v>119</v>
      </c>
      <c r="CJ67" s="111" t="s">
        <v>13</v>
      </c>
      <c r="CK67" s="111" t="s">
        <v>13</v>
      </c>
      <c r="CL67" s="111" t="s">
        <v>13</v>
      </c>
      <c r="CM67" s="111" t="s">
        <v>13</v>
      </c>
      <c r="CN67" s="111" t="s">
        <v>184</v>
      </c>
      <c r="CO67" s="111" t="s">
        <v>213</v>
      </c>
      <c r="CP67" s="111" t="s">
        <v>119</v>
      </c>
      <c r="CQ67" s="111" t="s">
        <v>184</v>
      </c>
      <c r="CR67" s="111" t="s">
        <v>242</v>
      </c>
      <c r="CS67" s="111" t="s">
        <v>1074</v>
      </c>
      <c r="CT67" s="111" t="s">
        <v>187</v>
      </c>
      <c r="CU67" s="111" t="s">
        <v>186</v>
      </c>
      <c r="CV67" s="111" t="s">
        <v>184</v>
      </c>
      <c r="CW67" s="111" t="s">
        <v>184</v>
      </c>
      <c r="CX67" s="111" t="s">
        <v>184</v>
      </c>
      <c r="CY67" s="111" t="s">
        <v>2519</v>
      </c>
      <c r="CZ67" s="111" t="s">
        <v>2524</v>
      </c>
      <c r="DA67" s="111" t="s">
        <v>184</v>
      </c>
      <c r="DB67" s="111" t="s">
        <v>6</v>
      </c>
      <c r="DC67" s="111" t="s">
        <v>6</v>
      </c>
      <c r="DD67" s="48" t="s">
        <v>3696</v>
      </c>
      <c r="DE67" s="217" t="s">
        <v>119</v>
      </c>
      <c r="DF67" s="111" t="s">
        <v>6</v>
      </c>
      <c r="DG67" s="111" t="s">
        <v>6</v>
      </c>
      <c r="DH67" s="111" t="s">
        <v>3595</v>
      </c>
      <c r="DI67" s="111" t="s">
        <v>118</v>
      </c>
      <c r="DJ67" s="111" t="s">
        <v>6</v>
      </c>
      <c r="DK67" s="111" t="s">
        <v>6</v>
      </c>
      <c r="DL67" s="111" t="s">
        <v>6</v>
      </c>
      <c r="DM67" s="111" t="s">
        <v>6</v>
      </c>
      <c r="DN67" s="111" t="s">
        <v>6</v>
      </c>
      <c r="DO67" s="109" t="s">
        <v>6</v>
      </c>
      <c r="DP67" s="111" t="s">
        <v>13</v>
      </c>
      <c r="DQ67" s="111" t="s">
        <v>6</v>
      </c>
      <c r="DR67" s="111" t="s">
        <v>6</v>
      </c>
      <c r="DS67" s="111" t="s">
        <v>13</v>
      </c>
      <c r="DT67" s="111" t="s">
        <v>184</v>
      </c>
      <c r="DU67" s="111" t="s">
        <v>2378</v>
      </c>
      <c r="DV67" s="111" t="s">
        <v>2560</v>
      </c>
      <c r="DW67" s="111" t="s">
        <v>1177</v>
      </c>
      <c r="DX67" s="111" t="s">
        <v>1177</v>
      </c>
      <c r="DY67" s="198" t="s">
        <v>3727</v>
      </c>
      <c r="DZ67" s="198" t="s">
        <v>3699</v>
      </c>
      <c r="EA67" s="198" t="s">
        <v>2897</v>
      </c>
      <c r="EB67" s="190" t="s">
        <v>13</v>
      </c>
      <c r="EC67" s="198" t="s">
        <v>6</v>
      </c>
      <c r="ED67" s="198" t="s">
        <v>6</v>
      </c>
      <c r="EE67" s="198" t="s">
        <v>2729</v>
      </c>
      <c r="EF67" s="358">
        <v>1</v>
      </c>
      <c r="EG67" s="216" t="s">
        <v>3501</v>
      </c>
      <c r="EH67" s="111" t="s">
        <v>2375</v>
      </c>
      <c r="EI67" s="111" t="s">
        <v>118</v>
      </c>
      <c r="EJ67" s="111" t="s">
        <v>184</v>
      </c>
      <c r="EK67" s="111" t="s">
        <v>216</v>
      </c>
      <c r="EL67" s="111" t="s">
        <v>6</v>
      </c>
      <c r="EM67" s="111" t="s">
        <v>6</v>
      </c>
      <c r="EN67" s="216">
        <v>0.15</v>
      </c>
      <c r="EO67" s="111" t="s">
        <v>118</v>
      </c>
      <c r="EP67" s="111" t="s">
        <v>6</v>
      </c>
      <c r="EQ67" s="111" t="s">
        <v>6</v>
      </c>
      <c r="ER67" s="111" t="s">
        <v>6</v>
      </c>
      <c r="ES67" s="111" t="s">
        <v>6</v>
      </c>
      <c r="ET67" s="111" t="s">
        <v>6</v>
      </c>
      <c r="EU67" s="111" t="s">
        <v>184</v>
      </c>
      <c r="EV67" s="111" t="s">
        <v>118</v>
      </c>
      <c r="EW67" s="111" t="s">
        <v>6</v>
      </c>
      <c r="EX67" s="111" t="s">
        <v>6</v>
      </c>
      <c r="EY67" s="111" t="s">
        <v>2306</v>
      </c>
      <c r="EZ67" s="111" t="s">
        <v>203</v>
      </c>
      <c r="FA67" s="111" t="s">
        <v>184</v>
      </c>
    </row>
    <row r="68" spans="1:157" ht="91.25" customHeight="1" x14ac:dyDescent="0.35">
      <c r="A68" s="111" t="s">
        <v>1963</v>
      </c>
      <c r="B68" s="111" t="s">
        <v>2298</v>
      </c>
      <c r="C68" s="308" t="s">
        <v>2395</v>
      </c>
      <c r="D68" s="111" t="s">
        <v>1321</v>
      </c>
      <c r="E68" s="216" t="s">
        <v>3613</v>
      </c>
      <c r="F68" s="216" t="s">
        <v>3522</v>
      </c>
      <c r="G68" s="111">
        <v>2010</v>
      </c>
      <c r="H68" s="111" t="s">
        <v>2371</v>
      </c>
      <c r="I68" s="216" t="s">
        <v>4269</v>
      </c>
      <c r="J68" s="216" t="s">
        <v>3439</v>
      </c>
      <c r="K68" s="111" t="s">
        <v>1304</v>
      </c>
      <c r="L68" s="111" t="s">
        <v>184</v>
      </c>
      <c r="M68" s="111" t="s">
        <v>3720</v>
      </c>
      <c r="N68" s="111" t="s">
        <v>3720</v>
      </c>
      <c r="O68" s="111" t="s">
        <v>144</v>
      </c>
      <c r="P68" s="111" t="s">
        <v>118</v>
      </c>
      <c r="Q68" s="111" t="s">
        <v>13</v>
      </c>
      <c r="R68" s="111" t="s">
        <v>13</v>
      </c>
      <c r="S68" s="111" t="s">
        <v>2372</v>
      </c>
      <c r="T68" s="111" t="s">
        <v>118</v>
      </c>
      <c r="U68" s="216" t="s">
        <v>3710</v>
      </c>
      <c r="V68" s="111" t="s">
        <v>184</v>
      </c>
      <c r="W68" s="111" t="s">
        <v>3154</v>
      </c>
      <c r="X68" s="111">
        <v>2009</v>
      </c>
      <c r="Y68" s="111" t="s">
        <v>2249</v>
      </c>
      <c r="Z68" s="111">
        <v>2009</v>
      </c>
      <c r="AA68" s="111" t="s">
        <v>6</v>
      </c>
      <c r="AB68" s="111" t="s">
        <v>119</v>
      </c>
      <c r="AC68" s="111" t="s">
        <v>2396</v>
      </c>
      <c r="AD68" s="111" t="s">
        <v>378</v>
      </c>
      <c r="AE68" s="111" t="s">
        <v>119</v>
      </c>
      <c r="AF68" s="216" t="s">
        <v>6</v>
      </c>
      <c r="AG68" s="111" t="s">
        <v>1312</v>
      </c>
      <c r="AH68" s="111" t="s">
        <v>119</v>
      </c>
      <c r="AI68" s="111" t="s">
        <v>378</v>
      </c>
      <c r="AJ68" s="111" t="s">
        <v>119</v>
      </c>
      <c r="AK68" s="111" t="s">
        <v>110</v>
      </c>
      <c r="AL68" s="111" t="s">
        <v>119</v>
      </c>
      <c r="AM68" s="111" t="s">
        <v>2896</v>
      </c>
      <c r="AN68" s="111" t="s">
        <v>2374</v>
      </c>
      <c r="AO68" s="111" t="s">
        <v>118</v>
      </c>
      <c r="AP68" s="111" t="s">
        <v>130</v>
      </c>
      <c r="AQ68" s="111" t="s">
        <v>134</v>
      </c>
      <c r="AR68" s="111" t="s">
        <v>119</v>
      </c>
      <c r="AS68" s="111" t="s">
        <v>3213</v>
      </c>
      <c r="AT68" s="111" t="s">
        <v>3706</v>
      </c>
      <c r="AU68" s="111" t="s">
        <v>118</v>
      </c>
      <c r="AV68" s="216" t="s">
        <v>2213</v>
      </c>
      <c r="AW68" s="111" t="s">
        <v>3593</v>
      </c>
      <c r="AX68" s="111" t="s">
        <v>184</v>
      </c>
      <c r="AY68" s="111" t="s">
        <v>6</v>
      </c>
      <c r="AZ68" s="111" t="s">
        <v>184</v>
      </c>
      <c r="BA68" s="111" t="s">
        <v>150</v>
      </c>
      <c r="BB68" s="111" t="s">
        <v>119</v>
      </c>
      <c r="BC68" s="111" t="s">
        <v>2527</v>
      </c>
      <c r="BD68" s="111" t="s">
        <v>118</v>
      </c>
      <c r="BE68" s="111" t="s">
        <v>2376</v>
      </c>
      <c r="BF68" s="111" t="s">
        <v>13</v>
      </c>
      <c r="BG68" s="111" t="s">
        <v>6</v>
      </c>
      <c r="BH68" s="111" t="s">
        <v>13</v>
      </c>
      <c r="BI68" s="111" t="s">
        <v>6</v>
      </c>
      <c r="BJ68" s="111" t="s">
        <v>3713</v>
      </c>
      <c r="BK68" s="111" t="s">
        <v>118</v>
      </c>
      <c r="BL68" s="111" t="s">
        <v>13</v>
      </c>
      <c r="BM68" s="111" t="s">
        <v>13</v>
      </c>
      <c r="BN68" s="111" t="s">
        <v>3717</v>
      </c>
      <c r="BO68" s="111" t="s">
        <v>3717</v>
      </c>
      <c r="BP68" s="111" t="s">
        <v>2377</v>
      </c>
      <c r="BQ68" s="111" t="s">
        <v>2125</v>
      </c>
      <c r="BR68" s="111" t="s">
        <v>118</v>
      </c>
      <c r="BS68" s="111" t="s">
        <v>184</v>
      </c>
      <c r="BT68" s="111" t="s">
        <v>3241</v>
      </c>
      <c r="BU68" s="111" t="s">
        <v>119</v>
      </c>
      <c r="BV68" s="111" t="s">
        <v>184</v>
      </c>
      <c r="BW68" s="111" t="s">
        <v>6</v>
      </c>
      <c r="BX68" s="111" t="s">
        <v>6</v>
      </c>
      <c r="BY68" s="216">
        <v>2009</v>
      </c>
      <c r="BZ68" s="111" t="s">
        <v>119</v>
      </c>
      <c r="CA68" s="111" t="s">
        <v>303</v>
      </c>
      <c r="CB68" s="111" t="s">
        <v>6</v>
      </c>
      <c r="CC68" s="111" t="s">
        <v>6</v>
      </c>
      <c r="CD68" s="111" t="s">
        <v>6</v>
      </c>
      <c r="CE68" s="111" t="s">
        <v>119</v>
      </c>
      <c r="CF68" s="111" t="s">
        <v>6</v>
      </c>
      <c r="CG68" s="111" t="s">
        <v>184</v>
      </c>
      <c r="CH68" s="111" t="s">
        <v>371</v>
      </c>
      <c r="CI68" s="111" t="s">
        <v>119</v>
      </c>
      <c r="CJ68" s="111" t="s">
        <v>13</v>
      </c>
      <c r="CK68" s="111" t="s">
        <v>13</v>
      </c>
      <c r="CL68" s="111" t="s">
        <v>13</v>
      </c>
      <c r="CM68" s="111" t="s">
        <v>13</v>
      </c>
      <c r="CN68" s="111" t="s">
        <v>184</v>
      </c>
      <c r="CO68" s="111" t="s">
        <v>213</v>
      </c>
      <c r="CP68" s="111" t="s">
        <v>119</v>
      </c>
      <c r="CQ68" s="111" t="s">
        <v>184</v>
      </c>
      <c r="CR68" s="111" t="s">
        <v>242</v>
      </c>
      <c r="CS68" s="111" t="s">
        <v>1074</v>
      </c>
      <c r="CT68" s="111" t="s">
        <v>187</v>
      </c>
      <c r="CU68" s="111" t="s">
        <v>186</v>
      </c>
      <c r="CV68" s="111" t="s">
        <v>184</v>
      </c>
      <c r="CW68" s="111" t="s">
        <v>184</v>
      </c>
      <c r="CX68" s="111" t="s">
        <v>184</v>
      </c>
      <c r="CY68" s="111" t="s">
        <v>2519</v>
      </c>
      <c r="CZ68" s="111" t="s">
        <v>2524</v>
      </c>
      <c r="DA68" s="111" t="s">
        <v>184</v>
      </c>
      <c r="DB68" s="111" t="s">
        <v>6</v>
      </c>
      <c r="DC68" s="111" t="s">
        <v>6</v>
      </c>
      <c r="DD68" s="48" t="s">
        <v>3697</v>
      </c>
      <c r="DE68" s="217" t="s">
        <v>119</v>
      </c>
      <c r="DF68" s="111" t="s">
        <v>6</v>
      </c>
      <c r="DG68" s="111" t="s">
        <v>6</v>
      </c>
      <c r="DH68" s="111" t="s">
        <v>3595</v>
      </c>
      <c r="DI68" s="111" t="s">
        <v>118</v>
      </c>
      <c r="DJ68" s="111" t="s">
        <v>6</v>
      </c>
      <c r="DK68" s="111" t="s">
        <v>6</v>
      </c>
      <c r="DL68" s="111" t="s">
        <v>6</v>
      </c>
      <c r="DM68" s="111" t="s">
        <v>6</v>
      </c>
      <c r="DN68" s="111" t="s">
        <v>6</v>
      </c>
      <c r="DO68" s="109" t="s">
        <v>6</v>
      </c>
      <c r="DP68" s="111" t="s">
        <v>13</v>
      </c>
      <c r="DQ68" s="111" t="s">
        <v>6</v>
      </c>
      <c r="DR68" s="111" t="s">
        <v>6</v>
      </c>
      <c r="DS68" s="111" t="s">
        <v>13</v>
      </c>
      <c r="DT68" s="111" t="s">
        <v>184</v>
      </c>
      <c r="DU68" s="111" t="s">
        <v>2378</v>
      </c>
      <c r="DV68" s="111" t="s">
        <v>2560</v>
      </c>
      <c r="DW68" s="111" t="s">
        <v>1177</v>
      </c>
      <c r="DX68" s="111" t="s">
        <v>1177</v>
      </c>
      <c r="DY68" s="198" t="s">
        <v>3727</v>
      </c>
      <c r="DZ68" s="198" t="s">
        <v>3699</v>
      </c>
      <c r="EA68" s="198" t="s">
        <v>2897</v>
      </c>
      <c r="EB68" s="190" t="s">
        <v>13</v>
      </c>
      <c r="EC68" s="198" t="s">
        <v>6</v>
      </c>
      <c r="ED68" s="198" t="s">
        <v>6</v>
      </c>
      <c r="EE68" s="198" t="s">
        <v>2738</v>
      </c>
      <c r="EF68" s="358">
        <v>1</v>
      </c>
      <c r="EG68" s="216" t="s">
        <v>3501</v>
      </c>
      <c r="EH68" s="111" t="s">
        <v>2375</v>
      </c>
      <c r="EI68" s="111" t="s">
        <v>118</v>
      </c>
      <c r="EJ68" s="111" t="s">
        <v>184</v>
      </c>
      <c r="EK68" s="111" t="s">
        <v>216</v>
      </c>
      <c r="EL68" s="111" t="s">
        <v>6</v>
      </c>
      <c r="EM68" s="111" t="s">
        <v>6</v>
      </c>
      <c r="EN68" s="216">
        <v>0.15</v>
      </c>
      <c r="EO68" s="111" t="s">
        <v>118</v>
      </c>
      <c r="EP68" s="111" t="s">
        <v>6</v>
      </c>
      <c r="EQ68" s="111" t="s">
        <v>6</v>
      </c>
      <c r="ER68" s="111" t="s">
        <v>6</v>
      </c>
      <c r="ES68" s="111" t="s">
        <v>6</v>
      </c>
      <c r="ET68" s="111" t="s">
        <v>6</v>
      </c>
      <c r="EU68" s="111" t="s">
        <v>184</v>
      </c>
      <c r="EV68" s="111" t="s">
        <v>118</v>
      </c>
      <c r="EW68" s="111" t="s">
        <v>6</v>
      </c>
      <c r="EX68" s="111" t="s">
        <v>6</v>
      </c>
      <c r="EY68" s="111" t="s">
        <v>2306</v>
      </c>
      <c r="EZ68" s="111" t="s">
        <v>203</v>
      </c>
      <c r="FA68" s="111" t="s">
        <v>184</v>
      </c>
    </row>
    <row r="69" spans="1:157" ht="91.25" customHeight="1" x14ac:dyDescent="0.35">
      <c r="A69" s="111" t="s">
        <v>1964</v>
      </c>
      <c r="B69" s="111" t="s">
        <v>2298</v>
      </c>
      <c r="C69" s="308" t="s">
        <v>2397</v>
      </c>
      <c r="D69" s="111" t="s">
        <v>1321</v>
      </c>
      <c r="E69" s="216" t="s">
        <v>3613</v>
      </c>
      <c r="F69" s="216" t="s">
        <v>3522</v>
      </c>
      <c r="G69" s="111">
        <v>2010</v>
      </c>
      <c r="H69" s="111" t="s">
        <v>2371</v>
      </c>
      <c r="I69" s="216" t="s">
        <v>4269</v>
      </c>
      <c r="J69" s="216" t="s">
        <v>3439</v>
      </c>
      <c r="K69" s="111" t="s">
        <v>1304</v>
      </c>
      <c r="L69" s="111" t="s">
        <v>184</v>
      </c>
      <c r="M69" s="111" t="s">
        <v>3720</v>
      </c>
      <c r="N69" s="111" t="s">
        <v>3720</v>
      </c>
      <c r="O69" s="111" t="s">
        <v>144</v>
      </c>
      <c r="P69" s="111" t="s">
        <v>118</v>
      </c>
      <c r="Q69" s="111" t="s">
        <v>13</v>
      </c>
      <c r="R69" s="111" t="s">
        <v>13</v>
      </c>
      <c r="S69" s="111" t="s">
        <v>2372</v>
      </c>
      <c r="T69" s="111" t="s">
        <v>118</v>
      </c>
      <c r="U69" s="216" t="s">
        <v>3710</v>
      </c>
      <c r="V69" s="111" t="s">
        <v>184</v>
      </c>
      <c r="W69" s="111" t="s">
        <v>3154</v>
      </c>
      <c r="X69" s="111">
        <v>2009</v>
      </c>
      <c r="Y69" s="111" t="s">
        <v>2249</v>
      </c>
      <c r="Z69" s="111">
        <v>2009</v>
      </c>
      <c r="AA69" s="111" t="s">
        <v>6</v>
      </c>
      <c r="AB69" s="111" t="s">
        <v>119</v>
      </c>
      <c r="AC69" s="111" t="s">
        <v>2398</v>
      </c>
      <c r="AD69" s="111" t="s">
        <v>378</v>
      </c>
      <c r="AE69" s="111" t="s">
        <v>119</v>
      </c>
      <c r="AF69" s="216" t="s">
        <v>6</v>
      </c>
      <c r="AG69" s="111" t="s">
        <v>1312</v>
      </c>
      <c r="AH69" s="111" t="s">
        <v>119</v>
      </c>
      <c r="AI69" s="111" t="s">
        <v>378</v>
      </c>
      <c r="AJ69" s="111" t="s">
        <v>119</v>
      </c>
      <c r="AK69" s="111" t="s">
        <v>110</v>
      </c>
      <c r="AL69" s="111" t="s">
        <v>119</v>
      </c>
      <c r="AM69" s="111" t="s">
        <v>2896</v>
      </c>
      <c r="AN69" s="111" t="s">
        <v>2374</v>
      </c>
      <c r="AO69" s="111" t="s">
        <v>118</v>
      </c>
      <c r="AP69" s="111" t="s">
        <v>130</v>
      </c>
      <c r="AQ69" s="111" t="s">
        <v>134</v>
      </c>
      <c r="AR69" s="111" t="s">
        <v>119</v>
      </c>
      <c r="AS69" s="111" t="s">
        <v>3213</v>
      </c>
      <c r="AT69" s="111" t="s">
        <v>3706</v>
      </c>
      <c r="AU69" s="111" t="s">
        <v>118</v>
      </c>
      <c r="AV69" s="216" t="s">
        <v>2213</v>
      </c>
      <c r="AW69" s="111" t="s">
        <v>3593</v>
      </c>
      <c r="AX69" s="111" t="s">
        <v>184</v>
      </c>
      <c r="AY69" s="111" t="s">
        <v>6</v>
      </c>
      <c r="AZ69" s="111" t="s">
        <v>184</v>
      </c>
      <c r="BA69" s="111" t="s">
        <v>150</v>
      </c>
      <c r="BB69" s="111" t="s">
        <v>119</v>
      </c>
      <c r="BC69" s="111" t="s">
        <v>2527</v>
      </c>
      <c r="BD69" s="111" t="s">
        <v>118</v>
      </c>
      <c r="BE69" s="111" t="s">
        <v>2376</v>
      </c>
      <c r="BF69" s="111" t="s">
        <v>13</v>
      </c>
      <c r="BG69" s="111" t="s">
        <v>6</v>
      </c>
      <c r="BH69" s="111" t="s">
        <v>13</v>
      </c>
      <c r="BI69" s="111" t="s">
        <v>6</v>
      </c>
      <c r="BJ69" s="111" t="s">
        <v>3713</v>
      </c>
      <c r="BK69" s="111" t="s">
        <v>118</v>
      </c>
      <c r="BL69" s="111" t="s">
        <v>13</v>
      </c>
      <c r="BM69" s="111" t="s">
        <v>13</v>
      </c>
      <c r="BN69" s="111" t="s">
        <v>3717</v>
      </c>
      <c r="BO69" s="111" t="s">
        <v>3717</v>
      </c>
      <c r="BP69" s="111" t="s">
        <v>2377</v>
      </c>
      <c r="BQ69" s="111" t="s">
        <v>2125</v>
      </c>
      <c r="BR69" s="111" t="s">
        <v>118</v>
      </c>
      <c r="BS69" s="111" t="s">
        <v>184</v>
      </c>
      <c r="BT69" s="111" t="s">
        <v>3241</v>
      </c>
      <c r="BU69" s="111" t="s">
        <v>119</v>
      </c>
      <c r="BV69" s="111" t="s">
        <v>184</v>
      </c>
      <c r="BW69" s="111" t="s">
        <v>6</v>
      </c>
      <c r="BX69" s="111" t="s">
        <v>6</v>
      </c>
      <c r="BY69" s="216">
        <v>2009</v>
      </c>
      <c r="BZ69" s="111" t="s">
        <v>119</v>
      </c>
      <c r="CA69" s="111" t="s">
        <v>303</v>
      </c>
      <c r="CB69" s="111" t="s">
        <v>6</v>
      </c>
      <c r="CC69" s="111" t="s">
        <v>6</v>
      </c>
      <c r="CD69" s="111" t="s">
        <v>6</v>
      </c>
      <c r="CE69" s="111" t="s">
        <v>119</v>
      </c>
      <c r="CF69" s="111" t="s">
        <v>6</v>
      </c>
      <c r="CG69" s="111" t="s">
        <v>184</v>
      </c>
      <c r="CH69" s="111" t="s">
        <v>371</v>
      </c>
      <c r="CI69" s="111" t="s">
        <v>119</v>
      </c>
      <c r="CJ69" s="111" t="s">
        <v>13</v>
      </c>
      <c r="CK69" s="111" t="s">
        <v>13</v>
      </c>
      <c r="CL69" s="111" t="s">
        <v>13</v>
      </c>
      <c r="CM69" s="111" t="s">
        <v>13</v>
      </c>
      <c r="CN69" s="111" t="s">
        <v>184</v>
      </c>
      <c r="CO69" s="111" t="s">
        <v>213</v>
      </c>
      <c r="CP69" s="111" t="s">
        <v>119</v>
      </c>
      <c r="CQ69" s="111" t="s">
        <v>184</v>
      </c>
      <c r="CR69" s="111" t="s">
        <v>242</v>
      </c>
      <c r="CS69" s="111" t="s">
        <v>1074</v>
      </c>
      <c r="CT69" s="111" t="s">
        <v>187</v>
      </c>
      <c r="CU69" s="111" t="s">
        <v>186</v>
      </c>
      <c r="CV69" s="111" t="s">
        <v>184</v>
      </c>
      <c r="CW69" s="111" t="s">
        <v>184</v>
      </c>
      <c r="CX69" s="111" t="s">
        <v>184</v>
      </c>
      <c r="CY69" s="111" t="s">
        <v>2519</v>
      </c>
      <c r="CZ69" s="111" t="s">
        <v>2524</v>
      </c>
      <c r="DA69" s="111" t="s">
        <v>184</v>
      </c>
      <c r="DB69" s="111" t="s">
        <v>6</v>
      </c>
      <c r="DC69" s="111" t="s">
        <v>6</v>
      </c>
      <c r="DD69" s="48" t="s">
        <v>3696</v>
      </c>
      <c r="DE69" s="217" t="s">
        <v>119</v>
      </c>
      <c r="DF69" s="111" t="s">
        <v>6</v>
      </c>
      <c r="DG69" s="111" t="s">
        <v>6</v>
      </c>
      <c r="DH69" s="111" t="s">
        <v>3595</v>
      </c>
      <c r="DI69" s="111" t="s">
        <v>118</v>
      </c>
      <c r="DJ69" s="111" t="s">
        <v>6</v>
      </c>
      <c r="DK69" s="111" t="s">
        <v>6</v>
      </c>
      <c r="DL69" s="111" t="s">
        <v>6</v>
      </c>
      <c r="DM69" s="111" t="s">
        <v>6</v>
      </c>
      <c r="DN69" s="111" t="s">
        <v>6</v>
      </c>
      <c r="DO69" s="109" t="s">
        <v>6</v>
      </c>
      <c r="DP69" s="111" t="s">
        <v>13</v>
      </c>
      <c r="DQ69" s="111" t="s">
        <v>6</v>
      </c>
      <c r="DR69" s="111" t="s">
        <v>6</v>
      </c>
      <c r="DS69" s="111" t="s">
        <v>13</v>
      </c>
      <c r="DT69" s="111" t="s">
        <v>184</v>
      </c>
      <c r="DU69" s="111" t="s">
        <v>2378</v>
      </c>
      <c r="DV69" s="111" t="s">
        <v>2560</v>
      </c>
      <c r="DW69" s="111" t="s">
        <v>1177</v>
      </c>
      <c r="DX69" s="111" t="s">
        <v>1177</v>
      </c>
      <c r="DY69" s="198" t="s">
        <v>3727</v>
      </c>
      <c r="DZ69" s="198" t="s">
        <v>3699</v>
      </c>
      <c r="EA69" s="198" t="s">
        <v>2897</v>
      </c>
      <c r="EB69" s="190" t="s">
        <v>13</v>
      </c>
      <c r="EC69" s="198" t="s">
        <v>6</v>
      </c>
      <c r="ED69" s="198" t="s">
        <v>6</v>
      </c>
      <c r="EE69" s="198" t="s">
        <v>2733</v>
      </c>
      <c r="EF69" s="358">
        <v>1</v>
      </c>
      <c r="EG69" s="216" t="s">
        <v>3501</v>
      </c>
      <c r="EH69" s="111" t="s">
        <v>2375</v>
      </c>
      <c r="EI69" s="111" t="s">
        <v>118</v>
      </c>
      <c r="EJ69" s="111" t="s">
        <v>184</v>
      </c>
      <c r="EK69" s="111" t="s">
        <v>216</v>
      </c>
      <c r="EL69" s="111" t="s">
        <v>6</v>
      </c>
      <c r="EM69" s="111" t="s">
        <v>6</v>
      </c>
      <c r="EN69" s="216">
        <v>0.15</v>
      </c>
      <c r="EO69" s="111" t="s">
        <v>118</v>
      </c>
      <c r="EP69" s="111" t="s">
        <v>6</v>
      </c>
      <c r="EQ69" s="111" t="s">
        <v>6</v>
      </c>
      <c r="ER69" s="111" t="s">
        <v>6</v>
      </c>
      <c r="ES69" s="111" t="s">
        <v>6</v>
      </c>
      <c r="ET69" s="111" t="s">
        <v>6</v>
      </c>
      <c r="EU69" s="111" t="s">
        <v>184</v>
      </c>
      <c r="EV69" s="111" t="s">
        <v>118</v>
      </c>
      <c r="EW69" s="111" t="s">
        <v>6</v>
      </c>
      <c r="EX69" s="111" t="s">
        <v>6</v>
      </c>
      <c r="EY69" s="111" t="s">
        <v>2306</v>
      </c>
      <c r="EZ69" s="111" t="s">
        <v>203</v>
      </c>
      <c r="FA69" s="111" t="s">
        <v>184</v>
      </c>
    </row>
    <row r="70" spans="1:157" ht="91.25" customHeight="1" x14ac:dyDescent="0.35">
      <c r="A70" s="111" t="s">
        <v>1965</v>
      </c>
      <c r="B70" s="111" t="s">
        <v>2298</v>
      </c>
      <c r="C70" s="308" t="s">
        <v>2399</v>
      </c>
      <c r="D70" s="111" t="s">
        <v>1321</v>
      </c>
      <c r="E70" s="216" t="s">
        <v>3613</v>
      </c>
      <c r="F70" s="216" t="s">
        <v>3522</v>
      </c>
      <c r="G70" s="111">
        <v>2010</v>
      </c>
      <c r="H70" s="111" t="s">
        <v>2371</v>
      </c>
      <c r="I70" s="216" t="s">
        <v>4269</v>
      </c>
      <c r="J70" s="216" t="s">
        <v>3439</v>
      </c>
      <c r="K70" s="111" t="s">
        <v>1304</v>
      </c>
      <c r="L70" s="111" t="s">
        <v>184</v>
      </c>
      <c r="M70" s="111" t="s">
        <v>3720</v>
      </c>
      <c r="N70" s="111" t="s">
        <v>3720</v>
      </c>
      <c r="O70" s="111" t="s">
        <v>144</v>
      </c>
      <c r="P70" s="111" t="s">
        <v>118</v>
      </c>
      <c r="Q70" s="111" t="s">
        <v>13</v>
      </c>
      <c r="R70" s="111" t="s">
        <v>13</v>
      </c>
      <c r="S70" s="111" t="s">
        <v>2372</v>
      </c>
      <c r="T70" s="111" t="s">
        <v>118</v>
      </c>
      <c r="U70" s="216" t="s">
        <v>3710</v>
      </c>
      <c r="V70" s="111" t="s">
        <v>184</v>
      </c>
      <c r="W70" s="111" t="s">
        <v>3154</v>
      </c>
      <c r="X70" s="111">
        <v>2009</v>
      </c>
      <c r="Y70" s="111" t="s">
        <v>2249</v>
      </c>
      <c r="Z70" s="111">
        <v>2009</v>
      </c>
      <c r="AA70" s="111" t="s">
        <v>6</v>
      </c>
      <c r="AB70" s="111" t="s">
        <v>119</v>
      </c>
      <c r="AC70" s="111" t="s">
        <v>2400</v>
      </c>
      <c r="AD70" s="111" t="s">
        <v>378</v>
      </c>
      <c r="AE70" s="111" t="s">
        <v>119</v>
      </c>
      <c r="AF70" s="216" t="s">
        <v>6</v>
      </c>
      <c r="AG70" s="111" t="s">
        <v>1312</v>
      </c>
      <c r="AH70" s="111" t="s">
        <v>119</v>
      </c>
      <c r="AI70" s="111" t="s">
        <v>378</v>
      </c>
      <c r="AJ70" s="111" t="s">
        <v>119</v>
      </c>
      <c r="AK70" s="111" t="s">
        <v>110</v>
      </c>
      <c r="AL70" s="111" t="s">
        <v>119</v>
      </c>
      <c r="AM70" s="111" t="s">
        <v>2896</v>
      </c>
      <c r="AN70" s="111" t="s">
        <v>2374</v>
      </c>
      <c r="AO70" s="111" t="s">
        <v>118</v>
      </c>
      <c r="AP70" s="111" t="s">
        <v>130</v>
      </c>
      <c r="AQ70" s="111" t="s">
        <v>134</v>
      </c>
      <c r="AR70" s="111" t="s">
        <v>119</v>
      </c>
      <c r="AS70" s="111" t="s">
        <v>3213</v>
      </c>
      <c r="AT70" s="111" t="s">
        <v>3706</v>
      </c>
      <c r="AU70" s="111" t="s">
        <v>118</v>
      </c>
      <c r="AV70" s="216" t="s">
        <v>2213</v>
      </c>
      <c r="AW70" s="111" t="s">
        <v>3593</v>
      </c>
      <c r="AX70" s="111" t="s">
        <v>184</v>
      </c>
      <c r="AY70" s="111" t="s">
        <v>6</v>
      </c>
      <c r="AZ70" s="111" t="s">
        <v>184</v>
      </c>
      <c r="BA70" s="111" t="s">
        <v>150</v>
      </c>
      <c r="BB70" s="111" t="s">
        <v>119</v>
      </c>
      <c r="BC70" s="111" t="s">
        <v>2527</v>
      </c>
      <c r="BD70" s="111" t="s">
        <v>118</v>
      </c>
      <c r="BE70" s="111" t="s">
        <v>2376</v>
      </c>
      <c r="BF70" s="111" t="s">
        <v>13</v>
      </c>
      <c r="BG70" s="111" t="s">
        <v>6</v>
      </c>
      <c r="BH70" s="111" t="s">
        <v>13</v>
      </c>
      <c r="BI70" s="111" t="s">
        <v>6</v>
      </c>
      <c r="BJ70" s="111" t="s">
        <v>3713</v>
      </c>
      <c r="BK70" s="111" t="s">
        <v>118</v>
      </c>
      <c r="BL70" s="111" t="s">
        <v>13</v>
      </c>
      <c r="BM70" s="111" t="s">
        <v>13</v>
      </c>
      <c r="BN70" s="111" t="s">
        <v>3717</v>
      </c>
      <c r="BO70" s="111" t="s">
        <v>3717</v>
      </c>
      <c r="BP70" s="111" t="s">
        <v>2377</v>
      </c>
      <c r="BQ70" s="111" t="s">
        <v>2125</v>
      </c>
      <c r="BR70" s="111" t="s">
        <v>118</v>
      </c>
      <c r="BS70" s="111" t="s">
        <v>184</v>
      </c>
      <c r="BT70" s="111" t="s">
        <v>3241</v>
      </c>
      <c r="BU70" s="111" t="s">
        <v>119</v>
      </c>
      <c r="BV70" s="111" t="s">
        <v>184</v>
      </c>
      <c r="BW70" s="111" t="s">
        <v>6</v>
      </c>
      <c r="BX70" s="111" t="s">
        <v>6</v>
      </c>
      <c r="BY70" s="216">
        <v>2009</v>
      </c>
      <c r="BZ70" s="111" t="s">
        <v>119</v>
      </c>
      <c r="CA70" s="111" t="s">
        <v>303</v>
      </c>
      <c r="CB70" s="111" t="s">
        <v>6</v>
      </c>
      <c r="CC70" s="111" t="s">
        <v>6</v>
      </c>
      <c r="CD70" s="111" t="s">
        <v>6</v>
      </c>
      <c r="CE70" s="111" t="s">
        <v>119</v>
      </c>
      <c r="CF70" s="111" t="s">
        <v>6</v>
      </c>
      <c r="CG70" s="111" t="s">
        <v>184</v>
      </c>
      <c r="CH70" s="111" t="s">
        <v>371</v>
      </c>
      <c r="CI70" s="111" t="s">
        <v>119</v>
      </c>
      <c r="CJ70" s="111" t="s">
        <v>13</v>
      </c>
      <c r="CK70" s="111" t="s">
        <v>13</v>
      </c>
      <c r="CL70" s="111" t="s">
        <v>13</v>
      </c>
      <c r="CM70" s="111" t="s">
        <v>13</v>
      </c>
      <c r="CN70" s="111" t="s">
        <v>184</v>
      </c>
      <c r="CO70" s="111" t="s">
        <v>213</v>
      </c>
      <c r="CP70" s="111" t="s">
        <v>119</v>
      </c>
      <c r="CQ70" s="111" t="s">
        <v>184</v>
      </c>
      <c r="CR70" s="111" t="s">
        <v>242</v>
      </c>
      <c r="CS70" s="111" t="s">
        <v>1074</v>
      </c>
      <c r="CT70" s="111" t="s">
        <v>187</v>
      </c>
      <c r="CU70" s="111" t="s">
        <v>186</v>
      </c>
      <c r="CV70" s="111" t="s">
        <v>184</v>
      </c>
      <c r="CW70" s="111" t="s">
        <v>184</v>
      </c>
      <c r="CX70" s="111" t="s">
        <v>184</v>
      </c>
      <c r="CY70" s="111" t="s">
        <v>2519</v>
      </c>
      <c r="CZ70" s="111" t="s">
        <v>2524</v>
      </c>
      <c r="DA70" s="111" t="s">
        <v>184</v>
      </c>
      <c r="DB70" s="111" t="s">
        <v>6</v>
      </c>
      <c r="DC70" s="111" t="s">
        <v>6</v>
      </c>
      <c r="DD70" s="48" t="s">
        <v>3696</v>
      </c>
      <c r="DE70" s="217" t="s">
        <v>119</v>
      </c>
      <c r="DF70" s="111" t="s">
        <v>6</v>
      </c>
      <c r="DG70" s="111" t="s">
        <v>6</v>
      </c>
      <c r="DH70" s="111" t="s">
        <v>3595</v>
      </c>
      <c r="DI70" s="111" t="s">
        <v>118</v>
      </c>
      <c r="DJ70" s="111" t="s">
        <v>6</v>
      </c>
      <c r="DK70" s="111" t="s">
        <v>6</v>
      </c>
      <c r="DL70" s="111" t="s">
        <v>6</v>
      </c>
      <c r="DM70" s="111" t="s">
        <v>6</v>
      </c>
      <c r="DN70" s="111" t="s">
        <v>6</v>
      </c>
      <c r="DO70" s="109" t="s">
        <v>6</v>
      </c>
      <c r="DP70" s="111" t="s">
        <v>13</v>
      </c>
      <c r="DQ70" s="111" t="s">
        <v>6</v>
      </c>
      <c r="DR70" s="111" t="s">
        <v>6</v>
      </c>
      <c r="DS70" s="111" t="s">
        <v>13</v>
      </c>
      <c r="DT70" s="111" t="s">
        <v>184</v>
      </c>
      <c r="DU70" s="111" t="s">
        <v>2378</v>
      </c>
      <c r="DV70" s="111" t="s">
        <v>2560</v>
      </c>
      <c r="DW70" s="111" t="s">
        <v>1177</v>
      </c>
      <c r="DX70" s="111" t="s">
        <v>1177</v>
      </c>
      <c r="DY70" s="198" t="s">
        <v>3727</v>
      </c>
      <c r="DZ70" s="198" t="s">
        <v>3699</v>
      </c>
      <c r="EA70" s="198" t="s">
        <v>2897</v>
      </c>
      <c r="EB70" s="190" t="s">
        <v>13</v>
      </c>
      <c r="EC70" s="198" t="s">
        <v>6</v>
      </c>
      <c r="ED70" s="198" t="s">
        <v>6</v>
      </c>
      <c r="EE70" s="198" t="s">
        <v>2729</v>
      </c>
      <c r="EF70" s="358">
        <v>1</v>
      </c>
      <c r="EG70" s="216" t="s">
        <v>3501</v>
      </c>
      <c r="EH70" s="111" t="s">
        <v>2375</v>
      </c>
      <c r="EI70" s="111" t="s">
        <v>118</v>
      </c>
      <c r="EJ70" s="111" t="s">
        <v>184</v>
      </c>
      <c r="EK70" s="111" t="s">
        <v>216</v>
      </c>
      <c r="EL70" s="111" t="s">
        <v>6</v>
      </c>
      <c r="EM70" s="111" t="s">
        <v>6</v>
      </c>
      <c r="EN70" s="216">
        <v>0.15</v>
      </c>
      <c r="EO70" s="111" t="s">
        <v>118</v>
      </c>
      <c r="EP70" s="111" t="s">
        <v>6</v>
      </c>
      <c r="EQ70" s="111" t="s">
        <v>6</v>
      </c>
      <c r="ER70" s="111" t="s">
        <v>6</v>
      </c>
      <c r="ES70" s="111" t="s">
        <v>6</v>
      </c>
      <c r="ET70" s="111" t="s">
        <v>6</v>
      </c>
      <c r="EU70" s="111" t="s">
        <v>184</v>
      </c>
      <c r="EV70" s="111" t="s">
        <v>118</v>
      </c>
      <c r="EW70" s="111" t="s">
        <v>6</v>
      </c>
      <c r="EX70" s="111" t="s">
        <v>6</v>
      </c>
      <c r="EY70" s="111" t="s">
        <v>2306</v>
      </c>
      <c r="EZ70" s="111" t="s">
        <v>203</v>
      </c>
      <c r="FA70" s="111" t="s">
        <v>184</v>
      </c>
    </row>
    <row r="71" spans="1:157" ht="91.25" customHeight="1" x14ac:dyDescent="0.35">
      <c r="A71" s="111" t="s">
        <v>1966</v>
      </c>
      <c r="B71" s="111" t="s">
        <v>2298</v>
      </c>
      <c r="C71" s="308" t="s">
        <v>2401</v>
      </c>
      <c r="D71" s="111" t="s">
        <v>1321</v>
      </c>
      <c r="E71" s="216" t="s">
        <v>3613</v>
      </c>
      <c r="F71" s="216" t="s">
        <v>3522</v>
      </c>
      <c r="G71" s="111">
        <v>2010</v>
      </c>
      <c r="H71" s="111" t="s">
        <v>2371</v>
      </c>
      <c r="I71" s="216" t="s">
        <v>4269</v>
      </c>
      <c r="J71" s="216" t="s">
        <v>3439</v>
      </c>
      <c r="K71" s="111" t="s">
        <v>1304</v>
      </c>
      <c r="L71" s="111" t="s">
        <v>184</v>
      </c>
      <c r="M71" s="111" t="s">
        <v>3720</v>
      </c>
      <c r="N71" s="111" t="s">
        <v>3720</v>
      </c>
      <c r="O71" s="111" t="s">
        <v>144</v>
      </c>
      <c r="P71" s="111" t="s">
        <v>118</v>
      </c>
      <c r="Q71" s="111" t="s">
        <v>13</v>
      </c>
      <c r="R71" s="111" t="s">
        <v>13</v>
      </c>
      <c r="S71" s="111" t="s">
        <v>2372</v>
      </c>
      <c r="T71" s="111" t="s">
        <v>118</v>
      </c>
      <c r="U71" s="216" t="s">
        <v>3710</v>
      </c>
      <c r="V71" s="111" t="s">
        <v>184</v>
      </c>
      <c r="W71" s="111" t="s">
        <v>3154</v>
      </c>
      <c r="X71" s="111">
        <v>2009</v>
      </c>
      <c r="Y71" s="111" t="s">
        <v>2249</v>
      </c>
      <c r="Z71" s="111">
        <v>2009</v>
      </c>
      <c r="AA71" s="111" t="s">
        <v>6</v>
      </c>
      <c r="AB71" s="111" t="s">
        <v>119</v>
      </c>
      <c r="AC71" s="111" t="s">
        <v>2402</v>
      </c>
      <c r="AD71" s="111" t="s">
        <v>378</v>
      </c>
      <c r="AE71" s="111" t="s">
        <v>119</v>
      </c>
      <c r="AF71" s="216" t="s">
        <v>6</v>
      </c>
      <c r="AG71" s="111" t="s">
        <v>1312</v>
      </c>
      <c r="AH71" s="111" t="s">
        <v>119</v>
      </c>
      <c r="AI71" s="111" t="s">
        <v>378</v>
      </c>
      <c r="AJ71" s="111" t="s">
        <v>119</v>
      </c>
      <c r="AK71" s="111" t="s">
        <v>110</v>
      </c>
      <c r="AL71" s="111" t="s">
        <v>119</v>
      </c>
      <c r="AM71" s="111" t="s">
        <v>2896</v>
      </c>
      <c r="AN71" s="111" t="s">
        <v>2374</v>
      </c>
      <c r="AO71" s="111" t="s">
        <v>118</v>
      </c>
      <c r="AP71" s="111" t="s">
        <v>130</v>
      </c>
      <c r="AQ71" s="111" t="s">
        <v>134</v>
      </c>
      <c r="AR71" s="111" t="s">
        <v>119</v>
      </c>
      <c r="AS71" s="111" t="s">
        <v>3213</v>
      </c>
      <c r="AT71" s="111" t="s">
        <v>3706</v>
      </c>
      <c r="AU71" s="111" t="s">
        <v>118</v>
      </c>
      <c r="AV71" s="216" t="s">
        <v>2213</v>
      </c>
      <c r="AW71" s="111" t="s">
        <v>3593</v>
      </c>
      <c r="AX71" s="111" t="s">
        <v>184</v>
      </c>
      <c r="AY71" s="111" t="s">
        <v>6</v>
      </c>
      <c r="AZ71" s="111" t="s">
        <v>184</v>
      </c>
      <c r="BA71" s="111" t="s">
        <v>150</v>
      </c>
      <c r="BB71" s="111" t="s">
        <v>119</v>
      </c>
      <c r="BC71" s="111" t="s">
        <v>2527</v>
      </c>
      <c r="BD71" s="111" t="s">
        <v>118</v>
      </c>
      <c r="BE71" s="111" t="s">
        <v>2376</v>
      </c>
      <c r="BF71" s="111" t="s">
        <v>13</v>
      </c>
      <c r="BG71" s="111" t="s">
        <v>6</v>
      </c>
      <c r="BH71" s="111" t="s">
        <v>13</v>
      </c>
      <c r="BI71" s="111" t="s">
        <v>6</v>
      </c>
      <c r="BJ71" s="111" t="s">
        <v>3713</v>
      </c>
      <c r="BK71" s="111" t="s">
        <v>118</v>
      </c>
      <c r="BL71" s="111" t="s">
        <v>13</v>
      </c>
      <c r="BM71" s="111" t="s">
        <v>13</v>
      </c>
      <c r="BN71" s="111" t="s">
        <v>3717</v>
      </c>
      <c r="BO71" s="111" t="s">
        <v>3717</v>
      </c>
      <c r="BP71" s="111" t="s">
        <v>2377</v>
      </c>
      <c r="BQ71" s="111" t="s">
        <v>2125</v>
      </c>
      <c r="BR71" s="111" t="s">
        <v>118</v>
      </c>
      <c r="BS71" s="111" t="s">
        <v>184</v>
      </c>
      <c r="BT71" s="111" t="s">
        <v>3241</v>
      </c>
      <c r="BU71" s="111" t="s">
        <v>119</v>
      </c>
      <c r="BV71" s="111" t="s">
        <v>184</v>
      </c>
      <c r="BW71" s="111" t="s">
        <v>6</v>
      </c>
      <c r="BX71" s="111" t="s">
        <v>6</v>
      </c>
      <c r="BY71" s="216">
        <v>2009</v>
      </c>
      <c r="BZ71" s="111" t="s">
        <v>119</v>
      </c>
      <c r="CA71" s="111" t="s">
        <v>303</v>
      </c>
      <c r="CB71" s="111" t="s">
        <v>6</v>
      </c>
      <c r="CC71" s="111" t="s">
        <v>6</v>
      </c>
      <c r="CD71" s="111" t="s">
        <v>6</v>
      </c>
      <c r="CE71" s="111" t="s">
        <v>119</v>
      </c>
      <c r="CF71" s="111" t="s">
        <v>6</v>
      </c>
      <c r="CG71" s="111" t="s">
        <v>184</v>
      </c>
      <c r="CH71" s="111" t="s">
        <v>371</v>
      </c>
      <c r="CI71" s="111" t="s">
        <v>119</v>
      </c>
      <c r="CJ71" s="111" t="s">
        <v>13</v>
      </c>
      <c r="CK71" s="111" t="s">
        <v>13</v>
      </c>
      <c r="CL71" s="111" t="s">
        <v>13</v>
      </c>
      <c r="CM71" s="111" t="s">
        <v>13</v>
      </c>
      <c r="CN71" s="111" t="s">
        <v>184</v>
      </c>
      <c r="CO71" s="111" t="s">
        <v>213</v>
      </c>
      <c r="CP71" s="111" t="s">
        <v>119</v>
      </c>
      <c r="CQ71" s="111" t="s">
        <v>184</v>
      </c>
      <c r="CR71" s="111" t="s">
        <v>242</v>
      </c>
      <c r="CS71" s="111" t="s">
        <v>1074</v>
      </c>
      <c r="CT71" s="111" t="s">
        <v>187</v>
      </c>
      <c r="CU71" s="111" t="s">
        <v>186</v>
      </c>
      <c r="CV71" s="111" t="s">
        <v>184</v>
      </c>
      <c r="CW71" s="111" t="s">
        <v>184</v>
      </c>
      <c r="CX71" s="111" t="s">
        <v>184</v>
      </c>
      <c r="CY71" s="111" t="s">
        <v>2519</v>
      </c>
      <c r="CZ71" s="111" t="s">
        <v>2524</v>
      </c>
      <c r="DA71" s="111" t="s">
        <v>184</v>
      </c>
      <c r="DB71" s="111" t="s">
        <v>6</v>
      </c>
      <c r="DC71" s="111" t="s">
        <v>6</v>
      </c>
      <c r="DD71" s="48" t="s">
        <v>3698</v>
      </c>
      <c r="DE71" s="217" t="s">
        <v>119</v>
      </c>
      <c r="DF71" s="111" t="s">
        <v>6</v>
      </c>
      <c r="DG71" s="111" t="s">
        <v>6</v>
      </c>
      <c r="DH71" s="111" t="s">
        <v>3595</v>
      </c>
      <c r="DI71" s="111" t="s">
        <v>118</v>
      </c>
      <c r="DJ71" s="111" t="s">
        <v>6</v>
      </c>
      <c r="DK71" s="111" t="s">
        <v>6</v>
      </c>
      <c r="DL71" s="111" t="s">
        <v>6</v>
      </c>
      <c r="DM71" s="111" t="s">
        <v>6</v>
      </c>
      <c r="DN71" s="111" t="s">
        <v>6</v>
      </c>
      <c r="DO71" s="109" t="s">
        <v>6</v>
      </c>
      <c r="DP71" s="111" t="s">
        <v>13</v>
      </c>
      <c r="DQ71" s="111" t="s">
        <v>6</v>
      </c>
      <c r="DR71" s="111" t="s">
        <v>6</v>
      </c>
      <c r="DS71" s="111" t="s">
        <v>13</v>
      </c>
      <c r="DT71" s="111" t="s">
        <v>184</v>
      </c>
      <c r="DU71" s="111" t="s">
        <v>2378</v>
      </c>
      <c r="DV71" s="111" t="s">
        <v>2560</v>
      </c>
      <c r="DW71" s="111" t="s">
        <v>1177</v>
      </c>
      <c r="DX71" s="111" t="s">
        <v>1177</v>
      </c>
      <c r="DY71" s="198" t="s">
        <v>3727</v>
      </c>
      <c r="DZ71" s="198" t="s">
        <v>3699</v>
      </c>
      <c r="EA71" s="198" t="s">
        <v>2897</v>
      </c>
      <c r="EB71" s="190" t="s">
        <v>13</v>
      </c>
      <c r="EC71" s="198" t="s">
        <v>6</v>
      </c>
      <c r="ED71" s="198" t="s">
        <v>6</v>
      </c>
      <c r="EE71" s="198" t="s">
        <v>2723</v>
      </c>
      <c r="EF71" s="358">
        <v>1</v>
      </c>
      <c r="EG71" s="216" t="s">
        <v>3501</v>
      </c>
      <c r="EH71" s="111" t="s">
        <v>2375</v>
      </c>
      <c r="EI71" s="111" t="s">
        <v>118</v>
      </c>
      <c r="EJ71" s="111" t="s">
        <v>184</v>
      </c>
      <c r="EK71" s="111" t="s">
        <v>216</v>
      </c>
      <c r="EL71" s="111" t="s">
        <v>6</v>
      </c>
      <c r="EM71" s="111" t="s">
        <v>6</v>
      </c>
      <c r="EN71" s="216">
        <v>0.15</v>
      </c>
      <c r="EO71" s="111" t="s">
        <v>118</v>
      </c>
      <c r="EP71" s="111" t="s">
        <v>6</v>
      </c>
      <c r="EQ71" s="111" t="s">
        <v>6</v>
      </c>
      <c r="ER71" s="111" t="s">
        <v>6</v>
      </c>
      <c r="ES71" s="111" t="s">
        <v>6</v>
      </c>
      <c r="ET71" s="111" t="s">
        <v>6</v>
      </c>
      <c r="EU71" s="111" t="s">
        <v>184</v>
      </c>
      <c r="EV71" s="111" t="s">
        <v>118</v>
      </c>
      <c r="EW71" s="111" t="s">
        <v>6</v>
      </c>
      <c r="EX71" s="111" t="s">
        <v>6</v>
      </c>
      <c r="EY71" s="111" t="s">
        <v>2306</v>
      </c>
      <c r="EZ71" s="111" t="s">
        <v>203</v>
      </c>
      <c r="FA71" s="111" t="s">
        <v>184</v>
      </c>
    </row>
    <row r="72" spans="1:157" ht="91.25" customHeight="1" x14ac:dyDescent="0.35">
      <c r="A72" s="111" t="s">
        <v>1967</v>
      </c>
      <c r="B72" s="111" t="s">
        <v>2298</v>
      </c>
      <c r="C72" s="308" t="s">
        <v>2403</v>
      </c>
      <c r="D72" s="111" t="s">
        <v>1321</v>
      </c>
      <c r="E72" s="216" t="s">
        <v>3613</v>
      </c>
      <c r="F72" s="216" t="s">
        <v>3522</v>
      </c>
      <c r="G72" s="111">
        <v>2010</v>
      </c>
      <c r="H72" s="111" t="s">
        <v>2371</v>
      </c>
      <c r="I72" s="216" t="s">
        <v>4269</v>
      </c>
      <c r="J72" s="216" t="s">
        <v>3439</v>
      </c>
      <c r="K72" s="111" t="s">
        <v>1304</v>
      </c>
      <c r="L72" s="111" t="s">
        <v>184</v>
      </c>
      <c r="M72" s="111" t="s">
        <v>3720</v>
      </c>
      <c r="N72" s="111" t="s">
        <v>3720</v>
      </c>
      <c r="O72" s="111" t="s">
        <v>144</v>
      </c>
      <c r="P72" s="111" t="s">
        <v>118</v>
      </c>
      <c r="Q72" s="111" t="s">
        <v>13</v>
      </c>
      <c r="R72" s="111" t="s">
        <v>13</v>
      </c>
      <c r="S72" s="111" t="s">
        <v>2372</v>
      </c>
      <c r="T72" s="111" t="s">
        <v>118</v>
      </c>
      <c r="U72" s="216" t="s">
        <v>3710</v>
      </c>
      <c r="V72" s="111" t="s">
        <v>184</v>
      </c>
      <c r="W72" s="111" t="s">
        <v>3154</v>
      </c>
      <c r="X72" s="111">
        <v>2009</v>
      </c>
      <c r="Y72" s="111" t="s">
        <v>2249</v>
      </c>
      <c r="Z72" s="111">
        <v>2009</v>
      </c>
      <c r="AA72" s="111" t="s">
        <v>6</v>
      </c>
      <c r="AB72" s="111" t="s">
        <v>119</v>
      </c>
      <c r="AC72" s="111" t="s">
        <v>2404</v>
      </c>
      <c r="AD72" s="111" t="s">
        <v>378</v>
      </c>
      <c r="AE72" s="111" t="s">
        <v>119</v>
      </c>
      <c r="AF72" s="216" t="s">
        <v>6</v>
      </c>
      <c r="AG72" s="111" t="s">
        <v>1312</v>
      </c>
      <c r="AH72" s="111" t="s">
        <v>119</v>
      </c>
      <c r="AI72" s="111" t="s">
        <v>378</v>
      </c>
      <c r="AJ72" s="111" t="s">
        <v>119</v>
      </c>
      <c r="AK72" s="111" t="s">
        <v>110</v>
      </c>
      <c r="AL72" s="111" t="s">
        <v>119</v>
      </c>
      <c r="AM72" s="111" t="s">
        <v>2896</v>
      </c>
      <c r="AN72" s="111" t="s">
        <v>2374</v>
      </c>
      <c r="AO72" s="111" t="s">
        <v>118</v>
      </c>
      <c r="AP72" s="111" t="s">
        <v>130</v>
      </c>
      <c r="AQ72" s="111" t="s">
        <v>134</v>
      </c>
      <c r="AR72" s="111" t="s">
        <v>119</v>
      </c>
      <c r="AS72" s="111" t="s">
        <v>3213</v>
      </c>
      <c r="AT72" s="111" t="s">
        <v>3706</v>
      </c>
      <c r="AU72" s="111" t="s">
        <v>118</v>
      </c>
      <c r="AV72" s="216" t="s">
        <v>2213</v>
      </c>
      <c r="AW72" s="111" t="s">
        <v>3593</v>
      </c>
      <c r="AX72" s="111" t="s">
        <v>184</v>
      </c>
      <c r="AY72" s="111" t="s">
        <v>6</v>
      </c>
      <c r="AZ72" s="111" t="s">
        <v>184</v>
      </c>
      <c r="BA72" s="111" t="s">
        <v>150</v>
      </c>
      <c r="BB72" s="111" t="s">
        <v>119</v>
      </c>
      <c r="BC72" s="111" t="s">
        <v>2527</v>
      </c>
      <c r="BD72" s="111" t="s">
        <v>118</v>
      </c>
      <c r="BE72" s="111" t="s">
        <v>2376</v>
      </c>
      <c r="BF72" s="111" t="s">
        <v>13</v>
      </c>
      <c r="BG72" s="111" t="s">
        <v>6</v>
      </c>
      <c r="BH72" s="111" t="s">
        <v>13</v>
      </c>
      <c r="BI72" s="111" t="s">
        <v>6</v>
      </c>
      <c r="BJ72" s="111" t="s">
        <v>3713</v>
      </c>
      <c r="BK72" s="111" t="s">
        <v>118</v>
      </c>
      <c r="BL72" s="111" t="s">
        <v>13</v>
      </c>
      <c r="BM72" s="111" t="s">
        <v>13</v>
      </c>
      <c r="BN72" s="111" t="s">
        <v>3717</v>
      </c>
      <c r="BO72" s="111" t="s">
        <v>3717</v>
      </c>
      <c r="BP72" s="111" t="s">
        <v>2377</v>
      </c>
      <c r="BQ72" s="111" t="s">
        <v>2125</v>
      </c>
      <c r="BR72" s="111" t="s">
        <v>118</v>
      </c>
      <c r="BS72" s="111" t="s">
        <v>184</v>
      </c>
      <c r="BT72" s="111" t="s">
        <v>3241</v>
      </c>
      <c r="BU72" s="111" t="s">
        <v>119</v>
      </c>
      <c r="BV72" s="111" t="s">
        <v>184</v>
      </c>
      <c r="BW72" s="111" t="s">
        <v>6</v>
      </c>
      <c r="BX72" s="111" t="s">
        <v>6</v>
      </c>
      <c r="BY72" s="216">
        <v>2009</v>
      </c>
      <c r="BZ72" s="111" t="s">
        <v>119</v>
      </c>
      <c r="CA72" s="111" t="s">
        <v>303</v>
      </c>
      <c r="CB72" s="111" t="s">
        <v>6</v>
      </c>
      <c r="CC72" s="111" t="s">
        <v>6</v>
      </c>
      <c r="CD72" s="111" t="s">
        <v>6</v>
      </c>
      <c r="CE72" s="111" t="s">
        <v>119</v>
      </c>
      <c r="CF72" s="111" t="s">
        <v>6</v>
      </c>
      <c r="CG72" s="111" t="s">
        <v>184</v>
      </c>
      <c r="CH72" s="111" t="s">
        <v>371</v>
      </c>
      <c r="CI72" s="111" t="s">
        <v>119</v>
      </c>
      <c r="CJ72" s="111" t="s">
        <v>13</v>
      </c>
      <c r="CK72" s="111" t="s">
        <v>13</v>
      </c>
      <c r="CL72" s="111" t="s">
        <v>13</v>
      </c>
      <c r="CM72" s="111" t="s">
        <v>13</v>
      </c>
      <c r="CN72" s="111" t="s">
        <v>184</v>
      </c>
      <c r="CO72" s="111" t="s">
        <v>213</v>
      </c>
      <c r="CP72" s="111" t="s">
        <v>119</v>
      </c>
      <c r="CQ72" s="111" t="s">
        <v>184</v>
      </c>
      <c r="CR72" s="111" t="s">
        <v>242</v>
      </c>
      <c r="CS72" s="111" t="s">
        <v>1074</v>
      </c>
      <c r="CT72" s="111" t="s">
        <v>187</v>
      </c>
      <c r="CU72" s="111" t="s">
        <v>186</v>
      </c>
      <c r="CV72" s="111" t="s">
        <v>184</v>
      </c>
      <c r="CW72" s="111" t="s">
        <v>184</v>
      </c>
      <c r="CX72" s="111" t="s">
        <v>184</v>
      </c>
      <c r="CY72" s="111" t="s">
        <v>2519</v>
      </c>
      <c r="CZ72" s="111" t="s">
        <v>2524</v>
      </c>
      <c r="DA72" s="111" t="s">
        <v>184</v>
      </c>
      <c r="DB72" s="111" t="s">
        <v>6</v>
      </c>
      <c r="DC72" s="111" t="s">
        <v>6</v>
      </c>
      <c r="DD72" s="48" t="s">
        <v>3696</v>
      </c>
      <c r="DE72" s="217" t="s">
        <v>119</v>
      </c>
      <c r="DF72" s="111" t="s">
        <v>6</v>
      </c>
      <c r="DG72" s="111" t="s">
        <v>6</v>
      </c>
      <c r="DH72" s="111" t="s">
        <v>3595</v>
      </c>
      <c r="DI72" s="111" t="s">
        <v>118</v>
      </c>
      <c r="DJ72" s="111" t="s">
        <v>6</v>
      </c>
      <c r="DK72" s="111" t="s">
        <v>6</v>
      </c>
      <c r="DL72" s="111" t="s">
        <v>6</v>
      </c>
      <c r="DM72" s="111" t="s">
        <v>6</v>
      </c>
      <c r="DN72" s="111" t="s">
        <v>6</v>
      </c>
      <c r="DO72" s="109" t="s">
        <v>6</v>
      </c>
      <c r="DP72" s="111" t="s">
        <v>13</v>
      </c>
      <c r="DQ72" s="111" t="s">
        <v>6</v>
      </c>
      <c r="DR72" s="111" t="s">
        <v>6</v>
      </c>
      <c r="DS72" s="111" t="s">
        <v>13</v>
      </c>
      <c r="DT72" s="111" t="s">
        <v>184</v>
      </c>
      <c r="DU72" s="111" t="s">
        <v>2378</v>
      </c>
      <c r="DV72" s="111" t="s">
        <v>2560</v>
      </c>
      <c r="DW72" s="111" t="s">
        <v>1177</v>
      </c>
      <c r="DX72" s="111" t="s">
        <v>1177</v>
      </c>
      <c r="DY72" s="198" t="s">
        <v>3727</v>
      </c>
      <c r="DZ72" s="198" t="s">
        <v>3699</v>
      </c>
      <c r="EA72" s="198" t="s">
        <v>2897</v>
      </c>
      <c r="EB72" s="190" t="s">
        <v>13</v>
      </c>
      <c r="EC72" s="198" t="s">
        <v>6</v>
      </c>
      <c r="ED72" s="198" t="s">
        <v>6</v>
      </c>
      <c r="EE72" s="198" t="s">
        <v>2729</v>
      </c>
      <c r="EF72" s="358">
        <v>1</v>
      </c>
      <c r="EG72" s="216" t="s">
        <v>3501</v>
      </c>
      <c r="EH72" s="111" t="s">
        <v>2375</v>
      </c>
      <c r="EI72" s="111" t="s">
        <v>118</v>
      </c>
      <c r="EJ72" s="111" t="s">
        <v>184</v>
      </c>
      <c r="EK72" s="111" t="s">
        <v>216</v>
      </c>
      <c r="EL72" s="111" t="s">
        <v>6</v>
      </c>
      <c r="EM72" s="111" t="s">
        <v>6</v>
      </c>
      <c r="EN72" s="216">
        <v>0.15</v>
      </c>
      <c r="EO72" s="111" t="s">
        <v>118</v>
      </c>
      <c r="EP72" s="111" t="s">
        <v>6</v>
      </c>
      <c r="EQ72" s="111" t="s">
        <v>6</v>
      </c>
      <c r="ER72" s="111" t="s">
        <v>6</v>
      </c>
      <c r="ES72" s="111" t="s">
        <v>6</v>
      </c>
      <c r="ET72" s="111" t="s">
        <v>6</v>
      </c>
      <c r="EU72" s="111" t="s">
        <v>184</v>
      </c>
      <c r="EV72" s="111" t="s">
        <v>118</v>
      </c>
      <c r="EW72" s="111" t="s">
        <v>6</v>
      </c>
      <c r="EX72" s="111" t="s">
        <v>6</v>
      </c>
      <c r="EY72" s="111" t="s">
        <v>2306</v>
      </c>
      <c r="EZ72" s="111" t="s">
        <v>203</v>
      </c>
      <c r="FA72" s="111" t="s">
        <v>184</v>
      </c>
    </row>
    <row r="73" spans="1:157" ht="91.25" customHeight="1" x14ac:dyDescent="0.35">
      <c r="A73" s="111" t="s">
        <v>1968</v>
      </c>
      <c r="B73" s="111" t="s">
        <v>2298</v>
      </c>
      <c r="C73" s="308" t="s">
        <v>2405</v>
      </c>
      <c r="D73" s="111" t="s">
        <v>1321</v>
      </c>
      <c r="E73" s="216" t="s">
        <v>3613</v>
      </c>
      <c r="F73" s="216" t="s">
        <v>3522</v>
      </c>
      <c r="G73" s="111">
        <v>2010</v>
      </c>
      <c r="H73" s="111" t="s">
        <v>2371</v>
      </c>
      <c r="I73" s="216" t="s">
        <v>4269</v>
      </c>
      <c r="J73" s="216" t="s">
        <v>3439</v>
      </c>
      <c r="K73" s="111" t="s">
        <v>1304</v>
      </c>
      <c r="L73" s="111" t="s">
        <v>184</v>
      </c>
      <c r="M73" s="111" t="s">
        <v>3720</v>
      </c>
      <c r="N73" s="111" t="s">
        <v>3720</v>
      </c>
      <c r="O73" s="111" t="s">
        <v>144</v>
      </c>
      <c r="P73" s="111" t="s">
        <v>118</v>
      </c>
      <c r="Q73" s="111" t="s">
        <v>13</v>
      </c>
      <c r="R73" s="111" t="s">
        <v>13</v>
      </c>
      <c r="S73" s="111" t="s">
        <v>2372</v>
      </c>
      <c r="T73" s="111" t="s">
        <v>118</v>
      </c>
      <c r="U73" s="216" t="s">
        <v>3710</v>
      </c>
      <c r="V73" s="111" t="s">
        <v>184</v>
      </c>
      <c r="W73" s="111" t="s">
        <v>3154</v>
      </c>
      <c r="X73" s="111">
        <v>2009</v>
      </c>
      <c r="Y73" s="111" t="s">
        <v>2249</v>
      </c>
      <c r="Z73" s="111">
        <v>2009</v>
      </c>
      <c r="AA73" s="111" t="s">
        <v>6</v>
      </c>
      <c r="AB73" s="111" t="s">
        <v>119</v>
      </c>
      <c r="AC73" s="111" t="s">
        <v>2406</v>
      </c>
      <c r="AD73" s="111" t="s">
        <v>378</v>
      </c>
      <c r="AE73" s="111" t="s">
        <v>119</v>
      </c>
      <c r="AF73" s="216" t="s">
        <v>6</v>
      </c>
      <c r="AG73" s="111" t="s">
        <v>1312</v>
      </c>
      <c r="AH73" s="111" t="s">
        <v>119</v>
      </c>
      <c r="AI73" s="111" t="s">
        <v>378</v>
      </c>
      <c r="AJ73" s="111" t="s">
        <v>119</v>
      </c>
      <c r="AK73" s="111" t="s">
        <v>110</v>
      </c>
      <c r="AL73" s="111" t="s">
        <v>119</v>
      </c>
      <c r="AM73" s="111" t="s">
        <v>2896</v>
      </c>
      <c r="AN73" s="111" t="s">
        <v>2374</v>
      </c>
      <c r="AO73" s="111" t="s">
        <v>118</v>
      </c>
      <c r="AP73" s="111" t="s">
        <v>130</v>
      </c>
      <c r="AQ73" s="111" t="s">
        <v>134</v>
      </c>
      <c r="AR73" s="111" t="s">
        <v>119</v>
      </c>
      <c r="AS73" s="111" t="s">
        <v>3213</v>
      </c>
      <c r="AT73" s="111" t="s">
        <v>3706</v>
      </c>
      <c r="AU73" s="111" t="s">
        <v>118</v>
      </c>
      <c r="AV73" s="216" t="s">
        <v>2213</v>
      </c>
      <c r="AW73" s="111" t="s">
        <v>3593</v>
      </c>
      <c r="AX73" s="111" t="s">
        <v>184</v>
      </c>
      <c r="AY73" s="111" t="s">
        <v>6</v>
      </c>
      <c r="AZ73" s="111" t="s">
        <v>184</v>
      </c>
      <c r="BA73" s="111" t="s">
        <v>150</v>
      </c>
      <c r="BB73" s="111" t="s">
        <v>119</v>
      </c>
      <c r="BC73" s="111" t="s">
        <v>2527</v>
      </c>
      <c r="BD73" s="111" t="s">
        <v>118</v>
      </c>
      <c r="BE73" s="111" t="s">
        <v>2376</v>
      </c>
      <c r="BF73" s="111" t="s">
        <v>13</v>
      </c>
      <c r="BG73" s="111" t="s">
        <v>6</v>
      </c>
      <c r="BH73" s="111" t="s">
        <v>13</v>
      </c>
      <c r="BI73" s="111" t="s">
        <v>6</v>
      </c>
      <c r="BJ73" s="111" t="s">
        <v>3713</v>
      </c>
      <c r="BK73" s="111" t="s">
        <v>118</v>
      </c>
      <c r="BL73" s="111" t="s">
        <v>13</v>
      </c>
      <c r="BM73" s="111" t="s">
        <v>13</v>
      </c>
      <c r="BN73" s="111" t="s">
        <v>3717</v>
      </c>
      <c r="BO73" s="111" t="s">
        <v>3717</v>
      </c>
      <c r="BP73" s="111" t="s">
        <v>2377</v>
      </c>
      <c r="BQ73" s="111" t="s">
        <v>2125</v>
      </c>
      <c r="BR73" s="111" t="s">
        <v>118</v>
      </c>
      <c r="BS73" s="111" t="s">
        <v>184</v>
      </c>
      <c r="BT73" s="111" t="s">
        <v>3241</v>
      </c>
      <c r="BU73" s="111" t="s">
        <v>119</v>
      </c>
      <c r="BV73" s="111" t="s">
        <v>184</v>
      </c>
      <c r="BW73" s="111" t="s">
        <v>6</v>
      </c>
      <c r="BX73" s="111" t="s">
        <v>6</v>
      </c>
      <c r="BY73" s="216">
        <v>2009</v>
      </c>
      <c r="BZ73" s="111" t="s">
        <v>119</v>
      </c>
      <c r="CA73" s="111" t="s">
        <v>303</v>
      </c>
      <c r="CB73" s="111" t="s">
        <v>6</v>
      </c>
      <c r="CC73" s="111" t="s">
        <v>6</v>
      </c>
      <c r="CD73" s="111" t="s">
        <v>6</v>
      </c>
      <c r="CE73" s="111" t="s">
        <v>119</v>
      </c>
      <c r="CF73" s="111" t="s">
        <v>6</v>
      </c>
      <c r="CG73" s="111" t="s">
        <v>184</v>
      </c>
      <c r="CH73" s="111" t="s">
        <v>371</v>
      </c>
      <c r="CI73" s="111" t="s">
        <v>119</v>
      </c>
      <c r="CJ73" s="111" t="s">
        <v>13</v>
      </c>
      <c r="CK73" s="111" t="s">
        <v>13</v>
      </c>
      <c r="CL73" s="111" t="s">
        <v>13</v>
      </c>
      <c r="CM73" s="111" t="s">
        <v>13</v>
      </c>
      <c r="CN73" s="111" t="s">
        <v>184</v>
      </c>
      <c r="CO73" s="111" t="s">
        <v>213</v>
      </c>
      <c r="CP73" s="111" t="s">
        <v>119</v>
      </c>
      <c r="CQ73" s="111" t="s">
        <v>184</v>
      </c>
      <c r="CR73" s="111" t="s">
        <v>242</v>
      </c>
      <c r="CS73" s="111" t="s">
        <v>1074</v>
      </c>
      <c r="CT73" s="111" t="s">
        <v>187</v>
      </c>
      <c r="CU73" s="111" t="s">
        <v>186</v>
      </c>
      <c r="CV73" s="111" t="s">
        <v>184</v>
      </c>
      <c r="CW73" s="111" t="s">
        <v>184</v>
      </c>
      <c r="CX73" s="111" t="s">
        <v>184</v>
      </c>
      <c r="CY73" s="111" t="s">
        <v>2519</v>
      </c>
      <c r="CZ73" s="111" t="s">
        <v>2524</v>
      </c>
      <c r="DA73" s="111" t="s">
        <v>184</v>
      </c>
      <c r="DB73" s="111" t="s">
        <v>6</v>
      </c>
      <c r="DC73" s="111" t="s">
        <v>6</v>
      </c>
      <c r="DD73" s="48" t="s">
        <v>3696</v>
      </c>
      <c r="DE73" s="217" t="s">
        <v>119</v>
      </c>
      <c r="DF73" s="111" t="s">
        <v>6</v>
      </c>
      <c r="DG73" s="111" t="s">
        <v>6</v>
      </c>
      <c r="DH73" s="111" t="s">
        <v>3595</v>
      </c>
      <c r="DI73" s="111" t="s">
        <v>118</v>
      </c>
      <c r="DJ73" s="111" t="s">
        <v>6</v>
      </c>
      <c r="DK73" s="111" t="s">
        <v>6</v>
      </c>
      <c r="DL73" s="111" t="s">
        <v>6</v>
      </c>
      <c r="DM73" s="111" t="s">
        <v>6</v>
      </c>
      <c r="DN73" s="111" t="s">
        <v>6</v>
      </c>
      <c r="DO73" s="109" t="s">
        <v>6</v>
      </c>
      <c r="DP73" s="111" t="s">
        <v>13</v>
      </c>
      <c r="DQ73" s="111" t="s">
        <v>6</v>
      </c>
      <c r="DR73" s="111" t="s">
        <v>6</v>
      </c>
      <c r="DS73" s="111" t="s">
        <v>13</v>
      </c>
      <c r="DT73" s="111" t="s">
        <v>184</v>
      </c>
      <c r="DU73" s="111" t="s">
        <v>2378</v>
      </c>
      <c r="DV73" s="111" t="s">
        <v>2560</v>
      </c>
      <c r="DW73" s="111" t="s">
        <v>1177</v>
      </c>
      <c r="DX73" s="111" t="s">
        <v>1177</v>
      </c>
      <c r="DY73" s="198" t="s">
        <v>3727</v>
      </c>
      <c r="DZ73" s="198" t="s">
        <v>3699</v>
      </c>
      <c r="EA73" s="198" t="s">
        <v>2897</v>
      </c>
      <c r="EB73" s="190" t="s">
        <v>13</v>
      </c>
      <c r="EC73" s="198" t="s">
        <v>6</v>
      </c>
      <c r="ED73" s="198" t="s">
        <v>6</v>
      </c>
      <c r="EE73" s="198" t="s">
        <v>2729</v>
      </c>
      <c r="EF73" s="358">
        <v>1</v>
      </c>
      <c r="EG73" s="216" t="s">
        <v>3501</v>
      </c>
      <c r="EH73" s="111" t="s">
        <v>2375</v>
      </c>
      <c r="EI73" s="111" t="s">
        <v>118</v>
      </c>
      <c r="EJ73" s="111" t="s">
        <v>184</v>
      </c>
      <c r="EK73" s="111" t="s">
        <v>216</v>
      </c>
      <c r="EL73" s="111" t="s">
        <v>6</v>
      </c>
      <c r="EM73" s="111" t="s">
        <v>6</v>
      </c>
      <c r="EN73" s="216">
        <v>0.15</v>
      </c>
      <c r="EO73" s="111" t="s">
        <v>118</v>
      </c>
      <c r="EP73" s="111" t="s">
        <v>6</v>
      </c>
      <c r="EQ73" s="111" t="s">
        <v>6</v>
      </c>
      <c r="ER73" s="111" t="s">
        <v>6</v>
      </c>
      <c r="ES73" s="111" t="s">
        <v>6</v>
      </c>
      <c r="ET73" s="111" t="s">
        <v>6</v>
      </c>
      <c r="EU73" s="111" t="s">
        <v>184</v>
      </c>
      <c r="EV73" s="111" t="s">
        <v>118</v>
      </c>
      <c r="EW73" s="111" t="s">
        <v>6</v>
      </c>
      <c r="EX73" s="111" t="s">
        <v>6</v>
      </c>
      <c r="EY73" s="111" t="s">
        <v>2306</v>
      </c>
      <c r="EZ73" s="111" t="s">
        <v>203</v>
      </c>
      <c r="FA73" s="111" t="s">
        <v>184</v>
      </c>
    </row>
    <row r="74" spans="1:157" s="110" customFormat="1" ht="91.25" customHeight="1" x14ac:dyDescent="0.35">
      <c r="A74" s="155" t="s">
        <v>1969</v>
      </c>
      <c r="B74" s="155" t="s">
        <v>2298</v>
      </c>
      <c r="C74" s="29" t="s">
        <v>2407</v>
      </c>
      <c r="D74" s="155" t="s">
        <v>1321</v>
      </c>
      <c r="E74" s="216" t="s">
        <v>3613</v>
      </c>
      <c r="F74" s="216" t="s">
        <v>3522</v>
      </c>
      <c r="G74" s="155">
        <v>2010</v>
      </c>
      <c r="H74" s="155" t="s">
        <v>2371</v>
      </c>
      <c r="I74" s="216" t="s">
        <v>4269</v>
      </c>
      <c r="J74" s="216" t="s">
        <v>3439</v>
      </c>
      <c r="K74" s="155" t="s">
        <v>1304</v>
      </c>
      <c r="L74" s="155" t="s">
        <v>184</v>
      </c>
      <c r="M74" s="155" t="s">
        <v>3720</v>
      </c>
      <c r="N74" s="155" t="s">
        <v>3720</v>
      </c>
      <c r="O74" s="111" t="s">
        <v>144</v>
      </c>
      <c r="P74" s="111" t="s">
        <v>118</v>
      </c>
      <c r="Q74" s="111" t="s">
        <v>13</v>
      </c>
      <c r="R74" s="111" t="s">
        <v>13</v>
      </c>
      <c r="S74" s="155" t="s">
        <v>2372</v>
      </c>
      <c r="T74" s="155" t="s">
        <v>118</v>
      </c>
      <c r="U74" s="216" t="s">
        <v>3710</v>
      </c>
      <c r="V74" s="155" t="s">
        <v>184</v>
      </c>
      <c r="W74" s="155" t="s">
        <v>3154</v>
      </c>
      <c r="X74" s="155">
        <v>2009</v>
      </c>
      <c r="Y74" s="155" t="s">
        <v>2249</v>
      </c>
      <c r="Z74" s="155">
        <v>2009</v>
      </c>
      <c r="AA74" s="155" t="s">
        <v>6</v>
      </c>
      <c r="AB74" s="155" t="s">
        <v>119</v>
      </c>
      <c r="AC74" s="155" t="s">
        <v>2408</v>
      </c>
      <c r="AD74" s="155" t="s">
        <v>378</v>
      </c>
      <c r="AE74" s="155" t="s">
        <v>119</v>
      </c>
      <c r="AF74" s="216" t="s">
        <v>6</v>
      </c>
      <c r="AG74" s="155" t="s">
        <v>1312</v>
      </c>
      <c r="AH74" s="155" t="s">
        <v>119</v>
      </c>
      <c r="AI74" s="155" t="s">
        <v>378</v>
      </c>
      <c r="AJ74" s="155" t="s">
        <v>119</v>
      </c>
      <c r="AK74" s="155" t="s">
        <v>110</v>
      </c>
      <c r="AL74" s="155" t="s">
        <v>119</v>
      </c>
      <c r="AM74" s="111" t="s">
        <v>2896</v>
      </c>
      <c r="AN74" s="111" t="s">
        <v>2374</v>
      </c>
      <c r="AO74" s="111" t="s">
        <v>118</v>
      </c>
      <c r="AP74" s="111" t="s">
        <v>130</v>
      </c>
      <c r="AQ74" s="111" t="s">
        <v>134</v>
      </c>
      <c r="AR74" s="111" t="s">
        <v>119</v>
      </c>
      <c r="AS74" s="111" t="s">
        <v>3213</v>
      </c>
      <c r="AT74" s="111" t="s">
        <v>3706</v>
      </c>
      <c r="AU74" s="111" t="s">
        <v>118</v>
      </c>
      <c r="AV74" s="216" t="s">
        <v>2213</v>
      </c>
      <c r="AW74" s="111" t="s">
        <v>3593</v>
      </c>
      <c r="AX74" s="111" t="s">
        <v>184</v>
      </c>
      <c r="AY74" s="111" t="s">
        <v>6</v>
      </c>
      <c r="AZ74" s="111" t="s">
        <v>184</v>
      </c>
      <c r="BA74" s="111" t="s">
        <v>150</v>
      </c>
      <c r="BB74" s="111" t="s">
        <v>119</v>
      </c>
      <c r="BC74" s="111" t="s">
        <v>2527</v>
      </c>
      <c r="BD74" s="111" t="s">
        <v>118</v>
      </c>
      <c r="BE74" s="111" t="s">
        <v>2376</v>
      </c>
      <c r="BF74" s="111" t="s">
        <v>13</v>
      </c>
      <c r="BG74" s="111" t="s">
        <v>6</v>
      </c>
      <c r="BH74" s="111" t="s">
        <v>13</v>
      </c>
      <c r="BI74" s="111" t="s">
        <v>6</v>
      </c>
      <c r="BJ74" s="111" t="s">
        <v>3713</v>
      </c>
      <c r="BK74" s="111" t="s">
        <v>118</v>
      </c>
      <c r="BL74" s="111" t="s">
        <v>13</v>
      </c>
      <c r="BM74" s="111" t="s">
        <v>13</v>
      </c>
      <c r="BN74" s="111" t="s">
        <v>3717</v>
      </c>
      <c r="BO74" s="111" t="s">
        <v>3717</v>
      </c>
      <c r="BP74" s="111" t="s">
        <v>2377</v>
      </c>
      <c r="BQ74" s="111" t="s">
        <v>2125</v>
      </c>
      <c r="BR74" s="111" t="s">
        <v>118</v>
      </c>
      <c r="BS74" s="111" t="s">
        <v>184</v>
      </c>
      <c r="BT74" s="111" t="s">
        <v>3241</v>
      </c>
      <c r="BU74" s="111" t="s">
        <v>119</v>
      </c>
      <c r="BV74" s="111" t="s">
        <v>184</v>
      </c>
      <c r="BW74" s="111" t="s">
        <v>6</v>
      </c>
      <c r="BX74" s="111" t="s">
        <v>6</v>
      </c>
      <c r="BY74" s="216">
        <v>2009</v>
      </c>
      <c r="BZ74" s="111" t="s">
        <v>119</v>
      </c>
      <c r="CA74" s="111" t="s">
        <v>303</v>
      </c>
      <c r="CB74" s="111" t="s">
        <v>6</v>
      </c>
      <c r="CC74" s="111" t="s">
        <v>6</v>
      </c>
      <c r="CD74" s="111" t="s">
        <v>6</v>
      </c>
      <c r="CE74" s="111" t="s">
        <v>119</v>
      </c>
      <c r="CF74" s="111" t="s">
        <v>6</v>
      </c>
      <c r="CG74" s="111" t="s">
        <v>184</v>
      </c>
      <c r="CH74" s="111" t="s">
        <v>371</v>
      </c>
      <c r="CI74" s="111" t="s">
        <v>119</v>
      </c>
      <c r="CJ74" s="111" t="s">
        <v>13</v>
      </c>
      <c r="CK74" s="111" t="s">
        <v>13</v>
      </c>
      <c r="CL74" s="111" t="s">
        <v>13</v>
      </c>
      <c r="CM74" s="111" t="s">
        <v>13</v>
      </c>
      <c r="CN74" s="111" t="s">
        <v>184</v>
      </c>
      <c r="CO74" s="111" t="s">
        <v>213</v>
      </c>
      <c r="CP74" s="111" t="s">
        <v>119</v>
      </c>
      <c r="CQ74" s="111" t="s">
        <v>184</v>
      </c>
      <c r="CR74" s="111" t="s">
        <v>242</v>
      </c>
      <c r="CS74" s="111" t="s">
        <v>1074</v>
      </c>
      <c r="CT74" s="111" t="s">
        <v>187</v>
      </c>
      <c r="CU74" s="111" t="s">
        <v>186</v>
      </c>
      <c r="CV74" s="111" t="s">
        <v>184</v>
      </c>
      <c r="CW74" s="111" t="s">
        <v>184</v>
      </c>
      <c r="CX74" s="111" t="s">
        <v>184</v>
      </c>
      <c r="CY74" s="111" t="s">
        <v>2519</v>
      </c>
      <c r="CZ74" s="111" t="s">
        <v>2524</v>
      </c>
      <c r="DA74" s="155" t="s">
        <v>184</v>
      </c>
      <c r="DB74" s="155" t="s">
        <v>6</v>
      </c>
      <c r="DC74" s="155" t="s">
        <v>6</v>
      </c>
      <c r="DD74" s="48" t="s">
        <v>3696</v>
      </c>
      <c r="DE74" s="217" t="s">
        <v>119</v>
      </c>
      <c r="DF74" s="155" t="s">
        <v>6</v>
      </c>
      <c r="DG74" s="155" t="s">
        <v>6</v>
      </c>
      <c r="DH74" s="155" t="s">
        <v>3595</v>
      </c>
      <c r="DI74" s="155" t="s">
        <v>118</v>
      </c>
      <c r="DJ74" s="155" t="s">
        <v>6</v>
      </c>
      <c r="DK74" s="155" t="s">
        <v>6</v>
      </c>
      <c r="DL74" s="155" t="s">
        <v>6</v>
      </c>
      <c r="DM74" s="155" t="s">
        <v>6</v>
      </c>
      <c r="DN74" s="155" t="s">
        <v>6</v>
      </c>
      <c r="DO74" s="155" t="s">
        <v>6</v>
      </c>
      <c r="DP74" s="155" t="s">
        <v>13</v>
      </c>
      <c r="DQ74" s="155" t="s">
        <v>6</v>
      </c>
      <c r="DR74" s="155" t="s">
        <v>6</v>
      </c>
      <c r="DS74" s="155" t="s">
        <v>13</v>
      </c>
      <c r="DT74" s="155" t="s">
        <v>184</v>
      </c>
      <c r="DU74" s="155" t="s">
        <v>2378</v>
      </c>
      <c r="DV74" s="111" t="s">
        <v>2560</v>
      </c>
      <c r="DW74" s="111" t="s">
        <v>1177</v>
      </c>
      <c r="DX74" s="111" t="s">
        <v>1177</v>
      </c>
      <c r="DY74" s="198" t="s">
        <v>3727</v>
      </c>
      <c r="DZ74" s="198" t="s">
        <v>3699</v>
      </c>
      <c r="EA74" s="198" t="s">
        <v>2897</v>
      </c>
      <c r="EB74" s="190" t="s">
        <v>13</v>
      </c>
      <c r="EC74" s="198" t="s">
        <v>6</v>
      </c>
      <c r="ED74" s="198" t="s">
        <v>6</v>
      </c>
      <c r="EE74" s="198" t="s">
        <v>2735</v>
      </c>
      <c r="EF74" s="358">
        <v>1</v>
      </c>
      <c r="EG74" s="216" t="s">
        <v>3501</v>
      </c>
      <c r="EH74" s="155" t="s">
        <v>2375</v>
      </c>
      <c r="EI74" s="155" t="s">
        <v>118</v>
      </c>
      <c r="EJ74" s="155" t="s">
        <v>184</v>
      </c>
      <c r="EK74" s="155" t="s">
        <v>216</v>
      </c>
      <c r="EL74" s="155" t="s">
        <v>6</v>
      </c>
      <c r="EM74" s="155" t="s">
        <v>6</v>
      </c>
      <c r="EN74" s="216">
        <v>0.15</v>
      </c>
      <c r="EO74" s="155" t="s">
        <v>118</v>
      </c>
      <c r="EP74" s="155" t="s">
        <v>6</v>
      </c>
      <c r="EQ74" s="155" t="s">
        <v>6</v>
      </c>
      <c r="ER74" s="155" t="s">
        <v>6</v>
      </c>
      <c r="ES74" s="155" t="s">
        <v>6</v>
      </c>
      <c r="ET74" s="155" t="s">
        <v>6</v>
      </c>
      <c r="EU74" s="155" t="s">
        <v>184</v>
      </c>
      <c r="EV74" s="155" t="s">
        <v>118</v>
      </c>
      <c r="EW74" s="155" t="s">
        <v>6</v>
      </c>
      <c r="EX74" s="155" t="s">
        <v>6</v>
      </c>
      <c r="EY74" s="155" t="s">
        <v>2306</v>
      </c>
      <c r="EZ74" s="155" t="s">
        <v>203</v>
      </c>
      <c r="FA74" s="155" t="s">
        <v>184</v>
      </c>
    </row>
    <row r="75" spans="1:157" s="110" customFormat="1" ht="91.25" customHeight="1" x14ac:dyDescent="0.35">
      <c r="A75" s="155" t="s">
        <v>1970</v>
      </c>
      <c r="B75" s="155" t="s">
        <v>2298</v>
      </c>
      <c r="C75" s="29" t="s">
        <v>2409</v>
      </c>
      <c r="D75" s="155" t="s">
        <v>1321</v>
      </c>
      <c r="E75" s="216" t="s">
        <v>3613</v>
      </c>
      <c r="F75" s="216" t="s">
        <v>3522</v>
      </c>
      <c r="G75" s="155">
        <v>2010</v>
      </c>
      <c r="H75" s="155" t="s">
        <v>2371</v>
      </c>
      <c r="I75" s="216" t="s">
        <v>4269</v>
      </c>
      <c r="J75" s="216" t="s">
        <v>3439</v>
      </c>
      <c r="K75" s="155" t="s">
        <v>1304</v>
      </c>
      <c r="L75" s="155" t="s">
        <v>184</v>
      </c>
      <c r="M75" s="155" t="s">
        <v>3720</v>
      </c>
      <c r="N75" s="155" t="s">
        <v>3720</v>
      </c>
      <c r="O75" s="111" t="s">
        <v>144</v>
      </c>
      <c r="P75" s="111" t="s">
        <v>118</v>
      </c>
      <c r="Q75" s="111" t="s">
        <v>13</v>
      </c>
      <c r="R75" s="111" t="s">
        <v>13</v>
      </c>
      <c r="S75" s="155" t="s">
        <v>2372</v>
      </c>
      <c r="T75" s="155" t="s">
        <v>118</v>
      </c>
      <c r="U75" s="216" t="s">
        <v>3710</v>
      </c>
      <c r="V75" s="155" t="s">
        <v>184</v>
      </c>
      <c r="W75" s="155" t="s">
        <v>3154</v>
      </c>
      <c r="X75" s="155">
        <v>2009</v>
      </c>
      <c r="Y75" s="155" t="s">
        <v>2249</v>
      </c>
      <c r="Z75" s="155">
        <v>2009</v>
      </c>
      <c r="AA75" s="155" t="s">
        <v>6</v>
      </c>
      <c r="AB75" s="155" t="s">
        <v>119</v>
      </c>
      <c r="AC75" s="155" t="s">
        <v>2410</v>
      </c>
      <c r="AD75" s="155" t="s">
        <v>378</v>
      </c>
      <c r="AE75" s="155" t="s">
        <v>119</v>
      </c>
      <c r="AF75" s="216" t="s">
        <v>6</v>
      </c>
      <c r="AG75" s="155" t="s">
        <v>1312</v>
      </c>
      <c r="AH75" s="155" t="s">
        <v>119</v>
      </c>
      <c r="AI75" s="155" t="s">
        <v>378</v>
      </c>
      <c r="AJ75" s="155" t="s">
        <v>119</v>
      </c>
      <c r="AK75" s="155" t="s">
        <v>110</v>
      </c>
      <c r="AL75" s="155" t="s">
        <v>119</v>
      </c>
      <c r="AM75" s="111" t="s">
        <v>2896</v>
      </c>
      <c r="AN75" s="111" t="s">
        <v>2374</v>
      </c>
      <c r="AO75" s="111" t="s">
        <v>118</v>
      </c>
      <c r="AP75" s="111" t="s">
        <v>130</v>
      </c>
      <c r="AQ75" s="111" t="s">
        <v>134</v>
      </c>
      <c r="AR75" s="111" t="s">
        <v>119</v>
      </c>
      <c r="AS75" s="111" t="s">
        <v>3213</v>
      </c>
      <c r="AT75" s="111" t="s">
        <v>3706</v>
      </c>
      <c r="AU75" s="111" t="s">
        <v>118</v>
      </c>
      <c r="AV75" s="216" t="s">
        <v>2213</v>
      </c>
      <c r="AW75" s="111" t="s">
        <v>3593</v>
      </c>
      <c r="AX75" s="111" t="s">
        <v>184</v>
      </c>
      <c r="AY75" s="111" t="s">
        <v>6</v>
      </c>
      <c r="AZ75" s="111" t="s">
        <v>184</v>
      </c>
      <c r="BA75" s="111" t="s">
        <v>150</v>
      </c>
      <c r="BB75" s="111" t="s">
        <v>119</v>
      </c>
      <c r="BC75" s="111" t="s">
        <v>2527</v>
      </c>
      <c r="BD75" s="111" t="s">
        <v>118</v>
      </c>
      <c r="BE75" s="111" t="s">
        <v>2376</v>
      </c>
      <c r="BF75" s="111" t="s">
        <v>13</v>
      </c>
      <c r="BG75" s="111" t="s">
        <v>6</v>
      </c>
      <c r="BH75" s="111" t="s">
        <v>13</v>
      </c>
      <c r="BI75" s="111" t="s">
        <v>6</v>
      </c>
      <c r="BJ75" s="111" t="s">
        <v>3713</v>
      </c>
      <c r="BK75" s="111" t="s">
        <v>118</v>
      </c>
      <c r="BL75" s="111" t="s">
        <v>13</v>
      </c>
      <c r="BM75" s="111" t="s">
        <v>13</v>
      </c>
      <c r="BN75" s="111" t="s">
        <v>3717</v>
      </c>
      <c r="BO75" s="111" t="s">
        <v>3717</v>
      </c>
      <c r="BP75" s="111" t="s">
        <v>2377</v>
      </c>
      <c r="BQ75" s="111" t="s">
        <v>2125</v>
      </c>
      <c r="BR75" s="111" t="s">
        <v>118</v>
      </c>
      <c r="BS75" s="111" t="s">
        <v>184</v>
      </c>
      <c r="BT75" s="111" t="s">
        <v>3241</v>
      </c>
      <c r="BU75" s="111" t="s">
        <v>119</v>
      </c>
      <c r="BV75" s="111" t="s">
        <v>184</v>
      </c>
      <c r="BW75" s="111" t="s">
        <v>6</v>
      </c>
      <c r="BX75" s="111" t="s">
        <v>6</v>
      </c>
      <c r="BY75" s="216">
        <v>2009</v>
      </c>
      <c r="BZ75" s="111" t="s">
        <v>119</v>
      </c>
      <c r="CA75" s="111" t="s">
        <v>303</v>
      </c>
      <c r="CB75" s="111" t="s">
        <v>6</v>
      </c>
      <c r="CC75" s="111" t="s">
        <v>6</v>
      </c>
      <c r="CD75" s="111" t="s">
        <v>6</v>
      </c>
      <c r="CE75" s="111" t="s">
        <v>119</v>
      </c>
      <c r="CF75" s="111" t="s">
        <v>6</v>
      </c>
      <c r="CG75" s="111" t="s">
        <v>184</v>
      </c>
      <c r="CH75" s="111" t="s">
        <v>371</v>
      </c>
      <c r="CI75" s="111" t="s">
        <v>119</v>
      </c>
      <c r="CJ75" s="111" t="s">
        <v>13</v>
      </c>
      <c r="CK75" s="111" t="s">
        <v>13</v>
      </c>
      <c r="CL75" s="111" t="s">
        <v>13</v>
      </c>
      <c r="CM75" s="111" t="s">
        <v>13</v>
      </c>
      <c r="CN75" s="111" t="s">
        <v>184</v>
      </c>
      <c r="CO75" s="111" t="s">
        <v>213</v>
      </c>
      <c r="CP75" s="111" t="s">
        <v>119</v>
      </c>
      <c r="CQ75" s="111" t="s">
        <v>184</v>
      </c>
      <c r="CR75" s="111" t="s">
        <v>242</v>
      </c>
      <c r="CS75" s="111" t="s">
        <v>1074</v>
      </c>
      <c r="CT75" s="111" t="s">
        <v>187</v>
      </c>
      <c r="CU75" s="111" t="s">
        <v>186</v>
      </c>
      <c r="CV75" s="111" t="s">
        <v>184</v>
      </c>
      <c r="CW75" s="111" t="s">
        <v>184</v>
      </c>
      <c r="CX75" s="111" t="s">
        <v>184</v>
      </c>
      <c r="CY75" s="111" t="s">
        <v>2519</v>
      </c>
      <c r="CZ75" s="111" t="s">
        <v>2524</v>
      </c>
      <c r="DA75" s="155" t="s">
        <v>184</v>
      </c>
      <c r="DB75" s="155" t="s">
        <v>6</v>
      </c>
      <c r="DC75" s="155" t="s">
        <v>6</v>
      </c>
      <c r="DD75" s="316" t="s">
        <v>3493</v>
      </c>
      <c r="DE75" s="217" t="s">
        <v>119</v>
      </c>
      <c r="DF75" s="155" t="s">
        <v>6</v>
      </c>
      <c r="DG75" s="155" t="s">
        <v>6</v>
      </c>
      <c r="DH75" s="155" t="s">
        <v>3595</v>
      </c>
      <c r="DI75" s="155" t="s">
        <v>118</v>
      </c>
      <c r="DJ75" s="155" t="s">
        <v>6</v>
      </c>
      <c r="DK75" s="155" t="s">
        <v>6</v>
      </c>
      <c r="DL75" s="155" t="s">
        <v>6</v>
      </c>
      <c r="DM75" s="155" t="s">
        <v>6</v>
      </c>
      <c r="DN75" s="155" t="s">
        <v>6</v>
      </c>
      <c r="DO75" s="155" t="s">
        <v>6</v>
      </c>
      <c r="DP75" s="155" t="s">
        <v>13</v>
      </c>
      <c r="DQ75" s="155" t="s">
        <v>6</v>
      </c>
      <c r="DR75" s="155" t="s">
        <v>6</v>
      </c>
      <c r="DS75" s="155" t="s">
        <v>13</v>
      </c>
      <c r="DT75" s="155" t="s">
        <v>184</v>
      </c>
      <c r="DU75" s="155" t="s">
        <v>2378</v>
      </c>
      <c r="DV75" s="111" t="s">
        <v>2560</v>
      </c>
      <c r="DW75" s="111" t="s">
        <v>1177</v>
      </c>
      <c r="DX75" s="111" t="s">
        <v>1177</v>
      </c>
      <c r="DY75" s="198" t="s">
        <v>3727</v>
      </c>
      <c r="DZ75" s="198" t="s">
        <v>3699</v>
      </c>
      <c r="EA75" s="198" t="s">
        <v>2897</v>
      </c>
      <c r="EB75" s="190" t="s">
        <v>13</v>
      </c>
      <c r="EC75" s="198" t="s">
        <v>6</v>
      </c>
      <c r="ED75" s="198" t="s">
        <v>6</v>
      </c>
      <c r="EE75" s="198" t="s">
        <v>2738</v>
      </c>
      <c r="EF75" s="358">
        <v>1</v>
      </c>
      <c r="EG75" s="216" t="s">
        <v>3501</v>
      </c>
      <c r="EH75" s="155" t="s">
        <v>2375</v>
      </c>
      <c r="EI75" s="155" t="s">
        <v>118</v>
      </c>
      <c r="EJ75" s="155" t="s">
        <v>184</v>
      </c>
      <c r="EK75" s="155" t="s">
        <v>216</v>
      </c>
      <c r="EL75" s="155" t="s">
        <v>6</v>
      </c>
      <c r="EM75" s="155" t="s">
        <v>6</v>
      </c>
      <c r="EN75" s="216">
        <v>0.15</v>
      </c>
      <c r="EO75" s="155" t="s">
        <v>118</v>
      </c>
      <c r="EP75" s="155" t="s">
        <v>6</v>
      </c>
      <c r="EQ75" s="155" t="s">
        <v>6</v>
      </c>
      <c r="ER75" s="155" t="s">
        <v>6</v>
      </c>
      <c r="ES75" s="155" t="s">
        <v>6</v>
      </c>
      <c r="ET75" s="155" t="s">
        <v>6</v>
      </c>
      <c r="EU75" s="155" t="s">
        <v>184</v>
      </c>
      <c r="EV75" s="155" t="s">
        <v>118</v>
      </c>
      <c r="EW75" s="155" t="s">
        <v>6</v>
      </c>
      <c r="EX75" s="155" t="s">
        <v>6</v>
      </c>
      <c r="EY75" s="155" t="s">
        <v>2306</v>
      </c>
      <c r="EZ75" s="155" t="s">
        <v>203</v>
      </c>
      <c r="FA75" s="155" t="s">
        <v>184</v>
      </c>
    </row>
    <row r="76" spans="1:157" s="110" customFormat="1" ht="91.25" customHeight="1" x14ac:dyDescent="0.35">
      <c r="A76" s="155" t="s">
        <v>1971</v>
      </c>
      <c r="B76" s="155" t="s">
        <v>2298</v>
      </c>
      <c r="C76" s="29" t="s">
        <v>2411</v>
      </c>
      <c r="D76" s="155" t="s">
        <v>1321</v>
      </c>
      <c r="E76" s="216" t="s">
        <v>3613</v>
      </c>
      <c r="F76" s="216" t="s">
        <v>3522</v>
      </c>
      <c r="G76" s="155">
        <v>2010</v>
      </c>
      <c r="H76" s="155" t="s">
        <v>2371</v>
      </c>
      <c r="I76" s="216" t="s">
        <v>4269</v>
      </c>
      <c r="J76" s="216" t="s">
        <v>3439</v>
      </c>
      <c r="K76" s="155" t="s">
        <v>1304</v>
      </c>
      <c r="L76" s="155" t="s">
        <v>184</v>
      </c>
      <c r="M76" s="155" t="s">
        <v>3720</v>
      </c>
      <c r="N76" s="155" t="s">
        <v>3720</v>
      </c>
      <c r="O76" s="111" t="s">
        <v>144</v>
      </c>
      <c r="P76" s="111" t="s">
        <v>118</v>
      </c>
      <c r="Q76" s="111" t="s">
        <v>13</v>
      </c>
      <c r="R76" s="111" t="s">
        <v>13</v>
      </c>
      <c r="S76" s="155" t="s">
        <v>2372</v>
      </c>
      <c r="T76" s="155" t="s">
        <v>118</v>
      </c>
      <c r="U76" s="216" t="s">
        <v>3710</v>
      </c>
      <c r="V76" s="155" t="s">
        <v>184</v>
      </c>
      <c r="W76" s="155" t="s">
        <v>3154</v>
      </c>
      <c r="X76" s="155">
        <v>2009</v>
      </c>
      <c r="Y76" s="155" t="s">
        <v>2249</v>
      </c>
      <c r="Z76" s="155">
        <v>2009</v>
      </c>
      <c r="AA76" s="155" t="s">
        <v>6</v>
      </c>
      <c r="AB76" s="155" t="s">
        <v>119</v>
      </c>
      <c r="AC76" s="155" t="s">
        <v>2412</v>
      </c>
      <c r="AD76" s="155" t="s">
        <v>378</v>
      </c>
      <c r="AE76" s="155" t="s">
        <v>119</v>
      </c>
      <c r="AF76" s="216" t="s">
        <v>6</v>
      </c>
      <c r="AG76" s="155" t="s">
        <v>1312</v>
      </c>
      <c r="AH76" s="155" t="s">
        <v>119</v>
      </c>
      <c r="AI76" s="155" t="s">
        <v>378</v>
      </c>
      <c r="AJ76" s="155" t="s">
        <v>119</v>
      </c>
      <c r="AK76" s="155" t="s">
        <v>110</v>
      </c>
      <c r="AL76" s="155" t="s">
        <v>119</v>
      </c>
      <c r="AM76" s="111" t="s">
        <v>2896</v>
      </c>
      <c r="AN76" s="111" t="s">
        <v>2374</v>
      </c>
      <c r="AO76" s="111" t="s">
        <v>118</v>
      </c>
      <c r="AP76" s="111" t="s">
        <v>130</v>
      </c>
      <c r="AQ76" s="111" t="s">
        <v>134</v>
      </c>
      <c r="AR76" s="111" t="s">
        <v>119</v>
      </c>
      <c r="AS76" s="111" t="s">
        <v>3213</v>
      </c>
      <c r="AT76" s="111" t="s">
        <v>3706</v>
      </c>
      <c r="AU76" s="111" t="s">
        <v>118</v>
      </c>
      <c r="AV76" s="216" t="s">
        <v>2213</v>
      </c>
      <c r="AW76" s="111" t="s">
        <v>3593</v>
      </c>
      <c r="AX76" s="111" t="s">
        <v>184</v>
      </c>
      <c r="AY76" s="111" t="s">
        <v>6</v>
      </c>
      <c r="AZ76" s="111" t="s">
        <v>184</v>
      </c>
      <c r="BA76" s="111" t="s">
        <v>150</v>
      </c>
      <c r="BB76" s="111" t="s">
        <v>119</v>
      </c>
      <c r="BC76" s="111" t="s">
        <v>2527</v>
      </c>
      <c r="BD76" s="111" t="s">
        <v>118</v>
      </c>
      <c r="BE76" s="111" t="s">
        <v>2376</v>
      </c>
      <c r="BF76" s="111" t="s">
        <v>13</v>
      </c>
      <c r="BG76" s="111" t="s">
        <v>6</v>
      </c>
      <c r="BH76" s="111" t="s">
        <v>13</v>
      </c>
      <c r="BI76" s="111" t="s">
        <v>6</v>
      </c>
      <c r="BJ76" s="111" t="s">
        <v>3713</v>
      </c>
      <c r="BK76" s="111" t="s">
        <v>118</v>
      </c>
      <c r="BL76" s="111" t="s">
        <v>13</v>
      </c>
      <c r="BM76" s="111" t="s">
        <v>13</v>
      </c>
      <c r="BN76" s="111" t="s">
        <v>3717</v>
      </c>
      <c r="BO76" s="111" t="s">
        <v>3717</v>
      </c>
      <c r="BP76" s="111" t="s">
        <v>2377</v>
      </c>
      <c r="BQ76" s="111" t="s">
        <v>2125</v>
      </c>
      <c r="BR76" s="111" t="s">
        <v>118</v>
      </c>
      <c r="BS76" s="111" t="s">
        <v>184</v>
      </c>
      <c r="BT76" s="111" t="s">
        <v>3241</v>
      </c>
      <c r="BU76" s="111" t="s">
        <v>119</v>
      </c>
      <c r="BV76" s="111" t="s">
        <v>184</v>
      </c>
      <c r="BW76" s="111" t="s">
        <v>6</v>
      </c>
      <c r="BX76" s="111" t="s">
        <v>6</v>
      </c>
      <c r="BY76" s="216">
        <v>2009</v>
      </c>
      <c r="BZ76" s="111" t="s">
        <v>119</v>
      </c>
      <c r="CA76" s="111" t="s">
        <v>303</v>
      </c>
      <c r="CB76" s="111" t="s">
        <v>6</v>
      </c>
      <c r="CC76" s="111" t="s">
        <v>6</v>
      </c>
      <c r="CD76" s="111" t="s">
        <v>6</v>
      </c>
      <c r="CE76" s="111" t="s">
        <v>119</v>
      </c>
      <c r="CF76" s="111" t="s">
        <v>6</v>
      </c>
      <c r="CG76" s="111" t="s">
        <v>184</v>
      </c>
      <c r="CH76" s="111" t="s">
        <v>371</v>
      </c>
      <c r="CI76" s="111" t="s">
        <v>119</v>
      </c>
      <c r="CJ76" s="111" t="s">
        <v>13</v>
      </c>
      <c r="CK76" s="111" t="s">
        <v>13</v>
      </c>
      <c r="CL76" s="111" t="s">
        <v>13</v>
      </c>
      <c r="CM76" s="111" t="s">
        <v>13</v>
      </c>
      <c r="CN76" s="111" t="s">
        <v>184</v>
      </c>
      <c r="CO76" s="111" t="s">
        <v>213</v>
      </c>
      <c r="CP76" s="111" t="s">
        <v>119</v>
      </c>
      <c r="CQ76" s="111" t="s">
        <v>184</v>
      </c>
      <c r="CR76" s="111" t="s">
        <v>242</v>
      </c>
      <c r="CS76" s="111" t="s">
        <v>1074</v>
      </c>
      <c r="CT76" s="111" t="s">
        <v>187</v>
      </c>
      <c r="CU76" s="111" t="s">
        <v>186</v>
      </c>
      <c r="CV76" s="111" t="s">
        <v>184</v>
      </c>
      <c r="CW76" s="111" t="s">
        <v>184</v>
      </c>
      <c r="CX76" s="111" t="s">
        <v>184</v>
      </c>
      <c r="CY76" s="111" t="s">
        <v>2519</v>
      </c>
      <c r="CZ76" s="111" t="s">
        <v>2524</v>
      </c>
      <c r="DA76" s="155" t="s">
        <v>184</v>
      </c>
      <c r="DB76" s="155" t="s">
        <v>6</v>
      </c>
      <c r="DC76" s="155" t="s">
        <v>6</v>
      </c>
      <c r="DD76" s="49" t="s">
        <v>3696</v>
      </c>
      <c r="DE76" s="155" t="s">
        <v>119</v>
      </c>
      <c r="DF76" s="155" t="s">
        <v>6</v>
      </c>
      <c r="DG76" s="155" t="s">
        <v>6</v>
      </c>
      <c r="DH76" s="155" t="s">
        <v>3595</v>
      </c>
      <c r="DI76" s="155" t="s">
        <v>118</v>
      </c>
      <c r="DJ76" s="155" t="s">
        <v>6</v>
      </c>
      <c r="DK76" s="155" t="s">
        <v>6</v>
      </c>
      <c r="DL76" s="155" t="s">
        <v>6</v>
      </c>
      <c r="DM76" s="155" t="s">
        <v>6</v>
      </c>
      <c r="DN76" s="155" t="s">
        <v>6</v>
      </c>
      <c r="DO76" s="155" t="s">
        <v>6</v>
      </c>
      <c r="DP76" s="155" t="s">
        <v>13</v>
      </c>
      <c r="DQ76" s="155" t="s">
        <v>6</v>
      </c>
      <c r="DR76" s="155" t="s">
        <v>6</v>
      </c>
      <c r="DS76" s="155" t="s">
        <v>13</v>
      </c>
      <c r="DT76" s="155" t="s">
        <v>184</v>
      </c>
      <c r="DU76" s="155" t="s">
        <v>2378</v>
      </c>
      <c r="DV76" s="111" t="s">
        <v>2560</v>
      </c>
      <c r="DW76" s="111" t="s">
        <v>1177</v>
      </c>
      <c r="DX76" s="111" t="s">
        <v>1177</v>
      </c>
      <c r="DY76" s="198" t="s">
        <v>3727</v>
      </c>
      <c r="DZ76" s="198" t="s">
        <v>3699</v>
      </c>
      <c r="EA76" s="198" t="s">
        <v>2897</v>
      </c>
      <c r="EB76" s="190" t="s">
        <v>13</v>
      </c>
      <c r="EC76" s="198" t="s">
        <v>6</v>
      </c>
      <c r="ED76" s="198" t="s">
        <v>6</v>
      </c>
      <c r="EE76" s="198" t="s">
        <v>2729</v>
      </c>
      <c r="EF76" s="358">
        <v>1</v>
      </c>
      <c r="EG76" s="216" t="s">
        <v>3501</v>
      </c>
      <c r="EH76" s="155" t="s">
        <v>2375</v>
      </c>
      <c r="EI76" s="155" t="s">
        <v>118</v>
      </c>
      <c r="EJ76" s="155" t="s">
        <v>184</v>
      </c>
      <c r="EK76" s="155" t="s">
        <v>216</v>
      </c>
      <c r="EL76" s="155" t="s">
        <v>6</v>
      </c>
      <c r="EM76" s="155" t="s">
        <v>6</v>
      </c>
      <c r="EN76" s="216">
        <v>0.15</v>
      </c>
      <c r="EO76" s="155" t="s">
        <v>118</v>
      </c>
      <c r="EP76" s="155" t="s">
        <v>6</v>
      </c>
      <c r="EQ76" s="155" t="s">
        <v>6</v>
      </c>
      <c r="ER76" s="155" t="s">
        <v>6</v>
      </c>
      <c r="ES76" s="155" t="s">
        <v>6</v>
      </c>
      <c r="ET76" s="155" t="s">
        <v>6</v>
      </c>
      <c r="EU76" s="155" t="s">
        <v>184</v>
      </c>
      <c r="EV76" s="155" t="s">
        <v>118</v>
      </c>
      <c r="EW76" s="155" t="s">
        <v>6</v>
      </c>
      <c r="EX76" s="155" t="s">
        <v>6</v>
      </c>
      <c r="EY76" s="155" t="s">
        <v>2306</v>
      </c>
      <c r="EZ76" s="155" t="s">
        <v>203</v>
      </c>
      <c r="FA76" s="155" t="s">
        <v>184</v>
      </c>
    </row>
    <row r="77" spans="1:157" s="110" customFormat="1" ht="92" customHeight="1" x14ac:dyDescent="0.35">
      <c r="A77" s="155" t="s">
        <v>1972</v>
      </c>
      <c r="B77" s="155" t="s">
        <v>2113</v>
      </c>
      <c r="C77" s="29" t="s">
        <v>2238</v>
      </c>
      <c r="D77" s="155" t="s">
        <v>2413</v>
      </c>
      <c r="E77" s="217" t="s">
        <v>2414</v>
      </c>
      <c r="F77" s="155" t="s">
        <v>2414</v>
      </c>
      <c r="G77" s="155" t="s">
        <v>2415</v>
      </c>
      <c r="H77" s="155" t="s">
        <v>3637</v>
      </c>
      <c r="I77" s="155" t="s">
        <v>2416</v>
      </c>
      <c r="J77" s="216" t="s">
        <v>3439</v>
      </c>
      <c r="K77" s="155" t="s">
        <v>1304</v>
      </c>
      <c r="L77" s="155" t="s">
        <v>2417</v>
      </c>
      <c r="M77" s="155" t="s">
        <v>3720</v>
      </c>
      <c r="N77" s="155" t="s">
        <v>3720</v>
      </c>
      <c r="O77" s="111" t="s">
        <v>6</v>
      </c>
      <c r="P77" s="111" t="s">
        <v>6</v>
      </c>
      <c r="Q77" s="111" t="s">
        <v>6</v>
      </c>
      <c r="R77" s="111" t="s">
        <v>6</v>
      </c>
      <c r="S77" s="155" t="s">
        <v>2418</v>
      </c>
      <c r="T77" s="155" t="s">
        <v>118</v>
      </c>
      <c r="U77" s="155" t="s">
        <v>3710</v>
      </c>
      <c r="V77" s="155" t="s">
        <v>184</v>
      </c>
      <c r="W77" s="155" t="s">
        <v>3159</v>
      </c>
      <c r="X77" s="155">
        <v>2013</v>
      </c>
      <c r="Y77" s="155" t="s">
        <v>3156</v>
      </c>
      <c r="Z77" s="155">
        <v>2013</v>
      </c>
      <c r="AA77" s="155">
        <v>4</v>
      </c>
      <c r="AB77" s="155" t="s">
        <v>118</v>
      </c>
      <c r="AC77" s="155" t="s">
        <v>184</v>
      </c>
      <c r="AD77" s="155" t="s">
        <v>6</v>
      </c>
      <c r="AE77" s="155" t="s">
        <v>6</v>
      </c>
      <c r="AF77" s="216" t="s">
        <v>6</v>
      </c>
      <c r="AG77" s="155" t="s">
        <v>6</v>
      </c>
      <c r="AH77" s="155" t="s">
        <v>6</v>
      </c>
      <c r="AI77" s="155" t="s">
        <v>6</v>
      </c>
      <c r="AJ77" s="155" t="s">
        <v>6</v>
      </c>
      <c r="AK77" s="155" t="s">
        <v>110</v>
      </c>
      <c r="AL77" s="155" t="s">
        <v>118</v>
      </c>
      <c r="AM77" s="111" t="s">
        <v>2898</v>
      </c>
      <c r="AN77" s="111" t="s">
        <v>2419</v>
      </c>
      <c r="AO77" s="111" t="s">
        <v>118</v>
      </c>
      <c r="AP77" s="111" t="s">
        <v>166</v>
      </c>
      <c r="AQ77" s="111" t="s">
        <v>135</v>
      </c>
      <c r="AR77" s="111" t="s">
        <v>119</v>
      </c>
      <c r="AS77" s="111" t="s">
        <v>3214</v>
      </c>
      <c r="AT77" s="111" t="s">
        <v>3702</v>
      </c>
      <c r="AU77" s="111" t="s">
        <v>119</v>
      </c>
      <c r="AV77" s="216" t="s">
        <v>2357</v>
      </c>
      <c r="AW77" s="111" t="s">
        <v>2420</v>
      </c>
      <c r="AX77" s="111" t="s">
        <v>184</v>
      </c>
      <c r="AY77" s="111" t="s">
        <v>3700</v>
      </c>
      <c r="AZ77" s="111" t="s">
        <v>2421</v>
      </c>
      <c r="BA77" s="111" t="s">
        <v>150</v>
      </c>
      <c r="BB77" s="111" t="s">
        <v>118</v>
      </c>
      <c r="BC77" s="111" t="s">
        <v>2527</v>
      </c>
      <c r="BD77" s="111" t="s">
        <v>118</v>
      </c>
      <c r="BE77" s="111" t="s">
        <v>2422</v>
      </c>
      <c r="BF77" s="111"/>
      <c r="BG77" s="111" t="s">
        <v>6</v>
      </c>
      <c r="BH77" s="111" t="s">
        <v>13</v>
      </c>
      <c r="BI77" s="111" t="s">
        <v>6</v>
      </c>
      <c r="BJ77" s="111" t="s">
        <v>3713</v>
      </c>
      <c r="BK77" s="111" t="s">
        <v>119</v>
      </c>
      <c r="BL77" s="111" t="s">
        <v>6</v>
      </c>
      <c r="BM77" s="111" t="s">
        <v>6</v>
      </c>
      <c r="BN77" s="111" t="s">
        <v>6</v>
      </c>
      <c r="BO77" s="111" t="s">
        <v>3717</v>
      </c>
      <c r="BP77" s="111" t="s">
        <v>184</v>
      </c>
      <c r="BQ77" s="111" t="s">
        <v>6</v>
      </c>
      <c r="BR77" s="111" t="s">
        <v>6</v>
      </c>
      <c r="BS77" s="111" t="s">
        <v>6</v>
      </c>
      <c r="BT77" s="111" t="s">
        <v>3241</v>
      </c>
      <c r="BU77" s="111" t="s">
        <v>119</v>
      </c>
      <c r="BV77" s="111" t="s">
        <v>2423</v>
      </c>
      <c r="BW77" s="111" t="s">
        <v>6</v>
      </c>
      <c r="BX77" s="111" t="s">
        <v>6</v>
      </c>
      <c r="BY77" s="111">
        <v>2013</v>
      </c>
      <c r="BZ77" s="111" t="s">
        <v>119</v>
      </c>
      <c r="CA77" s="111" t="s">
        <v>303</v>
      </c>
      <c r="CB77" s="111" t="s">
        <v>6</v>
      </c>
      <c r="CC77" s="111" t="s">
        <v>6</v>
      </c>
      <c r="CD77" s="111" t="s">
        <v>6</v>
      </c>
      <c r="CE77" s="111" t="s">
        <v>6</v>
      </c>
      <c r="CF77" s="111" t="s">
        <v>6</v>
      </c>
      <c r="CG77" s="111" t="s">
        <v>184</v>
      </c>
      <c r="CH77" s="111" t="s">
        <v>6</v>
      </c>
      <c r="CI77" s="111" t="s">
        <v>6</v>
      </c>
      <c r="CJ77" s="111" t="s">
        <v>6</v>
      </c>
      <c r="CK77" s="111" t="s">
        <v>6</v>
      </c>
      <c r="CL77" s="111" t="s">
        <v>6</v>
      </c>
      <c r="CM77" s="111" t="s">
        <v>6</v>
      </c>
      <c r="CN77" s="111" t="s">
        <v>184</v>
      </c>
      <c r="CO77" s="111" t="s">
        <v>20</v>
      </c>
      <c r="CP77" s="111" t="s">
        <v>119</v>
      </c>
      <c r="CQ77" s="111" t="s">
        <v>2424</v>
      </c>
      <c r="CR77" s="111" t="s">
        <v>242</v>
      </c>
      <c r="CS77" s="111" t="s">
        <v>186</v>
      </c>
      <c r="CT77" s="111" t="s">
        <v>188</v>
      </c>
      <c r="CU77" s="111" t="s">
        <v>186</v>
      </c>
      <c r="CV77" s="111" t="s">
        <v>184</v>
      </c>
      <c r="CW77" s="111" t="s">
        <v>184</v>
      </c>
      <c r="CX77" s="111" t="s">
        <v>184</v>
      </c>
      <c r="CY77" s="111" t="s">
        <v>2520</v>
      </c>
      <c r="CZ77" s="111" t="s">
        <v>2524</v>
      </c>
      <c r="DA77" s="155" t="s">
        <v>2425</v>
      </c>
      <c r="DB77" s="155" t="s">
        <v>6</v>
      </c>
      <c r="DC77" s="155" t="s">
        <v>6</v>
      </c>
      <c r="DD77" s="155" t="s">
        <v>3696</v>
      </c>
      <c r="DE77" s="155" t="s">
        <v>119</v>
      </c>
      <c r="DF77" s="155" t="s">
        <v>6</v>
      </c>
      <c r="DG77" s="155" t="s">
        <v>6</v>
      </c>
      <c r="DH77" s="155" t="s">
        <v>3595</v>
      </c>
      <c r="DI77" s="155" t="s">
        <v>119</v>
      </c>
      <c r="DJ77" s="155" t="s">
        <v>6</v>
      </c>
      <c r="DK77" s="155" t="s">
        <v>6</v>
      </c>
      <c r="DL77" s="155" t="s">
        <v>6</v>
      </c>
      <c r="DM77" s="155" t="s">
        <v>6</v>
      </c>
      <c r="DN77" s="155" t="s">
        <v>6</v>
      </c>
      <c r="DO77" s="155" t="s">
        <v>6</v>
      </c>
      <c r="DP77" s="155" t="s">
        <v>6</v>
      </c>
      <c r="DQ77" s="155" t="s">
        <v>6</v>
      </c>
      <c r="DR77" s="155" t="s">
        <v>6</v>
      </c>
      <c r="DS77" s="155" t="s">
        <v>6</v>
      </c>
      <c r="DT77" s="155" t="s">
        <v>184</v>
      </c>
      <c r="DU77" s="155" t="s">
        <v>2426</v>
      </c>
      <c r="DV77" s="111" t="s">
        <v>2560</v>
      </c>
      <c r="DW77" s="111" t="s">
        <v>1177</v>
      </c>
      <c r="DX77" s="111" t="s">
        <v>1177</v>
      </c>
      <c r="DY77" s="198" t="s">
        <v>3727</v>
      </c>
      <c r="DZ77" s="198" t="s">
        <v>1908</v>
      </c>
      <c r="EA77" s="198" t="s">
        <v>2900</v>
      </c>
      <c r="EB77" s="190" t="s">
        <v>13</v>
      </c>
      <c r="EC77" s="198" t="s">
        <v>2811</v>
      </c>
      <c r="ED77" s="198" t="s">
        <v>2815</v>
      </c>
      <c r="EE77" s="356" t="s">
        <v>2735</v>
      </c>
      <c r="EF77" s="48" t="s">
        <v>6</v>
      </c>
      <c r="EG77" s="216" t="s">
        <v>3501</v>
      </c>
      <c r="EH77" s="155" t="s">
        <v>2375</v>
      </c>
      <c r="EI77" s="155" t="s">
        <v>6</v>
      </c>
      <c r="EJ77" s="155" t="s">
        <v>184</v>
      </c>
      <c r="EK77" s="155" t="s">
        <v>216</v>
      </c>
      <c r="EL77" s="155">
        <v>2013</v>
      </c>
      <c r="EM77" s="155" t="s">
        <v>118</v>
      </c>
      <c r="EN77" s="155" t="s">
        <v>6</v>
      </c>
      <c r="EO77" s="155" t="s">
        <v>6</v>
      </c>
      <c r="EP77" s="155" t="s">
        <v>6</v>
      </c>
      <c r="EQ77" s="155" t="s">
        <v>6</v>
      </c>
      <c r="ER77" s="155" t="s">
        <v>6</v>
      </c>
      <c r="ES77" s="155" t="s">
        <v>6</v>
      </c>
      <c r="ET77" s="155" t="s">
        <v>6</v>
      </c>
      <c r="EU77" s="155" t="s">
        <v>184</v>
      </c>
      <c r="EV77" s="155" t="s">
        <v>118</v>
      </c>
      <c r="EW77" s="155" t="s">
        <v>6</v>
      </c>
      <c r="EX77" s="155" t="s">
        <v>6</v>
      </c>
      <c r="EY77" s="155" t="s">
        <v>184</v>
      </c>
      <c r="EZ77" s="155" t="s">
        <v>203</v>
      </c>
      <c r="FA77" s="155" t="s">
        <v>184</v>
      </c>
    </row>
    <row r="78" spans="1:157" s="110" customFormat="1" ht="92" customHeight="1" x14ac:dyDescent="0.35">
      <c r="A78" s="155" t="s">
        <v>1984</v>
      </c>
      <c r="B78" s="155" t="s">
        <v>2113</v>
      </c>
      <c r="C78" s="29" t="s">
        <v>2427</v>
      </c>
      <c r="D78" s="155" t="s">
        <v>2413</v>
      </c>
      <c r="E78" s="217" t="s">
        <v>2414</v>
      </c>
      <c r="F78" s="155" t="s">
        <v>2414</v>
      </c>
      <c r="G78" s="155" t="s">
        <v>2415</v>
      </c>
      <c r="H78" s="217" t="s">
        <v>3637</v>
      </c>
      <c r="I78" s="155" t="s">
        <v>2416</v>
      </c>
      <c r="J78" s="216" t="s">
        <v>3439</v>
      </c>
      <c r="K78" s="155" t="s">
        <v>1304</v>
      </c>
      <c r="L78" s="155" t="s">
        <v>2417</v>
      </c>
      <c r="M78" s="155" t="s">
        <v>3720</v>
      </c>
      <c r="N78" s="155" t="s">
        <v>3720</v>
      </c>
      <c r="O78" s="111" t="s">
        <v>6</v>
      </c>
      <c r="P78" s="111" t="s">
        <v>6</v>
      </c>
      <c r="Q78" s="111" t="s">
        <v>6</v>
      </c>
      <c r="R78" s="111" t="s">
        <v>6</v>
      </c>
      <c r="S78" s="155" t="s">
        <v>2418</v>
      </c>
      <c r="T78" s="155" t="s">
        <v>118</v>
      </c>
      <c r="U78" s="217" t="s">
        <v>3710</v>
      </c>
      <c r="V78" s="155" t="s">
        <v>184</v>
      </c>
      <c r="W78" s="155" t="s">
        <v>3159</v>
      </c>
      <c r="X78" s="155">
        <v>2013</v>
      </c>
      <c r="Y78" s="155" t="s">
        <v>3156</v>
      </c>
      <c r="Z78" s="155">
        <v>2013</v>
      </c>
      <c r="AA78" s="155">
        <v>4</v>
      </c>
      <c r="AB78" s="155" t="s">
        <v>118</v>
      </c>
      <c r="AC78" s="155" t="s">
        <v>184</v>
      </c>
      <c r="AD78" s="155" t="s">
        <v>6</v>
      </c>
      <c r="AE78" s="155" t="s">
        <v>6</v>
      </c>
      <c r="AF78" s="216" t="s">
        <v>6</v>
      </c>
      <c r="AG78" s="155" t="s">
        <v>6</v>
      </c>
      <c r="AH78" s="155" t="s">
        <v>6</v>
      </c>
      <c r="AI78" s="155" t="s">
        <v>6</v>
      </c>
      <c r="AJ78" s="155" t="s">
        <v>6</v>
      </c>
      <c r="AK78" s="155" t="s">
        <v>110</v>
      </c>
      <c r="AL78" s="155" t="s">
        <v>118</v>
      </c>
      <c r="AM78" s="111" t="s">
        <v>2898</v>
      </c>
      <c r="AN78" s="111" t="s">
        <v>2419</v>
      </c>
      <c r="AO78" s="111" t="s">
        <v>118</v>
      </c>
      <c r="AP78" s="111" t="s">
        <v>166</v>
      </c>
      <c r="AQ78" s="111" t="s">
        <v>135</v>
      </c>
      <c r="AR78" s="111" t="s">
        <v>119</v>
      </c>
      <c r="AS78" s="111" t="s">
        <v>3214</v>
      </c>
      <c r="AT78" s="111" t="s">
        <v>3702</v>
      </c>
      <c r="AU78" s="111" t="s">
        <v>119</v>
      </c>
      <c r="AV78" s="216" t="s">
        <v>2357</v>
      </c>
      <c r="AW78" s="111" t="s">
        <v>2420</v>
      </c>
      <c r="AX78" s="111" t="s">
        <v>184</v>
      </c>
      <c r="AY78" s="111" t="s">
        <v>3700</v>
      </c>
      <c r="AZ78" s="111" t="s">
        <v>2421</v>
      </c>
      <c r="BA78" s="111" t="s">
        <v>150</v>
      </c>
      <c r="BB78" s="111" t="s">
        <v>118</v>
      </c>
      <c r="BC78" s="111" t="s">
        <v>2527</v>
      </c>
      <c r="BD78" s="111" t="s">
        <v>118</v>
      </c>
      <c r="BE78" s="111" t="s">
        <v>2422</v>
      </c>
      <c r="BF78" s="111"/>
      <c r="BG78" s="111" t="s">
        <v>6</v>
      </c>
      <c r="BH78" s="111" t="s">
        <v>13</v>
      </c>
      <c r="BI78" s="111" t="s">
        <v>6</v>
      </c>
      <c r="BJ78" s="111" t="s">
        <v>3713</v>
      </c>
      <c r="BK78" s="111" t="s">
        <v>119</v>
      </c>
      <c r="BL78" s="111" t="s">
        <v>6</v>
      </c>
      <c r="BM78" s="111" t="s">
        <v>6</v>
      </c>
      <c r="BN78" s="111" t="s">
        <v>6</v>
      </c>
      <c r="BO78" s="111" t="s">
        <v>3717</v>
      </c>
      <c r="BP78" s="111" t="s">
        <v>184</v>
      </c>
      <c r="BQ78" s="111" t="s">
        <v>6</v>
      </c>
      <c r="BR78" s="111" t="s">
        <v>6</v>
      </c>
      <c r="BS78" s="111" t="s">
        <v>6</v>
      </c>
      <c r="BT78" s="111" t="s">
        <v>3241</v>
      </c>
      <c r="BU78" s="111" t="s">
        <v>119</v>
      </c>
      <c r="BV78" s="111" t="s">
        <v>2423</v>
      </c>
      <c r="BW78" s="111" t="s">
        <v>6</v>
      </c>
      <c r="BX78" s="111" t="s">
        <v>6</v>
      </c>
      <c r="BY78" s="111">
        <v>2013</v>
      </c>
      <c r="BZ78" s="111" t="s">
        <v>119</v>
      </c>
      <c r="CA78" s="111" t="s">
        <v>303</v>
      </c>
      <c r="CB78" s="111" t="s">
        <v>6</v>
      </c>
      <c r="CC78" s="111" t="s">
        <v>6</v>
      </c>
      <c r="CD78" s="111" t="s">
        <v>6</v>
      </c>
      <c r="CE78" s="111" t="s">
        <v>6</v>
      </c>
      <c r="CF78" s="111" t="s">
        <v>6</v>
      </c>
      <c r="CG78" s="111" t="s">
        <v>184</v>
      </c>
      <c r="CH78" s="111" t="s">
        <v>6</v>
      </c>
      <c r="CI78" s="111" t="s">
        <v>6</v>
      </c>
      <c r="CJ78" s="111" t="s">
        <v>6</v>
      </c>
      <c r="CK78" s="111" t="s">
        <v>6</v>
      </c>
      <c r="CL78" s="111" t="s">
        <v>6</v>
      </c>
      <c r="CM78" s="111" t="s">
        <v>6</v>
      </c>
      <c r="CN78" s="111" t="s">
        <v>184</v>
      </c>
      <c r="CO78" s="111" t="s">
        <v>20</v>
      </c>
      <c r="CP78" s="111" t="s">
        <v>119</v>
      </c>
      <c r="CQ78" s="111" t="s">
        <v>2424</v>
      </c>
      <c r="CR78" s="111" t="s">
        <v>242</v>
      </c>
      <c r="CS78" s="111" t="s">
        <v>186</v>
      </c>
      <c r="CT78" s="111" t="s">
        <v>188</v>
      </c>
      <c r="CU78" s="111" t="s">
        <v>186</v>
      </c>
      <c r="CV78" s="111" t="s">
        <v>184</v>
      </c>
      <c r="CW78" s="111" t="s">
        <v>184</v>
      </c>
      <c r="CX78" s="111" t="s">
        <v>184</v>
      </c>
      <c r="CY78" s="111" t="s">
        <v>2520</v>
      </c>
      <c r="CZ78" s="111" t="s">
        <v>2524</v>
      </c>
      <c r="DA78" s="155" t="s">
        <v>2425</v>
      </c>
      <c r="DB78" s="155" t="s">
        <v>6</v>
      </c>
      <c r="DC78" s="155" t="s">
        <v>6</v>
      </c>
      <c r="DD78" s="155" t="s">
        <v>3696</v>
      </c>
      <c r="DE78" s="155" t="s">
        <v>119</v>
      </c>
      <c r="DF78" s="155" t="s">
        <v>6</v>
      </c>
      <c r="DG78" s="155" t="s">
        <v>6</v>
      </c>
      <c r="DH78" s="155" t="s">
        <v>3595</v>
      </c>
      <c r="DI78" s="155" t="s">
        <v>119</v>
      </c>
      <c r="DJ78" s="155" t="s">
        <v>6</v>
      </c>
      <c r="DK78" s="155" t="s">
        <v>6</v>
      </c>
      <c r="DL78" s="155" t="s">
        <v>6</v>
      </c>
      <c r="DM78" s="155" t="s">
        <v>6</v>
      </c>
      <c r="DN78" s="155" t="s">
        <v>6</v>
      </c>
      <c r="DO78" s="155" t="s">
        <v>6</v>
      </c>
      <c r="DP78" s="155" t="s">
        <v>6</v>
      </c>
      <c r="DQ78" s="155" t="s">
        <v>6</v>
      </c>
      <c r="DR78" s="155" t="s">
        <v>6</v>
      </c>
      <c r="DS78" s="155" t="s">
        <v>6</v>
      </c>
      <c r="DT78" s="155" t="s">
        <v>184</v>
      </c>
      <c r="DU78" s="155" t="s">
        <v>2426</v>
      </c>
      <c r="DV78" s="111" t="s">
        <v>2560</v>
      </c>
      <c r="DW78" s="111" t="s">
        <v>1177</v>
      </c>
      <c r="DX78" s="111" t="s">
        <v>1177</v>
      </c>
      <c r="DY78" s="198" t="s">
        <v>3727</v>
      </c>
      <c r="DZ78" s="198" t="s">
        <v>3699</v>
      </c>
      <c r="EA78" s="198" t="s">
        <v>2899</v>
      </c>
      <c r="EB78" s="190" t="s">
        <v>13</v>
      </c>
      <c r="EC78" s="198" t="s">
        <v>2811</v>
      </c>
      <c r="ED78" s="111" t="s">
        <v>2790</v>
      </c>
      <c r="EE78" s="356" t="s">
        <v>2735</v>
      </c>
      <c r="EF78" s="48" t="s">
        <v>6</v>
      </c>
      <c r="EG78" s="216" t="s">
        <v>3501</v>
      </c>
      <c r="EH78" s="155" t="s">
        <v>2375</v>
      </c>
      <c r="EI78" s="155" t="s">
        <v>6</v>
      </c>
      <c r="EJ78" s="155" t="s">
        <v>184</v>
      </c>
      <c r="EK78" s="155" t="s">
        <v>216</v>
      </c>
      <c r="EL78" s="155">
        <v>2013</v>
      </c>
      <c r="EM78" s="155" t="s">
        <v>118</v>
      </c>
      <c r="EN78" s="155" t="s">
        <v>6</v>
      </c>
      <c r="EO78" s="155" t="s">
        <v>6</v>
      </c>
      <c r="EP78" s="155" t="s">
        <v>6</v>
      </c>
      <c r="EQ78" s="155" t="s">
        <v>6</v>
      </c>
      <c r="ER78" s="155" t="s">
        <v>6</v>
      </c>
      <c r="ES78" s="155" t="s">
        <v>6</v>
      </c>
      <c r="ET78" s="155" t="s">
        <v>6</v>
      </c>
      <c r="EU78" s="155" t="s">
        <v>184</v>
      </c>
      <c r="EV78" s="155" t="s">
        <v>118</v>
      </c>
      <c r="EW78" s="155" t="s">
        <v>6</v>
      </c>
      <c r="EX78" s="155" t="s">
        <v>6</v>
      </c>
      <c r="EY78" s="155" t="s">
        <v>184</v>
      </c>
      <c r="EZ78" s="155" t="s">
        <v>203</v>
      </c>
      <c r="FA78" s="155" t="s">
        <v>184</v>
      </c>
    </row>
    <row r="79" spans="1:157" s="110" customFormat="1" ht="106" customHeight="1" x14ac:dyDescent="0.35">
      <c r="A79" s="155" t="s">
        <v>1985</v>
      </c>
      <c r="B79" s="155" t="s">
        <v>2113</v>
      </c>
      <c r="C79" s="29" t="s">
        <v>2428</v>
      </c>
      <c r="D79" s="155" t="s">
        <v>1321</v>
      </c>
      <c r="E79" s="217" t="s">
        <v>3614</v>
      </c>
      <c r="F79" s="217" t="s">
        <v>3524</v>
      </c>
      <c r="G79" s="155">
        <v>2010</v>
      </c>
      <c r="H79" s="155" t="s">
        <v>3638</v>
      </c>
      <c r="I79" s="155" t="s">
        <v>3523</v>
      </c>
      <c r="J79" s="216" t="s">
        <v>3439</v>
      </c>
      <c r="K79" s="155" t="s">
        <v>1304</v>
      </c>
      <c r="L79" s="155" t="s">
        <v>184</v>
      </c>
      <c r="M79" s="155" t="s">
        <v>6</v>
      </c>
      <c r="N79" s="155" t="s">
        <v>3718</v>
      </c>
      <c r="O79" s="111" t="s">
        <v>144</v>
      </c>
      <c r="P79" s="111" t="s">
        <v>118</v>
      </c>
      <c r="Q79" s="111" t="s">
        <v>326</v>
      </c>
      <c r="R79" s="111" t="s">
        <v>118</v>
      </c>
      <c r="S79" s="155" t="s">
        <v>2865</v>
      </c>
      <c r="T79" s="155" t="s">
        <v>118</v>
      </c>
      <c r="U79" s="155" t="s">
        <v>3593</v>
      </c>
      <c r="V79" s="155" t="s">
        <v>184</v>
      </c>
      <c r="W79" s="155" t="s">
        <v>2217</v>
      </c>
      <c r="X79" s="155">
        <v>2008</v>
      </c>
      <c r="Y79" s="155" t="s">
        <v>3159</v>
      </c>
      <c r="Z79" s="155">
        <v>2008</v>
      </c>
      <c r="AA79" s="155">
        <v>2</v>
      </c>
      <c r="AB79" s="155" t="s">
        <v>118</v>
      </c>
      <c r="AC79" s="155" t="s">
        <v>184</v>
      </c>
      <c r="AD79" s="155" t="s">
        <v>6</v>
      </c>
      <c r="AE79" s="155" t="s">
        <v>6</v>
      </c>
      <c r="AF79" s="216" t="s">
        <v>6</v>
      </c>
      <c r="AG79" s="155" t="s">
        <v>6</v>
      </c>
      <c r="AH79" s="155" t="s">
        <v>6</v>
      </c>
      <c r="AI79" s="155" t="s">
        <v>6</v>
      </c>
      <c r="AJ79" s="155" t="s">
        <v>6</v>
      </c>
      <c r="AK79" s="155" t="s">
        <v>110</v>
      </c>
      <c r="AL79" s="155" t="s">
        <v>118</v>
      </c>
      <c r="AM79" s="111" t="s">
        <v>2866</v>
      </c>
      <c r="AN79" s="111" t="s">
        <v>2867</v>
      </c>
      <c r="AO79" s="111" t="s">
        <v>118</v>
      </c>
      <c r="AP79" s="111" t="s">
        <v>166</v>
      </c>
      <c r="AQ79" s="111" t="s">
        <v>134</v>
      </c>
      <c r="AR79" s="111" t="s">
        <v>118</v>
      </c>
      <c r="AS79" s="111" t="s">
        <v>3215</v>
      </c>
      <c r="AT79" s="111" t="s">
        <v>3705</v>
      </c>
      <c r="AU79" s="111" t="s">
        <v>119</v>
      </c>
      <c r="AV79" s="216" t="s">
        <v>2210</v>
      </c>
      <c r="AW79" s="111" t="s">
        <v>2428</v>
      </c>
      <c r="AX79" s="111" t="s">
        <v>184</v>
      </c>
      <c r="AY79" s="111" t="s">
        <v>3700</v>
      </c>
      <c r="AZ79" s="111" t="s">
        <v>2868</v>
      </c>
      <c r="BA79" s="216" t="s">
        <v>132</v>
      </c>
      <c r="BB79" s="216" t="s">
        <v>119</v>
      </c>
      <c r="BC79" s="111" t="s">
        <v>2527</v>
      </c>
      <c r="BD79" s="111" t="s">
        <v>118</v>
      </c>
      <c r="BE79" s="111" t="s">
        <v>184</v>
      </c>
      <c r="BF79" s="111" t="s">
        <v>6</v>
      </c>
      <c r="BG79" s="111" t="s">
        <v>6</v>
      </c>
      <c r="BH79" s="111" t="s">
        <v>13</v>
      </c>
      <c r="BI79" s="111" t="s">
        <v>6</v>
      </c>
      <c r="BJ79" s="111" t="s">
        <v>6</v>
      </c>
      <c r="BK79" s="111" t="s">
        <v>6</v>
      </c>
      <c r="BL79" s="111" t="s">
        <v>6</v>
      </c>
      <c r="BM79" s="111" t="s">
        <v>6</v>
      </c>
      <c r="BN79" s="111" t="s">
        <v>6</v>
      </c>
      <c r="BO79" s="111" t="s">
        <v>3717</v>
      </c>
      <c r="BP79" s="111" t="s">
        <v>184</v>
      </c>
      <c r="BQ79" s="111" t="s">
        <v>2125</v>
      </c>
      <c r="BR79" s="111" t="s">
        <v>118</v>
      </c>
      <c r="BS79" s="111" t="s">
        <v>2869</v>
      </c>
      <c r="BT79" s="111" t="s">
        <v>2554</v>
      </c>
      <c r="BU79" s="111" t="s">
        <v>119</v>
      </c>
      <c r="BV79" s="111" t="s">
        <v>184</v>
      </c>
      <c r="BW79" s="111" t="s">
        <v>6</v>
      </c>
      <c r="BX79" s="111" t="s">
        <v>6</v>
      </c>
      <c r="BY79" s="111">
        <v>2007</v>
      </c>
      <c r="BZ79" s="111" t="s">
        <v>119</v>
      </c>
      <c r="CA79" s="111" t="s">
        <v>303</v>
      </c>
      <c r="CB79" s="111" t="s">
        <v>6</v>
      </c>
      <c r="CC79" s="111" t="s">
        <v>6</v>
      </c>
      <c r="CD79" s="111">
        <v>7.9</v>
      </c>
      <c r="CE79" s="111" t="s">
        <v>6</v>
      </c>
      <c r="CF79" s="111" t="s">
        <v>6</v>
      </c>
      <c r="CG79" s="111" t="s">
        <v>2870</v>
      </c>
      <c r="CH79" s="111" t="s">
        <v>6</v>
      </c>
      <c r="CI79" s="111" t="s">
        <v>6</v>
      </c>
      <c r="CJ79" s="111" t="s">
        <v>6</v>
      </c>
      <c r="CK79" s="111" t="s">
        <v>6</v>
      </c>
      <c r="CL79" s="111" t="s">
        <v>6</v>
      </c>
      <c r="CM79" s="111" t="s">
        <v>6</v>
      </c>
      <c r="CN79" s="111" t="s">
        <v>184</v>
      </c>
      <c r="CO79" s="111" t="s">
        <v>20</v>
      </c>
      <c r="CP79" s="111" t="s">
        <v>118</v>
      </c>
      <c r="CQ79" s="111" t="s">
        <v>2424</v>
      </c>
      <c r="CR79" s="111" t="s">
        <v>242</v>
      </c>
      <c r="CS79" s="111" t="s">
        <v>186</v>
      </c>
      <c r="CT79" s="111" t="s">
        <v>187</v>
      </c>
      <c r="CU79" s="111" t="s">
        <v>186</v>
      </c>
      <c r="CV79" s="111" t="s">
        <v>2871</v>
      </c>
      <c r="CW79" s="111" t="s">
        <v>184</v>
      </c>
      <c r="CX79" s="111" t="s">
        <v>184</v>
      </c>
      <c r="CY79" s="111" t="s">
        <v>2520</v>
      </c>
      <c r="CZ79" s="111" t="s">
        <v>2524</v>
      </c>
      <c r="DA79" s="155" t="s">
        <v>2872</v>
      </c>
      <c r="DB79" s="155" t="s">
        <v>6</v>
      </c>
      <c r="DC79" s="155" t="s">
        <v>6</v>
      </c>
      <c r="DD79" s="155" t="s">
        <v>3696</v>
      </c>
      <c r="DE79" s="155" t="s">
        <v>119</v>
      </c>
      <c r="DF79" s="155" t="s">
        <v>6</v>
      </c>
      <c r="DG79" s="155" t="s">
        <v>6</v>
      </c>
      <c r="DH79" s="155" t="s">
        <v>3595</v>
      </c>
      <c r="DI79" s="155" t="s">
        <v>118</v>
      </c>
      <c r="DJ79" s="155" t="s">
        <v>6</v>
      </c>
      <c r="DK79" s="155" t="s">
        <v>6</v>
      </c>
      <c r="DL79" s="155" t="s">
        <v>6</v>
      </c>
      <c r="DM79" s="155" t="s">
        <v>6</v>
      </c>
      <c r="DN79" s="155" t="s">
        <v>6</v>
      </c>
      <c r="DO79" s="155" t="s">
        <v>6</v>
      </c>
      <c r="DP79" s="155" t="s">
        <v>13</v>
      </c>
      <c r="DQ79" s="155" t="s">
        <v>6</v>
      </c>
      <c r="DR79" s="155" t="s">
        <v>6</v>
      </c>
      <c r="DS79" s="155" t="s">
        <v>6</v>
      </c>
      <c r="DT79" s="155" t="s">
        <v>184</v>
      </c>
      <c r="DU79" s="155" t="s">
        <v>2873</v>
      </c>
      <c r="DV79" s="111" t="s">
        <v>2560</v>
      </c>
      <c r="DW79" s="111" t="s">
        <v>1177</v>
      </c>
      <c r="DX79" s="111" t="s">
        <v>1177</v>
      </c>
      <c r="DY79" s="198" t="s">
        <v>3727</v>
      </c>
      <c r="DZ79" s="198" t="s">
        <v>3699</v>
      </c>
      <c r="EA79" s="198" t="s">
        <v>2909</v>
      </c>
      <c r="EB79" s="190" t="s">
        <v>13</v>
      </c>
      <c r="EC79" s="198" t="s">
        <v>2910</v>
      </c>
      <c r="ED79" s="198" t="s">
        <v>2790</v>
      </c>
      <c r="EE79" s="216" t="s">
        <v>2738</v>
      </c>
      <c r="EF79" s="350">
        <v>10</v>
      </c>
      <c r="EG79" s="216" t="s">
        <v>3501</v>
      </c>
      <c r="EH79" s="155" t="s">
        <v>2874</v>
      </c>
      <c r="EI79" s="155" t="s">
        <v>6</v>
      </c>
      <c r="EJ79" s="155" t="s">
        <v>2875</v>
      </c>
      <c r="EK79" s="155" t="s">
        <v>216</v>
      </c>
      <c r="EL79" s="155" t="s">
        <v>6</v>
      </c>
      <c r="EM79" s="155" t="s">
        <v>6</v>
      </c>
      <c r="EN79" s="155" t="s">
        <v>6</v>
      </c>
      <c r="EO79" s="155" t="s">
        <v>6</v>
      </c>
      <c r="EP79" s="155" t="s">
        <v>6</v>
      </c>
      <c r="EQ79" s="155" t="s">
        <v>6</v>
      </c>
      <c r="ER79" s="155" t="s">
        <v>6</v>
      </c>
      <c r="ES79" s="155" t="s">
        <v>6</v>
      </c>
      <c r="ET79" s="155" t="s">
        <v>6</v>
      </c>
      <c r="EU79" s="155" t="s">
        <v>184</v>
      </c>
      <c r="EV79" s="155" t="s">
        <v>6</v>
      </c>
      <c r="EW79" s="155" t="s">
        <v>6</v>
      </c>
      <c r="EX79" s="155" t="s">
        <v>6</v>
      </c>
      <c r="EY79" s="155" t="s">
        <v>2876</v>
      </c>
      <c r="EZ79" s="155" t="s">
        <v>203</v>
      </c>
      <c r="FA79" s="155" t="s">
        <v>184</v>
      </c>
    </row>
    <row r="80" spans="1:157" s="110" customFormat="1" ht="58" customHeight="1" x14ac:dyDescent="0.35">
      <c r="A80" s="155" t="s">
        <v>1989</v>
      </c>
      <c r="B80" s="155" t="s">
        <v>2113</v>
      </c>
      <c r="C80" s="29" t="s">
        <v>2429</v>
      </c>
      <c r="D80" s="155" t="s">
        <v>1321</v>
      </c>
      <c r="E80" s="217" t="s">
        <v>3614</v>
      </c>
      <c r="F80" s="217" t="s">
        <v>3524</v>
      </c>
      <c r="G80" s="155">
        <v>2010</v>
      </c>
      <c r="H80" s="217" t="s">
        <v>3638</v>
      </c>
      <c r="I80" s="217" t="s">
        <v>3523</v>
      </c>
      <c r="J80" s="216" t="s">
        <v>3439</v>
      </c>
      <c r="K80" s="155" t="s">
        <v>1304</v>
      </c>
      <c r="L80" s="155" t="s">
        <v>184</v>
      </c>
      <c r="M80" s="155" t="s">
        <v>6</v>
      </c>
      <c r="N80" s="217" t="s">
        <v>3718</v>
      </c>
      <c r="O80" s="111" t="s">
        <v>144</v>
      </c>
      <c r="P80" s="111" t="s">
        <v>118</v>
      </c>
      <c r="Q80" s="111" t="s">
        <v>326</v>
      </c>
      <c r="R80" s="111" t="s">
        <v>118</v>
      </c>
      <c r="S80" s="155" t="s">
        <v>2865</v>
      </c>
      <c r="T80" s="155" t="s">
        <v>118</v>
      </c>
      <c r="U80" s="217" t="s">
        <v>3593</v>
      </c>
      <c r="V80" s="155" t="s">
        <v>184</v>
      </c>
      <c r="W80" s="155" t="s">
        <v>2217</v>
      </c>
      <c r="X80" s="155">
        <v>2008</v>
      </c>
      <c r="Y80" s="155" t="s">
        <v>3159</v>
      </c>
      <c r="Z80" s="155">
        <v>2008</v>
      </c>
      <c r="AA80" s="155">
        <v>2</v>
      </c>
      <c r="AB80" s="155" t="s">
        <v>118</v>
      </c>
      <c r="AC80" s="155" t="s">
        <v>184</v>
      </c>
      <c r="AD80" s="155" t="s">
        <v>6</v>
      </c>
      <c r="AE80" s="155" t="s">
        <v>6</v>
      </c>
      <c r="AF80" s="216" t="s">
        <v>6</v>
      </c>
      <c r="AG80" s="155" t="s">
        <v>6</v>
      </c>
      <c r="AH80" s="155" t="s">
        <v>6</v>
      </c>
      <c r="AI80" s="155" t="s">
        <v>6</v>
      </c>
      <c r="AJ80" s="155" t="s">
        <v>6</v>
      </c>
      <c r="AK80" s="155" t="s">
        <v>110</v>
      </c>
      <c r="AL80" s="155" t="s">
        <v>118</v>
      </c>
      <c r="AM80" s="111" t="s">
        <v>2866</v>
      </c>
      <c r="AN80" s="111" t="s">
        <v>2867</v>
      </c>
      <c r="AO80" s="111" t="s">
        <v>118</v>
      </c>
      <c r="AP80" s="111" t="s">
        <v>166</v>
      </c>
      <c r="AQ80" s="111" t="s">
        <v>134</v>
      </c>
      <c r="AR80" s="111" t="s">
        <v>118</v>
      </c>
      <c r="AS80" s="111" t="s">
        <v>3215</v>
      </c>
      <c r="AT80" s="111" t="s">
        <v>3702</v>
      </c>
      <c r="AU80" s="111" t="s">
        <v>119</v>
      </c>
      <c r="AV80" s="216" t="s">
        <v>2210</v>
      </c>
      <c r="AW80" s="111" t="s">
        <v>2429</v>
      </c>
      <c r="AX80" s="111" t="s">
        <v>184</v>
      </c>
      <c r="AY80" s="111" t="s">
        <v>3700</v>
      </c>
      <c r="AZ80" s="111" t="s">
        <v>2868</v>
      </c>
      <c r="BA80" s="216" t="s">
        <v>132</v>
      </c>
      <c r="BB80" s="216" t="s">
        <v>119</v>
      </c>
      <c r="BC80" s="111" t="s">
        <v>2527</v>
      </c>
      <c r="BD80" s="111" t="s">
        <v>118</v>
      </c>
      <c r="BE80" s="111" t="s">
        <v>184</v>
      </c>
      <c r="BF80" s="111" t="s">
        <v>6</v>
      </c>
      <c r="BG80" s="111" t="s">
        <v>6</v>
      </c>
      <c r="BH80" s="111" t="s">
        <v>13</v>
      </c>
      <c r="BI80" s="111" t="s">
        <v>6</v>
      </c>
      <c r="BJ80" s="111" t="s">
        <v>6</v>
      </c>
      <c r="BK80" s="111" t="s">
        <v>6</v>
      </c>
      <c r="BL80" s="111" t="s">
        <v>6</v>
      </c>
      <c r="BM80" s="111" t="s">
        <v>6</v>
      </c>
      <c r="BN80" s="111" t="s">
        <v>6</v>
      </c>
      <c r="BO80" s="111" t="s">
        <v>3717</v>
      </c>
      <c r="BP80" s="111" t="s">
        <v>184</v>
      </c>
      <c r="BQ80" s="111" t="s">
        <v>2125</v>
      </c>
      <c r="BR80" s="111" t="s">
        <v>118</v>
      </c>
      <c r="BS80" s="111" t="s">
        <v>2869</v>
      </c>
      <c r="BT80" s="111" t="s">
        <v>184</v>
      </c>
      <c r="BU80" s="111" t="s">
        <v>6</v>
      </c>
      <c r="BV80" s="111" t="s">
        <v>184</v>
      </c>
      <c r="BW80" s="111" t="s">
        <v>6</v>
      </c>
      <c r="BX80" s="111" t="s">
        <v>6</v>
      </c>
      <c r="BY80" s="111">
        <v>2007</v>
      </c>
      <c r="BZ80" s="111" t="s">
        <v>119</v>
      </c>
      <c r="CA80" s="111" t="s">
        <v>303</v>
      </c>
      <c r="CB80" s="111" t="s">
        <v>6</v>
      </c>
      <c r="CC80" s="111" t="s">
        <v>6</v>
      </c>
      <c r="CD80" s="111">
        <v>7.9</v>
      </c>
      <c r="CE80" s="111" t="s">
        <v>6</v>
      </c>
      <c r="CF80" s="111" t="s">
        <v>6</v>
      </c>
      <c r="CG80" s="111" t="s">
        <v>2870</v>
      </c>
      <c r="CH80" s="111" t="s">
        <v>6</v>
      </c>
      <c r="CI80" s="111" t="s">
        <v>6</v>
      </c>
      <c r="CJ80" s="111" t="s">
        <v>6</v>
      </c>
      <c r="CK80" s="111" t="s">
        <v>6</v>
      </c>
      <c r="CL80" s="111" t="s">
        <v>6</v>
      </c>
      <c r="CM80" s="111" t="s">
        <v>6</v>
      </c>
      <c r="CN80" s="111" t="s">
        <v>184</v>
      </c>
      <c r="CO80" s="111" t="s">
        <v>20</v>
      </c>
      <c r="CP80" s="111" t="s">
        <v>118</v>
      </c>
      <c r="CQ80" s="111" t="s">
        <v>2424</v>
      </c>
      <c r="CR80" s="111" t="s">
        <v>242</v>
      </c>
      <c r="CS80" s="111" t="s">
        <v>186</v>
      </c>
      <c r="CT80" s="111" t="s">
        <v>187</v>
      </c>
      <c r="CU80" s="111" t="s">
        <v>186</v>
      </c>
      <c r="CV80" s="111" t="s">
        <v>2871</v>
      </c>
      <c r="CW80" s="111" t="s">
        <v>184</v>
      </c>
      <c r="CX80" s="111" t="s">
        <v>184</v>
      </c>
      <c r="CY80" s="111" t="s">
        <v>2520</v>
      </c>
      <c r="CZ80" s="111" t="s">
        <v>2524</v>
      </c>
      <c r="DA80" s="155" t="s">
        <v>2872</v>
      </c>
      <c r="DB80" s="155" t="s">
        <v>6</v>
      </c>
      <c r="DC80" s="155" t="s">
        <v>6</v>
      </c>
      <c r="DD80" s="155" t="s">
        <v>3696</v>
      </c>
      <c r="DE80" s="155" t="s">
        <v>119</v>
      </c>
      <c r="DF80" s="155" t="s">
        <v>6</v>
      </c>
      <c r="DG80" s="155" t="s">
        <v>6</v>
      </c>
      <c r="DH80" s="155" t="s">
        <v>3595</v>
      </c>
      <c r="DI80" s="155" t="s">
        <v>118</v>
      </c>
      <c r="DJ80" s="155" t="s">
        <v>6</v>
      </c>
      <c r="DK80" s="155" t="s">
        <v>6</v>
      </c>
      <c r="DL80" s="155" t="s">
        <v>6</v>
      </c>
      <c r="DM80" s="155" t="s">
        <v>6</v>
      </c>
      <c r="DN80" s="155" t="s">
        <v>6</v>
      </c>
      <c r="DO80" s="155" t="s">
        <v>6</v>
      </c>
      <c r="DP80" s="155" t="s">
        <v>13</v>
      </c>
      <c r="DQ80" s="155" t="s">
        <v>6</v>
      </c>
      <c r="DR80" s="155" t="s">
        <v>6</v>
      </c>
      <c r="DS80" s="155" t="s">
        <v>6</v>
      </c>
      <c r="DT80" s="155" t="s">
        <v>184</v>
      </c>
      <c r="DU80" s="155" t="s">
        <v>2873</v>
      </c>
      <c r="DV80" s="111" t="s">
        <v>2560</v>
      </c>
      <c r="DW80" s="111" t="s">
        <v>1177</v>
      </c>
      <c r="DX80" s="111" t="s">
        <v>1177</v>
      </c>
      <c r="DY80" s="198" t="s">
        <v>3727</v>
      </c>
      <c r="DZ80" s="198" t="s">
        <v>3699</v>
      </c>
      <c r="EA80" s="198" t="s">
        <v>2909</v>
      </c>
      <c r="EB80" s="190" t="s">
        <v>13</v>
      </c>
      <c r="EC80" s="198" t="s">
        <v>2910</v>
      </c>
      <c r="ED80" s="198" t="s">
        <v>2790</v>
      </c>
      <c r="EE80" s="216" t="s">
        <v>2738</v>
      </c>
      <c r="EF80" s="350">
        <v>10</v>
      </c>
      <c r="EG80" s="216" t="s">
        <v>3501</v>
      </c>
      <c r="EH80" s="155" t="s">
        <v>2874</v>
      </c>
      <c r="EI80" s="155" t="s">
        <v>6</v>
      </c>
      <c r="EJ80" s="155" t="s">
        <v>2875</v>
      </c>
      <c r="EK80" s="217" t="s">
        <v>216</v>
      </c>
      <c r="EL80" s="155" t="s">
        <v>6</v>
      </c>
      <c r="EM80" s="155" t="s">
        <v>6</v>
      </c>
      <c r="EN80" s="155" t="s">
        <v>6</v>
      </c>
      <c r="EO80" s="155" t="s">
        <v>6</v>
      </c>
      <c r="EP80" s="155" t="s">
        <v>6</v>
      </c>
      <c r="EQ80" s="155" t="s">
        <v>6</v>
      </c>
      <c r="ER80" s="155" t="s">
        <v>6</v>
      </c>
      <c r="ES80" s="155" t="s">
        <v>6</v>
      </c>
      <c r="ET80" s="155" t="s">
        <v>6</v>
      </c>
      <c r="EU80" s="155" t="s">
        <v>184</v>
      </c>
      <c r="EV80" s="155" t="s">
        <v>6</v>
      </c>
      <c r="EW80" s="155" t="s">
        <v>6</v>
      </c>
      <c r="EX80" s="155" t="s">
        <v>6</v>
      </c>
      <c r="EY80" s="155" t="s">
        <v>2876</v>
      </c>
      <c r="EZ80" s="155" t="s">
        <v>203</v>
      </c>
      <c r="FA80" s="155" t="s">
        <v>184</v>
      </c>
    </row>
    <row r="81" spans="1:157" s="110" customFormat="1" ht="58" customHeight="1" x14ac:dyDescent="0.35">
      <c r="A81" s="155" t="s">
        <v>1990</v>
      </c>
      <c r="B81" s="155" t="s">
        <v>2113</v>
      </c>
      <c r="C81" s="29" t="s">
        <v>2430</v>
      </c>
      <c r="D81" s="155" t="s">
        <v>1321</v>
      </c>
      <c r="E81" s="217" t="s">
        <v>3614</v>
      </c>
      <c r="F81" s="217" t="s">
        <v>3524</v>
      </c>
      <c r="G81" s="155">
        <v>2010</v>
      </c>
      <c r="H81" s="217" t="s">
        <v>3638</v>
      </c>
      <c r="I81" s="217" t="s">
        <v>3523</v>
      </c>
      <c r="J81" s="216" t="s">
        <v>3439</v>
      </c>
      <c r="K81" s="155" t="s">
        <v>1304</v>
      </c>
      <c r="L81" s="155" t="s">
        <v>184</v>
      </c>
      <c r="M81" s="155" t="s">
        <v>6</v>
      </c>
      <c r="N81" s="217" t="s">
        <v>3718</v>
      </c>
      <c r="O81" s="111" t="s">
        <v>144</v>
      </c>
      <c r="P81" s="111" t="s">
        <v>118</v>
      </c>
      <c r="Q81" s="111" t="s">
        <v>326</v>
      </c>
      <c r="R81" s="111" t="s">
        <v>118</v>
      </c>
      <c r="S81" s="155" t="s">
        <v>2865</v>
      </c>
      <c r="T81" s="155" t="s">
        <v>118</v>
      </c>
      <c r="U81" s="217" t="s">
        <v>3593</v>
      </c>
      <c r="V81" s="155" t="s">
        <v>184</v>
      </c>
      <c r="W81" s="155" t="s">
        <v>2217</v>
      </c>
      <c r="X81" s="155">
        <v>2008</v>
      </c>
      <c r="Y81" s="155" t="s">
        <v>3159</v>
      </c>
      <c r="Z81" s="155">
        <v>2008</v>
      </c>
      <c r="AA81" s="155">
        <v>2</v>
      </c>
      <c r="AB81" s="155" t="s">
        <v>118</v>
      </c>
      <c r="AC81" s="155" t="s">
        <v>184</v>
      </c>
      <c r="AD81" s="155" t="s">
        <v>6</v>
      </c>
      <c r="AE81" s="155" t="s">
        <v>6</v>
      </c>
      <c r="AF81" s="216" t="s">
        <v>6</v>
      </c>
      <c r="AG81" s="155" t="s">
        <v>6</v>
      </c>
      <c r="AH81" s="155" t="s">
        <v>6</v>
      </c>
      <c r="AI81" s="155" t="s">
        <v>6</v>
      </c>
      <c r="AJ81" s="155" t="s">
        <v>6</v>
      </c>
      <c r="AK81" s="155" t="s">
        <v>110</v>
      </c>
      <c r="AL81" s="155" t="s">
        <v>118</v>
      </c>
      <c r="AM81" s="111" t="s">
        <v>2866</v>
      </c>
      <c r="AN81" s="111" t="s">
        <v>2867</v>
      </c>
      <c r="AO81" s="111" t="s">
        <v>118</v>
      </c>
      <c r="AP81" s="111" t="s">
        <v>166</v>
      </c>
      <c r="AQ81" s="111" t="s">
        <v>134</v>
      </c>
      <c r="AR81" s="111" t="s">
        <v>118</v>
      </c>
      <c r="AS81" s="111" t="s">
        <v>3215</v>
      </c>
      <c r="AT81" s="111" t="s">
        <v>3702</v>
      </c>
      <c r="AU81" s="111" t="s">
        <v>119</v>
      </c>
      <c r="AV81" s="216" t="s">
        <v>2210</v>
      </c>
      <c r="AW81" s="111" t="s">
        <v>2430</v>
      </c>
      <c r="AX81" s="111" t="s">
        <v>184</v>
      </c>
      <c r="AY81" s="111" t="s">
        <v>3700</v>
      </c>
      <c r="AZ81" s="111" t="s">
        <v>2868</v>
      </c>
      <c r="BA81" s="216" t="s">
        <v>132</v>
      </c>
      <c r="BB81" s="216" t="s">
        <v>119</v>
      </c>
      <c r="BC81" s="111" t="s">
        <v>2527</v>
      </c>
      <c r="BD81" s="111" t="s">
        <v>118</v>
      </c>
      <c r="BE81" s="111" t="s">
        <v>184</v>
      </c>
      <c r="BF81" s="111" t="s">
        <v>6</v>
      </c>
      <c r="BG81" s="111" t="s">
        <v>6</v>
      </c>
      <c r="BH81" s="111" t="s">
        <v>13</v>
      </c>
      <c r="BI81" s="111" t="s">
        <v>6</v>
      </c>
      <c r="BJ81" s="111" t="s">
        <v>6</v>
      </c>
      <c r="BK81" s="111" t="s">
        <v>6</v>
      </c>
      <c r="BL81" s="111" t="s">
        <v>6</v>
      </c>
      <c r="BM81" s="111" t="s">
        <v>6</v>
      </c>
      <c r="BN81" s="111" t="s">
        <v>6</v>
      </c>
      <c r="BO81" s="111" t="s">
        <v>3717</v>
      </c>
      <c r="BP81" s="111" t="s">
        <v>184</v>
      </c>
      <c r="BQ81" s="111" t="s">
        <v>2125</v>
      </c>
      <c r="BR81" s="111" t="s">
        <v>118</v>
      </c>
      <c r="BS81" s="111" t="s">
        <v>2869</v>
      </c>
      <c r="BT81" s="111" t="s">
        <v>184</v>
      </c>
      <c r="BU81" s="111" t="s">
        <v>6</v>
      </c>
      <c r="BV81" s="111" t="s">
        <v>184</v>
      </c>
      <c r="BW81" s="111" t="s">
        <v>6</v>
      </c>
      <c r="BX81" s="111" t="s">
        <v>6</v>
      </c>
      <c r="BY81" s="111">
        <v>2007</v>
      </c>
      <c r="BZ81" s="111" t="s">
        <v>119</v>
      </c>
      <c r="CA81" s="111" t="s">
        <v>303</v>
      </c>
      <c r="CB81" s="111" t="s">
        <v>6</v>
      </c>
      <c r="CC81" s="111" t="s">
        <v>6</v>
      </c>
      <c r="CD81" s="111">
        <v>7.9</v>
      </c>
      <c r="CE81" s="111" t="s">
        <v>6</v>
      </c>
      <c r="CF81" s="111" t="s">
        <v>6</v>
      </c>
      <c r="CG81" s="111" t="s">
        <v>2870</v>
      </c>
      <c r="CH81" s="111" t="s">
        <v>6</v>
      </c>
      <c r="CI81" s="111" t="s">
        <v>6</v>
      </c>
      <c r="CJ81" s="111" t="s">
        <v>6</v>
      </c>
      <c r="CK81" s="111" t="s">
        <v>6</v>
      </c>
      <c r="CL81" s="111" t="s">
        <v>6</v>
      </c>
      <c r="CM81" s="111" t="s">
        <v>6</v>
      </c>
      <c r="CN81" s="111" t="s">
        <v>184</v>
      </c>
      <c r="CO81" s="111" t="s">
        <v>20</v>
      </c>
      <c r="CP81" s="111" t="s">
        <v>118</v>
      </c>
      <c r="CQ81" s="111" t="s">
        <v>2424</v>
      </c>
      <c r="CR81" s="111" t="s">
        <v>242</v>
      </c>
      <c r="CS81" s="111" t="s">
        <v>186</v>
      </c>
      <c r="CT81" s="111" t="s">
        <v>187</v>
      </c>
      <c r="CU81" s="111" t="s">
        <v>186</v>
      </c>
      <c r="CV81" s="111" t="s">
        <v>2871</v>
      </c>
      <c r="CW81" s="111" t="s">
        <v>184</v>
      </c>
      <c r="CX81" s="111" t="s">
        <v>184</v>
      </c>
      <c r="CY81" s="111" t="s">
        <v>2520</v>
      </c>
      <c r="CZ81" s="111" t="s">
        <v>2524</v>
      </c>
      <c r="DA81" s="155" t="s">
        <v>2872</v>
      </c>
      <c r="DB81" s="155" t="s">
        <v>6</v>
      </c>
      <c r="DC81" s="155" t="s">
        <v>6</v>
      </c>
      <c r="DD81" s="155" t="s">
        <v>3697</v>
      </c>
      <c r="DE81" s="155" t="s">
        <v>119</v>
      </c>
      <c r="DF81" s="155" t="s">
        <v>6</v>
      </c>
      <c r="DG81" s="155" t="s">
        <v>6</v>
      </c>
      <c r="DH81" s="155" t="s">
        <v>3595</v>
      </c>
      <c r="DI81" s="155" t="s">
        <v>118</v>
      </c>
      <c r="DJ81" s="155" t="s">
        <v>6</v>
      </c>
      <c r="DK81" s="155" t="s">
        <v>6</v>
      </c>
      <c r="DL81" s="155" t="s">
        <v>6</v>
      </c>
      <c r="DM81" s="155" t="s">
        <v>6</v>
      </c>
      <c r="DN81" s="155" t="s">
        <v>6</v>
      </c>
      <c r="DO81" s="155" t="s">
        <v>6</v>
      </c>
      <c r="DP81" s="155" t="s">
        <v>13</v>
      </c>
      <c r="DQ81" s="155" t="s">
        <v>6</v>
      </c>
      <c r="DR81" s="155" t="s">
        <v>6</v>
      </c>
      <c r="DS81" s="155" t="s">
        <v>6</v>
      </c>
      <c r="DT81" s="155" t="s">
        <v>184</v>
      </c>
      <c r="DU81" s="155" t="s">
        <v>2873</v>
      </c>
      <c r="DV81" s="111" t="s">
        <v>2560</v>
      </c>
      <c r="DW81" s="111" t="s">
        <v>1177</v>
      </c>
      <c r="DX81" s="111" t="s">
        <v>1177</v>
      </c>
      <c r="DY81" s="198" t="s">
        <v>3727</v>
      </c>
      <c r="DZ81" s="198" t="s">
        <v>3699</v>
      </c>
      <c r="EA81" s="198" t="s">
        <v>2909</v>
      </c>
      <c r="EB81" s="190" t="s">
        <v>13</v>
      </c>
      <c r="EC81" s="198" t="s">
        <v>2910</v>
      </c>
      <c r="ED81" s="198" t="s">
        <v>2790</v>
      </c>
      <c r="EE81" s="216" t="s">
        <v>2738</v>
      </c>
      <c r="EF81" s="350">
        <v>10</v>
      </c>
      <c r="EG81" s="216" t="s">
        <v>3501</v>
      </c>
      <c r="EH81" s="155" t="s">
        <v>2874</v>
      </c>
      <c r="EI81" s="155" t="s">
        <v>6</v>
      </c>
      <c r="EJ81" s="155" t="s">
        <v>2875</v>
      </c>
      <c r="EK81" s="217" t="s">
        <v>216</v>
      </c>
      <c r="EL81" s="155" t="s">
        <v>6</v>
      </c>
      <c r="EM81" s="155" t="s">
        <v>6</v>
      </c>
      <c r="EN81" s="155" t="s">
        <v>6</v>
      </c>
      <c r="EO81" s="155" t="s">
        <v>6</v>
      </c>
      <c r="EP81" s="155" t="s">
        <v>6</v>
      </c>
      <c r="EQ81" s="155" t="s">
        <v>6</v>
      </c>
      <c r="ER81" s="155" t="s">
        <v>6</v>
      </c>
      <c r="ES81" s="155" t="s">
        <v>6</v>
      </c>
      <c r="ET81" s="155" t="s">
        <v>6</v>
      </c>
      <c r="EU81" s="155" t="s">
        <v>184</v>
      </c>
      <c r="EV81" s="155" t="s">
        <v>6</v>
      </c>
      <c r="EW81" s="155" t="s">
        <v>6</v>
      </c>
      <c r="EX81" s="155" t="s">
        <v>6</v>
      </c>
      <c r="EY81" s="155" t="s">
        <v>2876</v>
      </c>
      <c r="EZ81" s="155" t="s">
        <v>203</v>
      </c>
      <c r="FA81" s="155" t="s">
        <v>184</v>
      </c>
    </row>
    <row r="82" spans="1:157" s="110" customFormat="1" ht="58" customHeight="1" x14ac:dyDescent="0.35">
      <c r="A82" s="155" t="s">
        <v>1991</v>
      </c>
      <c r="B82" s="155" t="s">
        <v>2113</v>
      </c>
      <c r="C82" s="29" t="s">
        <v>2431</v>
      </c>
      <c r="D82" s="155" t="s">
        <v>1321</v>
      </c>
      <c r="E82" s="217" t="s">
        <v>3614</v>
      </c>
      <c r="F82" s="217" t="s">
        <v>3524</v>
      </c>
      <c r="G82" s="155">
        <v>2010</v>
      </c>
      <c r="H82" s="217" t="s">
        <v>3638</v>
      </c>
      <c r="I82" s="217" t="s">
        <v>3523</v>
      </c>
      <c r="J82" s="216" t="s">
        <v>3439</v>
      </c>
      <c r="K82" s="155" t="s">
        <v>1304</v>
      </c>
      <c r="L82" s="155" t="s">
        <v>184</v>
      </c>
      <c r="M82" s="155" t="s">
        <v>6</v>
      </c>
      <c r="N82" s="217" t="s">
        <v>3718</v>
      </c>
      <c r="O82" s="111" t="s">
        <v>144</v>
      </c>
      <c r="P82" s="111" t="s">
        <v>118</v>
      </c>
      <c r="Q82" s="111" t="s">
        <v>326</v>
      </c>
      <c r="R82" s="111" t="s">
        <v>118</v>
      </c>
      <c r="S82" s="155" t="s">
        <v>2865</v>
      </c>
      <c r="T82" s="155" t="s">
        <v>118</v>
      </c>
      <c r="U82" s="217" t="s">
        <v>3593</v>
      </c>
      <c r="V82" s="155" t="s">
        <v>184</v>
      </c>
      <c r="W82" s="155" t="s">
        <v>2217</v>
      </c>
      <c r="X82" s="155">
        <v>2008</v>
      </c>
      <c r="Y82" s="155" t="s">
        <v>3159</v>
      </c>
      <c r="Z82" s="155">
        <v>2008</v>
      </c>
      <c r="AA82" s="155">
        <v>2</v>
      </c>
      <c r="AB82" s="155" t="s">
        <v>118</v>
      </c>
      <c r="AC82" s="155" t="s">
        <v>184</v>
      </c>
      <c r="AD82" s="155" t="s">
        <v>6</v>
      </c>
      <c r="AE82" s="155" t="s">
        <v>6</v>
      </c>
      <c r="AF82" s="216" t="s">
        <v>6</v>
      </c>
      <c r="AG82" s="155" t="s">
        <v>6</v>
      </c>
      <c r="AH82" s="155" t="s">
        <v>6</v>
      </c>
      <c r="AI82" s="155" t="s">
        <v>6</v>
      </c>
      <c r="AJ82" s="155" t="s">
        <v>6</v>
      </c>
      <c r="AK82" s="155" t="s">
        <v>110</v>
      </c>
      <c r="AL82" s="155" t="s">
        <v>118</v>
      </c>
      <c r="AM82" s="111" t="s">
        <v>2866</v>
      </c>
      <c r="AN82" s="111" t="s">
        <v>2867</v>
      </c>
      <c r="AO82" s="111" t="s">
        <v>118</v>
      </c>
      <c r="AP82" s="111" t="s">
        <v>166</v>
      </c>
      <c r="AQ82" s="111" t="s">
        <v>134</v>
      </c>
      <c r="AR82" s="111" t="s">
        <v>118</v>
      </c>
      <c r="AS82" s="111" t="s">
        <v>3215</v>
      </c>
      <c r="AT82" s="111" t="s">
        <v>3705</v>
      </c>
      <c r="AU82" s="111" t="s">
        <v>119</v>
      </c>
      <c r="AV82" s="216" t="s">
        <v>2210</v>
      </c>
      <c r="AW82" s="111" t="s">
        <v>2431</v>
      </c>
      <c r="AX82" s="111" t="s">
        <v>184</v>
      </c>
      <c r="AY82" s="111" t="s">
        <v>3700</v>
      </c>
      <c r="AZ82" s="111" t="s">
        <v>2868</v>
      </c>
      <c r="BA82" s="216" t="s">
        <v>132</v>
      </c>
      <c r="BB82" s="216" t="s">
        <v>119</v>
      </c>
      <c r="BC82" s="111" t="s">
        <v>2527</v>
      </c>
      <c r="BD82" s="111" t="s">
        <v>118</v>
      </c>
      <c r="BE82" s="111" t="s">
        <v>184</v>
      </c>
      <c r="BF82" s="111" t="s">
        <v>6</v>
      </c>
      <c r="BG82" s="111" t="s">
        <v>6</v>
      </c>
      <c r="BH82" s="111" t="s">
        <v>13</v>
      </c>
      <c r="BI82" s="111" t="s">
        <v>6</v>
      </c>
      <c r="BJ82" s="111" t="s">
        <v>6</v>
      </c>
      <c r="BK82" s="111" t="s">
        <v>6</v>
      </c>
      <c r="BL82" s="111" t="s">
        <v>6</v>
      </c>
      <c r="BM82" s="111" t="s">
        <v>6</v>
      </c>
      <c r="BN82" s="111" t="s">
        <v>6</v>
      </c>
      <c r="BO82" s="111" t="s">
        <v>3717</v>
      </c>
      <c r="BP82" s="111" t="s">
        <v>184</v>
      </c>
      <c r="BQ82" s="111" t="s">
        <v>2125</v>
      </c>
      <c r="BR82" s="111" t="s">
        <v>118</v>
      </c>
      <c r="BS82" s="111" t="s">
        <v>2869</v>
      </c>
      <c r="BT82" s="111" t="s">
        <v>184</v>
      </c>
      <c r="BU82" s="111" t="s">
        <v>6</v>
      </c>
      <c r="BV82" s="111" t="s">
        <v>184</v>
      </c>
      <c r="BW82" s="111" t="s">
        <v>6</v>
      </c>
      <c r="BX82" s="111" t="s">
        <v>6</v>
      </c>
      <c r="BY82" s="111">
        <v>2007</v>
      </c>
      <c r="BZ82" s="111" t="s">
        <v>119</v>
      </c>
      <c r="CA82" s="111" t="s">
        <v>303</v>
      </c>
      <c r="CB82" s="111" t="s">
        <v>6</v>
      </c>
      <c r="CC82" s="111" t="s">
        <v>6</v>
      </c>
      <c r="CD82" s="111">
        <v>7.9</v>
      </c>
      <c r="CE82" s="111" t="s">
        <v>6</v>
      </c>
      <c r="CF82" s="111" t="s">
        <v>6</v>
      </c>
      <c r="CG82" s="111" t="s">
        <v>2870</v>
      </c>
      <c r="CH82" s="111" t="s">
        <v>6</v>
      </c>
      <c r="CI82" s="111" t="s">
        <v>6</v>
      </c>
      <c r="CJ82" s="111" t="s">
        <v>6</v>
      </c>
      <c r="CK82" s="111" t="s">
        <v>6</v>
      </c>
      <c r="CL82" s="111" t="s">
        <v>6</v>
      </c>
      <c r="CM82" s="111" t="s">
        <v>6</v>
      </c>
      <c r="CN82" s="111" t="s">
        <v>184</v>
      </c>
      <c r="CO82" s="111" t="s">
        <v>20</v>
      </c>
      <c r="CP82" s="111" t="s">
        <v>118</v>
      </c>
      <c r="CQ82" s="111" t="s">
        <v>2424</v>
      </c>
      <c r="CR82" s="111" t="s">
        <v>242</v>
      </c>
      <c r="CS82" s="111" t="s">
        <v>186</v>
      </c>
      <c r="CT82" s="111" t="s">
        <v>187</v>
      </c>
      <c r="CU82" s="111" t="s">
        <v>186</v>
      </c>
      <c r="CV82" s="111" t="s">
        <v>2871</v>
      </c>
      <c r="CW82" s="111" t="s">
        <v>184</v>
      </c>
      <c r="CX82" s="111" t="s">
        <v>184</v>
      </c>
      <c r="CY82" s="111" t="s">
        <v>2520</v>
      </c>
      <c r="CZ82" s="111" t="s">
        <v>2524</v>
      </c>
      <c r="DA82" s="155" t="s">
        <v>2872</v>
      </c>
      <c r="DB82" s="155" t="s">
        <v>6</v>
      </c>
      <c r="DC82" s="155" t="s">
        <v>6</v>
      </c>
      <c r="DD82" s="155" t="s">
        <v>3696</v>
      </c>
      <c r="DE82" s="155" t="s">
        <v>119</v>
      </c>
      <c r="DF82" s="155" t="s">
        <v>6</v>
      </c>
      <c r="DG82" s="155" t="s">
        <v>6</v>
      </c>
      <c r="DH82" s="155" t="s">
        <v>3595</v>
      </c>
      <c r="DI82" s="155" t="s">
        <v>118</v>
      </c>
      <c r="DJ82" s="155" t="s">
        <v>6</v>
      </c>
      <c r="DK82" s="155" t="s">
        <v>6</v>
      </c>
      <c r="DL82" s="155" t="s">
        <v>6</v>
      </c>
      <c r="DM82" s="155" t="s">
        <v>6</v>
      </c>
      <c r="DN82" s="155" t="s">
        <v>6</v>
      </c>
      <c r="DO82" s="155" t="s">
        <v>6</v>
      </c>
      <c r="DP82" s="155" t="s">
        <v>13</v>
      </c>
      <c r="DQ82" s="155" t="s">
        <v>6</v>
      </c>
      <c r="DR82" s="155" t="s">
        <v>6</v>
      </c>
      <c r="DS82" s="155" t="s">
        <v>6</v>
      </c>
      <c r="DT82" s="155" t="s">
        <v>184</v>
      </c>
      <c r="DU82" s="155" t="s">
        <v>2873</v>
      </c>
      <c r="DV82" s="111" t="s">
        <v>2560</v>
      </c>
      <c r="DW82" s="111" t="s">
        <v>1177</v>
      </c>
      <c r="DX82" s="111" t="s">
        <v>1177</v>
      </c>
      <c r="DY82" s="198" t="s">
        <v>3727</v>
      </c>
      <c r="DZ82" s="198" t="s">
        <v>3699</v>
      </c>
      <c r="EA82" s="198" t="s">
        <v>2909</v>
      </c>
      <c r="EB82" s="190" t="s">
        <v>13</v>
      </c>
      <c r="EC82" s="198" t="s">
        <v>2910</v>
      </c>
      <c r="ED82" s="198" t="s">
        <v>2790</v>
      </c>
      <c r="EE82" s="216" t="s">
        <v>2738</v>
      </c>
      <c r="EF82" s="350">
        <v>10</v>
      </c>
      <c r="EG82" s="216" t="s">
        <v>3501</v>
      </c>
      <c r="EH82" s="155" t="s">
        <v>2874</v>
      </c>
      <c r="EI82" s="155" t="s">
        <v>6</v>
      </c>
      <c r="EJ82" s="155" t="s">
        <v>2875</v>
      </c>
      <c r="EK82" s="217" t="s">
        <v>216</v>
      </c>
      <c r="EL82" s="155" t="s">
        <v>6</v>
      </c>
      <c r="EM82" s="155" t="s">
        <v>6</v>
      </c>
      <c r="EN82" s="155" t="s">
        <v>6</v>
      </c>
      <c r="EO82" s="155" t="s">
        <v>6</v>
      </c>
      <c r="EP82" s="155" t="s">
        <v>6</v>
      </c>
      <c r="EQ82" s="155" t="s">
        <v>6</v>
      </c>
      <c r="ER82" s="155" t="s">
        <v>6</v>
      </c>
      <c r="ES82" s="155" t="s">
        <v>6</v>
      </c>
      <c r="ET82" s="155" t="s">
        <v>6</v>
      </c>
      <c r="EU82" s="155" t="s">
        <v>184</v>
      </c>
      <c r="EV82" s="155" t="s">
        <v>6</v>
      </c>
      <c r="EW82" s="155" t="s">
        <v>6</v>
      </c>
      <c r="EX82" s="155" t="s">
        <v>6</v>
      </c>
      <c r="EY82" s="155" t="s">
        <v>2876</v>
      </c>
      <c r="EZ82" s="155" t="s">
        <v>203</v>
      </c>
      <c r="FA82" s="155" t="s">
        <v>184</v>
      </c>
    </row>
    <row r="83" spans="1:157" s="110" customFormat="1" ht="58" customHeight="1" x14ac:dyDescent="0.35">
      <c r="A83" s="155" t="s">
        <v>1992</v>
      </c>
      <c r="B83" s="155" t="s">
        <v>2113</v>
      </c>
      <c r="C83" s="29" t="s">
        <v>2432</v>
      </c>
      <c r="D83" s="155" t="s">
        <v>1321</v>
      </c>
      <c r="E83" s="217" t="s">
        <v>3614</v>
      </c>
      <c r="F83" s="217" t="s">
        <v>3524</v>
      </c>
      <c r="G83" s="155">
        <v>2010</v>
      </c>
      <c r="H83" s="217" t="s">
        <v>3638</v>
      </c>
      <c r="I83" s="217" t="s">
        <v>3523</v>
      </c>
      <c r="J83" s="216" t="s">
        <v>3439</v>
      </c>
      <c r="K83" s="155" t="s">
        <v>1304</v>
      </c>
      <c r="L83" s="155" t="s">
        <v>184</v>
      </c>
      <c r="M83" s="155" t="s">
        <v>6</v>
      </c>
      <c r="N83" s="217" t="s">
        <v>3718</v>
      </c>
      <c r="O83" s="111" t="s">
        <v>144</v>
      </c>
      <c r="P83" s="111" t="s">
        <v>118</v>
      </c>
      <c r="Q83" s="111" t="s">
        <v>326</v>
      </c>
      <c r="R83" s="111" t="s">
        <v>118</v>
      </c>
      <c r="S83" s="155" t="s">
        <v>2865</v>
      </c>
      <c r="T83" s="155" t="s">
        <v>118</v>
      </c>
      <c r="U83" s="217" t="s">
        <v>3593</v>
      </c>
      <c r="V83" s="155" t="s">
        <v>184</v>
      </c>
      <c r="W83" s="155" t="s">
        <v>2217</v>
      </c>
      <c r="X83" s="155">
        <v>2008</v>
      </c>
      <c r="Y83" s="155" t="s">
        <v>3159</v>
      </c>
      <c r="Z83" s="155">
        <v>2008</v>
      </c>
      <c r="AA83" s="155">
        <v>2</v>
      </c>
      <c r="AB83" s="155" t="s">
        <v>118</v>
      </c>
      <c r="AC83" s="155" t="s">
        <v>184</v>
      </c>
      <c r="AD83" s="155" t="s">
        <v>6</v>
      </c>
      <c r="AE83" s="155" t="s">
        <v>6</v>
      </c>
      <c r="AF83" s="216" t="s">
        <v>6</v>
      </c>
      <c r="AG83" s="155" t="s">
        <v>6</v>
      </c>
      <c r="AH83" s="155" t="s">
        <v>6</v>
      </c>
      <c r="AI83" s="155" t="s">
        <v>6</v>
      </c>
      <c r="AJ83" s="155" t="s">
        <v>6</v>
      </c>
      <c r="AK83" s="155" t="s">
        <v>110</v>
      </c>
      <c r="AL83" s="155" t="s">
        <v>118</v>
      </c>
      <c r="AM83" s="111" t="s">
        <v>2866</v>
      </c>
      <c r="AN83" s="111" t="s">
        <v>2867</v>
      </c>
      <c r="AO83" s="111" t="s">
        <v>118</v>
      </c>
      <c r="AP83" s="111" t="s">
        <v>166</v>
      </c>
      <c r="AQ83" s="111" t="s">
        <v>134</v>
      </c>
      <c r="AR83" s="111" t="s">
        <v>118</v>
      </c>
      <c r="AS83" s="111" t="s">
        <v>3215</v>
      </c>
      <c r="AT83" s="111" t="s">
        <v>3702</v>
      </c>
      <c r="AU83" s="111" t="s">
        <v>119</v>
      </c>
      <c r="AV83" s="216" t="s">
        <v>2210</v>
      </c>
      <c r="AW83" s="111" t="s">
        <v>2432</v>
      </c>
      <c r="AX83" s="111" t="s">
        <v>184</v>
      </c>
      <c r="AY83" s="111" t="s">
        <v>3700</v>
      </c>
      <c r="AZ83" s="111" t="s">
        <v>2868</v>
      </c>
      <c r="BA83" s="216" t="s">
        <v>132</v>
      </c>
      <c r="BB83" s="216" t="s">
        <v>119</v>
      </c>
      <c r="BC83" s="111" t="s">
        <v>2527</v>
      </c>
      <c r="BD83" s="111" t="s">
        <v>118</v>
      </c>
      <c r="BE83" s="111" t="s">
        <v>184</v>
      </c>
      <c r="BF83" s="111" t="s">
        <v>6</v>
      </c>
      <c r="BG83" s="111" t="s">
        <v>6</v>
      </c>
      <c r="BH83" s="111" t="s">
        <v>13</v>
      </c>
      <c r="BI83" s="111" t="s">
        <v>6</v>
      </c>
      <c r="BJ83" s="111" t="s">
        <v>6</v>
      </c>
      <c r="BK83" s="111" t="s">
        <v>6</v>
      </c>
      <c r="BL83" s="111" t="s">
        <v>6</v>
      </c>
      <c r="BM83" s="111" t="s">
        <v>6</v>
      </c>
      <c r="BN83" s="111" t="s">
        <v>6</v>
      </c>
      <c r="BO83" s="111" t="s">
        <v>3717</v>
      </c>
      <c r="BP83" s="111" t="s">
        <v>184</v>
      </c>
      <c r="BQ83" s="111" t="s">
        <v>2125</v>
      </c>
      <c r="BR83" s="111" t="s">
        <v>118</v>
      </c>
      <c r="BS83" s="111" t="s">
        <v>2869</v>
      </c>
      <c r="BT83" s="111" t="s">
        <v>184</v>
      </c>
      <c r="BU83" s="111" t="s">
        <v>6</v>
      </c>
      <c r="BV83" s="111" t="s">
        <v>184</v>
      </c>
      <c r="BW83" s="111" t="s">
        <v>6</v>
      </c>
      <c r="BX83" s="111" t="s">
        <v>6</v>
      </c>
      <c r="BY83" s="111">
        <v>2007</v>
      </c>
      <c r="BZ83" s="111" t="s">
        <v>119</v>
      </c>
      <c r="CA83" s="111" t="s">
        <v>303</v>
      </c>
      <c r="CB83" s="111" t="s">
        <v>6</v>
      </c>
      <c r="CC83" s="111" t="s">
        <v>6</v>
      </c>
      <c r="CD83" s="111">
        <v>7.9</v>
      </c>
      <c r="CE83" s="111" t="s">
        <v>6</v>
      </c>
      <c r="CF83" s="111" t="s">
        <v>6</v>
      </c>
      <c r="CG83" s="111" t="s">
        <v>2870</v>
      </c>
      <c r="CH83" s="111" t="s">
        <v>6</v>
      </c>
      <c r="CI83" s="111" t="s">
        <v>6</v>
      </c>
      <c r="CJ83" s="111" t="s">
        <v>6</v>
      </c>
      <c r="CK83" s="111" t="s">
        <v>6</v>
      </c>
      <c r="CL83" s="111" t="s">
        <v>6</v>
      </c>
      <c r="CM83" s="111" t="s">
        <v>6</v>
      </c>
      <c r="CN83" s="111" t="s">
        <v>184</v>
      </c>
      <c r="CO83" s="111" t="s">
        <v>20</v>
      </c>
      <c r="CP83" s="111" t="s">
        <v>118</v>
      </c>
      <c r="CQ83" s="111" t="s">
        <v>2424</v>
      </c>
      <c r="CR83" s="111" t="s">
        <v>242</v>
      </c>
      <c r="CS83" s="111" t="s">
        <v>186</v>
      </c>
      <c r="CT83" s="111" t="s">
        <v>187</v>
      </c>
      <c r="CU83" s="111" t="s">
        <v>186</v>
      </c>
      <c r="CV83" s="111" t="s">
        <v>2871</v>
      </c>
      <c r="CW83" s="111" t="s">
        <v>184</v>
      </c>
      <c r="CX83" s="111" t="s">
        <v>184</v>
      </c>
      <c r="CY83" s="111" t="s">
        <v>2520</v>
      </c>
      <c r="CZ83" s="111" t="s">
        <v>2524</v>
      </c>
      <c r="DA83" s="155" t="s">
        <v>2872</v>
      </c>
      <c r="DB83" s="155" t="s">
        <v>6</v>
      </c>
      <c r="DC83" s="155" t="s">
        <v>6</v>
      </c>
      <c r="DD83" s="155" t="s">
        <v>3696</v>
      </c>
      <c r="DE83" s="155" t="s">
        <v>119</v>
      </c>
      <c r="DF83" s="155" t="s">
        <v>6</v>
      </c>
      <c r="DG83" s="155" t="s">
        <v>6</v>
      </c>
      <c r="DH83" s="155" t="s">
        <v>3595</v>
      </c>
      <c r="DI83" s="155" t="s">
        <v>118</v>
      </c>
      <c r="DJ83" s="155" t="s">
        <v>6</v>
      </c>
      <c r="DK83" s="155" t="s">
        <v>6</v>
      </c>
      <c r="DL83" s="155" t="s">
        <v>6</v>
      </c>
      <c r="DM83" s="155" t="s">
        <v>6</v>
      </c>
      <c r="DN83" s="155" t="s">
        <v>6</v>
      </c>
      <c r="DO83" s="155" t="s">
        <v>6</v>
      </c>
      <c r="DP83" s="155" t="s">
        <v>13</v>
      </c>
      <c r="DQ83" s="155" t="s">
        <v>6</v>
      </c>
      <c r="DR83" s="155" t="s">
        <v>6</v>
      </c>
      <c r="DS83" s="155" t="s">
        <v>6</v>
      </c>
      <c r="DT83" s="155" t="s">
        <v>184</v>
      </c>
      <c r="DU83" s="155" t="s">
        <v>2873</v>
      </c>
      <c r="DV83" s="111" t="s">
        <v>2560</v>
      </c>
      <c r="DW83" s="111" t="s">
        <v>1177</v>
      </c>
      <c r="DX83" s="111" t="s">
        <v>1177</v>
      </c>
      <c r="DY83" s="198" t="s">
        <v>3727</v>
      </c>
      <c r="DZ83" s="198" t="s">
        <v>3699</v>
      </c>
      <c r="EA83" s="198" t="s">
        <v>2909</v>
      </c>
      <c r="EB83" s="190" t="s">
        <v>13</v>
      </c>
      <c r="EC83" s="198" t="s">
        <v>2910</v>
      </c>
      <c r="ED83" s="198" t="s">
        <v>2790</v>
      </c>
      <c r="EE83" s="216" t="s">
        <v>2738</v>
      </c>
      <c r="EF83" s="350">
        <v>10</v>
      </c>
      <c r="EG83" s="216" t="s">
        <v>3501</v>
      </c>
      <c r="EH83" s="155" t="s">
        <v>2874</v>
      </c>
      <c r="EI83" s="155" t="s">
        <v>6</v>
      </c>
      <c r="EJ83" s="155" t="s">
        <v>2875</v>
      </c>
      <c r="EK83" s="217" t="s">
        <v>216</v>
      </c>
      <c r="EL83" s="155" t="s">
        <v>6</v>
      </c>
      <c r="EM83" s="155" t="s">
        <v>6</v>
      </c>
      <c r="EN83" s="155" t="s">
        <v>6</v>
      </c>
      <c r="EO83" s="155" t="s">
        <v>6</v>
      </c>
      <c r="EP83" s="155" t="s">
        <v>6</v>
      </c>
      <c r="EQ83" s="155" t="s">
        <v>6</v>
      </c>
      <c r="ER83" s="155" t="s">
        <v>6</v>
      </c>
      <c r="ES83" s="155" t="s">
        <v>6</v>
      </c>
      <c r="ET83" s="155" t="s">
        <v>6</v>
      </c>
      <c r="EU83" s="155" t="s">
        <v>184</v>
      </c>
      <c r="EV83" s="155" t="s">
        <v>6</v>
      </c>
      <c r="EW83" s="155" t="s">
        <v>6</v>
      </c>
      <c r="EX83" s="155" t="s">
        <v>6</v>
      </c>
      <c r="EY83" s="155" t="s">
        <v>2876</v>
      </c>
      <c r="EZ83" s="155" t="s">
        <v>203</v>
      </c>
      <c r="FA83" s="155" t="s">
        <v>184</v>
      </c>
    </row>
    <row r="84" spans="1:157" s="110" customFormat="1" ht="58" customHeight="1" x14ac:dyDescent="0.35">
      <c r="A84" s="155" t="s">
        <v>1993</v>
      </c>
      <c r="B84" s="155" t="s">
        <v>2113</v>
      </c>
      <c r="C84" s="29" t="s">
        <v>2433</v>
      </c>
      <c r="D84" s="155" t="s">
        <v>1321</v>
      </c>
      <c r="E84" s="217" t="s">
        <v>3614</v>
      </c>
      <c r="F84" s="217" t="s">
        <v>3524</v>
      </c>
      <c r="G84" s="155">
        <v>2010</v>
      </c>
      <c r="H84" s="217" t="s">
        <v>3638</v>
      </c>
      <c r="I84" s="217" t="s">
        <v>3523</v>
      </c>
      <c r="J84" s="216" t="s">
        <v>3439</v>
      </c>
      <c r="K84" s="155" t="s">
        <v>1304</v>
      </c>
      <c r="L84" s="155" t="s">
        <v>184</v>
      </c>
      <c r="M84" s="155" t="s">
        <v>6</v>
      </c>
      <c r="N84" s="217" t="s">
        <v>3718</v>
      </c>
      <c r="O84" s="111" t="s">
        <v>144</v>
      </c>
      <c r="P84" s="111" t="s">
        <v>118</v>
      </c>
      <c r="Q84" s="111" t="s">
        <v>326</v>
      </c>
      <c r="R84" s="111" t="s">
        <v>118</v>
      </c>
      <c r="S84" s="155" t="s">
        <v>2865</v>
      </c>
      <c r="T84" s="155" t="s">
        <v>118</v>
      </c>
      <c r="U84" s="217" t="s">
        <v>3593</v>
      </c>
      <c r="V84" s="155" t="s">
        <v>184</v>
      </c>
      <c r="W84" s="155" t="s">
        <v>2217</v>
      </c>
      <c r="X84" s="155">
        <v>2008</v>
      </c>
      <c r="Y84" s="155" t="s">
        <v>3159</v>
      </c>
      <c r="Z84" s="155">
        <v>2008</v>
      </c>
      <c r="AA84" s="155">
        <v>2</v>
      </c>
      <c r="AB84" s="155" t="s">
        <v>118</v>
      </c>
      <c r="AC84" s="155" t="s">
        <v>184</v>
      </c>
      <c r="AD84" s="155" t="s">
        <v>6</v>
      </c>
      <c r="AE84" s="155" t="s">
        <v>6</v>
      </c>
      <c r="AF84" s="216" t="s">
        <v>6</v>
      </c>
      <c r="AG84" s="155" t="s">
        <v>6</v>
      </c>
      <c r="AH84" s="155" t="s">
        <v>6</v>
      </c>
      <c r="AI84" s="155" t="s">
        <v>6</v>
      </c>
      <c r="AJ84" s="155" t="s">
        <v>6</v>
      </c>
      <c r="AK84" s="155" t="s">
        <v>110</v>
      </c>
      <c r="AL84" s="155" t="s">
        <v>118</v>
      </c>
      <c r="AM84" s="111" t="s">
        <v>2866</v>
      </c>
      <c r="AN84" s="111" t="s">
        <v>2867</v>
      </c>
      <c r="AO84" s="111" t="s">
        <v>118</v>
      </c>
      <c r="AP84" s="111" t="s">
        <v>166</v>
      </c>
      <c r="AQ84" s="111" t="s">
        <v>134</v>
      </c>
      <c r="AR84" s="111" t="s">
        <v>118</v>
      </c>
      <c r="AS84" s="111" t="s">
        <v>3215</v>
      </c>
      <c r="AT84" s="111" t="s">
        <v>3702</v>
      </c>
      <c r="AU84" s="111" t="s">
        <v>119</v>
      </c>
      <c r="AV84" s="216" t="s">
        <v>2210</v>
      </c>
      <c r="AW84" s="111" t="s">
        <v>2433</v>
      </c>
      <c r="AX84" s="111" t="s">
        <v>184</v>
      </c>
      <c r="AY84" s="111" t="s">
        <v>3700</v>
      </c>
      <c r="AZ84" s="111" t="s">
        <v>2868</v>
      </c>
      <c r="BA84" s="216" t="s">
        <v>132</v>
      </c>
      <c r="BB84" s="216" t="s">
        <v>119</v>
      </c>
      <c r="BC84" s="111" t="s">
        <v>2527</v>
      </c>
      <c r="BD84" s="111" t="s">
        <v>118</v>
      </c>
      <c r="BE84" s="111" t="s">
        <v>184</v>
      </c>
      <c r="BF84" s="111" t="s">
        <v>6</v>
      </c>
      <c r="BG84" s="111" t="s">
        <v>6</v>
      </c>
      <c r="BH84" s="111" t="s">
        <v>13</v>
      </c>
      <c r="BI84" s="111" t="s">
        <v>6</v>
      </c>
      <c r="BJ84" s="111" t="s">
        <v>6</v>
      </c>
      <c r="BK84" s="111" t="s">
        <v>6</v>
      </c>
      <c r="BL84" s="111" t="s">
        <v>6</v>
      </c>
      <c r="BM84" s="111" t="s">
        <v>6</v>
      </c>
      <c r="BN84" s="111" t="s">
        <v>6</v>
      </c>
      <c r="BO84" s="111" t="s">
        <v>3717</v>
      </c>
      <c r="BP84" s="111" t="s">
        <v>184</v>
      </c>
      <c r="BQ84" s="111" t="s">
        <v>2125</v>
      </c>
      <c r="BR84" s="111" t="s">
        <v>118</v>
      </c>
      <c r="BS84" s="111" t="s">
        <v>2869</v>
      </c>
      <c r="BT84" s="111" t="s">
        <v>184</v>
      </c>
      <c r="BU84" s="111" t="s">
        <v>6</v>
      </c>
      <c r="BV84" s="111" t="s">
        <v>184</v>
      </c>
      <c r="BW84" s="111" t="s">
        <v>6</v>
      </c>
      <c r="BX84" s="111" t="s">
        <v>6</v>
      </c>
      <c r="BY84" s="111">
        <v>2007</v>
      </c>
      <c r="BZ84" s="111" t="s">
        <v>119</v>
      </c>
      <c r="CA84" s="111" t="s">
        <v>303</v>
      </c>
      <c r="CB84" s="111" t="s">
        <v>6</v>
      </c>
      <c r="CC84" s="111" t="s">
        <v>6</v>
      </c>
      <c r="CD84" s="111">
        <v>7.9</v>
      </c>
      <c r="CE84" s="111" t="s">
        <v>6</v>
      </c>
      <c r="CF84" s="111" t="s">
        <v>6</v>
      </c>
      <c r="CG84" s="111" t="s">
        <v>2870</v>
      </c>
      <c r="CH84" s="111" t="s">
        <v>6</v>
      </c>
      <c r="CI84" s="111" t="s">
        <v>6</v>
      </c>
      <c r="CJ84" s="111" t="s">
        <v>6</v>
      </c>
      <c r="CK84" s="111" t="s">
        <v>6</v>
      </c>
      <c r="CL84" s="111" t="s">
        <v>6</v>
      </c>
      <c r="CM84" s="111" t="s">
        <v>6</v>
      </c>
      <c r="CN84" s="111" t="s">
        <v>184</v>
      </c>
      <c r="CO84" s="111" t="s">
        <v>20</v>
      </c>
      <c r="CP84" s="111" t="s">
        <v>118</v>
      </c>
      <c r="CQ84" s="111" t="s">
        <v>2424</v>
      </c>
      <c r="CR84" s="111" t="s">
        <v>242</v>
      </c>
      <c r="CS84" s="111" t="s">
        <v>186</v>
      </c>
      <c r="CT84" s="111" t="s">
        <v>187</v>
      </c>
      <c r="CU84" s="111" t="s">
        <v>186</v>
      </c>
      <c r="CV84" s="111" t="s">
        <v>2871</v>
      </c>
      <c r="CW84" s="111" t="s">
        <v>184</v>
      </c>
      <c r="CX84" s="111" t="s">
        <v>184</v>
      </c>
      <c r="CY84" s="111" t="s">
        <v>2520</v>
      </c>
      <c r="CZ84" s="111" t="s">
        <v>2524</v>
      </c>
      <c r="DA84" s="155" t="s">
        <v>2872</v>
      </c>
      <c r="DB84" s="155" t="s">
        <v>6</v>
      </c>
      <c r="DC84" s="155" t="s">
        <v>6</v>
      </c>
      <c r="DD84" s="155" t="s">
        <v>3696</v>
      </c>
      <c r="DE84" s="155" t="s">
        <v>119</v>
      </c>
      <c r="DF84" s="155" t="s">
        <v>6</v>
      </c>
      <c r="DG84" s="155" t="s">
        <v>6</v>
      </c>
      <c r="DH84" s="155" t="s">
        <v>3595</v>
      </c>
      <c r="DI84" s="155" t="s">
        <v>118</v>
      </c>
      <c r="DJ84" s="155" t="s">
        <v>6</v>
      </c>
      <c r="DK84" s="155" t="s">
        <v>6</v>
      </c>
      <c r="DL84" s="155" t="s">
        <v>6</v>
      </c>
      <c r="DM84" s="155" t="s">
        <v>6</v>
      </c>
      <c r="DN84" s="155" t="s">
        <v>6</v>
      </c>
      <c r="DO84" s="155" t="s">
        <v>6</v>
      </c>
      <c r="DP84" s="155" t="s">
        <v>13</v>
      </c>
      <c r="DQ84" s="155" t="s">
        <v>6</v>
      </c>
      <c r="DR84" s="155" t="s">
        <v>6</v>
      </c>
      <c r="DS84" s="155" t="s">
        <v>6</v>
      </c>
      <c r="DT84" s="155" t="s">
        <v>184</v>
      </c>
      <c r="DU84" s="155" t="s">
        <v>2873</v>
      </c>
      <c r="DV84" s="111" t="s">
        <v>2560</v>
      </c>
      <c r="DW84" s="111" t="s">
        <v>1177</v>
      </c>
      <c r="DX84" s="111" t="s">
        <v>1177</v>
      </c>
      <c r="DY84" s="198" t="s">
        <v>3727</v>
      </c>
      <c r="DZ84" s="198" t="s">
        <v>3699</v>
      </c>
      <c r="EA84" s="198" t="s">
        <v>2909</v>
      </c>
      <c r="EB84" s="190" t="s">
        <v>13</v>
      </c>
      <c r="EC84" s="198" t="s">
        <v>2910</v>
      </c>
      <c r="ED84" s="198" t="s">
        <v>2790</v>
      </c>
      <c r="EE84" s="216" t="s">
        <v>2738</v>
      </c>
      <c r="EF84" s="350">
        <v>10</v>
      </c>
      <c r="EG84" s="216" t="s">
        <v>3501</v>
      </c>
      <c r="EH84" s="155" t="s">
        <v>2874</v>
      </c>
      <c r="EI84" s="155" t="s">
        <v>6</v>
      </c>
      <c r="EJ84" s="155" t="s">
        <v>2875</v>
      </c>
      <c r="EK84" s="217" t="s">
        <v>216</v>
      </c>
      <c r="EL84" s="155" t="s">
        <v>6</v>
      </c>
      <c r="EM84" s="155" t="s">
        <v>6</v>
      </c>
      <c r="EN84" s="155" t="s">
        <v>6</v>
      </c>
      <c r="EO84" s="155" t="s">
        <v>6</v>
      </c>
      <c r="EP84" s="155" t="s">
        <v>6</v>
      </c>
      <c r="EQ84" s="155" t="s">
        <v>6</v>
      </c>
      <c r="ER84" s="155" t="s">
        <v>6</v>
      </c>
      <c r="ES84" s="155" t="s">
        <v>6</v>
      </c>
      <c r="ET84" s="155" t="s">
        <v>6</v>
      </c>
      <c r="EU84" s="155" t="s">
        <v>184</v>
      </c>
      <c r="EV84" s="155" t="s">
        <v>6</v>
      </c>
      <c r="EW84" s="155" t="s">
        <v>6</v>
      </c>
      <c r="EX84" s="155" t="s">
        <v>6</v>
      </c>
      <c r="EY84" s="155" t="s">
        <v>2876</v>
      </c>
      <c r="EZ84" s="155" t="s">
        <v>203</v>
      </c>
      <c r="FA84" s="155" t="s">
        <v>184</v>
      </c>
    </row>
    <row r="85" spans="1:157" s="110" customFormat="1" ht="58" customHeight="1" x14ac:dyDescent="0.35">
      <c r="A85" s="155" t="s">
        <v>1994</v>
      </c>
      <c r="B85" s="155" t="s">
        <v>2113</v>
      </c>
      <c r="C85" s="29" t="s">
        <v>2434</v>
      </c>
      <c r="D85" s="155" t="s">
        <v>1321</v>
      </c>
      <c r="E85" s="217" t="s">
        <v>3614</v>
      </c>
      <c r="F85" s="217" t="s">
        <v>3524</v>
      </c>
      <c r="G85" s="155">
        <v>2010</v>
      </c>
      <c r="H85" s="217" t="s">
        <v>3638</v>
      </c>
      <c r="I85" s="217" t="s">
        <v>3523</v>
      </c>
      <c r="J85" s="216" t="s">
        <v>3439</v>
      </c>
      <c r="K85" s="155" t="s">
        <v>1304</v>
      </c>
      <c r="L85" s="155" t="s">
        <v>184</v>
      </c>
      <c r="M85" s="155" t="s">
        <v>6</v>
      </c>
      <c r="N85" s="217" t="s">
        <v>3718</v>
      </c>
      <c r="O85" s="111" t="s">
        <v>144</v>
      </c>
      <c r="P85" s="111" t="s">
        <v>118</v>
      </c>
      <c r="Q85" s="111" t="s">
        <v>326</v>
      </c>
      <c r="R85" s="111" t="s">
        <v>118</v>
      </c>
      <c r="S85" s="155" t="s">
        <v>2865</v>
      </c>
      <c r="T85" s="155" t="s">
        <v>118</v>
      </c>
      <c r="U85" s="217" t="s">
        <v>3593</v>
      </c>
      <c r="V85" s="155" t="s">
        <v>184</v>
      </c>
      <c r="W85" s="155" t="s">
        <v>2217</v>
      </c>
      <c r="X85" s="155">
        <v>2008</v>
      </c>
      <c r="Y85" s="155" t="s">
        <v>3159</v>
      </c>
      <c r="Z85" s="155">
        <v>2008</v>
      </c>
      <c r="AA85" s="155">
        <v>2</v>
      </c>
      <c r="AB85" s="155" t="s">
        <v>118</v>
      </c>
      <c r="AC85" s="155" t="s">
        <v>184</v>
      </c>
      <c r="AD85" s="155" t="s">
        <v>6</v>
      </c>
      <c r="AE85" s="155" t="s">
        <v>6</v>
      </c>
      <c r="AF85" s="216" t="s">
        <v>6</v>
      </c>
      <c r="AG85" s="155" t="s">
        <v>6</v>
      </c>
      <c r="AH85" s="155" t="s">
        <v>6</v>
      </c>
      <c r="AI85" s="155" t="s">
        <v>6</v>
      </c>
      <c r="AJ85" s="155" t="s">
        <v>6</v>
      </c>
      <c r="AK85" s="155" t="s">
        <v>110</v>
      </c>
      <c r="AL85" s="155" t="s">
        <v>118</v>
      </c>
      <c r="AM85" s="111" t="s">
        <v>2866</v>
      </c>
      <c r="AN85" s="111" t="s">
        <v>2867</v>
      </c>
      <c r="AO85" s="111" t="s">
        <v>118</v>
      </c>
      <c r="AP85" s="111" t="s">
        <v>166</v>
      </c>
      <c r="AQ85" s="111" t="s">
        <v>134</v>
      </c>
      <c r="AR85" s="111" t="s">
        <v>118</v>
      </c>
      <c r="AS85" s="111" t="s">
        <v>3215</v>
      </c>
      <c r="AT85" s="111" t="s">
        <v>3702</v>
      </c>
      <c r="AU85" s="111" t="s">
        <v>119</v>
      </c>
      <c r="AV85" s="216" t="s">
        <v>2210</v>
      </c>
      <c r="AW85" s="111" t="s">
        <v>2434</v>
      </c>
      <c r="AX85" s="111" t="s">
        <v>184</v>
      </c>
      <c r="AY85" s="111" t="s">
        <v>3700</v>
      </c>
      <c r="AZ85" s="111" t="s">
        <v>2868</v>
      </c>
      <c r="BA85" s="216" t="s">
        <v>132</v>
      </c>
      <c r="BB85" s="216" t="s">
        <v>119</v>
      </c>
      <c r="BC85" s="111" t="s">
        <v>2527</v>
      </c>
      <c r="BD85" s="111" t="s">
        <v>118</v>
      </c>
      <c r="BE85" s="111" t="s">
        <v>184</v>
      </c>
      <c r="BF85" s="111" t="s">
        <v>6</v>
      </c>
      <c r="BG85" s="111" t="s">
        <v>6</v>
      </c>
      <c r="BH85" s="111" t="s">
        <v>13</v>
      </c>
      <c r="BI85" s="111" t="s">
        <v>6</v>
      </c>
      <c r="BJ85" s="111" t="s">
        <v>6</v>
      </c>
      <c r="BK85" s="111" t="s">
        <v>6</v>
      </c>
      <c r="BL85" s="111" t="s">
        <v>6</v>
      </c>
      <c r="BM85" s="111" t="s">
        <v>6</v>
      </c>
      <c r="BN85" s="111" t="s">
        <v>6</v>
      </c>
      <c r="BO85" s="111" t="s">
        <v>3717</v>
      </c>
      <c r="BP85" s="111" t="s">
        <v>184</v>
      </c>
      <c r="BQ85" s="111" t="s">
        <v>2125</v>
      </c>
      <c r="BR85" s="111" t="s">
        <v>118</v>
      </c>
      <c r="BS85" s="111" t="s">
        <v>2869</v>
      </c>
      <c r="BT85" s="111" t="s">
        <v>184</v>
      </c>
      <c r="BU85" s="111" t="s">
        <v>6</v>
      </c>
      <c r="BV85" s="111" t="s">
        <v>184</v>
      </c>
      <c r="BW85" s="111" t="s">
        <v>6</v>
      </c>
      <c r="BX85" s="111" t="s">
        <v>6</v>
      </c>
      <c r="BY85" s="111">
        <v>2007</v>
      </c>
      <c r="BZ85" s="111" t="s">
        <v>119</v>
      </c>
      <c r="CA85" s="111" t="s">
        <v>303</v>
      </c>
      <c r="CB85" s="111" t="s">
        <v>6</v>
      </c>
      <c r="CC85" s="111" t="s">
        <v>6</v>
      </c>
      <c r="CD85" s="111">
        <v>7.9</v>
      </c>
      <c r="CE85" s="111" t="s">
        <v>6</v>
      </c>
      <c r="CF85" s="111" t="s">
        <v>6</v>
      </c>
      <c r="CG85" s="111" t="s">
        <v>2870</v>
      </c>
      <c r="CH85" s="111" t="s">
        <v>6</v>
      </c>
      <c r="CI85" s="111" t="s">
        <v>6</v>
      </c>
      <c r="CJ85" s="111" t="s">
        <v>6</v>
      </c>
      <c r="CK85" s="111" t="s">
        <v>6</v>
      </c>
      <c r="CL85" s="111" t="s">
        <v>6</v>
      </c>
      <c r="CM85" s="111" t="s">
        <v>6</v>
      </c>
      <c r="CN85" s="111" t="s">
        <v>184</v>
      </c>
      <c r="CO85" s="111" t="s">
        <v>20</v>
      </c>
      <c r="CP85" s="111" t="s">
        <v>118</v>
      </c>
      <c r="CQ85" s="111" t="s">
        <v>2424</v>
      </c>
      <c r="CR85" s="111" t="s">
        <v>242</v>
      </c>
      <c r="CS85" s="111" t="s">
        <v>186</v>
      </c>
      <c r="CT85" s="111" t="s">
        <v>187</v>
      </c>
      <c r="CU85" s="111" t="s">
        <v>186</v>
      </c>
      <c r="CV85" s="111" t="s">
        <v>2871</v>
      </c>
      <c r="CW85" s="111" t="s">
        <v>184</v>
      </c>
      <c r="CX85" s="111" t="s">
        <v>184</v>
      </c>
      <c r="CY85" s="111" t="s">
        <v>2520</v>
      </c>
      <c r="CZ85" s="111" t="s">
        <v>2524</v>
      </c>
      <c r="DA85" s="155" t="s">
        <v>2872</v>
      </c>
      <c r="DB85" s="155" t="s">
        <v>6</v>
      </c>
      <c r="DC85" s="155" t="s">
        <v>6</v>
      </c>
      <c r="DD85" s="155" t="s">
        <v>3696</v>
      </c>
      <c r="DE85" s="155" t="s">
        <v>119</v>
      </c>
      <c r="DF85" s="155" t="s">
        <v>6</v>
      </c>
      <c r="DG85" s="155" t="s">
        <v>6</v>
      </c>
      <c r="DH85" s="155" t="s">
        <v>3595</v>
      </c>
      <c r="DI85" s="155" t="s">
        <v>118</v>
      </c>
      <c r="DJ85" s="155" t="s">
        <v>6</v>
      </c>
      <c r="DK85" s="155" t="s">
        <v>6</v>
      </c>
      <c r="DL85" s="155" t="s">
        <v>6</v>
      </c>
      <c r="DM85" s="155" t="s">
        <v>6</v>
      </c>
      <c r="DN85" s="155" t="s">
        <v>6</v>
      </c>
      <c r="DO85" s="155" t="s">
        <v>6</v>
      </c>
      <c r="DP85" s="155" t="s">
        <v>13</v>
      </c>
      <c r="DQ85" s="155" t="s">
        <v>6</v>
      </c>
      <c r="DR85" s="155" t="s">
        <v>6</v>
      </c>
      <c r="DS85" s="155" t="s">
        <v>6</v>
      </c>
      <c r="DT85" s="155" t="s">
        <v>184</v>
      </c>
      <c r="DU85" s="155" t="s">
        <v>2873</v>
      </c>
      <c r="DV85" s="111" t="s">
        <v>2560</v>
      </c>
      <c r="DW85" s="111" t="s">
        <v>1177</v>
      </c>
      <c r="DX85" s="111" t="s">
        <v>1177</v>
      </c>
      <c r="DY85" s="198" t="s">
        <v>3727</v>
      </c>
      <c r="DZ85" s="198" t="s">
        <v>3699</v>
      </c>
      <c r="EA85" s="198" t="s">
        <v>2909</v>
      </c>
      <c r="EB85" s="190" t="s">
        <v>13</v>
      </c>
      <c r="EC85" s="198" t="s">
        <v>2910</v>
      </c>
      <c r="ED85" s="198" t="s">
        <v>2790</v>
      </c>
      <c r="EE85" s="216" t="s">
        <v>2738</v>
      </c>
      <c r="EF85" s="350">
        <v>10</v>
      </c>
      <c r="EG85" s="216" t="s">
        <v>3501</v>
      </c>
      <c r="EH85" s="155" t="s">
        <v>2874</v>
      </c>
      <c r="EI85" s="155" t="s">
        <v>6</v>
      </c>
      <c r="EJ85" s="155" t="s">
        <v>2875</v>
      </c>
      <c r="EK85" s="155" t="s">
        <v>216</v>
      </c>
      <c r="EL85" s="155" t="s">
        <v>6</v>
      </c>
      <c r="EM85" s="155" t="s">
        <v>6</v>
      </c>
      <c r="EN85" s="155" t="s">
        <v>6</v>
      </c>
      <c r="EO85" s="155" t="s">
        <v>6</v>
      </c>
      <c r="EP85" s="155" t="s">
        <v>6</v>
      </c>
      <c r="EQ85" s="155" t="s">
        <v>6</v>
      </c>
      <c r="ER85" s="155" t="s">
        <v>6</v>
      </c>
      <c r="ES85" s="155" t="s">
        <v>6</v>
      </c>
      <c r="ET85" s="155" t="s">
        <v>6</v>
      </c>
      <c r="EU85" s="155" t="s">
        <v>184</v>
      </c>
      <c r="EV85" s="155" t="s">
        <v>6</v>
      </c>
      <c r="EW85" s="155" t="s">
        <v>6</v>
      </c>
      <c r="EX85" s="155" t="s">
        <v>6</v>
      </c>
      <c r="EY85" s="155" t="s">
        <v>2876</v>
      </c>
      <c r="EZ85" s="155" t="s">
        <v>203</v>
      </c>
      <c r="FA85" s="155" t="s">
        <v>184</v>
      </c>
    </row>
    <row r="86" spans="1:157" s="111" customFormat="1" ht="99" customHeight="1" x14ac:dyDescent="0.35">
      <c r="A86" s="111" t="s">
        <v>1995</v>
      </c>
      <c r="B86" s="111" t="s">
        <v>2113</v>
      </c>
      <c r="C86" s="308" t="s">
        <v>2435</v>
      </c>
      <c r="D86" s="111" t="s">
        <v>1303</v>
      </c>
      <c r="E86" s="216" t="s">
        <v>3615</v>
      </c>
      <c r="F86" s="111" t="s">
        <v>3525</v>
      </c>
      <c r="G86" s="111">
        <v>2015</v>
      </c>
      <c r="H86" s="111" t="s">
        <v>2436</v>
      </c>
      <c r="I86" s="111" t="s">
        <v>3679</v>
      </c>
      <c r="J86" s="216" t="s">
        <v>3678</v>
      </c>
      <c r="K86" s="111" t="s">
        <v>1304</v>
      </c>
      <c r="L86" s="111" t="s">
        <v>184</v>
      </c>
      <c r="M86" s="111" t="s">
        <v>3718</v>
      </c>
      <c r="N86" s="111" t="s">
        <v>3718</v>
      </c>
      <c r="O86" s="111" t="s">
        <v>144</v>
      </c>
      <c r="P86" s="111" t="s">
        <v>119</v>
      </c>
      <c r="Q86" s="111" t="s">
        <v>6</v>
      </c>
      <c r="R86" s="111" t="s">
        <v>6</v>
      </c>
      <c r="S86" s="111" t="s">
        <v>2974</v>
      </c>
      <c r="T86" s="111" t="s">
        <v>118</v>
      </c>
      <c r="U86" s="111" t="s">
        <v>3710</v>
      </c>
      <c r="V86" s="111" t="s">
        <v>184</v>
      </c>
      <c r="W86" s="111" t="s">
        <v>6</v>
      </c>
      <c r="X86" s="111">
        <v>2014</v>
      </c>
      <c r="Y86" s="111" t="s">
        <v>6</v>
      </c>
      <c r="Z86" s="111" t="s">
        <v>6</v>
      </c>
      <c r="AA86" s="111" t="s">
        <v>6</v>
      </c>
      <c r="AB86" s="111" t="s">
        <v>119</v>
      </c>
      <c r="AC86" s="111" t="s">
        <v>184</v>
      </c>
      <c r="AD86" s="111" t="s">
        <v>6</v>
      </c>
      <c r="AE86" s="111" t="s">
        <v>6</v>
      </c>
      <c r="AF86" s="216" t="s">
        <v>6</v>
      </c>
      <c r="AG86" s="111" t="s">
        <v>6</v>
      </c>
      <c r="AH86" s="111" t="s">
        <v>6</v>
      </c>
      <c r="AI86" s="111" t="s">
        <v>6</v>
      </c>
      <c r="AJ86" s="111" t="s">
        <v>6</v>
      </c>
      <c r="AK86" s="111" t="s">
        <v>110</v>
      </c>
      <c r="AL86" s="111" t="s">
        <v>118</v>
      </c>
      <c r="AM86" s="111" t="s">
        <v>2977</v>
      </c>
      <c r="AN86" s="111" t="s">
        <v>2978</v>
      </c>
      <c r="AO86" s="111" t="s">
        <v>118</v>
      </c>
      <c r="AP86" s="111" t="s">
        <v>165</v>
      </c>
      <c r="AQ86" s="111" t="s">
        <v>135</v>
      </c>
      <c r="AR86" s="111" t="s">
        <v>118</v>
      </c>
      <c r="AS86" s="111" t="s">
        <v>184</v>
      </c>
      <c r="AT86" s="111" t="s">
        <v>3702</v>
      </c>
      <c r="AU86" s="111" t="s">
        <v>118</v>
      </c>
      <c r="AV86" s="216" t="s">
        <v>2211</v>
      </c>
      <c r="AW86" s="111" t="s">
        <v>2979</v>
      </c>
      <c r="AX86" s="111" t="s">
        <v>184</v>
      </c>
      <c r="AY86" s="111" t="s">
        <v>3700</v>
      </c>
      <c r="AZ86" s="111" t="s">
        <v>6</v>
      </c>
      <c r="BA86" s="111" t="s">
        <v>150</v>
      </c>
      <c r="BB86" s="111" t="s">
        <v>119</v>
      </c>
      <c r="BC86" s="111" t="s">
        <v>2527</v>
      </c>
      <c r="BD86" s="111" t="s">
        <v>118</v>
      </c>
      <c r="BE86" s="111" t="s">
        <v>184</v>
      </c>
      <c r="BF86" s="111" t="s">
        <v>3712</v>
      </c>
      <c r="BG86" s="111" t="s">
        <v>119</v>
      </c>
      <c r="BH86" s="111" t="s">
        <v>13</v>
      </c>
      <c r="BI86" s="111" t="s">
        <v>6</v>
      </c>
      <c r="BJ86" s="111" t="s">
        <v>3713</v>
      </c>
      <c r="BK86" s="111" t="s">
        <v>119</v>
      </c>
      <c r="BL86" s="111" t="s">
        <v>6</v>
      </c>
      <c r="BM86" s="111" t="s">
        <v>6</v>
      </c>
      <c r="BN86" s="111" t="s">
        <v>6</v>
      </c>
      <c r="BO86" s="111" t="s">
        <v>3717</v>
      </c>
      <c r="BP86" s="111" t="s">
        <v>184</v>
      </c>
      <c r="BQ86" s="111" t="s">
        <v>2125</v>
      </c>
      <c r="BR86" s="111" t="s">
        <v>119</v>
      </c>
      <c r="BS86" s="111" t="s">
        <v>6</v>
      </c>
      <c r="BT86" s="111" t="s">
        <v>2552</v>
      </c>
      <c r="BU86" s="111" t="s">
        <v>119</v>
      </c>
      <c r="BV86" s="111" t="s">
        <v>2980</v>
      </c>
      <c r="BW86" s="111" t="s">
        <v>6</v>
      </c>
      <c r="BX86" s="111" t="s">
        <v>6</v>
      </c>
      <c r="BY86" s="111">
        <v>2014</v>
      </c>
      <c r="BZ86" s="111" t="s">
        <v>119</v>
      </c>
      <c r="CA86" s="111" t="s">
        <v>303</v>
      </c>
      <c r="CB86" s="111" t="s">
        <v>1462</v>
      </c>
      <c r="CC86" s="111" t="s">
        <v>118</v>
      </c>
      <c r="CD86" s="111">
        <v>10.62</v>
      </c>
      <c r="CE86" s="111" t="s">
        <v>6</v>
      </c>
      <c r="CF86" s="111" t="s">
        <v>177</v>
      </c>
      <c r="CG86" s="111" t="s">
        <v>3434</v>
      </c>
      <c r="CH86" s="111" t="s">
        <v>6</v>
      </c>
      <c r="CI86" s="111" t="s">
        <v>6</v>
      </c>
      <c r="CJ86" s="111" t="s">
        <v>6</v>
      </c>
      <c r="CK86" s="111" t="s">
        <v>6</v>
      </c>
      <c r="CL86" s="111" t="s">
        <v>6</v>
      </c>
      <c r="CM86" s="111" t="s">
        <v>6</v>
      </c>
      <c r="CN86" s="111" t="s">
        <v>184</v>
      </c>
      <c r="CO86" s="111" t="s">
        <v>213</v>
      </c>
      <c r="CP86" s="111" t="s">
        <v>119</v>
      </c>
      <c r="CQ86" s="111" t="s">
        <v>2424</v>
      </c>
      <c r="CR86" s="111" t="s">
        <v>242</v>
      </c>
      <c r="CS86" s="111" t="s">
        <v>1074</v>
      </c>
      <c r="CT86" s="111" t="s">
        <v>187</v>
      </c>
      <c r="CU86" s="111" t="s">
        <v>1074</v>
      </c>
      <c r="CV86" s="111" t="s">
        <v>184</v>
      </c>
      <c r="CW86" s="111" t="s">
        <v>182</v>
      </c>
      <c r="CX86" s="111" t="s">
        <v>2981</v>
      </c>
      <c r="CY86" s="111" t="s">
        <v>2519</v>
      </c>
      <c r="CZ86" s="111" t="s">
        <v>2523</v>
      </c>
      <c r="DA86" s="111" t="s">
        <v>184</v>
      </c>
      <c r="DB86" s="111" t="s">
        <v>6</v>
      </c>
      <c r="DC86" s="111" t="s">
        <v>6</v>
      </c>
      <c r="DD86" s="111" t="s">
        <v>3696</v>
      </c>
      <c r="DE86" s="111" t="s">
        <v>118</v>
      </c>
      <c r="DF86" s="111" t="s">
        <v>6</v>
      </c>
      <c r="DG86" s="111" t="s">
        <v>6</v>
      </c>
      <c r="DH86" s="111" t="s">
        <v>3595</v>
      </c>
      <c r="DI86" s="111" t="s">
        <v>118</v>
      </c>
      <c r="DJ86" s="111" t="s">
        <v>6</v>
      </c>
      <c r="DK86" s="111" t="s">
        <v>6</v>
      </c>
      <c r="DL86" s="111" t="s">
        <v>6</v>
      </c>
      <c r="DM86" s="111" t="s">
        <v>6</v>
      </c>
      <c r="DN86" s="111" t="s">
        <v>6</v>
      </c>
      <c r="DO86" s="111" t="s">
        <v>6</v>
      </c>
      <c r="DP86" s="111" t="s">
        <v>6</v>
      </c>
      <c r="DQ86" s="111" t="s">
        <v>6</v>
      </c>
      <c r="DR86" s="111" t="s">
        <v>6</v>
      </c>
      <c r="DS86" s="111" t="s">
        <v>6</v>
      </c>
      <c r="DT86" s="111" t="s">
        <v>184</v>
      </c>
      <c r="DU86" s="111" t="s">
        <v>2982</v>
      </c>
      <c r="DV86" s="111" t="s">
        <v>2560</v>
      </c>
      <c r="DW86" s="111" t="s">
        <v>1177</v>
      </c>
      <c r="DX86" s="111" t="s">
        <v>1177</v>
      </c>
      <c r="DY86" s="198" t="s">
        <v>3727</v>
      </c>
      <c r="DZ86" s="198" t="s">
        <v>3699</v>
      </c>
      <c r="EA86" s="198" t="s">
        <v>2892</v>
      </c>
      <c r="EB86" s="190" t="s">
        <v>13</v>
      </c>
      <c r="EC86" s="198" t="s">
        <v>2893</v>
      </c>
      <c r="ED86" s="198" t="s">
        <v>2849</v>
      </c>
      <c r="EE86" s="356" t="s">
        <v>2727</v>
      </c>
      <c r="EF86" s="358">
        <v>1</v>
      </c>
      <c r="EG86" s="216" t="s">
        <v>3501</v>
      </c>
      <c r="EH86" s="111" t="s">
        <v>2895</v>
      </c>
      <c r="EI86" s="111" t="s">
        <v>118</v>
      </c>
      <c r="EJ86" s="111" t="s">
        <v>184</v>
      </c>
      <c r="EK86" s="111" t="s">
        <v>216</v>
      </c>
      <c r="EL86" s="111">
        <v>2014</v>
      </c>
      <c r="EM86" s="111" t="s">
        <v>118</v>
      </c>
      <c r="EN86" s="111" t="s">
        <v>6</v>
      </c>
      <c r="EO86" s="111" t="s">
        <v>6</v>
      </c>
      <c r="EP86" s="111" t="s">
        <v>6</v>
      </c>
      <c r="EQ86" s="111" t="s">
        <v>6</v>
      </c>
      <c r="ER86" s="111" t="s">
        <v>6</v>
      </c>
      <c r="ES86" s="111" t="s">
        <v>6</v>
      </c>
      <c r="ET86" s="111" t="s">
        <v>6</v>
      </c>
      <c r="EU86" s="111" t="s">
        <v>184</v>
      </c>
      <c r="EV86" s="111" t="s">
        <v>118</v>
      </c>
      <c r="EW86" s="111" t="s">
        <v>6</v>
      </c>
      <c r="EX86" s="111" t="s">
        <v>6</v>
      </c>
      <c r="EY86" s="111" t="s">
        <v>184</v>
      </c>
      <c r="EZ86" s="111" t="s">
        <v>203</v>
      </c>
      <c r="FA86" s="111" t="s">
        <v>184</v>
      </c>
    </row>
    <row r="87" spans="1:157" s="111" customFormat="1" ht="99" customHeight="1" x14ac:dyDescent="0.35">
      <c r="A87" s="111" t="s">
        <v>2004</v>
      </c>
      <c r="B87" s="111" t="s">
        <v>2113</v>
      </c>
      <c r="C87" s="308" t="s">
        <v>2437</v>
      </c>
      <c r="D87" s="111" t="s">
        <v>1303</v>
      </c>
      <c r="E87" s="216" t="s">
        <v>3615</v>
      </c>
      <c r="F87" s="216" t="s">
        <v>3525</v>
      </c>
      <c r="G87" s="111">
        <v>2015</v>
      </c>
      <c r="H87" s="111" t="s">
        <v>2436</v>
      </c>
      <c r="I87" s="216" t="s">
        <v>3679</v>
      </c>
      <c r="J87" s="216" t="s">
        <v>3678</v>
      </c>
      <c r="K87" s="111" t="s">
        <v>1304</v>
      </c>
      <c r="L87" s="111" t="s">
        <v>184</v>
      </c>
      <c r="M87" s="111" t="s">
        <v>3718</v>
      </c>
      <c r="N87" s="111" t="s">
        <v>3718</v>
      </c>
      <c r="O87" s="111" t="s">
        <v>144</v>
      </c>
      <c r="P87" s="111" t="s">
        <v>119</v>
      </c>
      <c r="Q87" s="111" t="s">
        <v>6</v>
      </c>
      <c r="R87" s="111" t="s">
        <v>6</v>
      </c>
      <c r="S87" s="111" t="s">
        <v>2975</v>
      </c>
      <c r="T87" s="111" t="s">
        <v>118</v>
      </c>
      <c r="U87" s="216" t="s">
        <v>3710</v>
      </c>
      <c r="V87" s="111" t="s">
        <v>184</v>
      </c>
      <c r="W87" s="111" t="s">
        <v>6</v>
      </c>
      <c r="X87" s="111">
        <v>2014</v>
      </c>
      <c r="Y87" s="111" t="s">
        <v>6</v>
      </c>
      <c r="Z87" s="111" t="s">
        <v>6</v>
      </c>
      <c r="AA87" s="111" t="s">
        <v>6</v>
      </c>
      <c r="AB87" s="111" t="s">
        <v>119</v>
      </c>
      <c r="AC87" s="111" t="s">
        <v>184</v>
      </c>
      <c r="AD87" s="111" t="s">
        <v>6</v>
      </c>
      <c r="AE87" s="111" t="s">
        <v>6</v>
      </c>
      <c r="AF87" s="216" t="s">
        <v>6</v>
      </c>
      <c r="AG87" s="111" t="s">
        <v>6</v>
      </c>
      <c r="AH87" s="111" t="s">
        <v>6</v>
      </c>
      <c r="AI87" s="111" t="s">
        <v>6</v>
      </c>
      <c r="AJ87" s="111" t="s">
        <v>6</v>
      </c>
      <c r="AK87" s="111" t="s">
        <v>110</v>
      </c>
      <c r="AL87" s="111" t="s">
        <v>118</v>
      </c>
      <c r="AM87" s="111" t="s">
        <v>2977</v>
      </c>
      <c r="AN87" s="111" t="s">
        <v>2978</v>
      </c>
      <c r="AO87" s="111" t="s">
        <v>118</v>
      </c>
      <c r="AP87" s="111" t="s">
        <v>165</v>
      </c>
      <c r="AQ87" s="111" t="s">
        <v>135</v>
      </c>
      <c r="AR87" s="111" t="s">
        <v>118</v>
      </c>
      <c r="AS87" s="111" t="s">
        <v>184</v>
      </c>
      <c r="AT87" s="111" t="s">
        <v>3702</v>
      </c>
      <c r="AU87" s="111" t="s">
        <v>118</v>
      </c>
      <c r="AV87" s="216" t="s">
        <v>2211</v>
      </c>
      <c r="AW87" s="111" t="s">
        <v>2979</v>
      </c>
      <c r="AX87" s="111" t="s">
        <v>184</v>
      </c>
      <c r="AY87" s="111" t="s">
        <v>3700</v>
      </c>
      <c r="AZ87" s="111" t="s">
        <v>6</v>
      </c>
      <c r="BA87" s="111" t="s">
        <v>150</v>
      </c>
      <c r="BB87" s="111" t="s">
        <v>119</v>
      </c>
      <c r="BC87" s="111" t="s">
        <v>2527</v>
      </c>
      <c r="BD87" s="111" t="s">
        <v>118</v>
      </c>
      <c r="BE87" s="111" t="s">
        <v>184</v>
      </c>
      <c r="BF87" s="111" t="s">
        <v>3712</v>
      </c>
      <c r="BG87" s="111" t="s">
        <v>119</v>
      </c>
      <c r="BH87" s="111" t="s">
        <v>13</v>
      </c>
      <c r="BI87" s="111" t="s">
        <v>6</v>
      </c>
      <c r="BJ87" s="111" t="s">
        <v>3713</v>
      </c>
      <c r="BK87" s="111" t="s">
        <v>119</v>
      </c>
      <c r="BL87" s="111" t="s">
        <v>6</v>
      </c>
      <c r="BM87" s="111" t="s">
        <v>6</v>
      </c>
      <c r="BN87" s="111" t="s">
        <v>6</v>
      </c>
      <c r="BO87" s="111" t="s">
        <v>3717</v>
      </c>
      <c r="BP87" s="111" t="s">
        <v>184</v>
      </c>
      <c r="BQ87" s="111" t="s">
        <v>2125</v>
      </c>
      <c r="BR87" s="111" t="s">
        <v>119</v>
      </c>
      <c r="BS87" s="111" t="s">
        <v>6</v>
      </c>
      <c r="BT87" s="111" t="s">
        <v>2552</v>
      </c>
      <c r="BU87" s="111" t="s">
        <v>119</v>
      </c>
      <c r="BV87" s="111" t="s">
        <v>2980</v>
      </c>
      <c r="BW87" s="111" t="s">
        <v>6</v>
      </c>
      <c r="BX87" s="111" t="s">
        <v>6</v>
      </c>
      <c r="BY87" s="111">
        <v>2014</v>
      </c>
      <c r="BZ87" s="111" t="s">
        <v>119</v>
      </c>
      <c r="CA87" s="111" t="s">
        <v>303</v>
      </c>
      <c r="CB87" s="111" t="s">
        <v>1462</v>
      </c>
      <c r="CC87" s="111" t="s">
        <v>118</v>
      </c>
      <c r="CD87" s="111">
        <v>10.62</v>
      </c>
      <c r="CE87" s="111" t="s">
        <v>6</v>
      </c>
      <c r="CF87" s="111" t="s">
        <v>177</v>
      </c>
      <c r="CG87" s="216" t="s">
        <v>3434</v>
      </c>
      <c r="CH87" s="111" t="s">
        <v>6</v>
      </c>
      <c r="CI87" s="111" t="s">
        <v>6</v>
      </c>
      <c r="CJ87" s="111" t="s">
        <v>6</v>
      </c>
      <c r="CK87" s="111" t="s">
        <v>6</v>
      </c>
      <c r="CL87" s="111" t="s">
        <v>6</v>
      </c>
      <c r="CM87" s="111" t="s">
        <v>6</v>
      </c>
      <c r="CN87" s="111" t="s">
        <v>184</v>
      </c>
      <c r="CO87" s="111" t="s">
        <v>213</v>
      </c>
      <c r="CP87" s="111" t="s">
        <v>119</v>
      </c>
      <c r="CQ87" s="111" t="s">
        <v>2424</v>
      </c>
      <c r="CR87" s="111" t="s">
        <v>242</v>
      </c>
      <c r="CS87" s="111" t="s">
        <v>1074</v>
      </c>
      <c r="CT87" s="111" t="s">
        <v>187</v>
      </c>
      <c r="CU87" s="111" t="s">
        <v>1074</v>
      </c>
      <c r="CV87" s="111" t="s">
        <v>184</v>
      </c>
      <c r="CW87" s="111" t="s">
        <v>182</v>
      </c>
      <c r="CX87" s="111" t="s">
        <v>2981</v>
      </c>
      <c r="CY87" s="111" t="s">
        <v>2519</v>
      </c>
      <c r="CZ87" s="111" t="s">
        <v>2523</v>
      </c>
      <c r="DA87" s="111" t="s">
        <v>184</v>
      </c>
      <c r="DB87" s="111" t="s">
        <v>6</v>
      </c>
      <c r="DC87" s="111" t="s">
        <v>6</v>
      </c>
      <c r="DD87" s="111" t="s">
        <v>3696</v>
      </c>
      <c r="DE87" s="111" t="s">
        <v>118</v>
      </c>
      <c r="DF87" s="111" t="s">
        <v>6</v>
      </c>
      <c r="DG87" s="111" t="s">
        <v>6</v>
      </c>
      <c r="DH87" s="111" t="s">
        <v>3595</v>
      </c>
      <c r="DI87" s="111" t="s">
        <v>118</v>
      </c>
      <c r="DJ87" s="111" t="s">
        <v>6</v>
      </c>
      <c r="DK87" s="111" t="s">
        <v>6</v>
      </c>
      <c r="DL87" s="111" t="s">
        <v>6</v>
      </c>
      <c r="DM87" s="111" t="s">
        <v>6</v>
      </c>
      <c r="DN87" s="111" t="s">
        <v>6</v>
      </c>
      <c r="DO87" s="111" t="s">
        <v>6</v>
      </c>
      <c r="DP87" s="111" t="s">
        <v>6</v>
      </c>
      <c r="DQ87" s="111" t="s">
        <v>6</v>
      </c>
      <c r="DR87" s="111" t="s">
        <v>6</v>
      </c>
      <c r="DS87" s="111" t="s">
        <v>6</v>
      </c>
      <c r="DT87" s="111" t="s">
        <v>184</v>
      </c>
      <c r="DU87" s="111" t="s">
        <v>2983</v>
      </c>
      <c r="DV87" s="111" t="s">
        <v>2560</v>
      </c>
      <c r="DW87" s="111" t="s">
        <v>1177</v>
      </c>
      <c r="DX87" s="111" t="s">
        <v>1177</v>
      </c>
      <c r="DY87" s="198" t="s">
        <v>3727</v>
      </c>
      <c r="DZ87" s="198" t="s">
        <v>1908</v>
      </c>
      <c r="EA87" s="198" t="s">
        <v>2894</v>
      </c>
      <c r="EB87" s="190" t="s">
        <v>13</v>
      </c>
      <c r="EC87" s="198" t="s">
        <v>2893</v>
      </c>
      <c r="ED87" s="198" t="s">
        <v>2815</v>
      </c>
      <c r="EE87" s="356" t="s">
        <v>2727</v>
      </c>
      <c r="EF87" s="358">
        <v>1</v>
      </c>
      <c r="EG87" s="216" t="s">
        <v>3501</v>
      </c>
      <c r="EH87" s="111" t="s">
        <v>2895</v>
      </c>
      <c r="EI87" s="111" t="s">
        <v>118</v>
      </c>
      <c r="EJ87" s="111" t="s">
        <v>184</v>
      </c>
      <c r="EK87" s="111" t="s">
        <v>216</v>
      </c>
      <c r="EL87" s="111">
        <v>2014</v>
      </c>
      <c r="EM87" s="111" t="s">
        <v>118</v>
      </c>
      <c r="EN87" s="111" t="s">
        <v>6</v>
      </c>
      <c r="EO87" s="111" t="s">
        <v>6</v>
      </c>
      <c r="EP87" s="111" t="s">
        <v>6</v>
      </c>
      <c r="EQ87" s="111" t="s">
        <v>6</v>
      </c>
      <c r="ER87" s="111" t="s">
        <v>6</v>
      </c>
      <c r="ES87" s="111" t="s">
        <v>6</v>
      </c>
      <c r="ET87" s="111" t="s">
        <v>6</v>
      </c>
      <c r="EU87" s="111" t="s">
        <v>184</v>
      </c>
      <c r="EV87" s="111" t="s">
        <v>118</v>
      </c>
      <c r="EW87" s="111" t="s">
        <v>6</v>
      </c>
      <c r="EX87" s="111" t="s">
        <v>6</v>
      </c>
      <c r="EY87" s="111" t="s">
        <v>184</v>
      </c>
      <c r="EZ87" s="111" t="s">
        <v>203</v>
      </c>
      <c r="FA87" s="111" t="s">
        <v>184</v>
      </c>
    </row>
    <row r="88" spans="1:157" s="111" customFormat="1" ht="99" customHeight="1" x14ac:dyDescent="0.35">
      <c r="A88" s="111" t="s">
        <v>2005</v>
      </c>
      <c r="B88" s="111" t="s">
        <v>2113</v>
      </c>
      <c r="C88" s="308" t="s">
        <v>2438</v>
      </c>
      <c r="D88" s="111" t="s">
        <v>1303</v>
      </c>
      <c r="E88" s="216" t="s">
        <v>3615</v>
      </c>
      <c r="F88" s="216" t="s">
        <v>3525</v>
      </c>
      <c r="G88" s="111">
        <v>2015</v>
      </c>
      <c r="H88" s="111" t="s">
        <v>2436</v>
      </c>
      <c r="I88" s="216" t="s">
        <v>3679</v>
      </c>
      <c r="J88" s="216" t="s">
        <v>3678</v>
      </c>
      <c r="K88" s="111" t="s">
        <v>1304</v>
      </c>
      <c r="L88" s="111" t="s">
        <v>184</v>
      </c>
      <c r="M88" s="111" t="s">
        <v>3718</v>
      </c>
      <c r="N88" s="111" t="s">
        <v>3718</v>
      </c>
      <c r="O88" s="111" t="s">
        <v>144</v>
      </c>
      <c r="P88" s="111" t="s">
        <v>119</v>
      </c>
      <c r="Q88" s="111" t="s">
        <v>6</v>
      </c>
      <c r="R88" s="111" t="s">
        <v>6</v>
      </c>
      <c r="S88" s="111" t="s">
        <v>2976</v>
      </c>
      <c r="T88" s="111" t="s">
        <v>118</v>
      </c>
      <c r="U88" s="216" t="s">
        <v>3710</v>
      </c>
      <c r="V88" s="111" t="s">
        <v>184</v>
      </c>
      <c r="W88" s="111" t="s">
        <v>6</v>
      </c>
      <c r="X88" s="111">
        <v>2014</v>
      </c>
      <c r="Y88" s="111" t="s">
        <v>6</v>
      </c>
      <c r="Z88" s="111" t="s">
        <v>6</v>
      </c>
      <c r="AA88" s="111" t="s">
        <v>6</v>
      </c>
      <c r="AB88" s="111" t="s">
        <v>119</v>
      </c>
      <c r="AC88" s="111" t="s">
        <v>184</v>
      </c>
      <c r="AD88" s="111" t="s">
        <v>6</v>
      </c>
      <c r="AE88" s="111" t="s">
        <v>6</v>
      </c>
      <c r="AF88" s="216" t="s">
        <v>6</v>
      </c>
      <c r="AG88" s="111" t="s">
        <v>6</v>
      </c>
      <c r="AH88" s="111" t="s">
        <v>6</v>
      </c>
      <c r="AI88" s="111" t="s">
        <v>6</v>
      </c>
      <c r="AJ88" s="111" t="s">
        <v>6</v>
      </c>
      <c r="AK88" s="111" t="s">
        <v>110</v>
      </c>
      <c r="AL88" s="111" t="s">
        <v>118</v>
      </c>
      <c r="AM88" s="111" t="s">
        <v>2977</v>
      </c>
      <c r="AN88" s="111" t="s">
        <v>2978</v>
      </c>
      <c r="AO88" s="111" t="s">
        <v>118</v>
      </c>
      <c r="AP88" s="111" t="s">
        <v>165</v>
      </c>
      <c r="AQ88" s="111" t="s">
        <v>135</v>
      </c>
      <c r="AR88" s="111" t="s">
        <v>118</v>
      </c>
      <c r="AS88" s="111" t="s">
        <v>184</v>
      </c>
      <c r="AT88" s="111" t="s">
        <v>3702</v>
      </c>
      <c r="AU88" s="111" t="s">
        <v>118</v>
      </c>
      <c r="AV88" s="216" t="s">
        <v>2211</v>
      </c>
      <c r="AW88" s="111" t="s">
        <v>2979</v>
      </c>
      <c r="AX88" s="111" t="s">
        <v>184</v>
      </c>
      <c r="AY88" s="111" t="s">
        <v>3701</v>
      </c>
      <c r="AZ88" s="111" t="s">
        <v>6</v>
      </c>
      <c r="BA88" s="111" t="s">
        <v>150</v>
      </c>
      <c r="BB88" s="111" t="s">
        <v>119</v>
      </c>
      <c r="BC88" s="111" t="s">
        <v>2527</v>
      </c>
      <c r="BD88" s="111" t="s">
        <v>118</v>
      </c>
      <c r="BE88" s="111" t="s">
        <v>184</v>
      </c>
      <c r="BF88" s="111" t="s">
        <v>3712</v>
      </c>
      <c r="BG88" s="111" t="s">
        <v>119</v>
      </c>
      <c r="BH88" s="111" t="s">
        <v>13</v>
      </c>
      <c r="BI88" s="111" t="s">
        <v>6</v>
      </c>
      <c r="BJ88" s="111" t="s">
        <v>3713</v>
      </c>
      <c r="BK88" s="111" t="s">
        <v>119</v>
      </c>
      <c r="BL88" s="111" t="s">
        <v>6</v>
      </c>
      <c r="BM88" s="111" t="s">
        <v>6</v>
      </c>
      <c r="BN88" s="111" t="s">
        <v>6</v>
      </c>
      <c r="BO88" s="111" t="s">
        <v>3717</v>
      </c>
      <c r="BP88" s="111" t="s">
        <v>184</v>
      </c>
      <c r="BQ88" s="111" t="s">
        <v>2125</v>
      </c>
      <c r="BR88" s="111" t="s">
        <v>119</v>
      </c>
      <c r="BS88" s="111" t="s">
        <v>6</v>
      </c>
      <c r="BT88" s="111" t="s">
        <v>2552</v>
      </c>
      <c r="BU88" s="111" t="s">
        <v>119</v>
      </c>
      <c r="BV88" s="111" t="s">
        <v>2980</v>
      </c>
      <c r="BW88" s="111" t="s">
        <v>6</v>
      </c>
      <c r="BX88" s="111" t="s">
        <v>6</v>
      </c>
      <c r="BY88" s="111">
        <v>2014</v>
      </c>
      <c r="BZ88" s="111" t="s">
        <v>119</v>
      </c>
      <c r="CA88" s="111" t="s">
        <v>303</v>
      </c>
      <c r="CB88" s="111" t="s">
        <v>1462</v>
      </c>
      <c r="CC88" s="111" t="s">
        <v>118</v>
      </c>
      <c r="CD88" s="111">
        <v>10.62</v>
      </c>
      <c r="CE88" s="111" t="s">
        <v>6</v>
      </c>
      <c r="CF88" s="111" t="s">
        <v>177</v>
      </c>
      <c r="CG88" s="216" t="s">
        <v>3434</v>
      </c>
      <c r="CH88" s="111" t="s">
        <v>6</v>
      </c>
      <c r="CI88" s="111" t="s">
        <v>6</v>
      </c>
      <c r="CJ88" s="111" t="s">
        <v>6</v>
      </c>
      <c r="CK88" s="111" t="s">
        <v>6</v>
      </c>
      <c r="CL88" s="111" t="s">
        <v>6</v>
      </c>
      <c r="CM88" s="111" t="s">
        <v>6</v>
      </c>
      <c r="CN88" s="111" t="s">
        <v>184</v>
      </c>
      <c r="CO88" s="111" t="s">
        <v>213</v>
      </c>
      <c r="CP88" s="111" t="s">
        <v>119</v>
      </c>
      <c r="CQ88" s="111" t="s">
        <v>2424</v>
      </c>
      <c r="CR88" s="111" t="s">
        <v>242</v>
      </c>
      <c r="CS88" s="111" t="s">
        <v>1074</v>
      </c>
      <c r="CT88" s="111" t="s">
        <v>187</v>
      </c>
      <c r="CU88" s="111" t="s">
        <v>1074</v>
      </c>
      <c r="CV88" s="111" t="s">
        <v>184</v>
      </c>
      <c r="CW88" s="111" t="s">
        <v>182</v>
      </c>
      <c r="CX88" s="111" t="s">
        <v>2981</v>
      </c>
      <c r="CY88" s="111" t="s">
        <v>2519</v>
      </c>
      <c r="CZ88" s="111" t="s">
        <v>2523</v>
      </c>
      <c r="DA88" s="111" t="s">
        <v>184</v>
      </c>
      <c r="DB88" s="111" t="s">
        <v>6</v>
      </c>
      <c r="DC88" s="111" t="s">
        <v>6</v>
      </c>
      <c r="DD88" s="111" t="s">
        <v>3696</v>
      </c>
      <c r="DE88" s="111" t="s">
        <v>118</v>
      </c>
      <c r="DF88" s="111" t="s">
        <v>6</v>
      </c>
      <c r="DG88" s="111" t="s">
        <v>6</v>
      </c>
      <c r="DH88" s="111" t="s">
        <v>3595</v>
      </c>
      <c r="DI88" s="111" t="s">
        <v>118</v>
      </c>
      <c r="DJ88" s="111" t="s">
        <v>6</v>
      </c>
      <c r="DK88" s="111" t="s">
        <v>6</v>
      </c>
      <c r="DL88" s="111" t="s">
        <v>6</v>
      </c>
      <c r="DM88" s="111" t="s">
        <v>6</v>
      </c>
      <c r="DN88" s="111" t="s">
        <v>6</v>
      </c>
      <c r="DO88" s="111" t="s">
        <v>6</v>
      </c>
      <c r="DP88" s="111" t="s">
        <v>6</v>
      </c>
      <c r="DQ88" s="111" t="s">
        <v>6</v>
      </c>
      <c r="DR88" s="111" t="s">
        <v>6</v>
      </c>
      <c r="DS88" s="111" t="s">
        <v>6</v>
      </c>
      <c r="DT88" s="111" t="s">
        <v>184</v>
      </c>
      <c r="DU88" s="111" t="s">
        <v>2984</v>
      </c>
      <c r="DV88" s="111" t="s">
        <v>2560</v>
      </c>
      <c r="DW88" s="111" t="s">
        <v>1177</v>
      </c>
      <c r="DX88" s="111" t="s">
        <v>1177</v>
      </c>
      <c r="DY88" s="198" t="s">
        <v>3727</v>
      </c>
      <c r="DZ88" s="198" t="s">
        <v>1908</v>
      </c>
      <c r="EA88" s="198" t="s">
        <v>2894</v>
      </c>
      <c r="EB88" s="190" t="s">
        <v>13</v>
      </c>
      <c r="EC88" s="198" t="s">
        <v>2893</v>
      </c>
      <c r="ED88" s="198" t="s">
        <v>2815</v>
      </c>
      <c r="EE88" s="356" t="s">
        <v>2727</v>
      </c>
      <c r="EF88" s="358">
        <v>1</v>
      </c>
      <c r="EG88" s="216" t="s">
        <v>3501</v>
      </c>
      <c r="EH88" s="111" t="s">
        <v>2895</v>
      </c>
      <c r="EI88" s="111" t="s">
        <v>118</v>
      </c>
      <c r="EJ88" s="111" t="s">
        <v>184</v>
      </c>
      <c r="EK88" s="111" t="s">
        <v>216</v>
      </c>
      <c r="EL88" s="111">
        <v>2014</v>
      </c>
      <c r="EM88" s="111" t="s">
        <v>118</v>
      </c>
      <c r="EN88" s="111" t="s">
        <v>6</v>
      </c>
      <c r="EO88" s="111" t="s">
        <v>6</v>
      </c>
      <c r="EP88" s="111" t="s">
        <v>6</v>
      </c>
      <c r="EQ88" s="111" t="s">
        <v>6</v>
      </c>
      <c r="ER88" s="111" t="s">
        <v>6</v>
      </c>
      <c r="ES88" s="111" t="s">
        <v>6</v>
      </c>
      <c r="ET88" s="111" t="s">
        <v>6</v>
      </c>
      <c r="EU88" s="111" t="s">
        <v>184</v>
      </c>
      <c r="EV88" s="111" t="s">
        <v>118</v>
      </c>
      <c r="EW88" s="111" t="s">
        <v>6</v>
      </c>
      <c r="EX88" s="111" t="s">
        <v>6</v>
      </c>
      <c r="EY88" s="111" t="s">
        <v>184</v>
      </c>
      <c r="EZ88" s="111" t="s">
        <v>203</v>
      </c>
      <c r="FA88" s="111" t="s">
        <v>184</v>
      </c>
    </row>
    <row r="89" spans="1:157" s="110" customFormat="1" ht="77" customHeight="1" x14ac:dyDescent="0.35">
      <c r="A89" s="155" t="s">
        <v>2889</v>
      </c>
      <c r="B89" s="155" t="s">
        <v>2239</v>
      </c>
      <c r="C89" s="29" t="s">
        <v>2439</v>
      </c>
      <c r="D89" s="155" t="s">
        <v>1321</v>
      </c>
      <c r="E89" s="217" t="s">
        <v>3736</v>
      </c>
      <c r="F89" s="155" t="s">
        <v>3526</v>
      </c>
      <c r="G89" s="155">
        <v>2007</v>
      </c>
      <c r="H89" s="155" t="s">
        <v>3639</v>
      </c>
      <c r="I89" s="155" t="s">
        <v>3737</v>
      </c>
      <c r="J89" s="217" t="s">
        <v>3439</v>
      </c>
      <c r="K89" s="155" t="s">
        <v>1304</v>
      </c>
      <c r="L89" s="155" t="s">
        <v>184</v>
      </c>
      <c r="M89" s="155" t="s">
        <v>3720</v>
      </c>
      <c r="N89" s="155" t="s">
        <v>3720</v>
      </c>
      <c r="O89" s="111" t="s">
        <v>144</v>
      </c>
      <c r="P89" s="111" t="s">
        <v>118</v>
      </c>
      <c r="Q89" s="111" t="s">
        <v>13</v>
      </c>
      <c r="R89" s="111" t="s">
        <v>13</v>
      </c>
      <c r="S89" s="155" t="s">
        <v>2440</v>
      </c>
      <c r="T89" s="155" t="s">
        <v>118</v>
      </c>
      <c r="U89" s="155" t="s">
        <v>3711</v>
      </c>
      <c r="V89" s="155" t="s">
        <v>184</v>
      </c>
      <c r="W89" s="155" t="s">
        <v>6</v>
      </c>
      <c r="X89" s="155" t="s">
        <v>6</v>
      </c>
      <c r="Y89" s="155" t="s">
        <v>6</v>
      </c>
      <c r="Z89" s="155" t="s">
        <v>6</v>
      </c>
      <c r="AA89" s="155" t="s">
        <v>6</v>
      </c>
      <c r="AB89" s="155" t="s">
        <v>6</v>
      </c>
      <c r="AC89" s="155" t="s">
        <v>184</v>
      </c>
      <c r="AD89" s="155" t="s">
        <v>377</v>
      </c>
      <c r="AE89" s="155" t="s">
        <v>119</v>
      </c>
      <c r="AF89" s="216" t="s">
        <v>3366</v>
      </c>
      <c r="AG89" s="155" t="s">
        <v>1312</v>
      </c>
      <c r="AH89" s="155" t="s">
        <v>118</v>
      </c>
      <c r="AI89" s="155" t="s">
        <v>326</v>
      </c>
      <c r="AJ89" s="155" t="s">
        <v>119</v>
      </c>
      <c r="AK89" s="155" t="s">
        <v>110</v>
      </c>
      <c r="AL89" s="155" t="s">
        <v>118</v>
      </c>
      <c r="AM89" s="155" t="s">
        <v>2901</v>
      </c>
      <c r="AN89" s="111" t="s">
        <v>2441</v>
      </c>
      <c r="AO89" s="111" t="s">
        <v>118</v>
      </c>
      <c r="AP89" s="111" t="s">
        <v>130</v>
      </c>
      <c r="AQ89" s="111" t="s">
        <v>134</v>
      </c>
      <c r="AR89" s="111" t="s">
        <v>118</v>
      </c>
      <c r="AS89" s="111" t="s">
        <v>3216</v>
      </c>
      <c r="AT89" s="111" t="s">
        <v>3706</v>
      </c>
      <c r="AU89" s="111" t="s">
        <v>118</v>
      </c>
      <c r="AV89" s="216" t="s">
        <v>2442</v>
      </c>
      <c r="AW89" s="111" t="s">
        <v>3593</v>
      </c>
      <c r="AX89" s="111" t="s">
        <v>184</v>
      </c>
      <c r="AY89" s="111" t="s">
        <v>6</v>
      </c>
      <c r="AZ89" s="111" t="s">
        <v>184</v>
      </c>
      <c r="BA89" s="111" t="s">
        <v>132</v>
      </c>
      <c r="BB89" s="111" t="s">
        <v>118</v>
      </c>
      <c r="BC89" s="111" t="s">
        <v>2527</v>
      </c>
      <c r="BD89" s="111" t="s">
        <v>119</v>
      </c>
      <c r="BE89" s="111" t="s">
        <v>184</v>
      </c>
      <c r="BF89" s="111" t="s">
        <v>3713</v>
      </c>
      <c r="BG89" s="111" t="s">
        <v>118</v>
      </c>
      <c r="BH89" s="111" t="s">
        <v>3713</v>
      </c>
      <c r="BI89" s="111" t="s">
        <v>118</v>
      </c>
      <c r="BJ89" s="111" t="s">
        <v>3713</v>
      </c>
      <c r="BK89" s="111" t="s">
        <v>118</v>
      </c>
      <c r="BL89" s="111" t="s">
        <v>13</v>
      </c>
      <c r="BM89" s="111" t="s">
        <v>13</v>
      </c>
      <c r="BN89" s="111" t="s">
        <v>6</v>
      </c>
      <c r="BO89" s="111" t="s">
        <v>6</v>
      </c>
      <c r="BP89" s="111" t="s">
        <v>184</v>
      </c>
      <c r="BQ89" s="111" t="s">
        <v>2125</v>
      </c>
      <c r="BR89" s="111" t="s">
        <v>118</v>
      </c>
      <c r="BS89" s="111" t="s">
        <v>184</v>
      </c>
      <c r="BT89" s="111" t="s">
        <v>3241</v>
      </c>
      <c r="BU89" s="111" t="s">
        <v>119</v>
      </c>
      <c r="BV89" s="111" t="s">
        <v>184</v>
      </c>
      <c r="BW89" s="111">
        <v>0.03</v>
      </c>
      <c r="BX89" s="111" t="s">
        <v>118</v>
      </c>
      <c r="BY89" s="111">
        <v>2007</v>
      </c>
      <c r="BZ89" s="111" t="s">
        <v>118</v>
      </c>
      <c r="CA89" s="111" t="s">
        <v>2443</v>
      </c>
      <c r="CB89" s="111" t="s">
        <v>1462</v>
      </c>
      <c r="CC89" s="111" t="s">
        <v>118</v>
      </c>
      <c r="CD89" s="111">
        <v>7.3</v>
      </c>
      <c r="CE89" s="111" t="s">
        <v>118</v>
      </c>
      <c r="CF89" s="111" t="s">
        <v>177</v>
      </c>
      <c r="CG89" s="111" t="s">
        <v>184</v>
      </c>
      <c r="CH89" s="111" t="s">
        <v>6</v>
      </c>
      <c r="CI89" s="111" t="s">
        <v>6</v>
      </c>
      <c r="CJ89" s="111" t="s">
        <v>6</v>
      </c>
      <c r="CK89" s="111" t="s">
        <v>6</v>
      </c>
      <c r="CL89" s="111" t="s">
        <v>6</v>
      </c>
      <c r="CM89" s="111" t="s">
        <v>6</v>
      </c>
      <c r="CN89" s="111" t="s">
        <v>184</v>
      </c>
      <c r="CO89" s="111" t="s">
        <v>212</v>
      </c>
      <c r="CP89" s="111" t="s">
        <v>118</v>
      </c>
      <c r="CQ89" s="111" t="s">
        <v>184</v>
      </c>
      <c r="CR89" s="111" t="s">
        <v>242</v>
      </c>
      <c r="CS89" s="111" t="s">
        <v>1074</v>
      </c>
      <c r="CT89" s="111" t="s">
        <v>187</v>
      </c>
      <c r="CU89" s="111" t="s">
        <v>186</v>
      </c>
      <c r="CV89" s="111" t="s">
        <v>184</v>
      </c>
      <c r="CW89" s="111" t="s">
        <v>182</v>
      </c>
      <c r="CX89" s="111" t="s">
        <v>184</v>
      </c>
      <c r="CY89" s="111" t="s">
        <v>2519</v>
      </c>
      <c r="CZ89" s="111" t="s">
        <v>2524</v>
      </c>
      <c r="DA89" s="155" t="s">
        <v>184</v>
      </c>
      <c r="DB89" s="155" t="s">
        <v>6</v>
      </c>
      <c r="DC89" s="155" t="s">
        <v>6</v>
      </c>
      <c r="DD89" s="155" t="s">
        <v>3696</v>
      </c>
      <c r="DE89" s="155" t="s">
        <v>118</v>
      </c>
      <c r="DF89" s="155" t="s">
        <v>6</v>
      </c>
      <c r="DG89" s="155" t="s">
        <v>6</v>
      </c>
      <c r="DH89" s="155" t="s">
        <v>3595</v>
      </c>
      <c r="DI89" s="155" t="s">
        <v>118</v>
      </c>
      <c r="DJ89" s="155" t="s">
        <v>6</v>
      </c>
      <c r="DK89" s="155" t="s">
        <v>6</v>
      </c>
      <c r="DL89" s="155" t="s">
        <v>6</v>
      </c>
      <c r="DM89" s="155" t="s">
        <v>6</v>
      </c>
      <c r="DN89" s="155" t="s">
        <v>6</v>
      </c>
      <c r="DO89" s="155" t="s">
        <v>6</v>
      </c>
      <c r="DP89" s="155" t="s">
        <v>6</v>
      </c>
      <c r="DQ89" s="155" t="s">
        <v>6</v>
      </c>
      <c r="DR89" s="155" t="s">
        <v>6</v>
      </c>
      <c r="DS89" s="155" t="s">
        <v>6</v>
      </c>
      <c r="DT89" s="155" t="s">
        <v>184</v>
      </c>
      <c r="DU89" s="155" t="s">
        <v>2444</v>
      </c>
      <c r="DV89" s="111" t="s">
        <v>2560</v>
      </c>
      <c r="DW89" s="111" t="s">
        <v>1177</v>
      </c>
      <c r="DX89" s="111" t="s">
        <v>1177</v>
      </c>
      <c r="DY89" s="198" t="s">
        <v>3727</v>
      </c>
      <c r="DZ89" s="198" t="s">
        <v>3699</v>
      </c>
      <c r="EA89" s="198" t="s">
        <v>2905</v>
      </c>
      <c r="EB89" s="190" t="s">
        <v>13</v>
      </c>
      <c r="EC89" s="198" t="s">
        <v>2903</v>
      </c>
      <c r="ED89" s="198" t="s">
        <v>2790</v>
      </c>
      <c r="EE89" s="198" t="s">
        <v>2735</v>
      </c>
      <c r="EF89" s="358">
        <v>4</v>
      </c>
      <c r="EG89" s="216" t="s">
        <v>3591</v>
      </c>
      <c r="EH89" s="155" t="s">
        <v>2904</v>
      </c>
      <c r="EI89" s="155" t="s">
        <v>118</v>
      </c>
      <c r="EJ89" s="155" t="s">
        <v>184</v>
      </c>
      <c r="EK89" s="155" t="s">
        <v>216</v>
      </c>
      <c r="EL89" s="155" t="s">
        <v>6</v>
      </c>
      <c r="EM89" s="155" t="s">
        <v>6</v>
      </c>
      <c r="EN89" s="155" t="s">
        <v>6</v>
      </c>
      <c r="EO89" s="155" t="s">
        <v>6</v>
      </c>
      <c r="EP89" s="155" t="s">
        <v>6</v>
      </c>
      <c r="EQ89" s="155" t="s">
        <v>6</v>
      </c>
      <c r="ER89" s="155" t="s">
        <v>6</v>
      </c>
      <c r="ES89" s="155" t="s">
        <v>6</v>
      </c>
      <c r="ET89" s="155" t="s">
        <v>6</v>
      </c>
      <c r="EU89" s="155" t="s">
        <v>184</v>
      </c>
      <c r="EV89" s="155" t="s">
        <v>118</v>
      </c>
      <c r="EW89" s="155" t="s">
        <v>118</v>
      </c>
      <c r="EX89" s="155" t="s">
        <v>6</v>
      </c>
      <c r="EY89" s="155" t="s">
        <v>184</v>
      </c>
      <c r="EZ89" s="155" t="s">
        <v>203</v>
      </c>
      <c r="FA89" s="155" t="s">
        <v>184</v>
      </c>
    </row>
    <row r="90" spans="1:157" s="110" customFormat="1" ht="107.5" customHeight="1" x14ac:dyDescent="0.35">
      <c r="A90" s="155" t="s">
        <v>2890</v>
      </c>
      <c r="B90" s="155" t="s">
        <v>2239</v>
      </c>
      <c r="C90" s="29" t="s">
        <v>2445</v>
      </c>
      <c r="D90" s="155" t="s">
        <v>1321</v>
      </c>
      <c r="E90" s="217" t="s">
        <v>3735</v>
      </c>
      <c r="F90" s="217" t="s">
        <v>3526</v>
      </c>
      <c r="G90" s="155">
        <v>2007</v>
      </c>
      <c r="H90" s="217" t="s">
        <v>3734</v>
      </c>
      <c r="I90" s="217" t="s">
        <v>3680</v>
      </c>
      <c r="J90" s="217" t="s">
        <v>3681</v>
      </c>
      <c r="K90" s="155" t="s">
        <v>1304</v>
      </c>
      <c r="L90" s="155" t="s">
        <v>184</v>
      </c>
      <c r="M90" s="155" t="s">
        <v>3720</v>
      </c>
      <c r="N90" s="155" t="s">
        <v>3720</v>
      </c>
      <c r="O90" s="111" t="s">
        <v>144</v>
      </c>
      <c r="P90" s="111" t="s">
        <v>118</v>
      </c>
      <c r="Q90" s="111" t="s">
        <v>13</v>
      </c>
      <c r="R90" s="111" t="s">
        <v>13</v>
      </c>
      <c r="S90" s="155" t="s">
        <v>2446</v>
      </c>
      <c r="T90" s="155" t="s">
        <v>118</v>
      </c>
      <c r="U90" s="155" t="s">
        <v>3711</v>
      </c>
      <c r="V90" s="155" t="s">
        <v>184</v>
      </c>
      <c r="W90" s="155" t="s">
        <v>6</v>
      </c>
      <c r="X90" s="155" t="s">
        <v>6</v>
      </c>
      <c r="Y90" s="155" t="s">
        <v>6</v>
      </c>
      <c r="Z90" s="155" t="s">
        <v>6</v>
      </c>
      <c r="AA90" s="155" t="s">
        <v>6</v>
      </c>
      <c r="AB90" s="155" t="s">
        <v>6</v>
      </c>
      <c r="AC90" s="155" t="s">
        <v>184</v>
      </c>
      <c r="AD90" s="155" t="s">
        <v>377</v>
      </c>
      <c r="AE90" s="155" t="s">
        <v>119</v>
      </c>
      <c r="AF90" s="216" t="s">
        <v>3366</v>
      </c>
      <c r="AG90" s="155" t="s">
        <v>1312</v>
      </c>
      <c r="AH90" s="155" t="s">
        <v>118</v>
      </c>
      <c r="AI90" s="155" t="s">
        <v>326</v>
      </c>
      <c r="AJ90" s="155" t="s">
        <v>119</v>
      </c>
      <c r="AK90" s="155" t="s">
        <v>110</v>
      </c>
      <c r="AL90" s="155" t="s">
        <v>118</v>
      </c>
      <c r="AM90" s="111" t="s">
        <v>2901</v>
      </c>
      <c r="AN90" s="111" t="s">
        <v>2447</v>
      </c>
      <c r="AO90" s="111" t="s">
        <v>118</v>
      </c>
      <c r="AP90" s="111" t="s">
        <v>130</v>
      </c>
      <c r="AQ90" s="111" t="s">
        <v>134</v>
      </c>
      <c r="AR90" s="111" t="s">
        <v>118</v>
      </c>
      <c r="AS90" s="111" t="s">
        <v>184</v>
      </c>
      <c r="AT90" s="111" t="s">
        <v>3706</v>
      </c>
      <c r="AU90" s="111" t="s">
        <v>118</v>
      </c>
      <c r="AV90" s="216" t="s">
        <v>2213</v>
      </c>
      <c r="AW90" s="111" t="s">
        <v>3593</v>
      </c>
      <c r="AX90" s="111" t="s">
        <v>184</v>
      </c>
      <c r="AY90" s="111" t="s">
        <v>6</v>
      </c>
      <c r="AZ90" s="111" t="s">
        <v>184</v>
      </c>
      <c r="BA90" s="111" t="s">
        <v>132</v>
      </c>
      <c r="BB90" s="111" t="s">
        <v>118</v>
      </c>
      <c r="BC90" s="111" t="s">
        <v>2527</v>
      </c>
      <c r="BD90" s="111" t="s">
        <v>119</v>
      </c>
      <c r="BE90" s="111" t="s">
        <v>184</v>
      </c>
      <c r="BF90" s="111" t="s">
        <v>3713</v>
      </c>
      <c r="BG90" s="111" t="s">
        <v>118</v>
      </c>
      <c r="BH90" s="111" t="s">
        <v>3713</v>
      </c>
      <c r="BI90" s="111" t="s">
        <v>118</v>
      </c>
      <c r="BJ90" s="111" t="s">
        <v>3713</v>
      </c>
      <c r="BK90" s="111" t="s">
        <v>118</v>
      </c>
      <c r="BL90" s="111" t="s">
        <v>13</v>
      </c>
      <c r="BM90" s="111" t="s">
        <v>13</v>
      </c>
      <c r="BN90" s="111" t="s">
        <v>6</v>
      </c>
      <c r="BO90" s="111" t="s">
        <v>6</v>
      </c>
      <c r="BP90" s="111" t="s">
        <v>184</v>
      </c>
      <c r="BQ90" s="111" t="s">
        <v>2125</v>
      </c>
      <c r="BR90" s="111" t="s">
        <v>118</v>
      </c>
      <c r="BS90" s="111" t="s">
        <v>184</v>
      </c>
      <c r="BT90" s="111" t="s">
        <v>3241</v>
      </c>
      <c r="BU90" s="111" t="s">
        <v>119</v>
      </c>
      <c r="BV90" s="111" t="s">
        <v>184</v>
      </c>
      <c r="BW90" s="111">
        <v>0.03</v>
      </c>
      <c r="BX90" s="111" t="s">
        <v>118</v>
      </c>
      <c r="BY90" s="111">
        <v>2007</v>
      </c>
      <c r="BZ90" s="111" t="s">
        <v>118</v>
      </c>
      <c r="CA90" s="111" t="s">
        <v>2448</v>
      </c>
      <c r="CB90" s="111" t="s">
        <v>1462</v>
      </c>
      <c r="CC90" s="111" t="s">
        <v>118</v>
      </c>
      <c r="CD90" s="111">
        <v>4290.1000000000004</v>
      </c>
      <c r="CE90" s="111" t="s">
        <v>118</v>
      </c>
      <c r="CF90" s="111" t="s">
        <v>177</v>
      </c>
      <c r="CG90" s="111" t="s">
        <v>184</v>
      </c>
      <c r="CH90" s="111" t="s">
        <v>6</v>
      </c>
      <c r="CI90" s="111" t="s">
        <v>6</v>
      </c>
      <c r="CJ90" s="111" t="s">
        <v>6</v>
      </c>
      <c r="CK90" s="111" t="s">
        <v>6</v>
      </c>
      <c r="CL90" s="111" t="s">
        <v>6</v>
      </c>
      <c r="CM90" s="111" t="s">
        <v>6</v>
      </c>
      <c r="CN90" s="111" t="s">
        <v>184</v>
      </c>
      <c r="CO90" s="111" t="s">
        <v>212</v>
      </c>
      <c r="CP90" s="111" t="s">
        <v>118</v>
      </c>
      <c r="CQ90" s="111" t="s">
        <v>184</v>
      </c>
      <c r="CR90" s="111" t="s">
        <v>242</v>
      </c>
      <c r="CS90" s="111" t="s">
        <v>1074</v>
      </c>
      <c r="CT90" s="111" t="s">
        <v>187</v>
      </c>
      <c r="CU90" s="111" t="s">
        <v>186</v>
      </c>
      <c r="CV90" s="111" t="s">
        <v>184</v>
      </c>
      <c r="CW90" s="111" t="s">
        <v>182</v>
      </c>
      <c r="CX90" s="111" t="s">
        <v>184</v>
      </c>
      <c r="CY90" s="111" t="s">
        <v>2519</v>
      </c>
      <c r="CZ90" s="111" t="s">
        <v>2524</v>
      </c>
      <c r="DA90" s="155" t="s">
        <v>184</v>
      </c>
      <c r="DB90" s="155" t="s">
        <v>6</v>
      </c>
      <c r="DC90" s="155" t="s">
        <v>6</v>
      </c>
      <c r="DD90" s="155" t="s">
        <v>3696</v>
      </c>
      <c r="DE90" s="155" t="s">
        <v>118</v>
      </c>
      <c r="DF90" s="155" t="s">
        <v>6</v>
      </c>
      <c r="DG90" s="155" t="s">
        <v>6</v>
      </c>
      <c r="DH90" s="155" t="s">
        <v>3595</v>
      </c>
      <c r="DI90" s="155" t="s">
        <v>118</v>
      </c>
      <c r="DJ90" s="155" t="s">
        <v>6</v>
      </c>
      <c r="DK90" s="155" t="s">
        <v>6</v>
      </c>
      <c r="DL90" s="155" t="s">
        <v>6</v>
      </c>
      <c r="DM90" s="155" t="s">
        <v>6</v>
      </c>
      <c r="DN90" s="155" t="s">
        <v>6</v>
      </c>
      <c r="DO90" s="155" t="s">
        <v>6</v>
      </c>
      <c r="DP90" s="155" t="s">
        <v>6</v>
      </c>
      <c r="DQ90" s="155" t="s">
        <v>6</v>
      </c>
      <c r="DR90" s="155" t="s">
        <v>6</v>
      </c>
      <c r="DS90" s="155" t="s">
        <v>6</v>
      </c>
      <c r="DT90" s="155" t="s">
        <v>2449</v>
      </c>
      <c r="DU90" s="155" t="s">
        <v>2450</v>
      </c>
      <c r="DV90" s="111" t="s">
        <v>2560</v>
      </c>
      <c r="DW90" s="111" t="s">
        <v>1177</v>
      </c>
      <c r="DX90" s="111" t="s">
        <v>1177</v>
      </c>
      <c r="DY90" s="198" t="s">
        <v>3727</v>
      </c>
      <c r="DZ90" s="198" t="s">
        <v>3297</v>
      </c>
      <c r="EA90" s="198" t="s">
        <v>2902</v>
      </c>
      <c r="EB90" s="190" t="s">
        <v>13</v>
      </c>
      <c r="EC90" s="198" t="s">
        <v>2903</v>
      </c>
      <c r="ED90" s="198" t="s">
        <v>2790</v>
      </c>
      <c r="EE90" s="356" t="s">
        <v>2733</v>
      </c>
      <c r="EF90" s="358">
        <v>3</v>
      </c>
      <c r="EG90" s="216" t="s">
        <v>3591</v>
      </c>
      <c r="EH90" s="155" t="s">
        <v>2904</v>
      </c>
      <c r="EI90" s="155" t="s">
        <v>118</v>
      </c>
      <c r="EJ90" s="155" t="s">
        <v>184</v>
      </c>
      <c r="EK90" s="155" t="s">
        <v>216</v>
      </c>
      <c r="EL90" s="155" t="s">
        <v>6</v>
      </c>
      <c r="EM90" s="155" t="s">
        <v>6</v>
      </c>
      <c r="EN90" s="155" t="s">
        <v>6</v>
      </c>
      <c r="EO90" s="155" t="s">
        <v>6</v>
      </c>
      <c r="EP90" s="155" t="s">
        <v>6</v>
      </c>
      <c r="EQ90" s="155" t="s">
        <v>6</v>
      </c>
      <c r="ER90" s="155" t="s">
        <v>6</v>
      </c>
      <c r="ES90" s="155" t="s">
        <v>6</v>
      </c>
      <c r="ET90" s="155" t="s">
        <v>6</v>
      </c>
      <c r="EU90" s="155" t="s">
        <v>184</v>
      </c>
      <c r="EV90" s="155" t="s">
        <v>118</v>
      </c>
      <c r="EW90" s="155" t="s">
        <v>118</v>
      </c>
      <c r="EX90" s="155" t="s">
        <v>6</v>
      </c>
      <c r="EY90" s="155" t="s">
        <v>184</v>
      </c>
      <c r="EZ90" s="155" t="s">
        <v>203</v>
      </c>
      <c r="FA90" s="155" t="s">
        <v>184</v>
      </c>
    </row>
    <row r="91" spans="1:157" s="287" customFormat="1" ht="88.25" customHeight="1" x14ac:dyDescent="0.35">
      <c r="A91" s="287" t="s">
        <v>2891</v>
      </c>
      <c r="B91" s="287" t="s">
        <v>2451</v>
      </c>
      <c r="C91" s="310" t="s">
        <v>3481</v>
      </c>
      <c r="D91" s="287" t="s">
        <v>1321</v>
      </c>
      <c r="E91" s="287" t="s">
        <v>2452</v>
      </c>
      <c r="F91" s="287" t="s">
        <v>2452</v>
      </c>
      <c r="G91" s="287">
        <v>2010</v>
      </c>
      <c r="H91" s="287" t="s">
        <v>3640</v>
      </c>
      <c r="I91" s="287" t="s">
        <v>3527</v>
      </c>
      <c r="J91" s="287" t="s">
        <v>3439</v>
      </c>
      <c r="K91" s="287" t="s">
        <v>1304</v>
      </c>
      <c r="L91" s="287" t="s">
        <v>184</v>
      </c>
      <c r="M91" s="287" t="s">
        <v>6</v>
      </c>
      <c r="N91" s="287" t="s">
        <v>3718</v>
      </c>
      <c r="O91" s="287" t="s">
        <v>144</v>
      </c>
      <c r="P91" s="287" t="s">
        <v>119</v>
      </c>
      <c r="Q91" s="287" t="s">
        <v>13</v>
      </c>
      <c r="R91" s="287" t="s">
        <v>13</v>
      </c>
      <c r="S91" s="287" t="s">
        <v>2453</v>
      </c>
      <c r="T91" s="287" t="s">
        <v>118</v>
      </c>
      <c r="U91" s="287" t="s">
        <v>3709</v>
      </c>
      <c r="V91" s="287" t="s">
        <v>184</v>
      </c>
      <c r="W91" s="287" t="s">
        <v>2217</v>
      </c>
      <c r="X91" s="287">
        <v>2008</v>
      </c>
      <c r="Y91" s="287" t="s">
        <v>3155</v>
      </c>
      <c r="Z91" s="287">
        <v>2009</v>
      </c>
      <c r="AA91" s="287">
        <v>12</v>
      </c>
      <c r="AB91" s="287" t="s">
        <v>2454</v>
      </c>
      <c r="AC91" s="287" t="s">
        <v>184</v>
      </c>
      <c r="AD91" s="287" t="s">
        <v>378</v>
      </c>
      <c r="AE91" s="287" t="s">
        <v>119</v>
      </c>
      <c r="AF91" s="287" t="s">
        <v>6</v>
      </c>
      <c r="AG91" s="287" t="s">
        <v>6</v>
      </c>
      <c r="AH91" s="287" t="s">
        <v>6</v>
      </c>
      <c r="AI91" s="287" t="s">
        <v>6</v>
      </c>
      <c r="AJ91" s="287" t="s">
        <v>6</v>
      </c>
      <c r="AK91" s="287" t="s">
        <v>110</v>
      </c>
      <c r="AL91" s="287" t="s">
        <v>118</v>
      </c>
      <c r="AM91" s="287" t="s">
        <v>2906</v>
      </c>
      <c r="AN91" s="287" t="s">
        <v>6</v>
      </c>
      <c r="AO91" s="287" t="s">
        <v>6</v>
      </c>
      <c r="AP91" s="287" t="s">
        <v>166</v>
      </c>
      <c r="AQ91" s="287" t="s">
        <v>134</v>
      </c>
      <c r="AR91" s="287" t="s">
        <v>119</v>
      </c>
      <c r="AS91" s="287" t="s">
        <v>3217</v>
      </c>
      <c r="AT91" s="287" t="s">
        <v>3706</v>
      </c>
      <c r="AU91" s="287" t="s">
        <v>118</v>
      </c>
      <c r="AV91" s="216" t="s">
        <v>2211</v>
      </c>
      <c r="AW91" s="287" t="s">
        <v>2455</v>
      </c>
      <c r="AX91" s="287" t="s">
        <v>2456</v>
      </c>
      <c r="AY91" s="287" t="s">
        <v>3700</v>
      </c>
      <c r="AZ91" s="287" t="s">
        <v>184</v>
      </c>
      <c r="BA91" s="287" t="s">
        <v>132</v>
      </c>
      <c r="BB91" s="287" t="s">
        <v>118</v>
      </c>
      <c r="BC91" s="287" t="s">
        <v>2527</v>
      </c>
      <c r="BD91" s="287" t="s">
        <v>119</v>
      </c>
      <c r="BE91" s="287" t="s">
        <v>184</v>
      </c>
      <c r="BF91" s="287" t="s">
        <v>6</v>
      </c>
      <c r="BG91" s="287" t="s">
        <v>6</v>
      </c>
      <c r="BH91" s="287" t="s">
        <v>6</v>
      </c>
      <c r="BI91" s="287" t="s">
        <v>6</v>
      </c>
      <c r="BJ91" s="287" t="s">
        <v>6</v>
      </c>
      <c r="BK91" s="287" t="s">
        <v>6</v>
      </c>
      <c r="BL91" s="287" t="s">
        <v>6</v>
      </c>
      <c r="BM91" s="287" t="s">
        <v>6</v>
      </c>
      <c r="BN91" s="287" t="s">
        <v>6</v>
      </c>
      <c r="BO91" s="287" t="s">
        <v>6</v>
      </c>
      <c r="BP91" s="287" t="s">
        <v>2457</v>
      </c>
      <c r="BQ91" s="287" t="s">
        <v>3708</v>
      </c>
      <c r="BR91" s="287" t="s">
        <v>118</v>
      </c>
      <c r="BS91" s="287" t="s">
        <v>40</v>
      </c>
      <c r="BT91" s="287" t="s">
        <v>6</v>
      </c>
      <c r="BU91" s="287" t="s">
        <v>6</v>
      </c>
      <c r="BV91" s="287" t="s">
        <v>184</v>
      </c>
      <c r="BW91" s="287" t="s">
        <v>2458</v>
      </c>
      <c r="BX91" s="287" t="s">
        <v>6</v>
      </c>
      <c r="BY91" s="287">
        <v>2009</v>
      </c>
      <c r="BZ91" s="287" t="s">
        <v>119</v>
      </c>
      <c r="CA91" s="287" t="s">
        <v>303</v>
      </c>
      <c r="CB91" s="287" t="s">
        <v>1462</v>
      </c>
      <c r="CC91" s="287" t="s">
        <v>119</v>
      </c>
      <c r="CD91" s="287">
        <v>7.5</v>
      </c>
      <c r="CE91" s="287" t="s">
        <v>6</v>
      </c>
      <c r="CF91" s="287" t="s">
        <v>2257</v>
      </c>
      <c r="CG91" s="287" t="s">
        <v>2459</v>
      </c>
      <c r="CH91" s="287" t="s">
        <v>13</v>
      </c>
      <c r="CI91" s="287" t="s">
        <v>13</v>
      </c>
      <c r="CJ91" s="287" t="s">
        <v>6</v>
      </c>
      <c r="CK91" s="287" t="s">
        <v>6</v>
      </c>
      <c r="CL91" s="287" t="s">
        <v>6</v>
      </c>
      <c r="CM91" s="287" t="s">
        <v>6</v>
      </c>
      <c r="CN91" s="287" t="s">
        <v>184</v>
      </c>
      <c r="CO91" s="287" t="s">
        <v>212</v>
      </c>
      <c r="CP91" s="287" t="s">
        <v>118</v>
      </c>
      <c r="CQ91" s="287" t="s">
        <v>2361</v>
      </c>
      <c r="CR91" s="287" t="s">
        <v>243</v>
      </c>
      <c r="CS91" s="287" t="s">
        <v>186</v>
      </c>
      <c r="CT91" s="287" t="s">
        <v>187</v>
      </c>
      <c r="CU91" s="287" t="s">
        <v>186</v>
      </c>
      <c r="CW91" s="287" t="s">
        <v>183</v>
      </c>
      <c r="CX91" s="287" t="s">
        <v>2460</v>
      </c>
      <c r="CY91" s="287" t="s">
        <v>2519</v>
      </c>
      <c r="CZ91" s="287" t="s">
        <v>2524</v>
      </c>
      <c r="DB91" s="287" t="s">
        <v>6</v>
      </c>
      <c r="DC91" s="287" t="s">
        <v>6</v>
      </c>
      <c r="DD91" s="287" t="s">
        <v>3696</v>
      </c>
      <c r="DE91" s="287" t="s">
        <v>118</v>
      </c>
      <c r="DF91" s="287" t="s">
        <v>6</v>
      </c>
      <c r="DG91" s="287" t="s">
        <v>6</v>
      </c>
      <c r="DH91" s="287" t="s">
        <v>3595</v>
      </c>
      <c r="DI91" s="287" t="s">
        <v>118</v>
      </c>
      <c r="DJ91" s="287" t="s">
        <v>6</v>
      </c>
      <c r="DK91" s="287" t="s">
        <v>6</v>
      </c>
      <c r="DL91" s="287" t="s">
        <v>6</v>
      </c>
      <c r="DM91" s="287" t="s">
        <v>6</v>
      </c>
      <c r="DN91" s="217" t="s">
        <v>6</v>
      </c>
      <c r="DO91" s="345">
        <v>0.19359999999999999</v>
      </c>
      <c r="DP91" s="287" t="s">
        <v>13</v>
      </c>
      <c r="DQ91" s="287" t="s">
        <v>6</v>
      </c>
      <c r="DR91" s="287" t="s">
        <v>6</v>
      </c>
      <c r="DS91" s="287" t="s">
        <v>13</v>
      </c>
      <c r="DT91" s="287" t="s">
        <v>2461</v>
      </c>
      <c r="DU91" s="287" t="s">
        <v>2462</v>
      </c>
      <c r="DV91" s="287" t="s">
        <v>2560</v>
      </c>
      <c r="DW91" s="287" t="s">
        <v>1177</v>
      </c>
      <c r="DX91" s="287" t="s">
        <v>1177</v>
      </c>
      <c r="DY91" s="198" t="s">
        <v>3727</v>
      </c>
      <c r="DZ91" s="288" t="s">
        <v>3699</v>
      </c>
      <c r="EA91" s="288" t="s">
        <v>2907</v>
      </c>
      <c r="EB91" s="289" t="s">
        <v>13</v>
      </c>
      <c r="EC91" s="287" t="s">
        <v>2908</v>
      </c>
      <c r="ED91" s="287" t="s">
        <v>2849</v>
      </c>
      <c r="EE91" s="48" t="s">
        <v>2723</v>
      </c>
      <c r="EF91" s="358">
        <v>20</v>
      </c>
      <c r="EG91" s="216" t="s">
        <v>3502</v>
      </c>
      <c r="EH91" s="287" t="s">
        <v>3438</v>
      </c>
      <c r="EI91" s="287" t="s">
        <v>118</v>
      </c>
      <c r="EJ91" s="287" t="s">
        <v>184</v>
      </c>
      <c r="EK91" s="287" t="s">
        <v>215</v>
      </c>
      <c r="EL91" s="287" t="s">
        <v>6</v>
      </c>
      <c r="EM91" s="287" t="s">
        <v>6</v>
      </c>
      <c r="EN91" s="287" t="s">
        <v>6</v>
      </c>
      <c r="EO91" s="287" t="s">
        <v>6</v>
      </c>
      <c r="EP91" s="287" t="s">
        <v>6</v>
      </c>
      <c r="EQ91" s="287" t="s">
        <v>6</v>
      </c>
      <c r="ER91" s="287" t="s">
        <v>6</v>
      </c>
      <c r="ES91" s="287" t="s">
        <v>6</v>
      </c>
      <c r="ET91" s="287" t="s">
        <v>6</v>
      </c>
      <c r="EU91" s="287" t="s">
        <v>2463</v>
      </c>
      <c r="EV91" s="287" t="s">
        <v>118</v>
      </c>
      <c r="EW91" s="287" t="s">
        <v>6</v>
      </c>
      <c r="EX91" s="287" t="s">
        <v>6</v>
      </c>
      <c r="EY91" s="287" t="s">
        <v>2464</v>
      </c>
      <c r="EZ91" s="287" t="s">
        <v>202</v>
      </c>
      <c r="FA91" s="287" t="s">
        <v>2465</v>
      </c>
    </row>
    <row r="92" spans="1:157" s="216" customFormat="1" ht="88.25" customHeight="1" x14ac:dyDescent="0.35">
      <c r="A92" s="216" t="s">
        <v>3479</v>
      </c>
      <c r="B92" s="216" t="s">
        <v>2113</v>
      </c>
      <c r="C92" s="314" t="s">
        <v>3482</v>
      </c>
      <c r="D92" s="216" t="s">
        <v>1321</v>
      </c>
      <c r="E92" s="287" t="s">
        <v>2452</v>
      </c>
      <c r="F92" s="216" t="s">
        <v>2452</v>
      </c>
      <c r="G92" s="216">
        <v>2010</v>
      </c>
      <c r="H92" s="287" t="s">
        <v>3640</v>
      </c>
      <c r="I92" s="216" t="s">
        <v>3527</v>
      </c>
      <c r="J92" s="216" t="s">
        <v>3439</v>
      </c>
      <c r="K92" s="216" t="s">
        <v>1304</v>
      </c>
      <c r="L92" s="216" t="s">
        <v>184</v>
      </c>
      <c r="M92" s="216" t="s">
        <v>6</v>
      </c>
      <c r="N92" s="216" t="s">
        <v>3718</v>
      </c>
      <c r="O92" s="216" t="s">
        <v>144</v>
      </c>
      <c r="P92" s="216" t="s">
        <v>119</v>
      </c>
      <c r="Q92" s="216" t="s">
        <v>13</v>
      </c>
      <c r="R92" s="216" t="s">
        <v>13</v>
      </c>
      <c r="S92" s="216" t="s">
        <v>2453</v>
      </c>
      <c r="T92" s="216" t="s">
        <v>118</v>
      </c>
      <c r="U92" s="216" t="s">
        <v>3709</v>
      </c>
      <c r="V92" s="216" t="s">
        <v>184</v>
      </c>
      <c r="W92" s="216" t="s">
        <v>2217</v>
      </c>
      <c r="X92" s="216">
        <v>2008</v>
      </c>
      <c r="Y92" s="216" t="s">
        <v>3155</v>
      </c>
      <c r="Z92" s="216">
        <v>2009</v>
      </c>
      <c r="AA92" s="216">
        <v>12</v>
      </c>
      <c r="AB92" s="216" t="s">
        <v>2454</v>
      </c>
      <c r="AC92" s="216" t="s">
        <v>184</v>
      </c>
      <c r="AD92" s="216" t="s">
        <v>378</v>
      </c>
      <c r="AE92" s="216" t="s">
        <v>119</v>
      </c>
      <c r="AF92" s="216" t="s">
        <v>6</v>
      </c>
      <c r="AG92" s="216" t="s">
        <v>6</v>
      </c>
      <c r="AH92" s="216" t="s">
        <v>6</v>
      </c>
      <c r="AI92" s="216" t="s">
        <v>6</v>
      </c>
      <c r="AJ92" s="216" t="s">
        <v>6</v>
      </c>
      <c r="AK92" s="216" t="s">
        <v>110</v>
      </c>
      <c r="AL92" s="216" t="s">
        <v>118</v>
      </c>
      <c r="AM92" s="216" t="s">
        <v>2906</v>
      </c>
      <c r="AN92" s="216" t="s">
        <v>6</v>
      </c>
      <c r="AO92" s="216" t="s">
        <v>6</v>
      </c>
      <c r="AP92" s="216" t="s">
        <v>166</v>
      </c>
      <c r="AQ92" s="216" t="s">
        <v>134</v>
      </c>
      <c r="AR92" s="216" t="s">
        <v>119</v>
      </c>
      <c r="AS92" s="216" t="s">
        <v>3217</v>
      </c>
      <c r="AT92" s="216" t="s">
        <v>3706</v>
      </c>
      <c r="AU92" s="216" t="s">
        <v>118</v>
      </c>
      <c r="AV92" s="216" t="s">
        <v>2211</v>
      </c>
      <c r="AW92" s="216" t="s">
        <v>2455</v>
      </c>
      <c r="AX92" s="216" t="s">
        <v>2456</v>
      </c>
      <c r="AY92" s="216" t="s">
        <v>3700</v>
      </c>
      <c r="AZ92" s="216" t="s">
        <v>184</v>
      </c>
      <c r="BA92" s="216" t="s">
        <v>132</v>
      </c>
      <c r="BB92" s="216" t="s">
        <v>118</v>
      </c>
      <c r="BC92" s="216" t="s">
        <v>2527</v>
      </c>
      <c r="BD92" s="216" t="s">
        <v>119</v>
      </c>
      <c r="BE92" s="216" t="s">
        <v>184</v>
      </c>
      <c r="BF92" s="216" t="s">
        <v>6</v>
      </c>
      <c r="BG92" s="216" t="s">
        <v>6</v>
      </c>
      <c r="BH92" s="216" t="s">
        <v>6</v>
      </c>
      <c r="BI92" s="216" t="s">
        <v>6</v>
      </c>
      <c r="BJ92" s="216" t="s">
        <v>6</v>
      </c>
      <c r="BK92" s="216" t="s">
        <v>6</v>
      </c>
      <c r="BL92" s="216" t="s">
        <v>6</v>
      </c>
      <c r="BM92" s="216" t="s">
        <v>6</v>
      </c>
      <c r="BN92" s="216" t="s">
        <v>6</v>
      </c>
      <c r="BO92" s="216" t="s">
        <v>6</v>
      </c>
      <c r="BP92" s="216" t="s">
        <v>2457</v>
      </c>
      <c r="BQ92" s="216" t="s">
        <v>3708</v>
      </c>
      <c r="BR92" s="216" t="s">
        <v>118</v>
      </c>
      <c r="BS92" s="216" t="s">
        <v>40</v>
      </c>
      <c r="BT92" s="216" t="s">
        <v>6</v>
      </c>
      <c r="BU92" s="216" t="s">
        <v>6</v>
      </c>
      <c r="BV92" s="216" t="s">
        <v>184</v>
      </c>
      <c r="BW92" s="216" t="s">
        <v>2458</v>
      </c>
      <c r="BX92" s="216" t="s">
        <v>6</v>
      </c>
      <c r="BY92" s="216">
        <v>2009</v>
      </c>
      <c r="BZ92" s="216" t="s">
        <v>119</v>
      </c>
      <c r="CA92" s="216" t="s">
        <v>303</v>
      </c>
      <c r="CB92" s="216" t="s">
        <v>1462</v>
      </c>
      <c r="CC92" s="216" t="s">
        <v>119</v>
      </c>
      <c r="CD92" s="216">
        <v>7.5</v>
      </c>
      <c r="CE92" s="216" t="s">
        <v>6</v>
      </c>
      <c r="CF92" s="216" t="s">
        <v>2257</v>
      </c>
      <c r="CG92" s="216" t="s">
        <v>2459</v>
      </c>
      <c r="CH92" s="216" t="s">
        <v>13</v>
      </c>
      <c r="CI92" s="216" t="s">
        <v>13</v>
      </c>
      <c r="CJ92" s="216" t="s">
        <v>6</v>
      </c>
      <c r="CK92" s="216" t="s">
        <v>6</v>
      </c>
      <c r="CL92" s="216" t="s">
        <v>6</v>
      </c>
      <c r="CM92" s="216" t="s">
        <v>6</v>
      </c>
      <c r="CN92" s="216" t="s">
        <v>184</v>
      </c>
      <c r="CO92" s="216" t="s">
        <v>212</v>
      </c>
      <c r="CP92" s="216" t="s">
        <v>118</v>
      </c>
      <c r="CQ92" s="216" t="s">
        <v>2361</v>
      </c>
      <c r="CR92" s="216" t="s">
        <v>243</v>
      </c>
      <c r="CS92" s="216" t="s">
        <v>186</v>
      </c>
      <c r="CT92" s="216" t="s">
        <v>187</v>
      </c>
      <c r="CU92" s="216" t="s">
        <v>186</v>
      </c>
      <c r="CW92" s="216" t="s">
        <v>183</v>
      </c>
      <c r="CX92" s="216" t="s">
        <v>2460</v>
      </c>
      <c r="CY92" s="216" t="s">
        <v>2519</v>
      </c>
      <c r="CZ92" s="216" t="s">
        <v>2524</v>
      </c>
      <c r="DB92" s="216" t="s">
        <v>6</v>
      </c>
      <c r="DC92" s="216" t="s">
        <v>6</v>
      </c>
      <c r="DD92" s="216" t="s">
        <v>3696</v>
      </c>
      <c r="DE92" s="216" t="s">
        <v>118</v>
      </c>
      <c r="DF92" s="216" t="s">
        <v>6</v>
      </c>
      <c r="DG92" s="216" t="s">
        <v>6</v>
      </c>
      <c r="DH92" s="216" t="s">
        <v>3595</v>
      </c>
      <c r="DI92" s="216" t="s">
        <v>118</v>
      </c>
      <c r="DJ92" s="216" t="s">
        <v>6</v>
      </c>
      <c r="DK92" s="216" t="s">
        <v>6</v>
      </c>
      <c r="DL92" s="216" t="s">
        <v>6</v>
      </c>
      <c r="DM92" s="216" t="s">
        <v>6</v>
      </c>
      <c r="DN92" s="217" t="s">
        <v>6</v>
      </c>
      <c r="DO92" s="345">
        <v>0.19359999999999999</v>
      </c>
      <c r="DP92" s="216" t="s">
        <v>13</v>
      </c>
      <c r="DQ92" s="216" t="s">
        <v>6</v>
      </c>
      <c r="DR92" s="216" t="s">
        <v>6</v>
      </c>
      <c r="DS92" s="216" t="s">
        <v>13</v>
      </c>
      <c r="DT92" s="216" t="s">
        <v>2461</v>
      </c>
      <c r="DU92" s="216" t="s">
        <v>2462</v>
      </c>
      <c r="DV92" s="216" t="s">
        <v>2560</v>
      </c>
      <c r="DW92" s="216" t="s">
        <v>1177</v>
      </c>
      <c r="DX92" s="216" t="s">
        <v>1177</v>
      </c>
      <c r="DY92" s="198" t="s">
        <v>3727</v>
      </c>
      <c r="DZ92" s="198" t="s">
        <v>3699</v>
      </c>
      <c r="EA92" s="198" t="s">
        <v>2907</v>
      </c>
      <c r="EB92" s="190" t="s">
        <v>13</v>
      </c>
      <c r="EC92" s="216" t="s">
        <v>2908</v>
      </c>
      <c r="ED92" s="216" t="s">
        <v>2849</v>
      </c>
      <c r="EE92" s="48" t="s">
        <v>2723</v>
      </c>
      <c r="EF92" s="358">
        <v>20</v>
      </c>
      <c r="EG92" s="216" t="s">
        <v>3591</v>
      </c>
      <c r="EH92" s="216" t="s">
        <v>3478</v>
      </c>
      <c r="EI92" s="216" t="s">
        <v>118</v>
      </c>
      <c r="EJ92" s="216" t="s">
        <v>184</v>
      </c>
      <c r="EK92" s="216" t="s">
        <v>215</v>
      </c>
      <c r="EL92" s="216" t="s">
        <v>6</v>
      </c>
      <c r="EM92" s="216" t="s">
        <v>6</v>
      </c>
      <c r="EN92" s="216" t="s">
        <v>6</v>
      </c>
      <c r="EO92" s="216" t="s">
        <v>6</v>
      </c>
      <c r="EP92" s="216" t="s">
        <v>6</v>
      </c>
      <c r="EQ92" s="216" t="s">
        <v>6</v>
      </c>
      <c r="ER92" s="216" t="s">
        <v>6</v>
      </c>
      <c r="ES92" s="216" t="s">
        <v>6</v>
      </c>
      <c r="ET92" s="216" t="s">
        <v>6</v>
      </c>
      <c r="EU92" s="216" t="s">
        <v>2463</v>
      </c>
      <c r="EV92" s="216" t="s">
        <v>118</v>
      </c>
      <c r="EW92" s="216" t="s">
        <v>6</v>
      </c>
      <c r="EX92" s="216" t="s">
        <v>6</v>
      </c>
      <c r="EY92" s="216" t="s">
        <v>2464</v>
      </c>
      <c r="EZ92" s="216" t="s">
        <v>202</v>
      </c>
      <c r="FA92" s="216" t="s">
        <v>2465</v>
      </c>
    </row>
    <row r="93" spans="1:157" s="216" customFormat="1" ht="88.25" customHeight="1" x14ac:dyDescent="0.35">
      <c r="A93" s="216" t="s">
        <v>3480</v>
      </c>
      <c r="B93" s="216" t="s">
        <v>2113</v>
      </c>
      <c r="C93" s="314" t="s">
        <v>3483</v>
      </c>
      <c r="D93" s="216" t="s">
        <v>1321</v>
      </c>
      <c r="E93" s="287" t="s">
        <v>2452</v>
      </c>
      <c r="F93" s="216" t="s">
        <v>2452</v>
      </c>
      <c r="G93" s="216">
        <v>2010</v>
      </c>
      <c r="H93" s="287" t="s">
        <v>3640</v>
      </c>
      <c r="I93" s="216" t="s">
        <v>3527</v>
      </c>
      <c r="J93" s="216" t="s">
        <v>3439</v>
      </c>
      <c r="K93" s="216" t="s">
        <v>1304</v>
      </c>
      <c r="L93" s="216" t="s">
        <v>184</v>
      </c>
      <c r="M93" s="216" t="s">
        <v>6</v>
      </c>
      <c r="N93" s="216" t="s">
        <v>3718</v>
      </c>
      <c r="O93" s="216" t="s">
        <v>144</v>
      </c>
      <c r="P93" s="216" t="s">
        <v>119</v>
      </c>
      <c r="Q93" s="216" t="s">
        <v>13</v>
      </c>
      <c r="R93" s="216" t="s">
        <v>13</v>
      </c>
      <c r="S93" s="216" t="s">
        <v>2453</v>
      </c>
      <c r="T93" s="216" t="s">
        <v>118</v>
      </c>
      <c r="U93" s="216" t="s">
        <v>3709</v>
      </c>
      <c r="V93" s="216" t="s">
        <v>184</v>
      </c>
      <c r="W93" s="216" t="s">
        <v>2217</v>
      </c>
      <c r="X93" s="216">
        <v>2008</v>
      </c>
      <c r="Y93" s="216" t="s">
        <v>3155</v>
      </c>
      <c r="Z93" s="216">
        <v>2009</v>
      </c>
      <c r="AA93" s="216">
        <v>12</v>
      </c>
      <c r="AB93" s="216" t="s">
        <v>2454</v>
      </c>
      <c r="AC93" s="216" t="s">
        <v>184</v>
      </c>
      <c r="AD93" s="216" t="s">
        <v>378</v>
      </c>
      <c r="AE93" s="216" t="s">
        <v>119</v>
      </c>
      <c r="AF93" s="216" t="s">
        <v>6</v>
      </c>
      <c r="AG93" s="216" t="s">
        <v>6</v>
      </c>
      <c r="AH93" s="216" t="s">
        <v>6</v>
      </c>
      <c r="AI93" s="216" t="s">
        <v>6</v>
      </c>
      <c r="AJ93" s="216" t="s">
        <v>6</v>
      </c>
      <c r="AK93" s="216" t="s">
        <v>110</v>
      </c>
      <c r="AL93" s="216" t="s">
        <v>118</v>
      </c>
      <c r="AM93" s="216" t="s">
        <v>2906</v>
      </c>
      <c r="AN93" s="216" t="s">
        <v>6</v>
      </c>
      <c r="AO93" s="216" t="s">
        <v>6</v>
      </c>
      <c r="AP93" s="216" t="s">
        <v>166</v>
      </c>
      <c r="AQ93" s="216" t="s">
        <v>134</v>
      </c>
      <c r="AR93" s="216" t="s">
        <v>119</v>
      </c>
      <c r="AS93" s="216" t="s">
        <v>3217</v>
      </c>
      <c r="AT93" s="216" t="s">
        <v>3706</v>
      </c>
      <c r="AU93" s="216" t="s">
        <v>118</v>
      </c>
      <c r="AV93" s="216" t="s">
        <v>2211</v>
      </c>
      <c r="AW93" s="216" t="s">
        <v>2455</v>
      </c>
      <c r="AX93" s="216" t="s">
        <v>2456</v>
      </c>
      <c r="AY93" s="216" t="s">
        <v>3700</v>
      </c>
      <c r="AZ93" s="216" t="s">
        <v>184</v>
      </c>
      <c r="BA93" s="216" t="s">
        <v>132</v>
      </c>
      <c r="BB93" s="216" t="s">
        <v>118</v>
      </c>
      <c r="BC93" s="216" t="s">
        <v>2527</v>
      </c>
      <c r="BD93" s="216" t="s">
        <v>119</v>
      </c>
      <c r="BE93" s="216" t="s">
        <v>184</v>
      </c>
      <c r="BF93" s="216" t="s">
        <v>6</v>
      </c>
      <c r="BG93" s="216" t="s">
        <v>6</v>
      </c>
      <c r="BH93" s="216" t="s">
        <v>6</v>
      </c>
      <c r="BI93" s="216" t="s">
        <v>6</v>
      </c>
      <c r="BJ93" s="216" t="s">
        <v>6</v>
      </c>
      <c r="BK93" s="216" t="s">
        <v>6</v>
      </c>
      <c r="BL93" s="216" t="s">
        <v>6</v>
      </c>
      <c r="BM93" s="216" t="s">
        <v>6</v>
      </c>
      <c r="BN93" s="216" t="s">
        <v>6</v>
      </c>
      <c r="BO93" s="216" t="s">
        <v>6</v>
      </c>
      <c r="BP93" s="216" t="s">
        <v>2457</v>
      </c>
      <c r="BQ93" s="216" t="s">
        <v>3708</v>
      </c>
      <c r="BR93" s="216" t="s">
        <v>118</v>
      </c>
      <c r="BS93" s="216" t="s">
        <v>40</v>
      </c>
      <c r="BT93" s="216" t="s">
        <v>6</v>
      </c>
      <c r="BU93" s="216" t="s">
        <v>6</v>
      </c>
      <c r="BV93" s="216" t="s">
        <v>184</v>
      </c>
      <c r="BW93" s="216" t="s">
        <v>2458</v>
      </c>
      <c r="BX93" s="216" t="s">
        <v>6</v>
      </c>
      <c r="BY93" s="216">
        <v>2009</v>
      </c>
      <c r="BZ93" s="216" t="s">
        <v>119</v>
      </c>
      <c r="CA93" s="216" t="s">
        <v>303</v>
      </c>
      <c r="CB93" s="216" t="s">
        <v>1462</v>
      </c>
      <c r="CC93" s="216" t="s">
        <v>119</v>
      </c>
      <c r="CD93" s="216">
        <v>7.5</v>
      </c>
      <c r="CE93" s="216" t="s">
        <v>6</v>
      </c>
      <c r="CF93" s="216" t="s">
        <v>2257</v>
      </c>
      <c r="CG93" s="216" t="s">
        <v>2459</v>
      </c>
      <c r="CH93" s="216" t="s">
        <v>13</v>
      </c>
      <c r="CI93" s="216" t="s">
        <v>13</v>
      </c>
      <c r="CJ93" s="216" t="s">
        <v>6</v>
      </c>
      <c r="CK93" s="216" t="s">
        <v>6</v>
      </c>
      <c r="CL93" s="216" t="s">
        <v>6</v>
      </c>
      <c r="CM93" s="216" t="s">
        <v>6</v>
      </c>
      <c r="CN93" s="216" t="s">
        <v>184</v>
      </c>
      <c r="CO93" s="216" t="s">
        <v>212</v>
      </c>
      <c r="CP93" s="216" t="s">
        <v>118</v>
      </c>
      <c r="CQ93" s="216" t="s">
        <v>2361</v>
      </c>
      <c r="CR93" s="216" t="s">
        <v>243</v>
      </c>
      <c r="CS93" s="216" t="s">
        <v>186</v>
      </c>
      <c r="CT93" s="216" t="s">
        <v>187</v>
      </c>
      <c r="CU93" s="216" t="s">
        <v>186</v>
      </c>
      <c r="CW93" s="216" t="s">
        <v>183</v>
      </c>
      <c r="CX93" s="216" t="s">
        <v>2460</v>
      </c>
      <c r="CY93" s="216" t="s">
        <v>2519</v>
      </c>
      <c r="CZ93" s="216" t="s">
        <v>2524</v>
      </c>
      <c r="DB93" s="216" t="s">
        <v>6</v>
      </c>
      <c r="DC93" s="216" t="s">
        <v>6</v>
      </c>
      <c r="DD93" s="216" t="s">
        <v>3696</v>
      </c>
      <c r="DE93" s="216" t="s">
        <v>118</v>
      </c>
      <c r="DF93" s="216" t="s">
        <v>6</v>
      </c>
      <c r="DG93" s="216" t="s">
        <v>6</v>
      </c>
      <c r="DH93" s="216" t="s">
        <v>3595</v>
      </c>
      <c r="DI93" s="216" t="s">
        <v>118</v>
      </c>
      <c r="DJ93" s="216" t="s">
        <v>6</v>
      </c>
      <c r="DK93" s="216" t="s">
        <v>6</v>
      </c>
      <c r="DL93" s="216" t="s">
        <v>6</v>
      </c>
      <c r="DM93" s="216" t="s">
        <v>6</v>
      </c>
      <c r="DN93" s="217" t="s">
        <v>6</v>
      </c>
      <c r="DO93" s="345">
        <v>0.19359999999999999</v>
      </c>
      <c r="DP93" s="216" t="s">
        <v>13</v>
      </c>
      <c r="DQ93" s="216" t="s">
        <v>6</v>
      </c>
      <c r="DR93" s="216" t="s">
        <v>6</v>
      </c>
      <c r="DS93" s="216" t="s">
        <v>13</v>
      </c>
      <c r="DT93" s="216" t="s">
        <v>2461</v>
      </c>
      <c r="DU93" s="216" t="s">
        <v>2462</v>
      </c>
      <c r="DV93" s="216" t="s">
        <v>2560</v>
      </c>
      <c r="DW93" s="216" t="s">
        <v>1177</v>
      </c>
      <c r="DX93" s="216" t="s">
        <v>1177</v>
      </c>
      <c r="DY93" s="198" t="s">
        <v>3727</v>
      </c>
      <c r="DZ93" s="198" t="s">
        <v>3699</v>
      </c>
      <c r="EA93" s="198" t="s">
        <v>2907</v>
      </c>
      <c r="EB93" s="190" t="s">
        <v>13</v>
      </c>
      <c r="EC93" s="216" t="s">
        <v>2908</v>
      </c>
      <c r="ED93" s="216" t="s">
        <v>2849</v>
      </c>
      <c r="EE93" s="48" t="s">
        <v>2723</v>
      </c>
      <c r="EF93" s="358">
        <v>20</v>
      </c>
      <c r="EG93" s="216" t="s">
        <v>3591</v>
      </c>
      <c r="EH93" s="216" t="s">
        <v>3478</v>
      </c>
      <c r="EI93" s="216" t="s">
        <v>118</v>
      </c>
      <c r="EJ93" s="216" t="s">
        <v>184</v>
      </c>
      <c r="EK93" s="216" t="s">
        <v>215</v>
      </c>
      <c r="EL93" s="216" t="s">
        <v>6</v>
      </c>
      <c r="EM93" s="216" t="s">
        <v>6</v>
      </c>
      <c r="EN93" s="216" t="s">
        <v>6</v>
      </c>
      <c r="EO93" s="216" t="s">
        <v>6</v>
      </c>
      <c r="EP93" s="216" t="s">
        <v>6</v>
      </c>
      <c r="EQ93" s="216" t="s">
        <v>6</v>
      </c>
      <c r="ER93" s="216" t="s">
        <v>6</v>
      </c>
      <c r="ES93" s="216" t="s">
        <v>6</v>
      </c>
      <c r="ET93" s="216" t="s">
        <v>6</v>
      </c>
      <c r="EU93" s="216" t="s">
        <v>2463</v>
      </c>
      <c r="EV93" s="216" t="s">
        <v>118</v>
      </c>
      <c r="EW93" s="216" t="s">
        <v>6</v>
      </c>
      <c r="EX93" s="216" t="s">
        <v>6</v>
      </c>
      <c r="EY93" s="216" t="s">
        <v>2464</v>
      </c>
      <c r="EZ93" s="216" t="s">
        <v>202</v>
      </c>
      <c r="FA93" s="216" t="s">
        <v>2465</v>
      </c>
    </row>
    <row r="94" spans="1:157" s="287" customFormat="1" ht="88.25" customHeight="1" x14ac:dyDescent="0.35">
      <c r="A94" s="287" t="s">
        <v>3435</v>
      </c>
      <c r="B94" s="287" t="s">
        <v>2113</v>
      </c>
      <c r="C94" s="310" t="s">
        <v>3484</v>
      </c>
      <c r="D94" s="287" t="s">
        <v>1321</v>
      </c>
      <c r="E94" s="287" t="s">
        <v>2452</v>
      </c>
      <c r="F94" s="287" t="s">
        <v>2452</v>
      </c>
      <c r="G94" s="287">
        <v>2010</v>
      </c>
      <c r="H94" s="287" t="s">
        <v>3640</v>
      </c>
      <c r="I94" s="287" t="s">
        <v>3527</v>
      </c>
      <c r="J94" s="287" t="s">
        <v>3439</v>
      </c>
      <c r="K94" s="287" t="s">
        <v>1304</v>
      </c>
      <c r="L94" s="287" t="s">
        <v>184</v>
      </c>
      <c r="M94" s="287" t="s">
        <v>6</v>
      </c>
      <c r="N94" s="287" t="s">
        <v>3718</v>
      </c>
      <c r="O94" s="287" t="s">
        <v>144</v>
      </c>
      <c r="P94" s="287" t="s">
        <v>119</v>
      </c>
      <c r="Q94" s="287" t="s">
        <v>13</v>
      </c>
      <c r="R94" s="287" t="s">
        <v>13</v>
      </c>
      <c r="S94" s="287" t="s">
        <v>2453</v>
      </c>
      <c r="T94" s="287" t="s">
        <v>118</v>
      </c>
      <c r="U94" s="287" t="s">
        <v>3709</v>
      </c>
      <c r="V94" s="287" t="s">
        <v>184</v>
      </c>
      <c r="W94" s="287" t="s">
        <v>2217</v>
      </c>
      <c r="X94" s="287">
        <v>2008</v>
      </c>
      <c r="Y94" s="287" t="s">
        <v>3155</v>
      </c>
      <c r="Z94" s="287">
        <v>2009</v>
      </c>
      <c r="AA94" s="287">
        <v>12</v>
      </c>
      <c r="AB94" s="287" t="s">
        <v>2454</v>
      </c>
      <c r="AC94" s="287" t="s">
        <v>184</v>
      </c>
      <c r="AD94" s="287" t="s">
        <v>378</v>
      </c>
      <c r="AE94" s="287" t="s">
        <v>119</v>
      </c>
      <c r="AF94" s="287" t="s">
        <v>6</v>
      </c>
      <c r="AG94" s="287" t="s">
        <v>6</v>
      </c>
      <c r="AH94" s="287" t="s">
        <v>6</v>
      </c>
      <c r="AI94" s="287" t="s">
        <v>6</v>
      </c>
      <c r="AJ94" s="287" t="s">
        <v>6</v>
      </c>
      <c r="AK94" s="287" t="s">
        <v>110</v>
      </c>
      <c r="AL94" s="287" t="s">
        <v>118</v>
      </c>
      <c r="AM94" s="287" t="s">
        <v>2906</v>
      </c>
      <c r="AN94" s="287" t="s">
        <v>6</v>
      </c>
      <c r="AO94" s="287" t="s">
        <v>6</v>
      </c>
      <c r="AP94" s="287" t="s">
        <v>166</v>
      </c>
      <c r="AQ94" s="287" t="s">
        <v>134</v>
      </c>
      <c r="AR94" s="287" t="s">
        <v>119</v>
      </c>
      <c r="AS94" s="287" t="s">
        <v>3217</v>
      </c>
      <c r="AT94" s="287" t="s">
        <v>3706</v>
      </c>
      <c r="AU94" s="287" t="s">
        <v>118</v>
      </c>
      <c r="AV94" s="216" t="s">
        <v>2211</v>
      </c>
      <c r="AW94" s="287" t="s">
        <v>2455</v>
      </c>
      <c r="AX94" s="287" t="s">
        <v>2456</v>
      </c>
      <c r="AY94" s="287" t="s">
        <v>3700</v>
      </c>
      <c r="AZ94" s="287" t="s">
        <v>184</v>
      </c>
      <c r="BA94" s="287" t="s">
        <v>132</v>
      </c>
      <c r="BB94" s="287" t="s">
        <v>118</v>
      </c>
      <c r="BC94" s="287" t="s">
        <v>2527</v>
      </c>
      <c r="BD94" s="287" t="s">
        <v>119</v>
      </c>
      <c r="BE94" s="287" t="s">
        <v>184</v>
      </c>
      <c r="BF94" s="287" t="s">
        <v>6</v>
      </c>
      <c r="BG94" s="287" t="s">
        <v>6</v>
      </c>
      <c r="BH94" s="287" t="s">
        <v>6</v>
      </c>
      <c r="BI94" s="287" t="s">
        <v>6</v>
      </c>
      <c r="BJ94" s="287" t="s">
        <v>6</v>
      </c>
      <c r="BK94" s="287" t="s">
        <v>6</v>
      </c>
      <c r="BL94" s="287" t="s">
        <v>6</v>
      </c>
      <c r="BM94" s="287" t="s">
        <v>6</v>
      </c>
      <c r="BN94" s="287" t="s">
        <v>6</v>
      </c>
      <c r="BO94" s="287" t="s">
        <v>6</v>
      </c>
      <c r="BP94" s="287" t="s">
        <v>2457</v>
      </c>
      <c r="BQ94" s="287" t="s">
        <v>3708</v>
      </c>
      <c r="BR94" s="287" t="s">
        <v>118</v>
      </c>
      <c r="BS94" s="287" t="s">
        <v>40</v>
      </c>
      <c r="BT94" s="287" t="s">
        <v>6</v>
      </c>
      <c r="BU94" s="287" t="s">
        <v>6</v>
      </c>
      <c r="BV94" s="287" t="s">
        <v>184</v>
      </c>
      <c r="BW94" s="287" t="s">
        <v>2458</v>
      </c>
      <c r="BX94" s="287" t="s">
        <v>6</v>
      </c>
      <c r="BY94" s="287">
        <v>2009</v>
      </c>
      <c r="BZ94" s="287" t="s">
        <v>119</v>
      </c>
      <c r="CA94" s="287" t="s">
        <v>303</v>
      </c>
      <c r="CB94" s="287" t="s">
        <v>1462</v>
      </c>
      <c r="CC94" s="287" t="s">
        <v>119</v>
      </c>
      <c r="CD94" s="287">
        <v>7.5</v>
      </c>
      <c r="CE94" s="287" t="s">
        <v>6</v>
      </c>
      <c r="CF94" s="287" t="s">
        <v>2257</v>
      </c>
      <c r="CG94" s="287" t="s">
        <v>2459</v>
      </c>
      <c r="CH94" s="287" t="s">
        <v>13</v>
      </c>
      <c r="CI94" s="287" t="s">
        <v>13</v>
      </c>
      <c r="CJ94" s="287" t="s">
        <v>6</v>
      </c>
      <c r="CK94" s="287" t="s">
        <v>6</v>
      </c>
      <c r="CL94" s="287" t="s">
        <v>6</v>
      </c>
      <c r="CM94" s="287" t="s">
        <v>6</v>
      </c>
      <c r="CN94" s="287" t="s">
        <v>184</v>
      </c>
      <c r="CO94" s="287" t="s">
        <v>212</v>
      </c>
      <c r="CP94" s="287" t="s">
        <v>118</v>
      </c>
      <c r="CQ94" s="287" t="s">
        <v>2361</v>
      </c>
      <c r="CR94" s="287" t="s">
        <v>243</v>
      </c>
      <c r="CS94" s="287" t="s">
        <v>186</v>
      </c>
      <c r="CT94" s="287" t="s">
        <v>187</v>
      </c>
      <c r="CU94" s="287" t="s">
        <v>186</v>
      </c>
      <c r="CW94" s="287" t="s">
        <v>183</v>
      </c>
      <c r="CX94" s="287" t="s">
        <v>2460</v>
      </c>
      <c r="CY94" s="287" t="s">
        <v>2519</v>
      </c>
      <c r="CZ94" s="287" t="s">
        <v>2524</v>
      </c>
      <c r="DB94" s="287" t="s">
        <v>6</v>
      </c>
      <c r="DC94" s="287" t="s">
        <v>6</v>
      </c>
      <c r="DD94" s="287" t="s">
        <v>3696</v>
      </c>
      <c r="DE94" s="287" t="s">
        <v>118</v>
      </c>
      <c r="DF94" s="287" t="s">
        <v>6</v>
      </c>
      <c r="DG94" s="287" t="s">
        <v>6</v>
      </c>
      <c r="DH94" s="287" t="s">
        <v>3595</v>
      </c>
      <c r="DI94" s="287" t="s">
        <v>118</v>
      </c>
      <c r="DJ94" s="287" t="s">
        <v>6</v>
      </c>
      <c r="DK94" s="287" t="s">
        <v>6</v>
      </c>
      <c r="DL94" s="287" t="s">
        <v>6</v>
      </c>
      <c r="DM94" s="287" t="s">
        <v>6</v>
      </c>
      <c r="DN94" s="217" t="s">
        <v>6</v>
      </c>
      <c r="DO94" s="345">
        <v>0.19359999999999999</v>
      </c>
      <c r="DP94" s="287" t="s">
        <v>13</v>
      </c>
      <c r="DQ94" s="287" t="s">
        <v>6</v>
      </c>
      <c r="DR94" s="287" t="s">
        <v>6</v>
      </c>
      <c r="DS94" s="287" t="s">
        <v>13</v>
      </c>
      <c r="DT94" s="287" t="s">
        <v>2461</v>
      </c>
      <c r="DU94" s="287" t="s">
        <v>2462</v>
      </c>
      <c r="DV94" s="287" t="s">
        <v>2560</v>
      </c>
      <c r="DW94" s="287" t="s">
        <v>1177</v>
      </c>
      <c r="DX94" s="287" t="s">
        <v>1177</v>
      </c>
      <c r="DY94" s="198" t="s">
        <v>3727</v>
      </c>
      <c r="DZ94" s="288" t="s">
        <v>3699</v>
      </c>
      <c r="EA94" s="288" t="s">
        <v>2907</v>
      </c>
      <c r="EB94" s="289" t="s">
        <v>13</v>
      </c>
      <c r="EC94" s="287" t="s">
        <v>2908</v>
      </c>
      <c r="ED94" s="287" t="s">
        <v>2849</v>
      </c>
      <c r="EE94" s="48" t="s">
        <v>2723</v>
      </c>
      <c r="EF94" s="358">
        <v>20</v>
      </c>
      <c r="EG94" s="216" t="s">
        <v>3502</v>
      </c>
      <c r="EH94" s="287" t="s">
        <v>3438</v>
      </c>
      <c r="EI94" s="287" t="s">
        <v>118</v>
      </c>
      <c r="EJ94" s="287" t="s">
        <v>184</v>
      </c>
      <c r="EK94" s="287" t="s">
        <v>215</v>
      </c>
      <c r="EL94" s="287" t="s">
        <v>6</v>
      </c>
      <c r="EM94" s="287" t="s">
        <v>6</v>
      </c>
      <c r="EN94" s="287" t="s">
        <v>6</v>
      </c>
      <c r="EO94" s="287" t="s">
        <v>6</v>
      </c>
      <c r="EP94" s="287" t="s">
        <v>6</v>
      </c>
      <c r="EQ94" s="287" t="s">
        <v>6</v>
      </c>
      <c r="ER94" s="287" t="s">
        <v>6</v>
      </c>
      <c r="ES94" s="287" t="s">
        <v>6</v>
      </c>
      <c r="ET94" s="287" t="s">
        <v>6</v>
      </c>
      <c r="EU94" s="287" t="s">
        <v>2463</v>
      </c>
      <c r="EV94" s="287" t="s">
        <v>118</v>
      </c>
      <c r="EW94" s="287" t="s">
        <v>6</v>
      </c>
      <c r="EX94" s="287" t="s">
        <v>6</v>
      </c>
      <c r="EY94" s="287" t="s">
        <v>2464</v>
      </c>
      <c r="EZ94" s="287" t="s">
        <v>202</v>
      </c>
      <c r="FA94" s="287" t="s">
        <v>2465</v>
      </c>
    </row>
    <row r="95" spans="1:157" s="216" customFormat="1" ht="88.25" customHeight="1" x14ac:dyDescent="0.35">
      <c r="A95" s="216" t="s">
        <v>3487</v>
      </c>
      <c r="B95" s="216" t="s">
        <v>2113</v>
      </c>
      <c r="C95" s="314" t="s">
        <v>3485</v>
      </c>
      <c r="D95" s="216" t="s">
        <v>1321</v>
      </c>
      <c r="E95" s="287" t="s">
        <v>2452</v>
      </c>
      <c r="F95" s="216" t="s">
        <v>2452</v>
      </c>
      <c r="G95" s="216">
        <v>2010</v>
      </c>
      <c r="H95" s="287" t="s">
        <v>3640</v>
      </c>
      <c r="I95" s="216" t="s">
        <v>3527</v>
      </c>
      <c r="J95" s="216" t="s">
        <v>3439</v>
      </c>
      <c r="K95" s="216" t="s">
        <v>1304</v>
      </c>
      <c r="L95" s="216" t="s">
        <v>184</v>
      </c>
      <c r="M95" s="216" t="s">
        <v>6</v>
      </c>
      <c r="N95" s="216" t="s">
        <v>3718</v>
      </c>
      <c r="O95" s="216" t="s">
        <v>144</v>
      </c>
      <c r="P95" s="216" t="s">
        <v>119</v>
      </c>
      <c r="Q95" s="216" t="s">
        <v>13</v>
      </c>
      <c r="R95" s="216" t="s">
        <v>13</v>
      </c>
      <c r="S95" s="216" t="s">
        <v>2453</v>
      </c>
      <c r="T95" s="216" t="s">
        <v>118</v>
      </c>
      <c r="U95" s="216" t="s">
        <v>3709</v>
      </c>
      <c r="V95" s="216" t="s">
        <v>184</v>
      </c>
      <c r="W95" s="216" t="s">
        <v>2217</v>
      </c>
      <c r="X95" s="216">
        <v>2008</v>
      </c>
      <c r="Y95" s="216" t="s">
        <v>3155</v>
      </c>
      <c r="Z95" s="216">
        <v>2009</v>
      </c>
      <c r="AA95" s="216">
        <v>12</v>
      </c>
      <c r="AB95" s="216" t="s">
        <v>2454</v>
      </c>
      <c r="AC95" s="216" t="s">
        <v>184</v>
      </c>
      <c r="AD95" s="216" t="s">
        <v>378</v>
      </c>
      <c r="AE95" s="216" t="s">
        <v>119</v>
      </c>
      <c r="AF95" s="216" t="s">
        <v>6</v>
      </c>
      <c r="AG95" s="216" t="s">
        <v>6</v>
      </c>
      <c r="AH95" s="216" t="s">
        <v>6</v>
      </c>
      <c r="AI95" s="216" t="s">
        <v>6</v>
      </c>
      <c r="AJ95" s="216" t="s">
        <v>6</v>
      </c>
      <c r="AK95" s="216" t="s">
        <v>110</v>
      </c>
      <c r="AL95" s="216" t="s">
        <v>118</v>
      </c>
      <c r="AM95" s="216" t="s">
        <v>2906</v>
      </c>
      <c r="AN95" s="216" t="s">
        <v>6</v>
      </c>
      <c r="AO95" s="216" t="s">
        <v>6</v>
      </c>
      <c r="AP95" s="216" t="s">
        <v>166</v>
      </c>
      <c r="AQ95" s="216" t="s">
        <v>134</v>
      </c>
      <c r="AR95" s="216" t="s">
        <v>119</v>
      </c>
      <c r="AS95" s="216" t="s">
        <v>3217</v>
      </c>
      <c r="AT95" s="216" t="s">
        <v>3706</v>
      </c>
      <c r="AU95" s="216" t="s">
        <v>118</v>
      </c>
      <c r="AV95" s="216" t="s">
        <v>2211</v>
      </c>
      <c r="AW95" s="216" t="s">
        <v>2455</v>
      </c>
      <c r="AX95" s="216" t="s">
        <v>2456</v>
      </c>
      <c r="AY95" s="216" t="s">
        <v>3700</v>
      </c>
      <c r="AZ95" s="216" t="s">
        <v>184</v>
      </c>
      <c r="BA95" s="216" t="s">
        <v>132</v>
      </c>
      <c r="BB95" s="216" t="s">
        <v>118</v>
      </c>
      <c r="BC95" s="216" t="s">
        <v>2527</v>
      </c>
      <c r="BD95" s="216" t="s">
        <v>119</v>
      </c>
      <c r="BE95" s="216" t="s">
        <v>184</v>
      </c>
      <c r="BF95" s="216" t="s">
        <v>6</v>
      </c>
      <c r="BG95" s="216" t="s">
        <v>6</v>
      </c>
      <c r="BH95" s="216" t="s">
        <v>6</v>
      </c>
      <c r="BI95" s="216" t="s">
        <v>6</v>
      </c>
      <c r="BJ95" s="216" t="s">
        <v>6</v>
      </c>
      <c r="BK95" s="216" t="s">
        <v>6</v>
      </c>
      <c r="BL95" s="216" t="s">
        <v>6</v>
      </c>
      <c r="BM95" s="216" t="s">
        <v>6</v>
      </c>
      <c r="BN95" s="216" t="s">
        <v>6</v>
      </c>
      <c r="BO95" s="216" t="s">
        <v>6</v>
      </c>
      <c r="BP95" s="216" t="s">
        <v>2457</v>
      </c>
      <c r="BQ95" s="216" t="s">
        <v>3708</v>
      </c>
      <c r="BR95" s="216" t="s">
        <v>118</v>
      </c>
      <c r="BS95" s="216" t="s">
        <v>40</v>
      </c>
      <c r="BT95" s="216" t="s">
        <v>6</v>
      </c>
      <c r="BU95" s="216" t="s">
        <v>6</v>
      </c>
      <c r="BV95" s="216" t="s">
        <v>184</v>
      </c>
      <c r="BW95" s="216" t="s">
        <v>2458</v>
      </c>
      <c r="BX95" s="216" t="s">
        <v>6</v>
      </c>
      <c r="BY95" s="216">
        <v>2009</v>
      </c>
      <c r="BZ95" s="216" t="s">
        <v>119</v>
      </c>
      <c r="CA95" s="216" t="s">
        <v>303</v>
      </c>
      <c r="CB95" s="216" t="s">
        <v>1462</v>
      </c>
      <c r="CC95" s="216" t="s">
        <v>119</v>
      </c>
      <c r="CD95" s="216">
        <v>7.5</v>
      </c>
      <c r="CE95" s="216" t="s">
        <v>6</v>
      </c>
      <c r="CF95" s="216" t="s">
        <v>2257</v>
      </c>
      <c r="CG95" s="216" t="s">
        <v>2459</v>
      </c>
      <c r="CH95" s="216" t="s">
        <v>13</v>
      </c>
      <c r="CI95" s="216" t="s">
        <v>13</v>
      </c>
      <c r="CJ95" s="216" t="s">
        <v>6</v>
      </c>
      <c r="CK95" s="216" t="s">
        <v>6</v>
      </c>
      <c r="CL95" s="216" t="s">
        <v>6</v>
      </c>
      <c r="CM95" s="216" t="s">
        <v>6</v>
      </c>
      <c r="CN95" s="216" t="s">
        <v>184</v>
      </c>
      <c r="CO95" s="216" t="s">
        <v>212</v>
      </c>
      <c r="CP95" s="216" t="s">
        <v>118</v>
      </c>
      <c r="CQ95" s="216" t="s">
        <v>2361</v>
      </c>
      <c r="CR95" s="216" t="s">
        <v>243</v>
      </c>
      <c r="CS95" s="216" t="s">
        <v>186</v>
      </c>
      <c r="CT95" s="216" t="s">
        <v>187</v>
      </c>
      <c r="CU95" s="216" t="s">
        <v>186</v>
      </c>
      <c r="CW95" s="216" t="s">
        <v>183</v>
      </c>
      <c r="CX95" s="216" t="s">
        <v>2460</v>
      </c>
      <c r="CY95" s="216" t="s">
        <v>2519</v>
      </c>
      <c r="CZ95" s="216" t="s">
        <v>2524</v>
      </c>
      <c r="DB95" s="216" t="s">
        <v>6</v>
      </c>
      <c r="DC95" s="216" t="s">
        <v>6</v>
      </c>
      <c r="DD95" s="216" t="s">
        <v>3696</v>
      </c>
      <c r="DE95" s="216" t="s">
        <v>118</v>
      </c>
      <c r="DF95" s="216" t="s">
        <v>6</v>
      </c>
      <c r="DG95" s="216" t="s">
        <v>6</v>
      </c>
      <c r="DH95" s="216" t="s">
        <v>3595</v>
      </c>
      <c r="DI95" s="216" t="s">
        <v>118</v>
      </c>
      <c r="DJ95" s="216" t="s">
        <v>6</v>
      </c>
      <c r="DK95" s="216" t="s">
        <v>6</v>
      </c>
      <c r="DL95" s="216" t="s">
        <v>6</v>
      </c>
      <c r="DM95" s="216" t="s">
        <v>6</v>
      </c>
      <c r="DN95" s="217" t="s">
        <v>6</v>
      </c>
      <c r="DO95" s="345">
        <v>0.19359999999999999</v>
      </c>
      <c r="DP95" s="216" t="s">
        <v>13</v>
      </c>
      <c r="DQ95" s="216" t="s">
        <v>6</v>
      </c>
      <c r="DR95" s="216" t="s">
        <v>6</v>
      </c>
      <c r="DS95" s="216" t="s">
        <v>13</v>
      </c>
      <c r="DT95" s="216" t="s">
        <v>2461</v>
      </c>
      <c r="DU95" s="216" t="s">
        <v>2462</v>
      </c>
      <c r="DV95" s="216" t="s">
        <v>2560</v>
      </c>
      <c r="DW95" s="216" t="s">
        <v>1177</v>
      </c>
      <c r="DX95" s="216" t="s">
        <v>1177</v>
      </c>
      <c r="DY95" s="198" t="s">
        <v>3727</v>
      </c>
      <c r="DZ95" s="198" t="s">
        <v>3699</v>
      </c>
      <c r="EA95" s="198" t="s">
        <v>2907</v>
      </c>
      <c r="EB95" s="190" t="s">
        <v>13</v>
      </c>
      <c r="EC95" s="216" t="s">
        <v>2908</v>
      </c>
      <c r="ED95" s="216" t="s">
        <v>2849</v>
      </c>
      <c r="EE95" s="48" t="s">
        <v>2723</v>
      </c>
      <c r="EF95" s="358">
        <v>20</v>
      </c>
      <c r="EG95" s="216" t="s">
        <v>3591</v>
      </c>
      <c r="EH95" s="216" t="s">
        <v>3478</v>
      </c>
      <c r="EI95" s="216" t="s">
        <v>118</v>
      </c>
      <c r="EJ95" s="216" t="s">
        <v>184</v>
      </c>
      <c r="EK95" s="216" t="s">
        <v>215</v>
      </c>
      <c r="EL95" s="216" t="s">
        <v>6</v>
      </c>
      <c r="EM95" s="216" t="s">
        <v>6</v>
      </c>
      <c r="EN95" s="216" t="s">
        <v>6</v>
      </c>
      <c r="EO95" s="216" t="s">
        <v>6</v>
      </c>
      <c r="EP95" s="216" t="s">
        <v>6</v>
      </c>
      <c r="EQ95" s="216" t="s">
        <v>6</v>
      </c>
      <c r="ER95" s="216" t="s">
        <v>6</v>
      </c>
      <c r="ES95" s="216" t="s">
        <v>6</v>
      </c>
      <c r="ET95" s="216" t="s">
        <v>6</v>
      </c>
      <c r="EU95" s="216" t="s">
        <v>2463</v>
      </c>
      <c r="EV95" s="216" t="s">
        <v>118</v>
      </c>
      <c r="EW95" s="216" t="s">
        <v>6</v>
      </c>
      <c r="EX95" s="216" t="s">
        <v>6</v>
      </c>
      <c r="EY95" s="216" t="s">
        <v>2464</v>
      </c>
      <c r="EZ95" s="216" t="s">
        <v>202</v>
      </c>
      <c r="FA95" s="216" t="s">
        <v>2465</v>
      </c>
    </row>
    <row r="96" spans="1:157" s="216" customFormat="1" ht="88.25" customHeight="1" x14ac:dyDescent="0.35">
      <c r="A96" s="216" t="s">
        <v>3488</v>
      </c>
      <c r="B96" s="216" t="s">
        <v>2113</v>
      </c>
      <c r="C96" s="314" t="s">
        <v>3486</v>
      </c>
      <c r="D96" s="216" t="s">
        <v>1321</v>
      </c>
      <c r="E96" s="287" t="s">
        <v>2452</v>
      </c>
      <c r="F96" s="216" t="s">
        <v>2452</v>
      </c>
      <c r="G96" s="216">
        <v>2010</v>
      </c>
      <c r="H96" s="287" t="s">
        <v>3640</v>
      </c>
      <c r="I96" s="216" t="s">
        <v>3527</v>
      </c>
      <c r="J96" s="216" t="s">
        <v>3439</v>
      </c>
      <c r="K96" s="216" t="s">
        <v>1304</v>
      </c>
      <c r="L96" s="216" t="s">
        <v>184</v>
      </c>
      <c r="M96" s="216" t="s">
        <v>6</v>
      </c>
      <c r="N96" s="216" t="s">
        <v>3718</v>
      </c>
      <c r="O96" s="216" t="s">
        <v>144</v>
      </c>
      <c r="P96" s="216" t="s">
        <v>119</v>
      </c>
      <c r="Q96" s="216" t="s">
        <v>13</v>
      </c>
      <c r="R96" s="216" t="s">
        <v>13</v>
      </c>
      <c r="S96" s="216" t="s">
        <v>2453</v>
      </c>
      <c r="T96" s="216" t="s">
        <v>118</v>
      </c>
      <c r="U96" s="216" t="s">
        <v>3709</v>
      </c>
      <c r="V96" s="216" t="s">
        <v>184</v>
      </c>
      <c r="W96" s="216" t="s">
        <v>2217</v>
      </c>
      <c r="X96" s="216">
        <v>2008</v>
      </c>
      <c r="Y96" s="216" t="s">
        <v>3155</v>
      </c>
      <c r="Z96" s="216">
        <v>2009</v>
      </c>
      <c r="AA96" s="216">
        <v>12</v>
      </c>
      <c r="AB96" s="216" t="s">
        <v>2454</v>
      </c>
      <c r="AC96" s="216" t="s">
        <v>184</v>
      </c>
      <c r="AD96" s="216" t="s">
        <v>378</v>
      </c>
      <c r="AE96" s="216" t="s">
        <v>119</v>
      </c>
      <c r="AF96" s="216" t="s">
        <v>6</v>
      </c>
      <c r="AG96" s="216" t="s">
        <v>6</v>
      </c>
      <c r="AH96" s="216" t="s">
        <v>6</v>
      </c>
      <c r="AI96" s="216" t="s">
        <v>6</v>
      </c>
      <c r="AJ96" s="216" t="s">
        <v>6</v>
      </c>
      <c r="AK96" s="216" t="s">
        <v>110</v>
      </c>
      <c r="AL96" s="216" t="s">
        <v>118</v>
      </c>
      <c r="AM96" s="216" t="s">
        <v>2906</v>
      </c>
      <c r="AN96" s="216" t="s">
        <v>6</v>
      </c>
      <c r="AO96" s="216" t="s">
        <v>6</v>
      </c>
      <c r="AP96" s="216" t="s">
        <v>166</v>
      </c>
      <c r="AQ96" s="216" t="s">
        <v>134</v>
      </c>
      <c r="AR96" s="216" t="s">
        <v>119</v>
      </c>
      <c r="AS96" s="216" t="s">
        <v>3217</v>
      </c>
      <c r="AT96" s="216" t="s">
        <v>3706</v>
      </c>
      <c r="AU96" s="216" t="s">
        <v>118</v>
      </c>
      <c r="AV96" s="216" t="s">
        <v>2211</v>
      </c>
      <c r="AW96" s="216" t="s">
        <v>2455</v>
      </c>
      <c r="AX96" s="216" t="s">
        <v>2456</v>
      </c>
      <c r="AY96" s="216" t="s">
        <v>3700</v>
      </c>
      <c r="AZ96" s="216" t="s">
        <v>184</v>
      </c>
      <c r="BA96" s="216" t="s">
        <v>132</v>
      </c>
      <c r="BB96" s="216" t="s">
        <v>118</v>
      </c>
      <c r="BC96" s="216" t="s">
        <v>2527</v>
      </c>
      <c r="BD96" s="216" t="s">
        <v>119</v>
      </c>
      <c r="BE96" s="216" t="s">
        <v>184</v>
      </c>
      <c r="BF96" s="216" t="s">
        <v>6</v>
      </c>
      <c r="BG96" s="216" t="s">
        <v>6</v>
      </c>
      <c r="BH96" s="216" t="s">
        <v>6</v>
      </c>
      <c r="BI96" s="216" t="s">
        <v>6</v>
      </c>
      <c r="BJ96" s="216" t="s">
        <v>6</v>
      </c>
      <c r="BK96" s="216" t="s">
        <v>6</v>
      </c>
      <c r="BL96" s="216" t="s">
        <v>6</v>
      </c>
      <c r="BM96" s="216" t="s">
        <v>6</v>
      </c>
      <c r="BN96" s="216" t="s">
        <v>6</v>
      </c>
      <c r="BO96" s="216" t="s">
        <v>6</v>
      </c>
      <c r="BP96" s="216" t="s">
        <v>2457</v>
      </c>
      <c r="BQ96" s="216" t="s">
        <v>3708</v>
      </c>
      <c r="BR96" s="216" t="s">
        <v>118</v>
      </c>
      <c r="BS96" s="216" t="s">
        <v>40</v>
      </c>
      <c r="BT96" s="216" t="s">
        <v>6</v>
      </c>
      <c r="BU96" s="216" t="s">
        <v>6</v>
      </c>
      <c r="BV96" s="216" t="s">
        <v>184</v>
      </c>
      <c r="BW96" s="216" t="s">
        <v>2458</v>
      </c>
      <c r="BX96" s="216" t="s">
        <v>6</v>
      </c>
      <c r="BY96" s="216">
        <v>2009</v>
      </c>
      <c r="BZ96" s="216" t="s">
        <v>119</v>
      </c>
      <c r="CA96" s="216" t="s">
        <v>303</v>
      </c>
      <c r="CB96" s="216" t="s">
        <v>1462</v>
      </c>
      <c r="CC96" s="216" t="s">
        <v>119</v>
      </c>
      <c r="CD96" s="216">
        <v>7.5</v>
      </c>
      <c r="CE96" s="216" t="s">
        <v>6</v>
      </c>
      <c r="CF96" s="216" t="s">
        <v>2257</v>
      </c>
      <c r="CG96" s="216" t="s">
        <v>2459</v>
      </c>
      <c r="CH96" s="216" t="s">
        <v>13</v>
      </c>
      <c r="CI96" s="216" t="s">
        <v>13</v>
      </c>
      <c r="CJ96" s="216" t="s">
        <v>6</v>
      </c>
      <c r="CK96" s="216" t="s">
        <v>6</v>
      </c>
      <c r="CL96" s="216" t="s">
        <v>6</v>
      </c>
      <c r="CM96" s="216" t="s">
        <v>6</v>
      </c>
      <c r="CN96" s="216" t="s">
        <v>184</v>
      </c>
      <c r="CO96" s="216" t="s">
        <v>212</v>
      </c>
      <c r="CP96" s="216" t="s">
        <v>118</v>
      </c>
      <c r="CQ96" s="216" t="s">
        <v>2361</v>
      </c>
      <c r="CR96" s="216" t="s">
        <v>243</v>
      </c>
      <c r="CS96" s="216" t="s">
        <v>186</v>
      </c>
      <c r="CT96" s="216" t="s">
        <v>187</v>
      </c>
      <c r="CU96" s="216" t="s">
        <v>186</v>
      </c>
      <c r="CW96" s="216" t="s">
        <v>183</v>
      </c>
      <c r="CX96" s="216" t="s">
        <v>2460</v>
      </c>
      <c r="CY96" s="216" t="s">
        <v>2519</v>
      </c>
      <c r="CZ96" s="216" t="s">
        <v>2524</v>
      </c>
      <c r="DB96" s="216" t="s">
        <v>6</v>
      </c>
      <c r="DC96" s="216" t="s">
        <v>6</v>
      </c>
      <c r="DD96" s="216" t="s">
        <v>3696</v>
      </c>
      <c r="DE96" s="216" t="s">
        <v>118</v>
      </c>
      <c r="DF96" s="216" t="s">
        <v>6</v>
      </c>
      <c r="DG96" s="216" t="s">
        <v>6</v>
      </c>
      <c r="DH96" s="216" t="s">
        <v>3595</v>
      </c>
      <c r="DI96" s="216" t="s">
        <v>118</v>
      </c>
      <c r="DJ96" s="216" t="s">
        <v>6</v>
      </c>
      <c r="DK96" s="216" t="s">
        <v>6</v>
      </c>
      <c r="DL96" s="216" t="s">
        <v>6</v>
      </c>
      <c r="DM96" s="216" t="s">
        <v>6</v>
      </c>
      <c r="DN96" s="217" t="s">
        <v>6</v>
      </c>
      <c r="DO96" s="345">
        <v>0.19359999999999999</v>
      </c>
      <c r="DP96" s="216" t="s">
        <v>13</v>
      </c>
      <c r="DQ96" s="216" t="s">
        <v>6</v>
      </c>
      <c r="DR96" s="216" t="s">
        <v>6</v>
      </c>
      <c r="DS96" s="216" t="s">
        <v>13</v>
      </c>
      <c r="DT96" s="216" t="s">
        <v>2461</v>
      </c>
      <c r="DU96" s="216" t="s">
        <v>2462</v>
      </c>
      <c r="DV96" s="216" t="s">
        <v>2560</v>
      </c>
      <c r="DW96" s="216" t="s">
        <v>1177</v>
      </c>
      <c r="DX96" s="216" t="s">
        <v>1177</v>
      </c>
      <c r="DY96" s="198" t="s">
        <v>3727</v>
      </c>
      <c r="DZ96" s="198" t="s">
        <v>3699</v>
      </c>
      <c r="EA96" s="198" t="s">
        <v>2907</v>
      </c>
      <c r="EB96" s="190" t="s">
        <v>13</v>
      </c>
      <c r="EC96" s="216" t="s">
        <v>2908</v>
      </c>
      <c r="ED96" s="216" t="s">
        <v>2849</v>
      </c>
      <c r="EE96" s="48" t="s">
        <v>2723</v>
      </c>
      <c r="EF96" s="358">
        <v>20</v>
      </c>
      <c r="EG96" s="216" t="s">
        <v>3591</v>
      </c>
      <c r="EH96" s="216" t="s">
        <v>3478</v>
      </c>
      <c r="EI96" s="216" t="s">
        <v>118</v>
      </c>
      <c r="EJ96" s="216" t="s">
        <v>184</v>
      </c>
      <c r="EK96" s="216" t="s">
        <v>215</v>
      </c>
      <c r="EL96" s="216" t="s">
        <v>6</v>
      </c>
      <c r="EM96" s="216" t="s">
        <v>6</v>
      </c>
      <c r="EN96" s="216" t="s">
        <v>6</v>
      </c>
      <c r="EO96" s="216" t="s">
        <v>6</v>
      </c>
      <c r="EP96" s="216" t="s">
        <v>6</v>
      </c>
      <c r="EQ96" s="216" t="s">
        <v>6</v>
      </c>
      <c r="ER96" s="216" t="s">
        <v>6</v>
      </c>
      <c r="ES96" s="216" t="s">
        <v>6</v>
      </c>
      <c r="ET96" s="216" t="s">
        <v>6</v>
      </c>
      <c r="EU96" s="216" t="s">
        <v>2463</v>
      </c>
      <c r="EV96" s="216" t="s">
        <v>118</v>
      </c>
      <c r="EW96" s="216" t="s">
        <v>6</v>
      </c>
      <c r="EX96" s="216" t="s">
        <v>6</v>
      </c>
      <c r="EY96" s="216" t="s">
        <v>2464</v>
      </c>
      <c r="EZ96" s="216" t="s">
        <v>202</v>
      </c>
      <c r="FA96" s="216" t="s">
        <v>2465</v>
      </c>
    </row>
    <row r="97" spans="1:157" s="287" customFormat="1" ht="88.25" customHeight="1" x14ac:dyDescent="0.35">
      <c r="A97" s="287" t="s">
        <v>3436</v>
      </c>
      <c r="B97" s="287" t="s">
        <v>2113</v>
      </c>
      <c r="C97" s="310" t="s">
        <v>3724</v>
      </c>
      <c r="D97" s="287" t="s">
        <v>1321</v>
      </c>
      <c r="E97" s="287" t="s">
        <v>2452</v>
      </c>
      <c r="F97" s="287" t="s">
        <v>2452</v>
      </c>
      <c r="G97" s="287">
        <v>2010</v>
      </c>
      <c r="H97" s="287" t="s">
        <v>3640</v>
      </c>
      <c r="I97" s="287" t="s">
        <v>3527</v>
      </c>
      <c r="J97" s="287" t="s">
        <v>3439</v>
      </c>
      <c r="K97" s="287" t="s">
        <v>1304</v>
      </c>
      <c r="L97" s="287" t="s">
        <v>184</v>
      </c>
      <c r="M97" s="287" t="s">
        <v>6</v>
      </c>
      <c r="N97" s="287" t="s">
        <v>3718</v>
      </c>
      <c r="O97" s="287" t="s">
        <v>144</v>
      </c>
      <c r="P97" s="287" t="s">
        <v>119</v>
      </c>
      <c r="Q97" s="287" t="s">
        <v>13</v>
      </c>
      <c r="R97" s="287" t="s">
        <v>13</v>
      </c>
      <c r="S97" s="287" t="s">
        <v>2453</v>
      </c>
      <c r="T97" s="287" t="s">
        <v>118</v>
      </c>
      <c r="U97" s="287" t="s">
        <v>3709</v>
      </c>
      <c r="V97" s="287" t="s">
        <v>184</v>
      </c>
      <c r="W97" s="287" t="s">
        <v>2217</v>
      </c>
      <c r="X97" s="287">
        <v>2008</v>
      </c>
      <c r="Y97" s="287" t="s">
        <v>3155</v>
      </c>
      <c r="Z97" s="287">
        <v>2009</v>
      </c>
      <c r="AA97" s="287">
        <v>12</v>
      </c>
      <c r="AB97" s="287" t="s">
        <v>2454</v>
      </c>
      <c r="AC97" s="287" t="s">
        <v>184</v>
      </c>
      <c r="AD97" s="287" t="s">
        <v>378</v>
      </c>
      <c r="AE97" s="287" t="s">
        <v>119</v>
      </c>
      <c r="AF97" s="287" t="s">
        <v>6</v>
      </c>
      <c r="AG97" s="287" t="s">
        <v>6</v>
      </c>
      <c r="AH97" s="287" t="s">
        <v>6</v>
      </c>
      <c r="AI97" s="287" t="s">
        <v>6</v>
      </c>
      <c r="AJ97" s="287" t="s">
        <v>6</v>
      </c>
      <c r="AK97" s="287" t="s">
        <v>110</v>
      </c>
      <c r="AL97" s="287" t="s">
        <v>118</v>
      </c>
      <c r="AM97" s="287" t="s">
        <v>2906</v>
      </c>
      <c r="AN97" s="287" t="s">
        <v>6</v>
      </c>
      <c r="AO97" s="287" t="s">
        <v>6</v>
      </c>
      <c r="AP97" s="287" t="s">
        <v>166</v>
      </c>
      <c r="AQ97" s="287" t="s">
        <v>134</v>
      </c>
      <c r="AR97" s="287" t="s">
        <v>119</v>
      </c>
      <c r="AS97" s="287" t="s">
        <v>3217</v>
      </c>
      <c r="AT97" s="287" t="s">
        <v>3706</v>
      </c>
      <c r="AU97" s="287" t="s">
        <v>118</v>
      </c>
      <c r="AV97" s="216" t="s">
        <v>2211</v>
      </c>
      <c r="AW97" s="287" t="s">
        <v>2455</v>
      </c>
      <c r="AX97" s="287" t="s">
        <v>2456</v>
      </c>
      <c r="AY97" s="287" t="s">
        <v>3700</v>
      </c>
      <c r="AZ97" s="287" t="s">
        <v>184</v>
      </c>
      <c r="BA97" s="287" t="s">
        <v>132</v>
      </c>
      <c r="BB97" s="287" t="s">
        <v>118</v>
      </c>
      <c r="BC97" s="287" t="s">
        <v>2527</v>
      </c>
      <c r="BD97" s="287" t="s">
        <v>119</v>
      </c>
      <c r="BE97" s="287" t="s">
        <v>184</v>
      </c>
      <c r="BF97" s="287" t="s">
        <v>6</v>
      </c>
      <c r="BG97" s="287" t="s">
        <v>6</v>
      </c>
      <c r="BH97" s="287" t="s">
        <v>6</v>
      </c>
      <c r="BI97" s="287" t="s">
        <v>6</v>
      </c>
      <c r="BJ97" s="287" t="s">
        <v>6</v>
      </c>
      <c r="BK97" s="287" t="s">
        <v>6</v>
      </c>
      <c r="BL97" s="287" t="s">
        <v>6</v>
      </c>
      <c r="BM97" s="287" t="s">
        <v>6</v>
      </c>
      <c r="BN97" s="287" t="s">
        <v>6</v>
      </c>
      <c r="BO97" s="287" t="s">
        <v>6</v>
      </c>
      <c r="BP97" s="287" t="s">
        <v>2457</v>
      </c>
      <c r="BQ97" s="287" t="s">
        <v>3708</v>
      </c>
      <c r="BR97" s="287" t="s">
        <v>118</v>
      </c>
      <c r="BS97" s="287" t="s">
        <v>40</v>
      </c>
      <c r="BT97" s="287" t="s">
        <v>6</v>
      </c>
      <c r="BU97" s="287" t="s">
        <v>6</v>
      </c>
      <c r="BV97" s="287" t="s">
        <v>184</v>
      </c>
      <c r="BW97" s="287" t="s">
        <v>2458</v>
      </c>
      <c r="BX97" s="287" t="s">
        <v>6</v>
      </c>
      <c r="BY97" s="287">
        <v>2009</v>
      </c>
      <c r="BZ97" s="287" t="s">
        <v>119</v>
      </c>
      <c r="CA97" s="287" t="s">
        <v>303</v>
      </c>
      <c r="CB97" s="287" t="s">
        <v>1462</v>
      </c>
      <c r="CC97" s="287" t="s">
        <v>119</v>
      </c>
      <c r="CD97" s="287">
        <v>7.5</v>
      </c>
      <c r="CE97" s="287" t="s">
        <v>6</v>
      </c>
      <c r="CF97" s="287" t="s">
        <v>2257</v>
      </c>
      <c r="CG97" s="287" t="s">
        <v>2459</v>
      </c>
      <c r="CH97" s="287" t="s">
        <v>13</v>
      </c>
      <c r="CI97" s="287" t="s">
        <v>13</v>
      </c>
      <c r="CJ97" s="287" t="s">
        <v>6</v>
      </c>
      <c r="CK97" s="287" t="s">
        <v>6</v>
      </c>
      <c r="CL97" s="287" t="s">
        <v>6</v>
      </c>
      <c r="CM97" s="287" t="s">
        <v>6</v>
      </c>
      <c r="CN97" s="287" t="s">
        <v>184</v>
      </c>
      <c r="CO97" s="287" t="s">
        <v>212</v>
      </c>
      <c r="CP97" s="287" t="s">
        <v>118</v>
      </c>
      <c r="CQ97" s="287" t="s">
        <v>2361</v>
      </c>
      <c r="CR97" s="287" t="s">
        <v>243</v>
      </c>
      <c r="CS97" s="287" t="s">
        <v>186</v>
      </c>
      <c r="CT97" s="287" t="s">
        <v>187</v>
      </c>
      <c r="CU97" s="287" t="s">
        <v>186</v>
      </c>
      <c r="CW97" s="287" t="s">
        <v>183</v>
      </c>
      <c r="CX97" s="287" t="s">
        <v>2460</v>
      </c>
      <c r="CY97" s="287" t="s">
        <v>2519</v>
      </c>
      <c r="CZ97" s="287" t="s">
        <v>2524</v>
      </c>
      <c r="DB97" s="287" t="s">
        <v>6</v>
      </c>
      <c r="DC97" s="287" t="s">
        <v>6</v>
      </c>
      <c r="DD97" s="287" t="s">
        <v>3696</v>
      </c>
      <c r="DE97" s="287" t="s">
        <v>118</v>
      </c>
      <c r="DF97" s="287" t="s">
        <v>6</v>
      </c>
      <c r="DG97" s="287" t="s">
        <v>6</v>
      </c>
      <c r="DH97" s="287" t="s">
        <v>3595</v>
      </c>
      <c r="DI97" s="287" t="s">
        <v>118</v>
      </c>
      <c r="DJ97" s="287" t="s">
        <v>6</v>
      </c>
      <c r="DK97" s="287" t="s">
        <v>6</v>
      </c>
      <c r="DL97" s="287" t="s">
        <v>6</v>
      </c>
      <c r="DM97" s="287" t="s">
        <v>6</v>
      </c>
      <c r="DN97" s="217" t="s">
        <v>6</v>
      </c>
      <c r="DO97" s="345">
        <v>0.19359999999999999</v>
      </c>
      <c r="DP97" s="287" t="s">
        <v>13</v>
      </c>
      <c r="DQ97" s="287" t="s">
        <v>6</v>
      </c>
      <c r="DR97" s="287" t="s">
        <v>6</v>
      </c>
      <c r="DS97" s="287" t="s">
        <v>13</v>
      </c>
      <c r="DT97" s="287" t="s">
        <v>2461</v>
      </c>
      <c r="DU97" s="287" t="s">
        <v>2462</v>
      </c>
      <c r="DV97" s="287" t="s">
        <v>2560</v>
      </c>
      <c r="DW97" s="287" t="s">
        <v>1177</v>
      </c>
      <c r="DX97" s="287" t="s">
        <v>1177</v>
      </c>
      <c r="DY97" s="198" t="s">
        <v>3727</v>
      </c>
      <c r="DZ97" s="288" t="s">
        <v>3699</v>
      </c>
      <c r="EA97" s="288" t="s">
        <v>2907</v>
      </c>
      <c r="EB97" s="289" t="s">
        <v>13</v>
      </c>
      <c r="EC97" s="287" t="s">
        <v>2908</v>
      </c>
      <c r="ED97" s="287" t="s">
        <v>2849</v>
      </c>
      <c r="EE97" s="48" t="s">
        <v>2729</v>
      </c>
      <c r="EF97" s="358">
        <v>20</v>
      </c>
      <c r="EG97" s="216" t="s">
        <v>3502</v>
      </c>
      <c r="EH97" s="287" t="s">
        <v>3438</v>
      </c>
      <c r="EI97" s="287" t="s">
        <v>118</v>
      </c>
      <c r="EJ97" s="287" t="s">
        <v>184</v>
      </c>
      <c r="EK97" s="287" t="s">
        <v>215</v>
      </c>
      <c r="EL97" s="287" t="s">
        <v>6</v>
      </c>
      <c r="EM97" s="287" t="s">
        <v>6</v>
      </c>
      <c r="EN97" s="287" t="s">
        <v>6</v>
      </c>
      <c r="EO97" s="287" t="s">
        <v>6</v>
      </c>
      <c r="EP97" s="287" t="s">
        <v>6</v>
      </c>
      <c r="EQ97" s="287" t="s">
        <v>6</v>
      </c>
      <c r="ER97" s="287" t="s">
        <v>6</v>
      </c>
      <c r="ES97" s="287" t="s">
        <v>6</v>
      </c>
      <c r="ET97" s="287" t="s">
        <v>6</v>
      </c>
      <c r="EU97" s="287" t="s">
        <v>2463</v>
      </c>
      <c r="EV97" s="287" t="s">
        <v>118</v>
      </c>
      <c r="EW97" s="287" t="s">
        <v>6</v>
      </c>
      <c r="EX97" s="287" t="s">
        <v>6</v>
      </c>
      <c r="EY97" s="287" t="s">
        <v>2464</v>
      </c>
      <c r="EZ97" s="287" t="s">
        <v>202</v>
      </c>
      <c r="FA97" s="287" t="s">
        <v>2465</v>
      </c>
    </row>
    <row r="98" spans="1:157" s="216" customFormat="1" ht="88.25" customHeight="1" x14ac:dyDescent="0.35">
      <c r="A98" s="216" t="s">
        <v>3489</v>
      </c>
      <c r="B98" s="216" t="s">
        <v>2113</v>
      </c>
      <c r="C98" s="314" t="s">
        <v>3485</v>
      </c>
      <c r="D98" s="216" t="s">
        <v>1321</v>
      </c>
      <c r="E98" s="287" t="s">
        <v>2452</v>
      </c>
      <c r="F98" s="216" t="s">
        <v>2452</v>
      </c>
      <c r="G98" s="216">
        <v>2010</v>
      </c>
      <c r="H98" s="287" t="s">
        <v>3640</v>
      </c>
      <c r="I98" s="216" t="s">
        <v>3527</v>
      </c>
      <c r="J98" s="216" t="s">
        <v>3439</v>
      </c>
      <c r="K98" s="216" t="s">
        <v>1304</v>
      </c>
      <c r="L98" s="216" t="s">
        <v>184</v>
      </c>
      <c r="M98" s="216" t="s">
        <v>6</v>
      </c>
      <c r="N98" s="216" t="s">
        <v>3718</v>
      </c>
      <c r="O98" s="216" t="s">
        <v>144</v>
      </c>
      <c r="P98" s="216" t="s">
        <v>119</v>
      </c>
      <c r="Q98" s="216" t="s">
        <v>13</v>
      </c>
      <c r="R98" s="216" t="s">
        <v>13</v>
      </c>
      <c r="S98" s="216" t="s">
        <v>2453</v>
      </c>
      <c r="T98" s="216" t="s">
        <v>118</v>
      </c>
      <c r="U98" s="216" t="s">
        <v>3709</v>
      </c>
      <c r="V98" s="216" t="s">
        <v>184</v>
      </c>
      <c r="W98" s="216" t="s">
        <v>2217</v>
      </c>
      <c r="X98" s="216">
        <v>2008</v>
      </c>
      <c r="Y98" s="216" t="s">
        <v>3155</v>
      </c>
      <c r="Z98" s="216">
        <v>2009</v>
      </c>
      <c r="AA98" s="216">
        <v>12</v>
      </c>
      <c r="AB98" s="216" t="s">
        <v>2454</v>
      </c>
      <c r="AC98" s="216" t="s">
        <v>184</v>
      </c>
      <c r="AD98" s="216" t="s">
        <v>378</v>
      </c>
      <c r="AE98" s="216" t="s">
        <v>119</v>
      </c>
      <c r="AF98" s="216" t="s">
        <v>6</v>
      </c>
      <c r="AG98" s="216" t="s">
        <v>6</v>
      </c>
      <c r="AH98" s="216" t="s">
        <v>6</v>
      </c>
      <c r="AI98" s="216" t="s">
        <v>6</v>
      </c>
      <c r="AJ98" s="216" t="s">
        <v>6</v>
      </c>
      <c r="AK98" s="216" t="s">
        <v>110</v>
      </c>
      <c r="AL98" s="216" t="s">
        <v>118</v>
      </c>
      <c r="AM98" s="216" t="s">
        <v>2906</v>
      </c>
      <c r="AN98" s="216" t="s">
        <v>6</v>
      </c>
      <c r="AO98" s="216" t="s">
        <v>6</v>
      </c>
      <c r="AP98" s="216" t="s">
        <v>166</v>
      </c>
      <c r="AQ98" s="216" t="s">
        <v>134</v>
      </c>
      <c r="AR98" s="216" t="s">
        <v>119</v>
      </c>
      <c r="AS98" s="216" t="s">
        <v>3217</v>
      </c>
      <c r="AT98" s="216" t="s">
        <v>3706</v>
      </c>
      <c r="AU98" s="216" t="s">
        <v>118</v>
      </c>
      <c r="AV98" s="216" t="s">
        <v>2211</v>
      </c>
      <c r="AW98" s="216" t="s">
        <v>2455</v>
      </c>
      <c r="AX98" s="216" t="s">
        <v>2456</v>
      </c>
      <c r="AY98" s="216" t="s">
        <v>3700</v>
      </c>
      <c r="AZ98" s="216" t="s">
        <v>184</v>
      </c>
      <c r="BA98" s="216" t="s">
        <v>132</v>
      </c>
      <c r="BB98" s="216" t="s">
        <v>118</v>
      </c>
      <c r="BC98" s="216" t="s">
        <v>2527</v>
      </c>
      <c r="BD98" s="216" t="s">
        <v>119</v>
      </c>
      <c r="BE98" s="216" t="s">
        <v>184</v>
      </c>
      <c r="BF98" s="216" t="s">
        <v>6</v>
      </c>
      <c r="BG98" s="216" t="s">
        <v>6</v>
      </c>
      <c r="BH98" s="216" t="s">
        <v>6</v>
      </c>
      <c r="BI98" s="216" t="s">
        <v>6</v>
      </c>
      <c r="BJ98" s="216" t="s">
        <v>6</v>
      </c>
      <c r="BK98" s="216" t="s">
        <v>6</v>
      </c>
      <c r="BL98" s="216" t="s">
        <v>6</v>
      </c>
      <c r="BM98" s="216" t="s">
        <v>6</v>
      </c>
      <c r="BN98" s="216" t="s">
        <v>6</v>
      </c>
      <c r="BO98" s="216" t="s">
        <v>6</v>
      </c>
      <c r="BP98" s="216" t="s">
        <v>2457</v>
      </c>
      <c r="BQ98" s="216" t="s">
        <v>3708</v>
      </c>
      <c r="BR98" s="216" t="s">
        <v>118</v>
      </c>
      <c r="BS98" s="216" t="s">
        <v>40</v>
      </c>
      <c r="BT98" s="216" t="s">
        <v>6</v>
      </c>
      <c r="BU98" s="216" t="s">
        <v>6</v>
      </c>
      <c r="BV98" s="216" t="s">
        <v>184</v>
      </c>
      <c r="BW98" s="216" t="s">
        <v>2458</v>
      </c>
      <c r="BX98" s="216" t="s">
        <v>6</v>
      </c>
      <c r="BY98" s="216">
        <v>2009</v>
      </c>
      <c r="BZ98" s="216" t="s">
        <v>119</v>
      </c>
      <c r="CA98" s="216" t="s">
        <v>303</v>
      </c>
      <c r="CB98" s="216" t="s">
        <v>1462</v>
      </c>
      <c r="CC98" s="216" t="s">
        <v>119</v>
      </c>
      <c r="CD98" s="216">
        <v>7.5</v>
      </c>
      <c r="CE98" s="216" t="s">
        <v>6</v>
      </c>
      <c r="CF98" s="216" t="s">
        <v>2257</v>
      </c>
      <c r="CG98" s="216" t="s">
        <v>2459</v>
      </c>
      <c r="CH98" s="216" t="s">
        <v>13</v>
      </c>
      <c r="CI98" s="216" t="s">
        <v>13</v>
      </c>
      <c r="CJ98" s="216" t="s">
        <v>6</v>
      </c>
      <c r="CK98" s="216" t="s">
        <v>6</v>
      </c>
      <c r="CL98" s="216" t="s">
        <v>6</v>
      </c>
      <c r="CM98" s="216" t="s">
        <v>6</v>
      </c>
      <c r="CN98" s="216" t="s">
        <v>184</v>
      </c>
      <c r="CO98" s="216" t="s">
        <v>212</v>
      </c>
      <c r="CP98" s="216" t="s">
        <v>118</v>
      </c>
      <c r="CQ98" s="216" t="s">
        <v>2361</v>
      </c>
      <c r="CR98" s="216" t="s">
        <v>243</v>
      </c>
      <c r="CS98" s="216" t="s">
        <v>186</v>
      </c>
      <c r="CT98" s="216" t="s">
        <v>187</v>
      </c>
      <c r="CU98" s="216" t="s">
        <v>186</v>
      </c>
      <c r="CW98" s="216" t="s">
        <v>183</v>
      </c>
      <c r="CX98" s="216" t="s">
        <v>2460</v>
      </c>
      <c r="CY98" s="216" t="s">
        <v>2519</v>
      </c>
      <c r="CZ98" s="216" t="s">
        <v>2524</v>
      </c>
      <c r="DB98" s="216" t="s">
        <v>6</v>
      </c>
      <c r="DC98" s="216" t="s">
        <v>6</v>
      </c>
      <c r="DD98" s="216" t="s">
        <v>3696</v>
      </c>
      <c r="DE98" s="216" t="s">
        <v>118</v>
      </c>
      <c r="DF98" s="216" t="s">
        <v>6</v>
      </c>
      <c r="DG98" s="216" t="s">
        <v>6</v>
      </c>
      <c r="DH98" s="216" t="s">
        <v>3595</v>
      </c>
      <c r="DI98" s="216" t="s">
        <v>118</v>
      </c>
      <c r="DJ98" s="216" t="s">
        <v>6</v>
      </c>
      <c r="DK98" s="216" t="s">
        <v>6</v>
      </c>
      <c r="DL98" s="216" t="s">
        <v>6</v>
      </c>
      <c r="DM98" s="216" t="s">
        <v>6</v>
      </c>
      <c r="DN98" s="217" t="s">
        <v>6</v>
      </c>
      <c r="DO98" s="345">
        <v>0.19359999999999999</v>
      </c>
      <c r="DP98" s="216" t="s">
        <v>13</v>
      </c>
      <c r="DQ98" s="216" t="s">
        <v>6</v>
      </c>
      <c r="DR98" s="216" t="s">
        <v>6</v>
      </c>
      <c r="DS98" s="216" t="s">
        <v>13</v>
      </c>
      <c r="DT98" s="216" t="s">
        <v>2461</v>
      </c>
      <c r="DU98" s="216" t="s">
        <v>2462</v>
      </c>
      <c r="DV98" s="216" t="s">
        <v>2560</v>
      </c>
      <c r="DW98" s="216" t="s">
        <v>1177</v>
      </c>
      <c r="DX98" s="216" t="s">
        <v>1177</v>
      </c>
      <c r="DY98" s="198" t="s">
        <v>3727</v>
      </c>
      <c r="DZ98" s="198" t="s">
        <v>3699</v>
      </c>
      <c r="EA98" s="198" t="s">
        <v>2907</v>
      </c>
      <c r="EB98" s="190" t="s">
        <v>13</v>
      </c>
      <c r="EC98" s="216" t="s">
        <v>2908</v>
      </c>
      <c r="ED98" s="216" t="s">
        <v>2849</v>
      </c>
      <c r="EE98" s="48" t="s">
        <v>2729</v>
      </c>
      <c r="EF98" s="358">
        <v>20</v>
      </c>
      <c r="EG98" s="216" t="s">
        <v>3591</v>
      </c>
      <c r="EH98" s="216" t="s">
        <v>3478</v>
      </c>
      <c r="EI98" s="216" t="s">
        <v>118</v>
      </c>
      <c r="EJ98" s="216" t="s">
        <v>184</v>
      </c>
      <c r="EK98" s="216" t="s">
        <v>215</v>
      </c>
      <c r="EL98" s="216" t="s">
        <v>6</v>
      </c>
      <c r="EM98" s="216" t="s">
        <v>6</v>
      </c>
      <c r="EN98" s="216" t="s">
        <v>6</v>
      </c>
      <c r="EO98" s="216" t="s">
        <v>6</v>
      </c>
      <c r="EP98" s="216" t="s">
        <v>6</v>
      </c>
      <c r="EQ98" s="216" t="s">
        <v>6</v>
      </c>
      <c r="ER98" s="216" t="s">
        <v>6</v>
      </c>
      <c r="ES98" s="216" t="s">
        <v>6</v>
      </c>
      <c r="ET98" s="216" t="s">
        <v>6</v>
      </c>
      <c r="EU98" s="216" t="s">
        <v>2463</v>
      </c>
      <c r="EV98" s="216" t="s">
        <v>118</v>
      </c>
      <c r="EW98" s="216" t="s">
        <v>6</v>
      </c>
      <c r="EX98" s="216" t="s">
        <v>6</v>
      </c>
      <c r="EY98" s="216" t="s">
        <v>2464</v>
      </c>
      <c r="EZ98" s="216" t="s">
        <v>202</v>
      </c>
      <c r="FA98" s="216" t="s">
        <v>2465</v>
      </c>
    </row>
    <row r="99" spans="1:157" s="216" customFormat="1" ht="88.25" customHeight="1" x14ac:dyDescent="0.35">
      <c r="A99" s="216" t="s">
        <v>3491</v>
      </c>
      <c r="B99" s="216" t="s">
        <v>2113</v>
      </c>
      <c r="C99" s="314" t="s">
        <v>3486</v>
      </c>
      <c r="D99" s="216" t="s">
        <v>1321</v>
      </c>
      <c r="E99" s="287" t="s">
        <v>2452</v>
      </c>
      <c r="F99" s="216" t="s">
        <v>2452</v>
      </c>
      <c r="G99" s="216">
        <v>2010</v>
      </c>
      <c r="H99" s="287" t="s">
        <v>3640</v>
      </c>
      <c r="I99" s="216" t="s">
        <v>3527</v>
      </c>
      <c r="J99" s="216" t="s">
        <v>3439</v>
      </c>
      <c r="K99" s="216" t="s">
        <v>1304</v>
      </c>
      <c r="L99" s="216" t="s">
        <v>184</v>
      </c>
      <c r="M99" s="216" t="s">
        <v>6</v>
      </c>
      <c r="N99" s="216" t="s">
        <v>3718</v>
      </c>
      <c r="O99" s="216" t="s">
        <v>144</v>
      </c>
      <c r="P99" s="216" t="s">
        <v>119</v>
      </c>
      <c r="Q99" s="216" t="s">
        <v>13</v>
      </c>
      <c r="R99" s="216" t="s">
        <v>13</v>
      </c>
      <c r="S99" s="216" t="s">
        <v>2453</v>
      </c>
      <c r="T99" s="216" t="s">
        <v>118</v>
      </c>
      <c r="U99" s="216" t="s">
        <v>3709</v>
      </c>
      <c r="V99" s="216" t="s">
        <v>184</v>
      </c>
      <c r="W99" s="216" t="s">
        <v>2217</v>
      </c>
      <c r="X99" s="216">
        <v>2008</v>
      </c>
      <c r="Y99" s="216" t="s">
        <v>3155</v>
      </c>
      <c r="Z99" s="216">
        <v>2009</v>
      </c>
      <c r="AA99" s="216">
        <v>12</v>
      </c>
      <c r="AB99" s="216" t="s">
        <v>2454</v>
      </c>
      <c r="AC99" s="216" t="s">
        <v>184</v>
      </c>
      <c r="AD99" s="216" t="s">
        <v>378</v>
      </c>
      <c r="AE99" s="216" t="s">
        <v>119</v>
      </c>
      <c r="AF99" s="216" t="s">
        <v>6</v>
      </c>
      <c r="AG99" s="216" t="s">
        <v>6</v>
      </c>
      <c r="AH99" s="216" t="s">
        <v>6</v>
      </c>
      <c r="AI99" s="216" t="s">
        <v>6</v>
      </c>
      <c r="AJ99" s="216" t="s">
        <v>6</v>
      </c>
      <c r="AK99" s="216" t="s">
        <v>110</v>
      </c>
      <c r="AL99" s="216" t="s">
        <v>118</v>
      </c>
      <c r="AM99" s="216" t="s">
        <v>2906</v>
      </c>
      <c r="AN99" s="216" t="s">
        <v>6</v>
      </c>
      <c r="AO99" s="216" t="s">
        <v>6</v>
      </c>
      <c r="AP99" s="216" t="s">
        <v>166</v>
      </c>
      <c r="AQ99" s="216" t="s">
        <v>134</v>
      </c>
      <c r="AR99" s="216" t="s">
        <v>119</v>
      </c>
      <c r="AS99" s="216" t="s">
        <v>3217</v>
      </c>
      <c r="AT99" s="216" t="s">
        <v>3706</v>
      </c>
      <c r="AU99" s="216" t="s">
        <v>118</v>
      </c>
      <c r="AV99" s="216" t="s">
        <v>2211</v>
      </c>
      <c r="AW99" s="216" t="s">
        <v>2455</v>
      </c>
      <c r="AX99" s="216" t="s">
        <v>2456</v>
      </c>
      <c r="AY99" s="216" t="s">
        <v>3700</v>
      </c>
      <c r="AZ99" s="216" t="s">
        <v>184</v>
      </c>
      <c r="BA99" s="216" t="s">
        <v>132</v>
      </c>
      <c r="BB99" s="216" t="s">
        <v>118</v>
      </c>
      <c r="BC99" s="216" t="s">
        <v>2527</v>
      </c>
      <c r="BD99" s="216" t="s">
        <v>119</v>
      </c>
      <c r="BE99" s="216" t="s">
        <v>184</v>
      </c>
      <c r="BF99" s="216" t="s">
        <v>6</v>
      </c>
      <c r="BG99" s="216" t="s">
        <v>6</v>
      </c>
      <c r="BH99" s="216" t="s">
        <v>6</v>
      </c>
      <c r="BI99" s="216" t="s">
        <v>6</v>
      </c>
      <c r="BJ99" s="216" t="s">
        <v>6</v>
      </c>
      <c r="BK99" s="216" t="s">
        <v>6</v>
      </c>
      <c r="BL99" s="216" t="s">
        <v>6</v>
      </c>
      <c r="BM99" s="216" t="s">
        <v>6</v>
      </c>
      <c r="BN99" s="216" t="s">
        <v>6</v>
      </c>
      <c r="BO99" s="216" t="s">
        <v>6</v>
      </c>
      <c r="BP99" s="216" t="s">
        <v>2457</v>
      </c>
      <c r="BQ99" s="216" t="s">
        <v>3708</v>
      </c>
      <c r="BR99" s="216" t="s">
        <v>118</v>
      </c>
      <c r="BS99" s="216" t="s">
        <v>40</v>
      </c>
      <c r="BT99" s="216" t="s">
        <v>6</v>
      </c>
      <c r="BU99" s="216" t="s">
        <v>6</v>
      </c>
      <c r="BV99" s="216" t="s">
        <v>184</v>
      </c>
      <c r="BW99" s="216" t="s">
        <v>2458</v>
      </c>
      <c r="BX99" s="216" t="s">
        <v>6</v>
      </c>
      <c r="BY99" s="216">
        <v>2009</v>
      </c>
      <c r="BZ99" s="216" t="s">
        <v>119</v>
      </c>
      <c r="CA99" s="216" t="s">
        <v>303</v>
      </c>
      <c r="CB99" s="216" t="s">
        <v>1462</v>
      </c>
      <c r="CC99" s="216" t="s">
        <v>119</v>
      </c>
      <c r="CD99" s="216">
        <v>7.5</v>
      </c>
      <c r="CE99" s="216" t="s">
        <v>6</v>
      </c>
      <c r="CF99" s="216" t="s">
        <v>2257</v>
      </c>
      <c r="CG99" s="216" t="s">
        <v>2459</v>
      </c>
      <c r="CH99" s="216" t="s">
        <v>13</v>
      </c>
      <c r="CI99" s="216" t="s">
        <v>13</v>
      </c>
      <c r="CJ99" s="216" t="s">
        <v>6</v>
      </c>
      <c r="CK99" s="216" t="s">
        <v>6</v>
      </c>
      <c r="CL99" s="216" t="s">
        <v>6</v>
      </c>
      <c r="CM99" s="216" t="s">
        <v>6</v>
      </c>
      <c r="CN99" s="216" t="s">
        <v>184</v>
      </c>
      <c r="CO99" s="216" t="s">
        <v>212</v>
      </c>
      <c r="CP99" s="216" t="s">
        <v>118</v>
      </c>
      <c r="CQ99" s="216" t="s">
        <v>2361</v>
      </c>
      <c r="CR99" s="216" t="s">
        <v>243</v>
      </c>
      <c r="CS99" s="216" t="s">
        <v>186</v>
      </c>
      <c r="CT99" s="216" t="s">
        <v>187</v>
      </c>
      <c r="CU99" s="216" t="s">
        <v>186</v>
      </c>
      <c r="CW99" s="216" t="s">
        <v>183</v>
      </c>
      <c r="CX99" s="216" t="s">
        <v>2460</v>
      </c>
      <c r="CY99" s="216" t="s">
        <v>2519</v>
      </c>
      <c r="CZ99" s="216" t="s">
        <v>2524</v>
      </c>
      <c r="DB99" s="216" t="s">
        <v>6</v>
      </c>
      <c r="DC99" s="216" t="s">
        <v>6</v>
      </c>
      <c r="DD99" s="216" t="s">
        <v>3696</v>
      </c>
      <c r="DE99" s="216" t="s">
        <v>118</v>
      </c>
      <c r="DF99" s="216" t="s">
        <v>6</v>
      </c>
      <c r="DG99" s="216" t="s">
        <v>6</v>
      </c>
      <c r="DH99" s="216" t="s">
        <v>3595</v>
      </c>
      <c r="DI99" s="216" t="s">
        <v>118</v>
      </c>
      <c r="DJ99" s="216" t="s">
        <v>6</v>
      </c>
      <c r="DK99" s="216" t="s">
        <v>6</v>
      </c>
      <c r="DL99" s="216" t="s">
        <v>6</v>
      </c>
      <c r="DM99" s="216" t="s">
        <v>6</v>
      </c>
      <c r="DN99" s="217" t="s">
        <v>6</v>
      </c>
      <c r="DO99" s="345">
        <v>0.19359999999999999</v>
      </c>
      <c r="DP99" s="216" t="s">
        <v>13</v>
      </c>
      <c r="DQ99" s="216" t="s">
        <v>6</v>
      </c>
      <c r="DR99" s="216" t="s">
        <v>6</v>
      </c>
      <c r="DS99" s="216" t="s">
        <v>13</v>
      </c>
      <c r="DT99" s="216" t="s">
        <v>2461</v>
      </c>
      <c r="DU99" s="216" t="s">
        <v>2462</v>
      </c>
      <c r="DV99" s="216" t="s">
        <v>2560</v>
      </c>
      <c r="DW99" s="216" t="s">
        <v>1177</v>
      </c>
      <c r="DX99" s="216" t="s">
        <v>1177</v>
      </c>
      <c r="DY99" s="198" t="s">
        <v>3727</v>
      </c>
      <c r="DZ99" s="198" t="s">
        <v>3699</v>
      </c>
      <c r="EA99" s="198" t="s">
        <v>2907</v>
      </c>
      <c r="EB99" s="190" t="s">
        <v>13</v>
      </c>
      <c r="EC99" s="216" t="s">
        <v>2908</v>
      </c>
      <c r="ED99" s="216" t="s">
        <v>2849</v>
      </c>
      <c r="EE99" s="48" t="s">
        <v>2729</v>
      </c>
      <c r="EF99" s="358">
        <v>20</v>
      </c>
      <c r="EG99" s="216" t="s">
        <v>3591</v>
      </c>
      <c r="EH99" s="216" t="s">
        <v>3478</v>
      </c>
      <c r="EI99" s="216" t="s">
        <v>118</v>
      </c>
      <c r="EJ99" s="216" t="s">
        <v>184</v>
      </c>
      <c r="EK99" s="216" t="s">
        <v>215</v>
      </c>
      <c r="EL99" s="216" t="s">
        <v>6</v>
      </c>
      <c r="EM99" s="216" t="s">
        <v>6</v>
      </c>
      <c r="EN99" s="216" t="s">
        <v>6</v>
      </c>
      <c r="EO99" s="216" t="s">
        <v>6</v>
      </c>
      <c r="EP99" s="216" t="s">
        <v>6</v>
      </c>
      <c r="EQ99" s="216" t="s">
        <v>6</v>
      </c>
      <c r="ER99" s="216" t="s">
        <v>6</v>
      </c>
      <c r="ES99" s="216" t="s">
        <v>6</v>
      </c>
      <c r="ET99" s="216" t="s">
        <v>6</v>
      </c>
      <c r="EU99" s="216" t="s">
        <v>2463</v>
      </c>
      <c r="EV99" s="216" t="s">
        <v>118</v>
      </c>
      <c r="EW99" s="216" t="s">
        <v>6</v>
      </c>
      <c r="EX99" s="216" t="s">
        <v>6</v>
      </c>
      <c r="EY99" s="216" t="s">
        <v>2464</v>
      </c>
      <c r="EZ99" s="216" t="s">
        <v>202</v>
      </c>
      <c r="FA99" s="216" t="s">
        <v>2465</v>
      </c>
    </row>
    <row r="100" spans="1:157" s="287" customFormat="1" ht="88.25" customHeight="1" x14ac:dyDescent="0.35">
      <c r="A100" s="287" t="s">
        <v>3437</v>
      </c>
      <c r="B100" s="287" t="s">
        <v>2113</v>
      </c>
      <c r="C100" s="310" t="s">
        <v>3725</v>
      </c>
      <c r="D100" s="287" t="s">
        <v>1321</v>
      </c>
      <c r="E100" s="287" t="s">
        <v>2452</v>
      </c>
      <c r="F100" s="287" t="s">
        <v>2452</v>
      </c>
      <c r="G100" s="287">
        <v>2010</v>
      </c>
      <c r="H100" s="287" t="s">
        <v>3640</v>
      </c>
      <c r="I100" s="287" t="s">
        <v>3527</v>
      </c>
      <c r="J100" s="287" t="s">
        <v>3439</v>
      </c>
      <c r="K100" s="287" t="s">
        <v>1304</v>
      </c>
      <c r="L100" s="287" t="s">
        <v>184</v>
      </c>
      <c r="M100" s="287" t="s">
        <v>6</v>
      </c>
      <c r="N100" s="287" t="s">
        <v>3718</v>
      </c>
      <c r="O100" s="287" t="s">
        <v>144</v>
      </c>
      <c r="P100" s="287" t="s">
        <v>119</v>
      </c>
      <c r="Q100" s="287" t="s">
        <v>13</v>
      </c>
      <c r="R100" s="287" t="s">
        <v>13</v>
      </c>
      <c r="S100" s="287" t="s">
        <v>2453</v>
      </c>
      <c r="T100" s="287" t="s">
        <v>118</v>
      </c>
      <c r="U100" s="287" t="s">
        <v>3709</v>
      </c>
      <c r="V100" s="287" t="s">
        <v>184</v>
      </c>
      <c r="W100" s="287" t="s">
        <v>2217</v>
      </c>
      <c r="X100" s="287">
        <v>2008</v>
      </c>
      <c r="Y100" s="287" t="s">
        <v>3155</v>
      </c>
      <c r="Z100" s="287">
        <v>2009</v>
      </c>
      <c r="AA100" s="287">
        <v>12</v>
      </c>
      <c r="AB100" s="287" t="s">
        <v>2454</v>
      </c>
      <c r="AC100" s="287" t="s">
        <v>184</v>
      </c>
      <c r="AD100" s="287" t="s">
        <v>378</v>
      </c>
      <c r="AE100" s="287" t="s">
        <v>119</v>
      </c>
      <c r="AF100" s="287" t="s">
        <v>6</v>
      </c>
      <c r="AG100" s="287" t="s">
        <v>6</v>
      </c>
      <c r="AH100" s="287" t="s">
        <v>6</v>
      </c>
      <c r="AI100" s="287" t="s">
        <v>6</v>
      </c>
      <c r="AJ100" s="287" t="s">
        <v>6</v>
      </c>
      <c r="AK100" s="287" t="s">
        <v>110</v>
      </c>
      <c r="AL100" s="287" t="s">
        <v>118</v>
      </c>
      <c r="AM100" s="287" t="s">
        <v>2906</v>
      </c>
      <c r="AN100" s="287" t="s">
        <v>6</v>
      </c>
      <c r="AO100" s="287" t="s">
        <v>6</v>
      </c>
      <c r="AP100" s="287" t="s">
        <v>166</v>
      </c>
      <c r="AQ100" s="287" t="s">
        <v>134</v>
      </c>
      <c r="AR100" s="287" t="s">
        <v>119</v>
      </c>
      <c r="AS100" s="287" t="s">
        <v>3217</v>
      </c>
      <c r="AT100" s="287" t="s">
        <v>3706</v>
      </c>
      <c r="AU100" s="287" t="s">
        <v>118</v>
      </c>
      <c r="AV100" s="216" t="s">
        <v>2211</v>
      </c>
      <c r="AW100" s="287" t="s">
        <v>2455</v>
      </c>
      <c r="AX100" s="287" t="s">
        <v>2456</v>
      </c>
      <c r="AY100" s="287" t="s">
        <v>3700</v>
      </c>
      <c r="AZ100" s="287" t="s">
        <v>184</v>
      </c>
      <c r="BA100" s="287" t="s">
        <v>132</v>
      </c>
      <c r="BB100" s="287" t="s">
        <v>118</v>
      </c>
      <c r="BC100" s="287" t="s">
        <v>2527</v>
      </c>
      <c r="BD100" s="287" t="s">
        <v>119</v>
      </c>
      <c r="BE100" s="287" t="s">
        <v>184</v>
      </c>
      <c r="BF100" s="287" t="s">
        <v>6</v>
      </c>
      <c r="BG100" s="287" t="s">
        <v>6</v>
      </c>
      <c r="BH100" s="287" t="s">
        <v>6</v>
      </c>
      <c r="BI100" s="287" t="s">
        <v>6</v>
      </c>
      <c r="BJ100" s="287" t="s">
        <v>6</v>
      </c>
      <c r="BK100" s="287" t="s">
        <v>6</v>
      </c>
      <c r="BL100" s="287" t="s">
        <v>6</v>
      </c>
      <c r="BM100" s="287" t="s">
        <v>6</v>
      </c>
      <c r="BN100" s="287" t="s">
        <v>6</v>
      </c>
      <c r="BO100" s="287" t="s">
        <v>6</v>
      </c>
      <c r="BP100" s="287" t="s">
        <v>2457</v>
      </c>
      <c r="BQ100" s="287" t="s">
        <v>3708</v>
      </c>
      <c r="BR100" s="287" t="s">
        <v>118</v>
      </c>
      <c r="BS100" s="287" t="s">
        <v>40</v>
      </c>
      <c r="BT100" s="287" t="s">
        <v>6</v>
      </c>
      <c r="BU100" s="287" t="s">
        <v>6</v>
      </c>
      <c r="BV100" s="287" t="s">
        <v>184</v>
      </c>
      <c r="BW100" s="287" t="s">
        <v>2458</v>
      </c>
      <c r="BX100" s="287" t="s">
        <v>6</v>
      </c>
      <c r="BY100" s="287">
        <v>2009</v>
      </c>
      <c r="BZ100" s="287" t="s">
        <v>119</v>
      </c>
      <c r="CA100" s="287" t="s">
        <v>303</v>
      </c>
      <c r="CB100" s="287" t="s">
        <v>1462</v>
      </c>
      <c r="CC100" s="287" t="s">
        <v>119</v>
      </c>
      <c r="CD100" s="287">
        <v>7.5</v>
      </c>
      <c r="CE100" s="287" t="s">
        <v>6</v>
      </c>
      <c r="CF100" s="287" t="s">
        <v>2257</v>
      </c>
      <c r="CG100" s="287" t="s">
        <v>2459</v>
      </c>
      <c r="CH100" s="287" t="s">
        <v>13</v>
      </c>
      <c r="CI100" s="287" t="s">
        <v>13</v>
      </c>
      <c r="CJ100" s="287" t="s">
        <v>6</v>
      </c>
      <c r="CK100" s="287" t="s">
        <v>6</v>
      </c>
      <c r="CL100" s="287" t="s">
        <v>6</v>
      </c>
      <c r="CM100" s="287" t="s">
        <v>6</v>
      </c>
      <c r="CN100" s="287" t="s">
        <v>184</v>
      </c>
      <c r="CO100" s="287" t="s">
        <v>212</v>
      </c>
      <c r="CP100" s="287" t="s">
        <v>118</v>
      </c>
      <c r="CQ100" s="287" t="s">
        <v>2361</v>
      </c>
      <c r="CR100" s="287" t="s">
        <v>243</v>
      </c>
      <c r="CS100" s="287" t="s">
        <v>186</v>
      </c>
      <c r="CT100" s="287" t="s">
        <v>187</v>
      </c>
      <c r="CU100" s="287" t="s">
        <v>186</v>
      </c>
      <c r="CW100" s="287" t="s">
        <v>183</v>
      </c>
      <c r="CX100" s="287" t="s">
        <v>2460</v>
      </c>
      <c r="CY100" s="287" t="s">
        <v>2519</v>
      </c>
      <c r="CZ100" s="287" t="s">
        <v>2524</v>
      </c>
      <c r="DB100" s="287" t="s">
        <v>6</v>
      </c>
      <c r="DC100" s="287" t="s">
        <v>6</v>
      </c>
      <c r="DD100" s="287" t="s">
        <v>3698</v>
      </c>
      <c r="DE100" s="287" t="s">
        <v>118</v>
      </c>
      <c r="DF100" s="287" t="s">
        <v>6</v>
      </c>
      <c r="DG100" s="287" t="s">
        <v>6</v>
      </c>
      <c r="DH100" s="287" t="s">
        <v>3595</v>
      </c>
      <c r="DI100" s="287" t="s">
        <v>118</v>
      </c>
      <c r="DJ100" s="287" t="s">
        <v>6</v>
      </c>
      <c r="DK100" s="287" t="s">
        <v>6</v>
      </c>
      <c r="DL100" s="287" t="s">
        <v>6</v>
      </c>
      <c r="DM100" s="287" t="s">
        <v>6</v>
      </c>
      <c r="DN100" s="217" t="s">
        <v>6</v>
      </c>
      <c r="DO100" s="345">
        <v>0.19359999999999999</v>
      </c>
      <c r="DP100" s="287" t="s">
        <v>13</v>
      </c>
      <c r="DQ100" s="287" t="s">
        <v>6</v>
      </c>
      <c r="DR100" s="287" t="s">
        <v>6</v>
      </c>
      <c r="DS100" s="287" t="s">
        <v>13</v>
      </c>
      <c r="DT100" s="287" t="s">
        <v>2461</v>
      </c>
      <c r="DU100" s="287" t="s">
        <v>2462</v>
      </c>
      <c r="DV100" s="287" t="s">
        <v>2560</v>
      </c>
      <c r="DW100" s="287" t="s">
        <v>1177</v>
      </c>
      <c r="DX100" s="287" t="s">
        <v>1177</v>
      </c>
      <c r="DY100" s="198" t="s">
        <v>3727</v>
      </c>
      <c r="DZ100" s="288" t="s">
        <v>3699</v>
      </c>
      <c r="EA100" s="288" t="s">
        <v>2907</v>
      </c>
      <c r="EB100" s="289" t="s">
        <v>13</v>
      </c>
      <c r="EC100" s="287" t="s">
        <v>2908</v>
      </c>
      <c r="ED100" s="287" t="s">
        <v>2849</v>
      </c>
      <c r="EE100" s="48" t="s">
        <v>2738</v>
      </c>
      <c r="EF100" s="358">
        <v>20</v>
      </c>
      <c r="EG100" s="216" t="s">
        <v>3502</v>
      </c>
      <c r="EH100" s="287" t="s">
        <v>3438</v>
      </c>
      <c r="EI100" s="287" t="s">
        <v>118</v>
      </c>
      <c r="EJ100" s="287" t="s">
        <v>184</v>
      </c>
      <c r="EK100" s="287" t="s">
        <v>215</v>
      </c>
      <c r="EL100" s="287" t="s">
        <v>6</v>
      </c>
      <c r="EM100" s="287" t="s">
        <v>6</v>
      </c>
      <c r="EN100" s="287" t="s">
        <v>6</v>
      </c>
      <c r="EO100" s="287" t="s">
        <v>6</v>
      </c>
      <c r="EP100" s="287" t="s">
        <v>6</v>
      </c>
      <c r="EQ100" s="287" t="s">
        <v>6</v>
      </c>
      <c r="ER100" s="287" t="s">
        <v>6</v>
      </c>
      <c r="ES100" s="287" t="s">
        <v>6</v>
      </c>
      <c r="ET100" s="287" t="s">
        <v>6</v>
      </c>
      <c r="EU100" s="287" t="s">
        <v>2463</v>
      </c>
      <c r="EV100" s="287" t="s">
        <v>118</v>
      </c>
      <c r="EW100" s="287" t="s">
        <v>6</v>
      </c>
      <c r="EX100" s="287" t="s">
        <v>6</v>
      </c>
      <c r="EY100" s="287" t="s">
        <v>2464</v>
      </c>
      <c r="EZ100" s="287" t="s">
        <v>202</v>
      </c>
      <c r="FA100" s="287" t="s">
        <v>2465</v>
      </c>
    </row>
    <row r="101" spans="1:157" s="287" customFormat="1" ht="88.25" customHeight="1" x14ac:dyDescent="0.35">
      <c r="A101" s="287" t="s">
        <v>3492</v>
      </c>
      <c r="B101" s="287" t="s">
        <v>2113</v>
      </c>
      <c r="C101" s="310" t="s">
        <v>3490</v>
      </c>
      <c r="D101" s="287" t="s">
        <v>1321</v>
      </c>
      <c r="E101" s="287" t="s">
        <v>2452</v>
      </c>
      <c r="F101" s="287" t="s">
        <v>2452</v>
      </c>
      <c r="G101" s="287">
        <v>2010</v>
      </c>
      <c r="H101" s="287" t="s">
        <v>3640</v>
      </c>
      <c r="I101" s="287" t="s">
        <v>3527</v>
      </c>
      <c r="J101" s="287" t="s">
        <v>3439</v>
      </c>
      <c r="K101" s="287" t="s">
        <v>1304</v>
      </c>
      <c r="L101" s="287" t="s">
        <v>184</v>
      </c>
      <c r="M101" s="287" t="s">
        <v>6</v>
      </c>
      <c r="N101" s="287" t="s">
        <v>3718</v>
      </c>
      <c r="O101" s="287" t="s">
        <v>144</v>
      </c>
      <c r="P101" s="287" t="s">
        <v>119</v>
      </c>
      <c r="Q101" s="287" t="s">
        <v>13</v>
      </c>
      <c r="R101" s="287" t="s">
        <v>13</v>
      </c>
      <c r="S101" s="287" t="s">
        <v>2453</v>
      </c>
      <c r="T101" s="287" t="s">
        <v>118</v>
      </c>
      <c r="U101" s="287" t="s">
        <v>3709</v>
      </c>
      <c r="V101" s="287" t="s">
        <v>184</v>
      </c>
      <c r="W101" s="287" t="s">
        <v>2217</v>
      </c>
      <c r="X101" s="287">
        <v>2008</v>
      </c>
      <c r="Y101" s="287" t="s">
        <v>3155</v>
      </c>
      <c r="Z101" s="287">
        <v>2009</v>
      </c>
      <c r="AA101" s="287">
        <v>12</v>
      </c>
      <c r="AB101" s="287" t="s">
        <v>2454</v>
      </c>
      <c r="AC101" s="287" t="s">
        <v>184</v>
      </c>
      <c r="AD101" s="287" t="s">
        <v>378</v>
      </c>
      <c r="AE101" s="287" t="s">
        <v>119</v>
      </c>
      <c r="AF101" s="287" t="s">
        <v>6</v>
      </c>
      <c r="AG101" s="287" t="s">
        <v>6</v>
      </c>
      <c r="AH101" s="287" t="s">
        <v>6</v>
      </c>
      <c r="AI101" s="287" t="s">
        <v>6</v>
      </c>
      <c r="AJ101" s="287" t="s">
        <v>6</v>
      </c>
      <c r="AK101" s="287" t="s">
        <v>110</v>
      </c>
      <c r="AL101" s="287" t="s">
        <v>118</v>
      </c>
      <c r="AM101" s="287" t="s">
        <v>2906</v>
      </c>
      <c r="AN101" s="287" t="s">
        <v>6</v>
      </c>
      <c r="AO101" s="287" t="s">
        <v>6</v>
      </c>
      <c r="AP101" s="287" t="s">
        <v>166</v>
      </c>
      <c r="AQ101" s="287" t="s">
        <v>134</v>
      </c>
      <c r="AR101" s="287" t="s">
        <v>119</v>
      </c>
      <c r="AS101" s="287" t="s">
        <v>3217</v>
      </c>
      <c r="AT101" s="287" t="s">
        <v>3706</v>
      </c>
      <c r="AU101" s="287" t="s">
        <v>118</v>
      </c>
      <c r="AV101" s="216" t="s">
        <v>2211</v>
      </c>
      <c r="AW101" s="287" t="s">
        <v>2455</v>
      </c>
      <c r="AX101" s="287" t="s">
        <v>2456</v>
      </c>
      <c r="AY101" s="287" t="s">
        <v>3700</v>
      </c>
      <c r="AZ101" s="287" t="s">
        <v>184</v>
      </c>
      <c r="BA101" s="287" t="s">
        <v>132</v>
      </c>
      <c r="BB101" s="287" t="s">
        <v>118</v>
      </c>
      <c r="BC101" s="287" t="s">
        <v>2527</v>
      </c>
      <c r="BD101" s="287" t="s">
        <v>119</v>
      </c>
      <c r="BE101" s="287" t="s">
        <v>184</v>
      </c>
      <c r="BF101" s="287" t="s">
        <v>6</v>
      </c>
      <c r="BG101" s="287" t="s">
        <v>6</v>
      </c>
      <c r="BH101" s="287" t="s">
        <v>6</v>
      </c>
      <c r="BI101" s="287" t="s">
        <v>6</v>
      </c>
      <c r="BJ101" s="287" t="s">
        <v>6</v>
      </c>
      <c r="BK101" s="287" t="s">
        <v>6</v>
      </c>
      <c r="BL101" s="287" t="s">
        <v>6</v>
      </c>
      <c r="BM101" s="287" t="s">
        <v>6</v>
      </c>
      <c r="BN101" s="287" t="s">
        <v>6</v>
      </c>
      <c r="BO101" s="287" t="s">
        <v>6</v>
      </c>
      <c r="BP101" s="287" t="s">
        <v>2457</v>
      </c>
      <c r="BQ101" s="287" t="s">
        <v>3708</v>
      </c>
      <c r="BR101" s="287" t="s">
        <v>118</v>
      </c>
      <c r="BS101" s="287" t="s">
        <v>40</v>
      </c>
      <c r="BT101" s="287" t="s">
        <v>6</v>
      </c>
      <c r="BU101" s="287" t="s">
        <v>6</v>
      </c>
      <c r="BV101" s="287" t="s">
        <v>184</v>
      </c>
      <c r="BW101" s="287" t="s">
        <v>2458</v>
      </c>
      <c r="BX101" s="287" t="s">
        <v>6</v>
      </c>
      <c r="BY101" s="287">
        <v>2009</v>
      </c>
      <c r="BZ101" s="287" t="s">
        <v>119</v>
      </c>
      <c r="CA101" s="287" t="s">
        <v>303</v>
      </c>
      <c r="CB101" s="287" t="s">
        <v>1462</v>
      </c>
      <c r="CC101" s="287" t="s">
        <v>119</v>
      </c>
      <c r="CD101" s="287">
        <v>7.5</v>
      </c>
      <c r="CE101" s="287" t="s">
        <v>6</v>
      </c>
      <c r="CF101" s="287" t="s">
        <v>2257</v>
      </c>
      <c r="CG101" s="287" t="s">
        <v>2459</v>
      </c>
      <c r="CH101" s="287" t="s">
        <v>13</v>
      </c>
      <c r="CI101" s="287" t="s">
        <v>13</v>
      </c>
      <c r="CJ101" s="287" t="s">
        <v>6</v>
      </c>
      <c r="CK101" s="287" t="s">
        <v>6</v>
      </c>
      <c r="CL101" s="287" t="s">
        <v>6</v>
      </c>
      <c r="CM101" s="287" t="s">
        <v>6</v>
      </c>
      <c r="CN101" s="287" t="s">
        <v>184</v>
      </c>
      <c r="CO101" s="287" t="s">
        <v>212</v>
      </c>
      <c r="CP101" s="287" t="s">
        <v>118</v>
      </c>
      <c r="CQ101" s="287" t="s">
        <v>2361</v>
      </c>
      <c r="CR101" s="287" t="s">
        <v>243</v>
      </c>
      <c r="CS101" s="287" t="s">
        <v>186</v>
      </c>
      <c r="CT101" s="287" t="s">
        <v>187</v>
      </c>
      <c r="CU101" s="287" t="s">
        <v>186</v>
      </c>
      <c r="CW101" s="287" t="s">
        <v>183</v>
      </c>
      <c r="CX101" s="287" t="s">
        <v>2460</v>
      </c>
      <c r="CY101" s="287" t="s">
        <v>2519</v>
      </c>
      <c r="CZ101" s="287" t="s">
        <v>2524</v>
      </c>
      <c r="DB101" s="287" t="s">
        <v>6</v>
      </c>
      <c r="DC101" s="287" t="s">
        <v>6</v>
      </c>
      <c r="DD101" s="287" t="s">
        <v>3698</v>
      </c>
      <c r="DE101" s="287" t="s">
        <v>118</v>
      </c>
      <c r="DF101" s="287" t="s">
        <v>6</v>
      </c>
      <c r="DG101" s="287" t="s">
        <v>6</v>
      </c>
      <c r="DH101" s="287" t="s">
        <v>3595</v>
      </c>
      <c r="DI101" s="287" t="s">
        <v>118</v>
      </c>
      <c r="DJ101" s="287" t="s">
        <v>6</v>
      </c>
      <c r="DK101" s="287" t="s">
        <v>6</v>
      </c>
      <c r="DL101" s="287" t="s">
        <v>6</v>
      </c>
      <c r="DM101" s="287" t="s">
        <v>6</v>
      </c>
      <c r="DN101" s="217" t="s">
        <v>6</v>
      </c>
      <c r="DO101" s="345">
        <v>0.19359999999999999</v>
      </c>
      <c r="DP101" s="287" t="s">
        <v>13</v>
      </c>
      <c r="DQ101" s="287" t="s">
        <v>6</v>
      </c>
      <c r="DR101" s="287" t="s">
        <v>6</v>
      </c>
      <c r="DS101" s="287" t="s">
        <v>13</v>
      </c>
      <c r="DT101" s="287" t="s">
        <v>2461</v>
      </c>
      <c r="DU101" s="287" t="s">
        <v>2462</v>
      </c>
      <c r="DV101" s="287" t="s">
        <v>2560</v>
      </c>
      <c r="DW101" s="287" t="s">
        <v>1177</v>
      </c>
      <c r="DX101" s="287" t="s">
        <v>1177</v>
      </c>
      <c r="DY101" s="198" t="s">
        <v>3727</v>
      </c>
      <c r="DZ101" s="288" t="s">
        <v>3699</v>
      </c>
      <c r="EA101" s="288" t="s">
        <v>2907</v>
      </c>
      <c r="EB101" s="289" t="s">
        <v>13</v>
      </c>
      <c r="EC101" s="287" t="s">
        <v>2908</v>
      </c>
      <c r="ED101" s="287" t="s">
        <v>2849</v>
      </c>
      <c r="EE101" s="48" t="s">
        <v>2738</v>
      </c>
      <c r="EF101" s="358">
        <v>20</v>
      </c>
      <c r="EG101" s="216" t="s">
        <v>3591</v>
      </c>
      <c r="EH101" s="287" t="s">
        <v>3478</v>
      </c>
      <c r="EI101" s="287" t="s">
        <v>118</v>
      </c>
      <c r="EJ101" s="287" t="s">
        <v>184</v>
      </c>
      <c r="EK101" s="287" t="s">
        <v>215</v>
      </c>
      <c r="EL101" s="287" t="s">
        <v>6</v>
      </c>
      <c r="EM101" s="287" t="s">
        <v>6</v>
      </c>
      <c r="EN101" s="287" t="s">
        <v>6</v>
      </c>
      <c r="EO101" s="287" t="s">
        <v>6</v>
      </c>
      <c r="EP101" s="287" t="s">
        <v>6</v>
      </c>
      <c r="EQ101" s="287" t="s">
        <v>6</v>
      </c>
      <c r="ER101" s="287" t="s">
        <v>6</v>
      </c>
      <c r="ES101" s="287" t="s">
        <v>6</v>
      </c>
      <c r="ET101" s="287" t="s">
        <v>6</v>
      </c>
      <c r="EU101" s="287" t="s">
        <v>2463</v>
      </c>
      <c r="EV101" s="287" t="s">
        <v>118</v>
      </c>
      <c r="EW101" s="287" t="s">
        <v>6</v>
      </c>
      <c r="EX101" s="287" t="s">
        <v>6</v>
      </c>
      <c r="EY101" s="287" t="s">
        <v>2464</v>
      </c>
      <c r="EZ101" s="287" t="s">
        <v>202</v>
      </c>
      <c r="FA101" s="287" t="s">
        <v>2465</v>
      </c>
    </row>
    <row r="102" spans="1:157" s="110" customFormat="1" ht="129" customHeight="1" x14ac:dyDescent="0.35">
      <c r="A102" s="155" t="s">
        <v>2064</v>
      </c>
      <c r="B102" s="155" t="s">
        <v>2262</v>
      </c>
      <c r="C102" s="29" t="s">
        <v>2466</v>
      </c>
      <c r="D102" s="155" t="s">
        <v>1321</v>
      </c>
      <c r="E102" s="217" t="s">
        <v>3616</v>
      </c>
      <c r="F102" s="155" t="s">
        <v>2467</v>
      </c>
      <c r="G102" s="155">
        <v>2010</v>
      </c>
      <c r="H102" s="155" t="s">
        <v>3641</v>
      </c>
      <c r="I102" s="287" t="s">
        <v>3527</v>
      </c>
      <c r="J102" s="217" t="s">
        <v>3439</v>
      </c>
      <c r="K102" s="155" t="s">
        <v>1304</v>
      </c>
      <c r="L102" s="155" t="s">
        <v>184</v>
      </c>
      <c r="M102" s="155" t="s">
        <v>6</v>
      </c>
      <c r="N102" s="155" t="s">
        <v>3718</v>
      </c>
      <c r="O102" s="111" t="s">
        <v>144</v>
      </c>
      <c r="P102" s="111" t="s">
        <v>119</v>
      </c>
      <c r="Q102" s="111" t="s">
        <v>13</v>
      </c>
      <c r="R102" s="111" t="s">
        <v>13</v>
      </c>
      <c r="S102" s="155" t="s">
        <v>2468</v>
      </c>
      <c r="T102" s="155" t="s">
        <v>118</v>
      </c>
      <c r="U102" s="217" t="s">
        <v>3709</v>
      </c>
      <c r="V102" s="155" t="s">
        <v>184</v>
      </c>
      <c r="W102" s="155" t="s">
        <v>6</v>
      </c>
      <c r="X102" s="155" t="s">
        <v>6</v>
      </c>
      <c r="Y102" s="155" t="s">
        <v>6</v>
      </c>
      <c r="Z102" s="155" t="s">
        <v>6</v>
      </c>
      <c r="AA102" s="155" t="s">
        <v>6</v>
      </c>
      <c r="AB102" s="155" t="s">
        <v>6</v>
      </c>
      <c r="AC102" s="155" t="s">
        <v>184</v>
      </c>
      <c r="AD102" s="155" t="s">
        <v>378</v>
      </c>
      <c r="AE102" s="155" t="s">
        <v>119</v>
      </c>
      <c r="AF102" s="216" t="s">
        <v>6</v>
      </c>
      <c r="AG102" s="155" t="s">
        <v>1312</v>
      </c>
      <c r="AH102" s="155" t="s">
        <v>119</v>
      </c>
      <c r="AI102" s="155" t="s">
        <v>378</v>
      </c>
      <c r="AJ102" s="155" t="s">
        <v>119</v>
      </c>
      <c r="AK102" s="155" t="s">
        <v>110</v>
      </c>
      <c r="AL102" s="155" t="s">
        <v>119</v>
      </c>
      <c r="AM102" s="111" t="s">
        <v>2911</v>
      </c>
      <c r="AN102" s="111" t="s">
        <v>6</v>
      </c>
      <c r="AO102" s="111" t="s">
        <v>6</v>
      </c>
      <c r="AP102" s="111" t="s">
        <v>130</v>
      </c>
      <c r="AQ102" s="111" t="s">
        <v>6</v>
      </c>
      <c r="AR102" s="111" t="s">
        <v>6</v>
      </c>
      <c r="AS102" s="111" t="s">
        <v>184</v>
      </c>
      <c r="AT102" s="111" t="s">
        <v>3706</v>
      </c>
      <c r="AU102" s="111" t="s">
        <v>118</v>
      </c>
      <c r="AV102" s="216" t="s">
        <v>2169</v>
      </c>
      <c r="AW102" s="111" t="s">
        <v>3593</v>
      </c>
      <c r="AX102" s="111" t="s">
        <v>184</v>
      </c>
      <c r="AY102" s="111" t="s">
        <v>6</v>
      </c>
      <c r="AZ102" s="111" t="s">
        <v>184</v>
      </c>
      <c r="BA102" s="111" t="s">
        <v>132</v>
      </c>
      <c r="BB102" s="111" t="s">
        <v>119</v>
      </c>
      <c r="BC102" s="111" t="s">
        <v>2527</v>
      </c>
      <c r="BD102" s="111" t="s">
        <v>118</v>
      </c>
      <c r="BE102" s="111" t="s">
        <v>184</v>
      </c>
      <c r="BF102" s="111" t="s">
        <v>3713</v>
      </c>
      <c r="BG102" s="111" t="s">
        <v>119</v>
      </c>
      <c r="BH102" s="111" t="s">
        <v>13</v>
      </c>
      <c r="BI102" s="111" t="s">
        <v>13</v>
      </c>
      <c r="BJ102" s="111" t="s">
        <v>3713</v>
      </c>
      <c r="BK102" s="111" t="s">
        <v>119</v>
      </c>
      <c r="BL102" s="111" t="s">
        <v>6</v>
      </c>
      <c r="BM102" s="111" t="s">
        <v>6</v>
      </c>
      <c r="BN102" s="111" t="s">
        <v>6</v>
      </c>
      <c r="BO102" s="111" t="s">
        <v>6</v>
      </c>
      <c r="BP102" s="111" t="s">
        <v>2469</v>
      </c>
      <c r="BQ102" s="111" t="s">
        <v>2125</v>
      </c>
      <c r="BR102" s="111" t="s">
        <v>119</v>
      </c>
      <c r="BS102" s="111" t="s">
        <v>184</v>
      </c>
      <c r="BT102" s="111" t="s">
        <v>6</v>
      </c>
      <c r="BU102" s="111" t="s">
        <v>6</v>
      </c>
      <c r="BV102" s="111" t="s">
        <v>184</v>
      </c>
      <c r="BW102" s="111" t="s">
        <v>6</v>
      </c>
      <c r="BX102" s="111" t="s">
        <v>6</v>
      </c>
      <c r="BY102" s="111">
        <v>2009</v>
      </c>
      <c r="BZ102" s="111" t="s">
        <v>119</v>
      </c>
      <c r="CA102" s="111" t="s">
        <v>303</v>
      </c>
      <c r="CB102" s="111" t="s">
        <v>6</v>
      </c>
      <c r="CC102" s="111" t="s">
        <v>6</v>
      </c>
      <c r="CD102" s="111" t="s">
        <v>6</v>
      </c>
      <c r="CE102" s="111" t="s">
        <v>6</v>
      </c>
      <c r="CF102" s="111" t="s">
        <v>6</v>
      </c>
      <c r="CG102" s="111" t="s">
        <v>184</v>
      </c>
      <c r="CH102" s="111" t="s">
        <v>6</v>
      </c>
      <c r="CI102" s="111" t="s">
        <v>6</v>
      </c>
      <c r="CJ102" s="111" t="s">
        <v>6</v>
      </c>
      <c r="CK102" s="111" t="s">
        <v>6</v>
      </c>
      <c r="CL102" s="111" t="s">
        <v>6</v>
      </c>
      <c r="CM102" s="111" t="s">
        <v>6</v>
      </c>
      <c r="CN102" s="111" t="s">
        <v>184</v>
      </c>
      <c r="CO102" s="111" t="s">
        <v>212</v>
      </c>
      <c r="CP102" s="111" t="s">
        <v>118</v>
      </c>
      <c r="CQ102" s="111" t="s">
        <v>184</v>
      </c>
      <c r="CR102" s="111" t="s">
        <v>243</v>
      </c>
      <c r="CS102" s="111" t="s">
        <v>186</v>
      </c>
      <c r="CT102" s="111" t="s">
        <v>187</v>
      </c>
      <c r="CU102" s="111" t="s">
        <v>186</v>
      </c>
      <c r="CV102" s="111" t="s">
        <v>184</v>
      </c>
      <c r="CW102" s="111" t="s">
        <v>184</v>
      </c>
      <c r="CX102" s="111" t="s">
        <v>184</v>
      </c>
      <c r="CY102" s="111" t="s">
        <v>2520</v>
      </c>
      <c r="CZ102" s="111" t="s">
        <v>2524</v>
      </c>
      <c r="DA102" s="155" t="s">
        <v>184</v>
      </c>
      <c r="DB102" s="155" t="s">
        <v>6</v>
      </c>
      <c r="DC102" s="155" t="s">
        <v>6</v>
      </c>
      <c r="DD102" s="155" t="s">
        <v>3297</v>
      </c>
      <c r="DE102" s="155" t="s">
        <v>118</v>
      </c>
      <c r="DF102" s="155" t="s">
        <v>6</v>
      </c>
      <c r="DG102" s="155" t="s">
        <v>6</v>
      </c>
      <c r="DH102" s="155" t="s">
        <v>3595</v>
      </c>
      <c r="DI102" s="155" t="s">
        <v>118</v>
      </c>
      <c r="DJ102" s="155" t="s">
        <v>6</v>
      </c>
      <c r="DK102" s="155" t="s">
        <v>6</v>
      </c>
      <c r="DL102" s="155" t="s">
        <v>6</v>
      </c>
      <c r="DM102" s="155" t="s">
        <v>6</v>
      </c>
      <c r="DN102" s="217" t="s">
        <v>6</v>
      </c>
      <c r="DO102" s="155" t="s">
        <v>6</v>
      </c>
      <c r="DP102" s="155" t="s">
        <v>6</v>
      </c>
      <c r="DQ102" s="155" t="s">
        <v>6</v>
      </c>
      <c r="DR102" s="155" t="s">
        <v>6</v>
      </c>
      <c r="DS102" s="155" t="s">
        <v>13</v>
      </c>
      <c r="DT102" s="155" t="s">
        <v>184</v>
      </c>
      <c r="DU102" s="155" t="s">
        <v>2470</v>
      </c>
      <c r="DV102" s="111" t="s">
        <v>2560</v>
      </c>
      <c r="DW102" s="111" t="s">
        <v>1177</v>
      </c>
      <c r="DX102" s="111" t="s">
        <v>1177</v>
      </c>
      <c r="DY102" s="198" t="s">
        <v>3727</v>
      </c>
      <c r="DZ102" s="198" t="s">
        <v>3699</v>
      </c>
      <c r="EA102" s="198" t="s">
        <v>2913</v>
      </c>
      <c r="EB102" s="190" t="s">
        <v>13</v>
      </c>
      <c r="EC102" s="198" t="s">
        <v>2915</v>
      </c>
      <c r="ED102" s="198" t="s">
        <v>2790</v>
      </c>
      <c r="EE102" s="216" t="s">
        <v>2736</v>
      </c>
      <c r="EF102" s="350">
        <v>27</v>
      </c>
      <c r="EG102" s="216" t="s">
        <v>3501</v>
      </c>
      <c r="EH102" s="155" t="s">
        <v>2375</v>
      </c>
      <c r="EI102" s="155" t="s">
        <v>119</v>
      </c>
      <c r="EJ102" s="155" t="s">
        <v>184</v>
      </c>
      <c r="EK102" s="155" t="s">
        <v>6</v>
      </c>
      <c r="EL102" s="155" t="s">
        <v>6</v>
      </c>
      <c r="EM102" s="155" t="s">
        <v>6</v>
      </c>
      <c r="EN102" s="155" t="s">
        <v>6</v>
      </c>
      <c r="EO102" s="155" t="s">
        <v>6</v>
      </c>
      <c r="EP102" s="155" t="s">
        <v>6</v>
      </c>
      <c r="EQ102" s="155" t="s">
        <v>6</v>
      </c>
      <c r="ER102" s="155" t="s">
        <v>6</v>
      </c>
      <c r="ES102" s="155" t="s">
        <v>6</v>
      </c>
      <c r="ET102" s="155" t="s">
        <v>6</v>
      </c>
      <c r="EU102" s="155" t="s">
        <v>184</v>
      </c>
      <c r="EV102" s="155" t="s">
        <v>118</v>
      </c>
      <c r="EW102" s="155" t="s">
        <v>6</v>
      </c>
      <c r="EX102" s="155" t="s">
        <v>6</v>
      </c>
      <c r="EY102" s="155" t="s">
        <v>184</v>
      </c>
      <c r="EZ102" s="155" t="s">
        <v>203</v>
      </c>
      <c r="FA102" s="155" t="s">
        <v>184</v>
      </c>
    </row>
    <row r="103" spans="1:157" s="110" customFormat="1" ht="129" customHeight="1" x14ac:dyDescent="0.35">
      <c r="A103" s="155" t="s">
        <v>2067</v>
      </c>
      <c r="B103" s="155" t="s">
        <v>2262</v>
      </c>
      <c r="C103" s="29" t="s">
        <v>2471</v>
      </c>
      <c r="D103" s="155" t="s">
        <v>1321</v>
      </c>
      <c r="E103" s="217" t="s">
        <v>3616</v>
      </c>
      <c r="F103" s="155" t="s">
        <v>2467</v>
      </c>
      <c r="G103" s="155">
        <v>2010</v>
      </c>
      <c r="H103" s="217" t="s">
        <v>3641</v>
      </c>
      <c r="I103" s="287" t="s">
        <v>3527</v>
      </c>
      <c r="J103" s="217" t="s">
        <v>3439</v>
      </c>
      <c r="K103" s="155" t="s">
        <v>1304</v>
      </c>
      <c r="L103" s="155" t="s">
        <v>184</v>
      </c>
      <c r="M103" s="155" t="s">
        <v>6</v>
      </c>
      <c r="N103" s="155" t="s">
        <v>3718</v>
      </c>
      <c r="O103" s="111" t="s">
        <v>144</v>
      </c>
      <c r="P103" s="111" t="s">
        <v>119</v>
      </c>
      <c r="Q103" s="111" t="s">
        <v>13</v>
      </c>
      <c r="R103" s="111" t="s">
        <v>13</v>
      </c>
      <c r="S103" s="155" t="s">
        <v>2468</v>
      </c>
      <c r="T103" s="155" t="s">
        <v>118</v>
      </c>
      <c r="U103" s="217" t="s">
        <v>3709</v>
      </c>
      <c r="V103" s="155" t="s">
        <v>184</v>
      </c>
      <c r="W103" s="155" t="s">
        <v>6</v>
      </c>
      <c r="X103" s="155" t="s">
        <v>6</v>
      </c>
      <c r="Y103" s="155" t="s">
        <v>6</v>
      </c>
      <c r="Z103" s="155" t="s">
        <v>6</v>
      </c>
      <c r="AA103" s="155" t="s">
        <v>6</v>
      </c>
      <c r="AB103" s="155" t="s">
        <v>6</v>
      </c>
      <c r="AC103" s="155" t="s">
        <v>184</v>
      </c>
      <c r="AD103" s="155" t="s">
        <v>378</v>
      </c>
      <c r="AE103" s="155" t="s">
        <v>119</v>
      </c>
      <c r="AF103" s="216" t="s">
        <v>6</v>
      </c>
      <c r="AG103" s="155" t="s">
        <v>1312</v>
      </c>
      <c r="AH103" s="155" t="s">
        <v>119</v>
      </c>
      <c r="AI103" s="155" t="s">
        <v>378</v>
      </c>
      <c r="AJ103" s="155" t="s">
        <v>119</v>
      </c>
      <c r="AK103" s="155" t="s">
        <v>110</v>
      </c>
      <c r="AL103" s="155" t="s">
        <v>119</v>
      </c>
      <c r="AM103" s="111" t="s">
        <v>2911</v>
      </c>
      <c r="AN103" s="111" t="s">
        <v>6</v>
      </c>
      <c r="AO103" s="111" t="s">
        <v>6</v>
      </c>
      <c r="AP103" s="111" t="s">
        <v>130</v>
      </c>
      <c r="AQ103" s="111" t="s">
        <v>6</v>
      </c>
      <c r="AR103" s="111" t="s">
        <v>6</v>
      </c>
      <c r="AS103" s="111" t="s">
        <v>184</v>
      </c>
      <c r="AT103" s="111" t="s">
        <v>3706</v>
      </c>
      <c r="AU103" s="111" t="s">
        <v>118</v>
      </c>
      <c r="AV103" s="216" t="s">
        <v>2169</v>
      </c>
      <c r="AW103" s="111" t="s">
        <v>3593</v>
      </c>
      <c r="AX103" s="111" t="s">
        <v>184</v>
      </c>
      <c r="AY103" s="111" t="s">
        <v>6</v>
      </c>
      <c r="AZ103" s="111" t="s">
        <v>184</v>
      </c>
      <c r="BA103" s="111" t="s">
        <v>132</v>
      </c>
      <c r="BB103" s="111" t="s">
        <v>119</v>
      </c>
      <c r="BC103" s="111" t="s">
        <v>2527</v>
      </c>
      <c r="BD103" s="111" t="s">
        <v>118</v>
      </c>
      <c r="BE103" s="111" t="s">
        <v>184</v>
      </c>
      <c r="BF103" s="111" t="s">
        <v>3713</v>
      </c>
      <c r="BG103" s="111" t="s">
        <v>119</v>
      </c>
      <c r="BH103" s="111" t="s">
        <v>13</v>
      </c>
      <c r="BI103" s="111" t="s">
        <v>13</v>
      </c>
      <c r="BJ103" s="111" t="s">
        <v>3713</v>
      </c>
      <c r="BK103" s="111" t="s">
        <v>119</v>
      </c>
      <c r="BL103" s="111" t="s">
        <v>6</v>
      </c>
      <c r="BM103" s="111" t="s">
        <v>6</v>
      </c>
      <c r="BN103" s="111" t="s">
        <v>6</v>
      </c>
      <c r="BO103" s="111" t="s">
        <v>6</v>
      </c>
      <c r="BP103" s="111" t="s">
        <v>2912</v>
      </c>
      <c r="BQ103" s="111" t="s">
        <v>2125</v>
      </c>
      <c r="BR103" s="111" t="s">
        <v>119</v>
      </c>
      <c r="BS103" s="111" t="s">
        <v>184</v>
      </c>
      <c r="BT103" s="111" t="s">
        <v>6</v>
      </c>
      <c r="BU103" s="111" t="s">
        <v>6</v>
      </c>
      <c r="BV103" s="111" t="s">
        <v>184</v>
      </c>
      <c r="BW103" s="111" t="s">
        <v>6</v>
      </c>
      <c r="BX103" s="111" t="s">
        <v>6</v>
      </c>
      <c r="BY103" s="111">
        <v>2009</v>
      </c>
      <c r="BZ103" s="111" t="s">
        <v>119</v>
      </c>
      <c r="CA103" s="111" t="s">
        <v>303</v>
      </c>
      <c r="CB103" s="111" t="s">
        <v>6</v>
      </c>
      <c r="CC103" s="111" t="s">
        <v>6</v>
      </c>
      <c r="CD103" s="111" t="s">
        <v>6</v>
      </c>
      <c r="CE103" s="111" t="s">
        <v>6</v>
      </c>
      <c r="CF103" s="111" t="s">
        <v>6</v>
      </c>
      <c r="CG103" s="111" t="s">
        <v>184</v>
      </c>
      <c r="CH103" s="111" t="s">
        <v>6</v>
      </c>
      <c r="CI103" s="111" t="s">
        <v>6</v>
      </c>
      <c r="CJ103" s="111" t="s">
        <v>6</v>
      </c>
      <c r="CK103" s="111" t="s">
        <v>6</v>
      </c>
      <c r="CL103" s="111" t="s">
        <v>6</v>
      </c>
      <c r="CM103" s="111" t="s">
        <v>6</v>
      </c>
      <c r="CN103" s="111" t="s">
        <v>184</v>
      </c>
      <c r="CO103" s="111" t="s">
        <v>212</v>
      </c>
      <c r="CP103" s="111" t="s">
        <v>118</v>
      </c>
      <c r="CQ103" s="111" t="s">
        <v>184</v>
      </c>
      <c r="CR103" s="111" t="s">
        <v>243</v>
      </c>
      <c r="CS103" s="111" t="s">
        <v>186</v>
      </c>
      <c r="CT103" s="111" t="s">
        <v>187</v>
      </c>
      <c r="CU103" s="111" t="s">
        <v>186</v>
      </c>
      <c r="CV103" s="111" t="s">
        <v>184</v>
      </c>
      <c r="CW103" s="111" t="s">
        <v>184</v>
      </c>
      <c r="CX103" s="111" t="s">
        <v>184</v>
      </c>
      <c r="CY103" s="111" t="s">
        <v>2520</v>
      </c>
      <c r="CZ103" s="111" t="s">
        <v>2524</v>
      </c>
      <c r="DA103" s="155" t="s">
        <v>184</v>
      </c>
      <c r="DB103" s="155" t="s">
        <v>6</v>
      </c>
      <c r="DC103" s="155" t="s">
        <v>6</v>
      </c>
      <c r="DD103" s="155" t="s">
        <v>3297</v>
      </c>
      <c r="DE103" s="155" t="s">
        <v>118</v>
      </c>
      <c r="DF103" s="155" t="s">
        <v>6</v>
      </c>
      <c r="DG103" s="155" t="s">
        <v>6</v>
      </c>
      <c r="DH103" s="155" t="s">
        <v>3595</v>
      </c>
      <c r="DI103" s="155" t="s">
        <v>118</v>
      </c>
      <c r="DJ103" s="155" t="s">
        <v>6</v>
      </c>
      <c r="DK103" s="155" t="s">
        <v>6</v>
      </c>
      <c r="DL103" s="155" t="s">
        <v>6</v>
      </c>
      <c r="DM103" s="155" t="s">
        <v>6</v>
      </c>
      <c r="DN103" s="155" t="s">
        <v>6</v>
      </c>
      <c r="DO103" s="155" t="s">
        <v>6</v>
      </c>
      <c r="DP103" s="155" t="s">
        <v>6</v>
      </c>
      <c r="DQ103" s="155" t="s">
        <v>6</v>
      </c>
      <c r="DR103" s="155" t="s">
        <v>6</v>
      </c>
      <c r="DS103" s="155" t="s">
        <v>13</v>
      </c>
      <c r="DT103" s="155" t="s">
        <v>184</v>
      </c>
      <c r="DU103" s="155" t="s">
        <v>2472</v>
      </c>
      <c r="DV103" s="111" t="s">
        <v>2560</v>
      </c>
      <c r="DW103" s="111" t="s">
        <v>1177</v>
      </c>
      <c r="DX103" s="111" t="s">
        <v>1177</v>
      </c>
      <c r="DY103" s="198" t="s">
        <v>3727</v>
      </c>
      <c r="DZ103" s="198" t="s">
        <v>3699</v>
      </c>
      <c r="EA103" s="198" t="s">
        <v>2914</v>
      </c>
      <c r="EB103" s="190" t="s">
        <v>13</v>
      </c>
      <c r="EC103" s="198" t="s">
        <v>2915</v>
      </c>
      <c r="ED103" s="198" t="s">
        <v>2790</v>
      </c>
      <c r="EE103" s="216" t="s">
        <v>2736</v>
      </c>
      <c r="EF103" s="350">
        <v>27</v>
      </c>
      <c r="EG103" s="216" t="s">
        <v>3501</v>
      </c>
      <c r="EH103" s="155" t="s">
        <v>2375</v>
      </c>
      <c r="EI103" s="155" t="s">
        <v>119</v>
      </c>
      <c r="EJ103" s="155" t="s">
        <v>184</v>
      </c>
      <c r="EK103" s="155" t="s">
        <v>6</v>
      </c>
      <c r="EL103" s="155" t="s">
        <v>6</v>
      </c>
      <c r="EM103" s="155" t="s">
        <v>6</v>
      </c>
      <c r="EN103" s="155" t="s">
        <v>6</v>
      </c>
      <c r="EO103" s="155" t="s">
        <v>6</v>
      </c>
      <c r="EP103" s="155" t="s">
        <v>6</v>
      </c>
      <c r="EQ103" s="155" t="s">
        <v>6</v>
      </c>
      <c r="ER103" s="155" t="s">
        <v>6</v>
      </c>
      <c r="ES103" s="155" t="s">
        <v>6</v>
      </c>
      <c r="ET103" s="155" t="s">
        <v>6</v>
      </c>
      <c r="EU103" s="155" t="s">
        <v>184</v>
      </c>
      <c r="EV103" s="155" t="s">
        <v>118</v>
      </c>
      <c r="EW103" s="155" t="s">
        <v>6</v>
      </c>
      <c r="EX103" s="155" t="s">
        <v>6</v>
      </c>
      <c r="EY103" s="155" t="s">
        <v>184</v>
      </c>
      <c r="EZ103" s="155" t="s">
        <v>203</v>
      </c>
      <c r="FA103" s="155" t="s">
        <v>184</v>
      </c>
    </row>
    <row r="104" spans="1:157" s="110" customFormat="1" ht="100" customHeight="1" x14ac:dyDescent="0.35">
      <c r="A104" s="155" t="s">
        <v>2068</v>
      </c>
      <c r="B104" s="155" t="s">
        <v>2262</v>
      </c>
      <c r="C104" s="29" t="s">
        <v>2473</v>
      </c>
      <c r="D104" s="155" t="s">
        <v>1303</v>
      </c>
      <c r="E104" s="217" t="s">
        <v>3617</v>
      </c>
      <c r="F104" s="155" t="s">
        <v>3528</v>
      </c>
      <c r="G104" s="155">
        <v>2013</v>
      </c>
      <c r="H104" s="155" t="s">
        <v>3642</v>
      </c>
      <c r="I104" s="155" t="s">
        <v>3683</v>
      </c>
      <c r="J104" s="217" t="s">
        <v>3682</v>
      </c>
      <c r="K104" s="155" t="s">
        <v>1304</v>
      </c>
      <c r="L104" s="155" t="s">
        <v>184</v>
      </c>
      <c r="M104" s="155" t="s">
        <v>6</v>
      </c>
      <c r="N104" s="155" t="s">
        <v>3718</v>
      </c>
      <c r="O104" s="111" t="s">
        <v>144</v>
      </c>
      <c r="P104" s="111" t="s">
        <v>119</v>
      </c>
      <c r="Q104" s="111" t="s">
        <v>13</v>
      </c>
      <c r="R104" s="111" t="s">
        <v>13</v>
      </c>
      <c r="S104" s="155" t="s">
        <v>2968</v>
      </c>
      <c r="T104" s="155" t="s">
        <v>118</v>
      </c>
      <c r="U104" s="155" t="s">
        <v>3710</v>
      </c>
      <c r="V104" s="155" t="s">
        <v>184</v>
      </c>
      <c r="W104" s="155" t="s">
        <v>6</v>
      </c>
      <c r="X104" s="155" t="s">
        <v>6</v>
      </c>
      <c r="Y104" s="155" t="s">
        <v>6</v>
      </c>
      <c r="Z104" s="155" t="s">
        <v>6</v>
      </c>
      <c r="AA104" s="155" t="s">
        <v>6</v>
      </c>
      <c r="AB104" s="155" t="s">
        <v>6</v>
      </c>
      <c r="AC104" s="155" t="s">
        <v>184</v>
      </c>
      <c r="AD104" s="155" t="s">
        <v>378</v>
      </c>
      <c r="AE104" s="155" t="s">
        <v>118</v>
      </c>
      <c r="AF104" s="216" t="s">
        <v>6</v>
      </c>
      <c r="AG104" s="155" t="s">
        <v>6</v>
      </c>
      <c r="AH104" s="155" t="s">
        <v>6</v>
      </c>
      <c r="AI104" s="155" t="s">
        <v>6</v>
      </c>
      <c r="AJ104" s="155" t="s">
        <v>6</v>
      </c>
      <c r="AK104" s="155" t="s">
        <v>111</v>
      </c>
      <c r="AL104" s="155" t="s">
        <v>118</v>
      </c>
      <c r="AM104" s="111" t="s">
        <v>13</v>
      </c>
      <c r="AN104" s="111" t="s">
        <v>2969</v>
      </c>
      <c r="AO104" s="111" t="s">
        <v>118</v>
      </c>
      <c r="AP104" s="111" t="s">
        <v>130</v>
      </c>
      <c r="AQ104" s="111" t="s">
        <v>135</v>
      </c>
      <c r="AR104" s="111" t="s">
        <v>118</v>
      </c>
      <c r="AS104" s="111" t="s">
        <v>3218</v>
      </c>
      <c r="AT104" s="111" t="s">
        <v>3702</v>
      </c>
      <c r="AU104" s="111" t="s">
        <v>119</v>
      </c>
      <c r="AV104" s="216" t="s">
        <v>2213</v>
      </c>
      <c r="AW104" s="111" t="s">
        <v>2970</v>
      </c>
      <c r="AX104" s="111" t="s">
        <v>184</v>
      </c>
      <c r="AY104" s="111" t="s">
        <v>6</v>
      </c>
      <c r="AZ104" s="111" t="s">
        <v>184</v>
      </c>
      <c r="BA104" s="111" t="s">
        <v>150</v>
      </c>
      <c r="BB104" s="111" t="s">
        <v>119</v>
      </c>
      <c r="BC104" s="111" t="s">
        <v>2527</v>
      </c>
      <c r="BD104" s="111" t="s">
        <v>119</v>
      </c>
      <c r="BE104" s="111" t="s">
        <v>184</v>
      </c>
      <c r="BF104" s="111" t="s">
        <v>6</v>
      </c>
      <c r="BG104" s="111" t="s">
        <v>6</v>
      </c>
      <c r="BH104" s="111" t="s">
        <v>13</v>
      </c>
      <c r="BI104" s="111" t="s">
        <v>13</v>
      </c>
      <c r="BJ104" s="111" t="s">
        <v>6</v>
      </c>
      <c r="BK104" s="111" t="s">
        <v>6</v>
      </c>
      <c r="BL104" s="111" t="s">
        <v>6</v>
      </c>
      <c r="BM104" s="111" t="s">
        <v>6</v>
      </c>
      <c r="BN104" s="111" t="s">
        <v>6</v>
      </c>
      <c r="BO104" s="111" t="s">
        <v>6</v>
      </c>
      <c r="BP104" s="111" t="s">
        <v>184</v>
      </c>
      <c r="BQ104" s="111" t="s">
        <v>3708</v>
      </c>
      <c r="BR104" s="111" t="s">
        <v>118</v>
      </c>
      <c r="BS104" s="111" t="s">
        <v>184</v>
      </c>
      <c r="BT104" s="111" t="s">
        <v>2553</v>
      </c>
      <c r="BU104" s="111" t="s">
        <v>118</v>
      </c>
      <c r="BV104" s="111" t="s">
        <v>184</v>
      </c>
      <c r="BW104" s="111" t="s">
        <v>6</v>
      </c>
      <c r="BX104" s="111" t="s">
        <v>6</v>
      </c>
      <c r="BY104" s="111">
        <v>2011</v>
      </c>
      <c r="BZ104" s="111" t="s">
        <v>118</v>
      </c>
      <c r="CA104" s="111" t="s">
        <v>303</v>
      </c>
      <c r="CB104" s="111" t="s">
        <v>6</v>
      </c>
      <c r="CC104" s="111" t="s">
        <v>6</v>
      </c>
      <c r="CD104" s="111" t="s">
        <v>6</v>
      </c>
      <c r="CE104" s="111" t="s">
        <v>6</v>
      </c>
      <c r="CF104" s="111" t="s">
        <v>1411</v>
      </c>
      <c r="CG104" s="111" t="s">
        <v>184</v>
      </c>
      <c r="CH104" s="111" t="s">
        <v>13</v>
      </c>
      <c r="CI104" s="111" t="s">
        <v>13</v>
      </c>
      <c r="CJ104" s="111" t="s">
        <v>13</v>
      </c>
      <c r="CK104" s="111" t="s">
        <v>13</v>
      </c>
      <c r="CL104" s="111" t="s">
        <v>13</v>
      </c>
      <c r="CM104" s="111" t="s">
        <v>13</v>
      </c>
      <c r="CN104" s="111" t="s">
        <v>184</v>
      </c>
      <c r="CO104" s="111" t="s">
        <v>20</v>
      </c>
      <c r="CP104" s="111" t="s">
        <v>118</v>
      </c>
      <c r="CQ104" s="111" t="s">
        <v>184</v>
      </c>
      <c r="CR104" s="111" t="s">
        <v>243</v>
      </c>
      <c r="CS104" s="111" t="s">
        <v>186</v>
      </c>
      <c r="CT104" s="111" t="s">
        <v>188</v>
      </c>
      <c r="CU104" s="111" t="s">
        <v>186</v>
      </c>
      <c r="CV104" s="111" t="s">
        <v>184</v>
      </c>
      <c r="CW104" s="111" t="s">
        <v>184</v>
      </c>
      <c r="CX104" s="111" t="s">
        <v>184</v>
      </c>
      <c r="CY104" s="111" t="s">
        <v>2519</v>
      </c>
      <c r="CZ104" s="111" t="s">
        <v>2523</v>
      </c>
      <c r="DA104" s="155" t="s">
        <v>184</v>
      </c>
      <c r="DB104" s="155" t="s">
        <v>6</v>
      </c>
      <c r="DC104" s="155" t="s">
        <v>6</v>
      </c>
      <c r="DD104" s="155" t="s">
        <v>3697</v>
      </c>
      <c r="DE104" s="155" t="s">
        <v>119</v>
      </c>
      <c r="DF104" s="155" t="s">
        <v>6</v>
      </c>
      <c r="DG104" s="155" t="s">
        <v>6</v>
      </c>
      <c r="DH104" s="155" t="s">
        <v>3595</v>
      </c>
      <c r="DI104" s="155" t="s">
        <v>119</v>
      </c>
      <c r="DJ104" s="155" t="s">
        <v>6</v>
      </c>
      <c r="DK104" s="155" t="s">
        <v>6</v>
      </c>
      <c r="DL104" s="155" t="s">
        <v>6</v>
      </c>
      <c r="DM104" s="155" t="s">
        <v>6</v>
      </c>
      <c r="DN104" s="155" t="s">
        <v>6</v>
      </c>
      <c r="DO104" s="155" t="s">
        <v>6</v>
      </c>
      <c r="DP104" s="155" t="s">
        <v>6</v>
      </c>
      <c r="DQ104" s="155" t="s">
        <v>6</v>
      </c>
      <c r="DR104" s="155" t="s">
        <v>6</v>
      </c>
      <c r="DS104" s="155" t="s">
        <v>6</v>
      </c>
      <c r="DT104" s="155" t="s">
        <v>184</v>
      </c>
      <c r="DU104" s="155" t="s">
        <v>2985</v>
      </c>
      <c r="DV104" s="111" t="s">
        <v>2560</v>
      </c>
      <c r="DW104" s="111" t="s">
        <v>1177</v>
      </c>
      <c r="DX104" s="111" t="s">
        <v>1177</v>
      </c>
      <c r="DY104" s="198" t="s">
        <v>3727</v>
      </c>
      <c r="DZ104" s="198" t="s">
        <v>3699</v>
      </c>
      <c r="EA104" s="198" t="s">
        <v>2986</v>
      </c>
      <c r="EB104" s="190" t="s">
        <v>13</v>
      </c>
      <c r="EC104" s="198" t="s">
        <v>2811</v>
      </c>
      <c r="ED104" s="198" t="s">
        <v>2847</v>
      </c>
      <c r="EE104" s="198" t="s">
        <v>2738</v>
      </c>
      <c r="EF104" s="350">
        <v>1</v>
      </c>
      <c r="EG104" s="216" t="s">
        <v>3501</v>
      </c>
      <c r="EH104" s="155" t="s">
        <v>2375</v>
      </c>
      <c r="EI104" s="155" t="s">
        <v>119</v>
      </c>
      <c r="EJ104" s="155" t="s">
        <v>184</v>
      </c>
      <c r="EK104" s="155" t="s">
        <v>6</v>
      </c>
      <c r="EL104" s="155">
        <v>2011</v>
      </c>
      <c r="EM104" s="155" t="s">
        <v>118</v>
      </c>
      <c r="EN104" s="155" t="s">
        <v>6</v>
      </c>
      <c r="EO104" s="155" t="s">
        <v>6</v>
      </c>
      <c r="EP104" s="155" t="s">
        <v>6</v>
      </c>
      <c r="EQ104" s="155" t="s">
        <v>6</v>
      </c>
      <c r="ER104" s="155" t="s">
        <v>6</v>
      </c>
      <c r="ES104" s="155" t="s">
        <v>6</v>
      </c>
      <c r="ET104" s="155" t="s">
        <v>6</v>
      </c>
      <c r="EU104" s="155" t="s">
        <v>184</v>
      </c>
      <c r="EV104" s="155" t="s">
        <v>6</v>
      </c>
      <c r="EW104" s="155" t="s">
        <v>6</v>
      </c>
      <c r="EX104" s="155" t="s">
        <v>6</v>
      </c>
      <c r="EY104" s="155" t="s">
        <v>184</v>
      </c>
      <c r="EZ104" s="155" t="s">
        <v>203</v>
      </c>
      <c r="FA104" s="155" t="s">
        <v>184</v>
      </c>
    </row>
    <row r="105" spans="1:157" s="110" customFormat="1" ht="100" customHeight="1" x14ac:dyDescent="0.35">
      <c r="A105" s="155" t="s">
        <v>2073</v>
      </c>
      <c r="B105" s="155" t="s">
        <v>2262</v>
      </c>
      <c r="C105" s="29" t="s">
        <v>2474</v>
      </c>
      <c r="D105" s="155" t="s">
        <v>1303</v>
      </c>
      <c r="E105" s="217" t="s">
        <v>3617</v>
      </c>
      <c r="F105" s="217" t="s">
        <v>3528</v>
      </c>
      <c r="G105" s="155">
        <v>2013</v>
      </c>
      <c r="H105" s="217" t="s">
        <v>3642</v>
      </c>
      <c r="I105" s="217" t="s">
        <v>3683</v>
      </c>
      <c r="J105" s="217" t="s">
        <v>3682</v>
      </c>
      <c r="K105" s="155" t="s">
        <v>1304</v>
      </c>
      <c r="L105" s="155" t="s">
        <v>184</v>
      </c>
      <c r="M105" s="155" t="s">
        <v>6</v>
      </c>
      <c r="N105" s="155" t="s">
        <v>3718</v>
      </c>
      <c r="O105" s="111" t="s">
        <v>144</v>
      </c>
      <c r="P105" s="111" t="s">
        <v>119</v>
      </c>
      <c r="Q105" s="111" t="s">
        <v>13</v>
      </c>
      <c r="R105" s="111" t="s">
        <v>13</v>
      </c>
      <c r="S105" s="155" t="s">
        <v>2968</v>
      </c>
      <c r="T105" s="155" t="s">
        <v>118</v>
      </c>
      <c r="U105" s="217" t="s">
        <v>3710</v>
      </c>
      <c r="V105" s="155" t="s">
        <v>184</v>
      </c>
      <c r="W105" s="155" t="s">
        <v>6</v>
      </c>
      <c r="X105" s="155" t="s">
        <v>6</v>
      </c>
      <c r="Y105" s="155" t="s">
        <v>6</v>
      </c>
      <c r="Z105" s="155" t="s">
        <v>6</v>
      </c>
      <c r="AA105" s="155" t="s">
        <v>6</v>
      </c>
      <c r="AB105" s="155" t="s">
        <v>6</v>
      </c>
      <c r="AC105" s="155" t="s">
        <v>184</v>
      </c>
      <c r="AD105" s="155" t="s">
        <v>378</v>
      </c>
      <c r="AE105" s="155" t="s">
        <v>118</v>
      </c>
      <c r="AF105" s="216" t="s">
        <v>6</v>
      </c>
      <c r="AG105" s="155" t="s">
        <v>6</v>
      </c>
      <c r="AH105" s="155" t="s">
        <v>6</v>
      </c>
      <c r="AI105" s="155" t="s">
        <v>6</v>
      </c>
      <c r="AJ105" s="155" t="s">
        <v>6</v>
      </c>
      <c r="AK105" s="155" t="s">
        <v>111</v>
      </c>
      <c r="AL105" s="155" t="s">
        <v>118</v>
      </c>
      <c r="AM105" s="111" t="s">
        <v>13</v>
      </c>
      <c r="AN105" s="111" t="s">
        <v>2969</v>
      </c>
      <c r="AO105" s="111" t="s">
        <v>118</v>
      </c>
      <c r="AP105" s="111" t="s">
        <v>130</v>
      </c>
      <c r="AQ105" s="111" t="s">
        <v>135</v>
      </c>
      <c r="AR105" s="111" t="s">
        <v>118</v>
      </c>
      <c r="AS105" s="111" t="s">
        <v>3218</v>
      </c>
      <c r="AT105" s="111" t="s">
        <v>3702</v>
      </c>
      <c r="AU105" s="111" t="s">
        <v>119</v>
      </c>
      <c r="AV105" s="216" t="s">
        <v>2213</v>
      </c>
      <c r="AW105" s="111" t="s">
        <v>2970</v>
      </c>
      <c r="AX105" s="111" t="s">
        <v>184</v>
      </c>
      <c r="AY105" s="111" t="s">
        <v>6</v>
      </c>
      <c r="AZ105" s="111" t="s">
        <v>184</v>
      </c>
      <c r="BA105" s="111" t="s">
        <v>150</v>
      </c>
      <c r="BB105" s="111" t="s">
        <v>119</v>
      </c>
      <c r="BC105" s="111" t="s">
        <v>2527</v>
      </c>
      <c r="BD105" s="111" t="s">
        <v>119</v>
      </c>
      <c r="BE105" s="111" t="s">
        <v>184</v>
      </c>
      <c r="BF105" s="111" t="s">
        <v>6</v>
      </c>
      <c r="BG105" s="111" t="s">
        <v>6</v>
      </c>
      <c r="BH105" s="111" t="s">
        <v>13</v>
      </c>
      <c r="BI105" s="111" t="s">
        <v>13</v>
      </c>
      <c r="BJ105" s="111" t="s">
        <v>6</v>
      </c>
      <c r="BK105" s="111" t="s">
        <v>6</v>
      </c>
      <c r="BL105" s="111" t="s">
        <v>6</v>
      </c>
      <c r="BM105" s="111" t="s">
        <v>6</v>
      </c>
      <c r="BN105" s="111" t="s">
        <v>6</v>
      </c>
      <c r="BO105" s="111" t="s">
        <v>6</v>
      </c>
      <c r="BP105" s="111" t="s">
        <v>184</v>
      </c>
      <c r="BQ105" s="111" t="s">
        <v>3708</v>
      </c>
      <c r="BR105" s="111" t="s">
        <v>118</v>
      </c>
      <c r="BS105" s="111" t="s">
        <v>184</v>
      </c>
      <c r="BT105" s="111" t="s">
        <v>2553</v>
      </c>
      <c r="BU105" s="111" t="s">
        <v>118</v>
      </c>
      <c r="BV105" s="111" t="s">
        <v>184</v>
      </c>
      <c r="BW105" s="111" t="s">
        <v>6</v>
      </c>
      <c r="BX105" s="111" t="s">
        <v>6</v>
      </c>
      <c r="BY105" s="111">
        <v>2011</v>
      </c>
      <c r="BZ105" s="111" t="s">
        <v>118</v>
      </c>
      <c r="CA105" s="111" t="s">
        <v>303</v>
      </c>
      <c r="CB105" s="111" t="s">
        <v>6</v>
      </c>
      <c r="CC105" s="111" t="s">
        <v>6</v>
      </c>
      <c r="CD105" s="111" t="s">
        <v>6</v>
      </c>
      <c r="CE105" s="111" t="s">
        <v>6</v>
      </c>
      <c r="CF105" s="111" t="s">
        <v>1411</v>
      </c>
      <c r="CG105" s="111" t="s">
        <v>184</v>
      </c>
      <c r="CH105" s="111" t="s">
        <v>13</v>
      </c>
      <c r="CI105" s="111" t="s">
        <v>13</v>
      </c>
      <c r="CJ105" s="111" t="s">
        <v>13</v>
      </c>
      <c r="CK105" s="111" t="s">
        <v>13</v>
      </c>
      <c r="CL105" s="111" t="s">
        <v>13</v>
      </c>
      <c r="CM105" s="111" t="s">
        <v>13</v>
      </c>
      <c r="CN105" s="111" t="s">
        <v>184</v>
      </c>
      <c r="CO105" s="111" t="s">
        <v>20</v>
      </c>
      <c r="CP105" s="111" t="s">
        <v>118</v>
      </c>
      <c r="CQ105" s="111" t="s">
        <v>184</v>
      </c>
      <c r="CR105" s="111" t="s">
        <v>243</v>
      </c>
      <c r="CS105" s="111" t="s">
        <v>186</v>
      </c>
      <c r="CT105" s="111" t="s">
        <v>188</v>
      </c>
      <c r="CU105" s="111" t="s">
        <v>186</v>
      </c>
      <c r="CV105" s="111" t="s">
        <v>184</v>
      </c>
      <c r="CW105" s="111" t="s">
        <v>184</v>
      </c>
      <c r="CX105" s="111" t="s">
        <v>184</v>
      </c>
      <c r="CY105" s="111" t="s">
        <v>2519</v>
      </c>
      <c r="CZ105" s="111" t="s">
        <v>2523</v>
      </c>
      <c r="DA105" s="155" t="s">
        <v>184</v>
      </c>
      <c r="DB105" s="155" t="s">
        <v>6</v>
      </c>
      <c r="DC105" s="155" t="s">
        <v>6</v>
      </c>
      <c r="DD105" s="155" t="s">
        <v>3697</v>
      </c>
      <c r="DE105" s="155" t="s">
        <v>119</v>
      </c>
      <c r="DF105" s="155" t="s">
        <v>6</v>
      </c>
      <c r="DG105" s="155" t="s">
        <v>6</v>
      </c>
      <c r="DH105" s="155" t="s">
        <v>3595</v>
      </c>
      <c r="DI105" s="155" t="s">
        <v>119</v>
      </c>
      <c r="DJ105" s="155" t="s">
        <v>6</v>
      </c>
      <c r="DK105" s="155" t="s">
        <v>6</v>
      </c>
      <c r="DL105" s="155" t="s">
        <v>6</v>
      </c>
      <c r="DM105" s="155" t="s">
        <v>6</v>
      </c>
      <c r="DN105" s="155" t="s">
        <v>6</v>
      </c>
      <c r="DO105" s="155" t="s">
        <v>6</v>
      </c>
      <c r="DP105" s="155" t="s">
        <v>6</v>
      </c>
      <c r="DQ105" s="155" t="s">
        <v>6</v>
      </c>
      <c r="DR105" s="155" t="s">
        <v>6</v>
      </c>
      <c r="DS105" s="155" t="s">
        <v>6</v>
      </c>
      <c r="DT105" s="155" t="s">
        <v>184</v>
      </c>
      <c r="DU105" s="155" t="s">
        <v>2985</v>
      </c>
      <c r="DV105" s="111" t="s">
        <v>2560</v>
      </c>
      <c r="DW105" s="111" t="s">
        <v>1177</v>
      </c>
      <c r="DX105" s="111" t="s">
        <v>1177</v>
      </c>
      <c r="DY105" s="198" t="s">
        <v>3727</v>
      </c>
      <c r="DZ105" s="198" t="s">
        <v>1908</v>
      </c>
      <c r="EA105" s="198" t="s">
        <v>2987</v>
      </c>
      <c r="EB105" s="190" t="s">
        <v>13</v>
      </c>
      <c r="EC105" s="198" t="s">
        <v>2811</v>
      </c>
      <c r="ED105" s="111" t="s">
        <v>2988</v>
      </c>
      <c r="EE105" s="216" t="s">
        <v>2738</v>
      </c>
      <c r="EF105" s="350">
        <v>1</v>
      </c>
      <c r="EG105" s="216" t="s">
        <v>3501</v>
      </c>
      <c r="EH105" s="155" t="s">
        <v>2375</v>
      </c>
      <c r="EI105" s="155" t="s">
        <v>119</v>
      </c>
      <c r="EJ105" s="155" t="s">
        <v>184</v>
      </c>
      <c r="EK105" s="155" t="s">
        <v>6</v>
      </c>
      <c r="EL105" s="155">
        <v>2011</v>
      </c>
      <c r="EM105" s="155" t="s">
        <v>118</v>
      </c>
      <c r="EN105" s="155" t="s">
        <v>6</v>
      </c>
      <c r="EO105" s="155" t="s">
        <v>6</v>
      </c>
      <c r="EP105" s="155" t="s">
        <v>6</v>
      </c>
      <c r="EQ105" s="155" t="s">
        <v>6</v>
      </c>
      <c r="ER105" s="155" t="s">
        <v>6</v>
      </c>
      <c r="ES105" s="155" t="s">
        <v>6</v>
      </c>
      <c r="ET105" s="155" t="s">
        <v>6</v>
      </c>
      <c r="EU105" s="155" t="s">
        <v>184</v>
      </c>
      <c r="EV105" s="155" t="s">
        <v>6</v>
      </c>
      <c r="EW105" s="155" t="s">
        <v>6</v>
      </c>
      <c r="EX105" s="155" t="s">
        <v>6</v>
      </c>
      <c r="EY105" s="155" t="s">
        <v>184</v>
      </c>
      <c r="EZ105" s="155" t="s">
        <v>203</v>
      </c>
      <c r="FA105" s="155" t="s">
        <v>184</v>
      </c>
    </row>
    <row r="106" spans="1:157" s="110" customFormat="1" ht="58" customHeight="1" x14ac:dyDescent="0.35">
      <c r="A106" s="155" t="s">
        <v>2074</v>
      </c>
      <c r="B106" s="155" t="s">
        <v>2262</v>
      </c>
      <c r="C106" s="29" t="s">
        <v>2475</v>
      </c>
      <c r="D106" s="155" t="s">
        <v>1321</v>
      </c>
      <c r="E106" s="217" t="s">
        <v>3618</v>
      </c>
      <c r="F106" s="155" t="s">
        <v>3529</v>
      </c>
      <c r="G106" s="155">
        <v>2010</v>
      </c>
      <c r="H106" s="155" t="s">
        <v>3643</v>
      </c>
      <c r="I106" s="155" t="s">
        <v>3684</v>
      </c>
      <c r="J106" s="217" t="s">
        <v>3685</v>
      </c>
      <c r="K106" s="155" t="s">
        <v>1304</v>
      </c>
      <c r="L106" s="155" t="s">
        <v>2993</v>
      </c>
      <c r="M106" s="155" t="s">
        <v>6</v>
      </c>
      <c r="N106" s="155" t="s">
        <v>3723</v>
      </c>
      <c r="O106" s="111" t="s">
        <v>144</v>
      </c>
      <c r="P106" s="111" t="s">
        <v>119</v>
      </c>
      <c r="Q106" s="111" t="s">
        <v>6</v>
      </c>
      <c r="R106" s="111" t="s">
        <v>6</v>
      </c>
      <c r="S106" s="155" t="s">
        <v>6</v>
      </c>
      <c r="T106" s="155" t="s">
        <v>6</v>
      </c>
      <c r="U106" s="155" t="s">
        <v>6</v>
      </c>
      <c r="V106" s="155" t="s">
        <v>184</v>
      </c>
      <c r="W106" s="155" t="s">
        <v>6</v>
      </c>
      <c r="X106" s="155" t="s">
        <v>6</v>
      </c>
      <c r="Y106" s="155" t="s">
        <v>6</v>
      </c>
      <c r="Z106" s="155" t="s">
        <v>6</v>
      </c>
      <c r="AA106" s="155" t="s">
        <v>6</v>
      </c>
      <c r="AB106" s="155" t="s">
        <v>6</v>
      </c>
      <c r="AC106" s="155" t="s">
        <v>184</v>
      </c>
      <c r="AD106" s="155" t="s">
        <v>378</v>
      </c>
      <c r="AE106" s="155" t="s">
        <v>119</v>
      </c>
      <c r="AF106" s="216" t="s">
        <v>6</v>
      </c>
      <c r="AG106" s="155" t="s">
        <v>1312</v>
      </c>
      <c r="AH106" s="155" t="s">
        <v>119</v>
      </c>
      <c r="AI106" s="155" t="s">
        <v>378</v>
      </c>
      <c r="AJ106" s="155" t="s">
        <v>119</v>
      </c>
      <c r="AK106" s="155" t="s">
        <v>110</v>
      </c>
      <c r="AL106" s="155" t="s">
        <v>118</v>
      </c>
      <c r="AM106" s="111" t="s">
        <v>2994</v>
      </c>
      <c r="AN106" s="111" t="s">
        <v>2150</v>
      </c>
      <c r="AO106" s="111" t="s">
        <v>6</v>
      </c>
      <c r="AP106" s="111" t="s">
        <v>165</v>
      </c>
      <c r="AQ106" s="111" t="s">
        <v>134</v>
      </c>
      <c r="AR106" s="111" t="s">
        <v>119</v>
      </c>
      <c r="AS106" s="111" t="s">
        <v>184</v>
      </c>
      <c r="AT106" s="111" t="s">
        <v>3706</v>
      </c>
      <c r="AU106" s="111" t="s">
        <v>118</v>
      </c>
      <c r="AV106" s="216" t="s">
        <v>2196</v>
      </c>
      <c r="AW106" s="111" t="s">
        <v>6</v>
      </c>
      <c r="AX106" s="111" t="s">
        <v>2995</v>
      </c>
      <c r="AY106" s="111" t="s">
        <v>6</v>
      </c>
      <c r="AZ106" s="111" t="s">
        <v>184</v>
      </c>
      <c r="BA106" s="111" t="s">
        <v>150</v>
      </c>
      <c r="BB106" s="111" t="s">
        <v>119</v>
      </c>
      <c r="BC106" s="111" t="s">
        <v>2527</v>
      </c>
      <c r="BD106" s="111" t="s">
        <v>119</v>
      </c>
      <c r="BE106" s="111" t="s">
        <v>184</v>
      </c>
      <c r="BF106" s="111" t="s">
        <v>6</v>
      </c>
      <c r="BG106" s="111" t="s">
        <v>6</v>
      </c>
      <c r="BH106" s="111" t="s">
        <v>13</v>
      </c>
      <c r="BI106" s="111" t="s">
        <v>13</v>
      </c>
      <c r="BJ106" s="111" t="s">
        <v>6</v>
      </c>
      <c r="BK106" s="111" t="s">
        <v>6</v>
      </c>
      <c r="BL106" s="111" t="s">
        <v>6</v>
      </c>
      <c r="BM106" s="111" t="s">
        <v>6</v>
      </c>
      <c r="BN106" s="111" t="s">
        <v>6</v>
      </c>
      <c r="BO106" s="111" t="s">
        <v>6</v>
      </c>
      <c r="BP106" s="111" t="s">
        <v>184</v>
      </c>
      <c r="BQ106" s="111" t="s">
        <v>2125</v>
      </c>
      <c r="BR106" s="111" t="s">
        <v>119</v>
      </c>
      <c r="BS106" s="111" t="s">
        <v>184</v>
      </c>
      <c r="BT106" s="111" t="s">
        <v>13</v>
      </c>
      <c r="BU106" s="111" t="s">
        <v>13</v>
      </c>
      <c r="BV106" s="111" t="s">
        <v>184</v>
      </c>
      <c r="BW106" s="111" t="s">
        <v>6</v>
      </c>
      <c r="BX106" s="111" t="s">
        <v>6</v>
      </c>
      <c r="BY106" s="111">
        <v>2009</v>
      </c>
      <c r="BZ106" s="111" t="s">
        <v>119</v>
      </c>
      <c r="CA106" s="111" t="s">
        <v>303</v>
      </c>
      <c r="CB106" s="111" t="s">
        <v>6</v>
      </c>
      <c r="CC106" s="111" t="s">
        <v>6</v>
      </c>
      <c r="CD106" s="111" t="s">
        <v>6</v>
      </c>
      <c r="CE106" s="111" t="s">
        <v>6</v>
      </c>
      <c r="CF106" s="111" t="s">
        <v>6</v>
      </c>
      <c r="CG106" s="111" t="s">
        <v>184</v>
      </c>
      <c r="CH106" s="111" t="s">
        <v>6</v>
      </c>
      <c r="CI106" s="111" t="s">
        <v>6</v>
      </c>
      <c r="CJ106" s="111" t="s">
        <v>6</v>
      </c>
      <c r="CK106" s="111" t="s">
        <v>6</v>
      </c>
      <c r="CL106" s="111" t="s">
        <v>6</v>
      </c>
      <c r="CM106" s="111" t="s">
        <v>6</v>
      </c>
      <c r="CN106" s="111" t="s">
        <v>184</v>
      </c>
      <c r="CO106" s="111" t="s">
        <v>212</v>
      </c>
      <c r="CP106" s="111" t="s">
        <v>118</v>
      </c>
      <c r="CQ106" s="111" t="s">
        <v>184</v>
      </c>
      <c r="CR106" s="111" t="s">
        <v>243</v>
      </c>
      <c r="CS106" s="111" t="s">
        <v>1074</v>
      </c>
      <c r="CT106" s="111" t="s">
        <v>188</v>
      </c>
      <c r="CU106" s="111" t="s">
        <v>186</v>
      </c>
      <c r="CV106" s="111" t="s">
        <v>184</v>
      </c>
      <c r="CW106" s="111" t="s">
        <v>184</v>
      </c>
      <c r="CX106" s="111" t="s">
        <v>184</v>
      </c>
      <c r="CY106" s="111" t="s">
        <v>2519</v>
      </c>
      <c r="CZ106" s="111" t="s">
        <v>2524</v>
      </c>
      <c r="DA106" s="155" t="s">
        <v>184</v>
      </c>
      <c r="DB106" s="155" t="s">
        <v>6</v>
      </c>
      <c r="DC106" s="155" t="s">
        <v>6</v>
      </c>
      <c r="DD106" s="155" t="s">
        <v>3493</v>
      </c>
      <c r="DE106" s="155" t="s">
        <v>119</v>
      </c>
      <c r="DF106" s="155" t="s">
        <v>6</v>
      </c>
      <c r="DG106" s="155" t="s">
        <v>6</v>
      </c>
      <c r="DH106" s="155" t="s">
        <v>3595</v>
      </c>
      <c r="DI106" s="155" t="s">
        <v>119</v>
      </c>
      <c r="DJ106" s="155" t="s">
        <v>6</v>
      </c>
      <c r="DK106" s="155" t="s">
        <v>6</v>
      </c>
      <c r="DL106" s="155" t="s">
        <v>6</v>
      </c>
      <c r="DM106" s="155" t="s">
        <v>6</v>
      </c>
      <c r="DN106" s="155" t="s">
        <v>6</v>
      </c>
      <c r="DO106" s="155" t="s">
        <v>6</v>
      </c>
      <c r="DP106" s="155" t="s">
        <v>6</v>
      </c>
      <c r="DQ106" s="155" t="s">
        <v>6</v>
      </c>
      <c r="DR106" s="155" t="s">
        <v>6</v>
      </c>
      <c r="DS106" s="155" t="s">
        <v>6</v>
      </c>
      <c r="DT106" s="155" t="s">
        <v>2996</v>
      </c>
      <c r="DU106" s="155" t="s">
        <v>2997</v>
      </c>
      <c r="DV106" s="111" t="s">
        <v>2560</v>
      </c>
      <c r="DW106" s="111" t="s">
        <v>1177</v>
      </c>
      <c r="DX106" s="111" t="s">
        <v>1177</v>
      </c>
      <c r="DY106" s="198" t="s">
        <v>3727</v>
      </c>
      <c r="DZ106" s="198" t="s">
        <v>3699</v>
      </c>
      <c r="EA106" s="198" t="s">
        <v>2998</v>
      </c>
      <c r="EB106" s="190" t="s">
        <v>13</v>
      </c>
      <c r="EC106" s="198" t="s">
        <v>2999</v>
      </c>
      <c r="ED106" s="198" t="s">
        <v>6</v>
      </c>
      <c r="EE106" s="198" t="s">
        <v>2735</v>
      </c>
      <c r="EF106" s="358">
        <v>30</v>
      </c>
      <c r="EG106" s="216" t="s">
        <v>3501</v>
      </c>
      <c r="EH106" s="155" t="s">
        <v>2375</v>
      </c>
      <c r="EI106" s="155" t="s">
        <v>119</v>
      </c>
      <c r="EJ106" s="155" t="s">
        <v>184</v>
      </c>
      <c r="EK106" s="155" t="s">
        <v>6</v>
      </c>
      <c r="EL106" s="155" t="s">
        <v>6</v>
      </c>
      <c r="EM106" s="155" t="s">
        <v>6</v>
      </c>
      <c r="EN106" s="155" t="s">
        <v>6</v>
      </c>
      <c r="EO106" s="155" t="s">
        <v>6</v>
      </c>
      <c r="EP106" s="155" t="s">
        <v>6</v>
      </c>
      <c r="EQ106" s="155" t="s">
        <v>6</v>
      </c>
      <c r="ER106" s="155" t="s">
        <v>6</v>
      </c>
      <c r="ES106" s="155" t="s">
        <v>6</v>
      </c>
      <c r="ET106" s="155" t="s">
        <v>6</v>
      </c>
      <c r="EU106" s="155" t="s">
        <v>184</v>
      </c>
      <c r="EV106" s="155" t="s">
        <v>6</v>
      </c>
      <c r="EW106" s="155" t="s">
        <v>6</v>
      </c>
      <c r="EX106" s="155" t="s">
        <v>6</v>
      </c>
      <c r="EY106" s="155" t="s">
        <v>184</v>
      </c>
      <c r="EZ106" s="155" t="s">
        <v>203</v>
      </c>
      <c r="FA106" s="155" t="s">
        <v>184</v>
      </c>
    </row>
    <row r="107" spans="1:157" s="317" customFormat="1" ht="58" customHeight="1" x14ac:dyDescent="0.35">
      <c r="A107" s="317" t="s">
        <v>2095</v>
      </c>
      <c r="B107" s="317" t="s">
        <v>2262</v>
      </c>
      <c r="C107" s="318" t="s">
        <v>3494</v>
      </c>
      <c r="D107" s="317" t="s">
        <v>1321</v>
      </c>
      <c r="E107" s="217" t="s">
        <v>3618</v>
      </c>
      <c r="F107" s="217" t="s">
        <v>3529</v>
      </c>
      <c r="G107" s="317">
        <v>2010</v>
      </c>
      <c r="H107" s="217" t="s">
        <v>3643</v>
      </c>
      <c r="I107" s="217" t="s">
        <v>3684</v>
      </c>
      <c r="J107" s="217" t="s">
        <v>3685</v>
      </c>
      <c r="K107" s="317" t="s">
        <v>1304</v>
      </c>
      <c r="L107" s="317" t="s">
        <v>2993</v>
      </c>
      <c r="M107" s="317" t="s">
        <v>6</v>
      </c>
      <c r="N107" s="317" t="s">
        <v>3723</v>
      </c>
      <c r="O107" s="317" t="s">
        <v>144</v>
      </c>
      <c r="P107" s="317" t="s">
        <v>119</v>
      </c>
      <c r="Q107" s="317" t="s">
        <v>6</v>
      </c>
      <c r="R107" s="317" t="s">
        <v>6</v>
      </c>
      <c r="S107" s="317" t="s">
        <v>6</v>
      </c>
      <c r="T107" s="317" t="s">
        <v>6</v>
      </c>
      <c r="U107" s="317" t="s">
        <v>6</v>
      </c>
      <c r="V107" s="317" t="s">
        <v>184</v>
      </c>
      <c r="W107" s="317" t="s">
        <v>6</v>
      </c>
      <c r="X107" s="317" t="s">
        <v>6</v>
      </c>
      <c r="Y107" s="317" t="s">
        <v>6</v>
      </c>
      <c r="Z107" s="317" t="s">
        <v>6</v>
      </c>
      <c r="AA107" s="317" t="s">
        <v>6</v>
      </c>
      <c r="AB107" s="317" t="s">
        <v>6</v>
      </c>
      <c r="AC107" s="317" t="s">
        <v>184</v>
      </c>
      <c r="AD107" s="317" t="s">
        <v>378</v>
      </c>
      <c r="AE107" s="317" t="s">
        <v>119</v>
      </c>
      <c r="AF107" s="317" t="s">
        <v>6</v>
      </c>
      <c r="AG107" s="317" t="s">
        <v>1312</v>
      </c>
      <c r="AH107" s="317" t="s">
        <v>119</v>
      </c>
      <c r="AI107" s="317" t="s">
        <v>378</v>
      </c>
      <c r="AJ107" s="317" t="s">
        <v>119</v>
      </c>
      <c r="AK107" s="317" t="s">
        <v>110</v>
      </c>
      <c r="AL107" s="317" t="s">
        <v>118</v>
      </c>
      <c r="AM107" s="317" t="s">
        <v>2994</v>
      </c>
      <c r="AN107" s="317" t="s">
        <v>2150</v>
      </c>
      <c r="AO107" s="317" t="s">
        <v>6</v>
      </c>
      <c r="AP107" s="317" t="s">
        <v>165</v>
      </c>
      <c r="AQ107" s="317" t="s">
        <v>134</v>
      </c>
      <c r="AR107" s="317" t="s">
        <v>119</v>
      </c>
      <c r="AS107" s="317" t="s">
        <v>184</v>
      </c>
      <c r="AT107" s="317" t="s">
        <v>3706</v>
      </c>
      <c r="AU107" s="317" t="s">
        <v>118</v>
      </c>
      <c r="AV107" s="216" t="s">
        <v>2196</v>
      </c>
      <c r="AW107" s="317" t="s">
        <v>6</v>
      </c>
      <c r="AX107" s="317" t="s">
        <v>2995</v>
      </c>
      <c r="AY107" s="317" t="s">
        <v>6</v>
      </c>
      <c r="AZ107" s="317" t="s">
        <v>184</v>
      </c>
      <c r="BA107" s="317" t="s">
        <v>150</v>
      </c>
      <c r="BB107" s="317" t="s">
        <v>119</v>
      </c>
      <c r="BC107" s="317" t="s">
        <v>2527</v>
      </c>
      <c r="BD107" s="317" t="s">
        <v>119</v>
      </c>
      <c r="BE107" s="317" t="s">
        <v>184</v>
      </c>
      <c r="BF107" s="317" t="s">
        <v>6</v>
      </c>
      <c r="BG107" s="317" t="s">
        <v>6</v>
      </c>
      <c r="BH107" s="317" t="s">
        <v>13</v>
      </c>
      <c r="BI107" s="317" t="s">
        <v>13</v>
      </c>
      <c r="BJ107" s="317" t="s">
        <v>6</v>
      </c>
      <c r="BK107" s="317" t="s">
        <v>6</v>
      </c>
      <c r="BL107" s="317" t="s">
        <v>6</v>
      </c>
      <c r="BM107" s="317" t="s">
        <v>6</v>
      </c>
      <c r="BN107" s="317" t="s">
        <v>6</v>
      </c>
      <c r="BO107" s="317" t="s">
        <v>6</v>
      </c>
      <c r="BP107" s="317" t="s">
        <v>184</v>
      </c>
      <c r="BQ107" s="317" t="s">
        <v>2125</v>
      </c>
      <c r="BR107" s="317" t="s">
        <v>119</v>
      </c>
      <c r="BS107" s="317" t="s">
        <v>184</v>
      </c>
      <c r="BT107" s="317" t="s">
        <v>13</v>
      </c>
      <c r="BU107" s="317" t="s">
        <v>13</v>
      </c>
      <c r="BV107" s="317" t="s">
        <v>184</v>
      </c>
      <c r="BW107" s="317" t="s">
        <v>6</v>
      </c>
      <c r="BX107" s="317" t="s">
        <v>6</v>
      </c>
      <c r="BY107" s="317">
        <v>2009</v>
      </c>
      <c r="BZ107" s="317" t="s">
        <v>119</v>
      </c>
      <c r="CA107" s="317" t="s">
        <v>303</v>
      </c>
      <c r="CB107" s="317" t="s">
        <v>6</v>
      </c>
      <c r="CC107" s="317" t="s">
        <v>6</v>
      </c>
      <c r="CD107" s="317" t="s">
        <v>6</v>
      </c>
      <c r="CE107" s="317" t="s">
        <v>6</v>
      </c>
      <c r="CF107" s="317" t="s">
        <v>6</v>
      </c>
      <c r="CG107" s="317" t="s">
        <v>184</v>
      </c>
      <c r="CH107" s="317" t="s">
        <v>6</v>
      </c>
      <c r="CI107" s="317" t="s">
        <v>6</v>
      </c>
      <c r="CJ107" s="317" t="s">
        <v>6</v>
      </c>
      <c r="CK107" s="317" t="s">
        <v>6</v>
      </c>
      <c r="CL107" s="317" t="s">
        <v>6</v>
      </c>
      <c r="CM107" s="317" t="s">
        <v>6</v>
      </c>
      <c r="CN107" s="317" t="s">
        <v>184</v>
      </c>
      <c r="CO107" s="317" t="s">
        <v>212</v>
      </c>
      <c r="CP107" s="317" t="s">
        <v>118</v>
      </c>
      <c r="CQ107" s="317" t="s">
        <v>184</v>
      </c>
      <c r="CR107" s="317" t="s">
        <v>243</v>
      </c>
      <c r="CS107" s="317" t="s">
        <v>1074</v>
      </c>
      <c r="CT107" s="317" t="s">
        <v>188</v>
      </c>
      <c r="CU107" s="317" t="s">
        <v>186</v>
      </c>
      <c r="CV107" s="317" t="s">
        <v>184</v>
      </c>
      <c r="CW107" s="317" t="s">
        <v>184</v>
      </c>
      <c r="CX107" s="317" t="s">
        <v>184</v>
      </c>
      <c r="CY107" s="317" t="s">
        <v>2519</v>
      </c>
      <c r="CZ107" s="317" t="s">
        <v>2524</v>
      </c>
      <c r="DA107" s="317" t="s">
        <v>184</v>
      </c>
      <c r="DB107" s="317" t="s">
        <v>6</v>
      </c>
      <c r="DC107" s="317" t="s">
        <v>6</v>
      </c>
      <c r="DD107" s="317" t="s">
        <v>3493</v>
      </c>
      <c r="DE107" s="317" t="s">
        <v>119</v>
      </c>
      <c r="DF107" s="317" t="s">
        <v>6</v>
      </c>
      <c r="DG107" s="317" t="s">
        <v>6</v>
      </c>
      <c r="DH107" s="317" t="s">
        <v>3595</v>
      </c>
      <c r="DI107" s="317" t="s">
        <v>119</v>
      </c>
      <c r="DJ107" s="317" t="s">
        <v>6</v>
      </c>
      <c r="DK107" s="317" t="s">
        <v>6</v>
      </c>
      <c r="DL107" s="317" t="s">
        <v>6</v>
      </c>
      <c r="DM107" s="317" t="s">
        <v>6</v>
      </c>
      <c r="DN107" s="317" t="s">
        <v>6</v>
      </c>
      <c r="DO107" s="317" t="s">
        <v>6</v>
      </c>
      <c r="DP107" s="317" t="s">
        <v>6</v>
      </c>
      <c r="DQ107" s="317" t="s">
        <v>6</v>
      </c>
      <c r="DR107" s="317" t="s">
        <v>6</v>
      </c>
      <c r="DS107" s="317" t="s">
        <v>6</v>
      </c>
      <c r="DT107" s="317" t="s">
        <v>2996</v>
      </c>
      <c r="DU107" s="317" t="s">
        <v>2997</v>
      </c>
      <c r="DV107" s="317" t="s">
        <v>2560</v>
      </c>
      <c r="DW107" s="317" t="s">
        <v>1177</v>
      </c>
      <c r="DX107" s="317" t="s">
        <v>1177</v>
      </c>
      <c r="DY107" s="319" t="s">
        <v>3727</v>
      </c>
      <c r="DZ107" s="198" t="s">
        <v>3699</v>
      </c>
      <c r="EA107" s="319" t="s">
        <v>2998</v>
      </c>
      <c r="EB107" s="320" t="s">
        <v>13</v>
      </c>
      <c r="EC107" s="319" t="s">
        <v>2999</v>
      </c>
      <c r="ED107" s="319" t="s">
        <v>6</v>
      </c>
      <c r="EE107" s="198" t="s">
        <v>2540</v>
      </c>
      <c r="EF107" s="358">
        <v>30</v>
      </c>
      <c r="EG107" s="216" t="s">
        <v>3501</v>
      </c>
      <c r="EH107" s="317" t="s">
        <v>2375</v>
      </c>
      <c r="EI107" s="317" t="s">
        <v>119</v>
      </c>
      <c r="EJ107" s="317" t="s">
        <v>184</v>
      </c>
      <c r="EK107" s="317" t="s">
        <v>6</v>
      </c>
      <c r="EL107" s="317" t="s">
        <v>6</v>
      </c>
      <c r="EM107" s="317" t="s">
        <v>6</v>
      </c>
      <c r="EN107" s="317" t="s">
        <v>6</v>
      </c>
      <c r="EO107" s="317" t="s">
        <v>6</v>
      </c>
      <c r="EP107" s="317" t="s">
        <v>6</v>
      </c>
      <c r="EQ107" s="317" t="s">
        <v>6</v>
      </c>
      <c r="ER107" s="317" t="s">
        <v>6</v>
      </c>
      <c r="ES107" s="317" t="s">
        <v>6</v>
      </c>
      <c r="ET107" s="317" t="s">
        <v>6</v>
      </c>
      <c r="EU107" s="317" t="s">
        <v>184</v>
      </c>
      <c r="EV107" s="317" t="s">
        <v>6</v>
      </c>
      <c r="EW107" s="317" t="s">
        <v>6</v>
      </c>
      <c r="EX107" s="317" t="s">
        <v>6</v>
      </c>
      <c r="EY107" s="317" t="s">
        <v>184</v>
      </c>
      <c r="EZ107" s="317" t="s">
        <v>203</v>
      </c>
      <c r="FA107" s="317" t="s">
        <v>184</v>
      </c>
    </row>
    <row r="108" spans="1:157" s="110" customFormat="1" ht="58" customHeight="1" x14ac:dyDescent="0.35">
      <c r="A108" s="155" t="s">
        <v>2097</v>
      </c>
      <c r="B108" s="155" t="s">
        <v>2262</v>
      </c>
      <c r="C108" s="29" t="s">
        <v>2476</v>
      </c>
      <c r="D108" s="155" t="s">
        <v>1321</v>
      </c>
      <c r="E108" s="217" t="s">
        <v>3618</v>
      </c>
      <c r="F108" s="217" t="s">
        <v>3529</v>
      </c>
      <c r="G108" s="155">
        <v>2010</v>
      </c>
      <c r="H108" s="217" t="s">
        <v>3643</v>
      </c>
      <c r="I108" s="217" t="s">
        <v>3684</v>
      </c>
      <c r="J108" s="217" t="s">
        <v>3685</v>
      </c>
      <c r="K108" s="155" t="s">
        <v>1304</v>
      </c>
      <c r="L108" s="155" t="s">
        <v>2993</v>
      </c>
      <c r="M108" s="155" t="s">
        <v>6</v>
      </c>
      <c r="N108" s="155" t="s">
        <v>3723</v>
      </c>
      <c r="O108" s="111" t="s">
        <v>144</v>
      </c>
      <c r="P108" s="111" t="s">
        <v>119</v>
      </c>
      <c r="Q108" s="111" t="s">
        <v>6</v>
      </c>
      <c r="R108" s="111" t="s">
        <v>6</v>
      </c>
      <c r="S108" s="155" t="s">
        <v>6</v>
      </c>
      <c r="T108" s="155" t="s">
        <v>6</v>
      </c>
      <c r="U108" s="217" t="s">
        <v>6</v>
      </c>
      <c r="V108" s="155" t="s">
        <v>184</v>
      </c>
      <c r="W108" s="155" t="s">
        <v>6</v>
      </c>
      <c r="X108" s="155" t="s">
        <v>6</v>
      </c>
      <c r="Y108" s="155" t="s">
        <v>6</v>
      </c>
      <c r="Z108" s="155" t="s">
        <v>6</v>
      </c>
      <c r="AA108" s="155" t="s">
        <v>6</v>
      </c>
      <c r="AB108" s="155" t="s">
        <v>6</v>
      </c>
      <c r="AC108" s="155" t="s">
        <v>184</v>
      </c>
      <c r="AD108" s="155" t="s">
        <v>378</v>
      </c>
      <c r="AE108" s="155" t="s">
        <v>119</v>
      </c>
      <c r="AF108" s="216" t="s">
        <v>6</v>
      </c>
      <c r="AG108" s="155" t="s">
        <v>1312</v>
      </c>
      <c r="AH108" s="155" t="s">
        <v>119</v>
      </c>
      <c r="AI108" s="155" t="s">
        <v>378</v>
      </c>
      <c r="AJ108" s="155" t="s">
        <v>119</v>
      </c>
      <c r="AK108" s="155" t="s">
        <v>110</v>
      </c>
      <c r="AL108" s="155" t="s">
        <v>118</v>
      </c>
      <c r="AM108" s="111" t="s">
        <v>2994</v>
      </c>
      <c r="AN108" s="111" t="s">
        <v>2150</v>
      </c>
      <c r="AO108" s="111" t="s">
        <v>6</v>
      </c>
      <c r="AP108" s="111" t="s">
        <v>165</v>
      </c>
      <c r="AQ108" s="111" t="s">
        <v>134</v>
      </c>
      <c r="AR108" s="111" t="s">
        <v>119</v>
      </c>
      <c r="AS108" s="111" t="s">
        <v>184</v>
      </c>
      <c r="AT108" s="111" t="s">
        <v>3706</v>
      </c>
      <c r="AU108" s="111" t="s">
        <v>118</v>
      </c>
      <c r="AV108" s="216" t="s">
        <v>2196</v>
      </c>
      <c r="AW108" s="111" t="s">
        <v>6</v>
      </c>
      <c r="AX108" s="111" t="s">
        <v>2995</v>
      </c>
      <c r="AY108" s="111" t="s">
        <v>6</v>
      </c>
      <c r="AZ108" s="111" t="s">
        <v>184</v>
      </c>
      <c r="BA108" s="111" t="s">
        <v>150</v>
      </c>
      <c r="BB108" s="111" t="s">
        <v>119</v>
      </c>
      <c r="BC108" s="111" t="s">
        <v>2527</v>
      </c>
      <c r="BD108" s="111" t="s">
        <v>119</v>
      </c>
      <c r="BE108" s="111" t="s">
        <v>184</v>
      </c>
      <c r="BF108" s="111" t="s">
        <v>6</v>
      </c>
      <c r="BG108" s="111" t="s">
        <v>6</v>
      </c>
      <c r="BH108" s="111" t="s">
        <v>13</v>
      </c>
      <c r="BI108" s="111" t="s">
        <v>13</v>
      </c>
      <c r="BJ108" s="111" t="s">
        <v>6</v>
      </c>
      <c r="BK108" s="111" t="s">
        <v>6</v>
      </c>
      <c r="BL108" s="111" t="s">
        <v>6</v>
      </c>
      <c r="BM108" s="111" t="s">
        <v>6</v>
      </c>
      <c r="BN108" s="111" t="s">
        <v>6</v>
      </c>
      <c r="BO108" s="111" t="s">
        <v>6</v>
      </c>
      <c r="BP108" s="111" t="s">
        <v>184</v>
      </c>
      <c r="BQ108" s="111" t="s">
        <v>2125</v>
      </c>
      <c r="BR108" s="111" t="s">
        <v>119</v>
      </c>
      <c r="BS108" s="111" t="s">
        <v>184</v>
      </c>
      <c r="BT108" s="111" t="s">
        <v>13</v>
      </c>
      <c r="BU108" s="111" t="s">
        <v>13</v>
      </c>
      <c r="BV108" s="111" t="s">
        <v>184</v>
      </c>
      <c r="BW108" s="111" t="s">
        <v>6</v>
      </c>
      <c r="BX108" s="111" t="s">
        <v>6</v>
      </c>
      <c r="BY108" s="111">
        <v>2009</v>
      </c>
      <c r="BZ108" s="111" t="s">
        <v>119</v>
      </c>
      <c r="CA108" s="111" t="s">
        <v>303</v>
      </c>
      <c r="CB108" s="111" t="s">
        <v>6</v>
      </c>
      <c r="CC108" s="111" t="s">
        <v>6</v>
      </c>
      <c r="CD108" s="111" t="s">
        <v>6</v>
      </c>
      <c r="CE108" s="111" t="s">
        <v>6</v>
      </c>
      <c r="CF108" s="111" t="s">
        <v>6</v>
      </c>
      <c r="CG108" s="111" t="s">
        <v>184</v>
      </c>
      <c r="CH108" s="111" t="s">
        <v>6</v>
      </c>
      <c r="CI108" s="111" t="s">
        <v>6</v>
      </c>
      <c r="CJ108" s="111" t="s">
        <v>6</v>
      </c>
      <c r="CK108" s="111" t="s">
        <v>6</v>
      </c>
      <c r="CL108" s="111" t="s">
        <v>6</v>
      </c>
      <c r="CM108" s="111" t="s">
        <v>6</v>
      </c>
      <c r="CN108" s="111" t="s">
        <v>184</v>
      </c>
      <c r="CO108" s="111" t="s">
        <v>212</v>
      </c>
      <c r="CP108" s="111" t="s">
        <v>118</v>
      </c>
      <c r="CQ108" s="111" t="s">
        <v>184</v>
      </c>
      <c r="CR108" s="111" t="s">
        <v>243</v>
      </c>
      <c r="CS108" s="111" t="s">
        <v>1074</v>
      </c>
      <c r="CT108" s="111" t="s">
        <v>188</v>
      </c>
      <c r="CU108" s="111" t="s">
        <v>186</v>
      </c>
      <c r="CV108" s="111" t="s">
        <v>184</v>
      </c>
      <c r="CW108" s="111" t="s">
        <v>184</v>
      </c>
      <c r="CX108" s="111" t="s">
        <v>184</v>
      </c>
      <c r="CY108" s="111" t="s">
        <v>2519</v>
      </c>
      <c r="CZ108" s="111" t="s">
        <v>2524</v>
      </c>
      <c r="DA108" s="155" t="s">
        <v>184</v>
      </c>
      <c r="DB108" s="155" t="s">
        <v>6</v>
      </c>
      <c r="DC108" s="155" t="s">
        <v>6</v>
      </c>
      <c r="DD108" s="155" t="s">
        <v>6</v>
      </c>
      <c r="DE108" s="155" t="s">
        <v>119</v>
      </c>
      <c r="DF108" s="155" t="s">
        <v>6</v>
      </c>
      <c r="DG108" s="155" t="s">
        <v>6</v>
      </c>
      <c r="DH108" s="155" t="s">
        <v>3595</v>
      </c>
      <c r="DI108" s="155" t="s">
        <v>119</v>
      </c>
      <c r="DJ108" s="155" t="s">
        <v>6</v>
      </c>
      <c r="DK108" s="155" t="s">
        <v>6</v>
      </c>
      <c r="DL108" s="155" t="s">
        <v>6</v>
      </c>
      <c r="DM108" s="155" t="s">
        <v>6</v>
      </c>
      <c r="DN108" s="155" t="s">
        <v>6</v>
      </c>
      <c r="DO108" s="155" t="s">
        <v>6</v>
      </c>
      <c r="DP108" s="155" t="s">
        <v>6</v>
      </c>
      <c r="DQ108" s="155" t="s">
        <v>6</v>
      </c>
      <c r="DR108" s="155" t="s">
        <v>6</v>
      </c>
      <c r="DS108" s="155" t="s">
        <v>6</v>
      </c>
      <c r="DT108" s="155" t="s">
        <v>2996</v>
      </c>
      <c r="DU108" s="155" t="s">
        <v>2997</v>
      </c>
      <c r="DV108" s="111" t="s">
        <v>2560</v>
      </c>
      <c r="DW108" s="111" t="s">
        <v>1177</v>
      </c>
      <c r="DX108" s="111" t="s">
        <v>1177</v>
      </c>
      <c r="DY108" s="198" t="s">
        <v>3727</v>
      </c>
      <c r="DZ108" s="198" t="s">
        <v>3699</v>
      </c>
      <c r="EA108" s="198" t="s">
        <v>2998</v>
      </c>
      <c r="EB108" s="190" t="s">
        <v>13</v>
      </c>
      <c r="EC108" s="198" t="s">
        <v>2999</v>
      </c>
      <c r="ED108" s="198" t="s">
        <v>6</v>
      </c>
      <c r="EE108" s="198" t="s">
        <v>2723</v>
      </c>
      <c r="EF108" s="358">
        <v>30</v>
      </c>
      <c r="EG108" s="216" t="s">
        <v>3501</v>
      </c>
      <c r="EH108" s="155" t="s">
        <v>2375</v>
      </c>
      <c r="EI108" s="155" t="s">
        <v>119</v>
      </c>
      <c r="EJ108" s="155" t="s">
        <v>184</v>
      </c>
      <c r="EK108" s="155" t="s">
        <v>6</v>
      </c>
      <c r="EL108" s="155" t="s">
        <v>6</v>
      </c>
      <c r="EM108" s="155" t="s">
        <v>6</v>
      </c>
      <c r="EN108" s="155" t="s">
        <v>6</v>
      </c>
      <c r="EO108" s="155" t="s">
        <v>6</v>
      </c>
      <c r="EP108" s="155" t="s">
        <v>6</v>
      </c>
      <c r="EQ108" s="155" t="s">
        <v>6</v>
      </c>
      <c r="ER108" s="155" t="s">
        <v>6</v>
      </c>
      <c r="ES108" s="155" t="s">
        <v>6</v>
      </c>
      <c r="ET108" s="155" t="s">
        <v>6</v>
      </c>
      <c r="EU108" s="155" t="s">
        <v>184</v>
      </c>
      <c r="EV108" s="155" t="s">
        <v>6</v>
      </c>
      <c r="EW108" s="155" t="s">
        <v>6</v>
      </c>
      <c r="EX108" s="155" t="s">
        <v>6</v>
      </c>
      <c r="EY108" s="155" t="s">
        <v>184</v>
      </c>
      <c r="EZ108" s="155" t="s">
        <v>203</v>
      </c>
      <c r="FA108" s="155" t="s">
        <v>184</v>
      </c>
    </row>
    <row r="109" spans="1:157" s="317" customFormat="1" ht="58" customHeight="1" x14ac:dyDescent="0.35">
      <c r="A109" s="317" t="s">
        <v>3495</v>
      </c>
      <c r="B109" s="317" t="s">
        <v>2262</v>
      </c>
      <c r="C109" s="318" t="s">
        <v>3498</v>
      </c>
      <c r="D109" s="317" t="s">
        <v>1321</v>
      </c>
      <c r="E109" s="217" t="s">
        <v>3618</v>
      </c>
      <c r="F109" s="217" t="s">
        <v>3529</v>
      </c>
      <c r="G109" s="317">
        <v>2010</v>
      </c>
      <c r="H109" s="217" t="s">
        <v>3643</v>
      </c>
      <c r="I109" s="217" t="s">
        <v>3684</v>
      </c>
      <c r="J109" s="217" t="s">
        <v>3685</v>
      </c>
      <c r="K109" s="317" t="s">
        <v>1304</v>
      </c>
      <c r="L109" s="317" t="s">
        <v>2993</v>
      </c>
      <c r="M109" s="317" t="s">
        <v>6</v>
      </c>
      <c r="N109" s="317" t="s">
        <v>3723</v>
      </c>
      <c r="O109" s="317" t="s">
        <v>144</v>
      </c>
      <c r="P109" s="317" t="s">
        <v>119</v>
      </c>
      <c r="Q109" s="317" t="s">
        <v>6</v>
      </c>
      <c r="R109" s="317" t="s">
        <v>6</v>
      </c>
      <c r="S109" s="317" t="s">
        <v>6</v>
      </c>
      <c r="T109" s="317" t="s">
        <v>6</v>
      </c>
      <c r="U109" s="317" t="s">
        <v>6</v>
      </c>
      <c r="V109" s="317" t="s">
        <v>184</v>
      </c>
      <c r="W109" s="317" t="s">
        <v>6</v>
      </c>
      <c r="X109" s="317" t="s">
        <v>6</v>
      </c>
      <c r="Y109" s="317" t="s">
        <v>6</v>
      </c>
      <c r="Z109" s="317" t="s">
        <v>6</v>
      </c>
      <c r="AA109" s="317" t="s">
        <v>6</v>
      </c>
      <c r="AB109" s="317" t="s">
        <v>6</v>
      </c>
      <c r="AC109" s="317" t="s">
        <v>184</v>
      </c>
      <c r="AD109" s="317" t="s">
        <v>378</v>
      </c>
      <c r="AE109" s="317" t="s">
        <v>119</v>
      </c>
      <c r="AF109" s="317" t="s">
        <v>6</v>
      </c>
      <c r="AG109" s="317" t="s">
        <v>1312</v>
      </c>
      <c r="AH109" s="317" t="s">
        <v>119</v>
      </c>
      <c r="AI109" s="317" t="s">
        <v>378</v>
      </c>
      <c r="AJ109" s="317" t="s">
        <v>119</v>
      </c>
      <c r="AK109" s="317" t="s">
        <v>110</v>
      </c>
      <c r="AL109" s="317" t="s">
        <v>118</v>
      </c>
      <c r="AM109" s="317" t="s">
        <v>2994</v>
      </c>
      <c r="AN109" s="317" t="s">
        <v>2150</v>
      </c>
      <c r="AO109" s="317" t="s">
        <v>6</v>
      </c>
      <c r="AP109" s="317" t="s">
        <v>165</v>
      </c>
      <c r="AQ109" s="317" t="s">
        <v>134</v>
      </c>
      <c r="AR109" s="317" t="s">
        <v>119</v>
      </c>
      <c r="AS109" s="317" t="s">
        <v>184</v>
      </c>
      <c r="AT109" s="317" t="s">
        <v>3706</v>
      </c>
      <c r="AU109" s="317" t="s">
        <v>118</v>
      </c>
      <c r="AV109" s="216" t="s">
        <v>2196</v>
      </c>
      <c r="AW109" s="317" t="s">
        <v>6</v>
      </c>
      <c r="AX109" s="317" t="s">
        <v>2995</v>
      </c>
      <c r="AY109" s="317" t="s">
        <v>6</v>
      </c>
      <c r="AZ109" s="317" t="s">
        <v>184</v>
      </c>
      <c r="BA109" s="317" t="s">
        <v>150</v>
      </c>
      <c r="BB109" s="317" t="s">
        <v>119</v>
      </c>
      <c r="BC109" s="317" t="s">
        <v>2527</v>
      </c>
      <c r="BD109" s="317" t="s">
        <v>119</v>
      </c>
      <c r="BE109" s="317" t="s">
        <v>184</v>
      </c>
      <c r="BF109" s="317" t="s">
        <v>6</v>
      </c>
      <c r="BG109" s="317" t="s">
        <v>6</v>
      </c>
      <c r="BH109" s="317" t="s">
        <v>13</v>
      </c>
      <c r="BI109" s="317" t="s">
        <v>13</v>
      </c>
      <c r="BJ109" s="317" t="s">
        <v>6</v>
      </c>
      <c r="BK109" s="317" t="s">
        <v>6</v>
      </c>
      <c r="BL109" s="317" t="s">
        <v>6</v>
      </c>
      <c r="BM109" s="317" t="s">
        <v>6</v>
      </c>
      <c r="BN109" s="317" t="s">
        <v>6</v>
      </c>
      <c r="BO109" s="317" t="s">
        <v>6</v>
      </c>
      <c r="BP109" s="317" t="s">
        <v>184</v>
      </c>
      <c r="BQ109" s="317" t="s">
        <v>2125</v>
      </c>
      <c r="BR109" s="317" t="s">
        <v>119</v>
      </c>
      <c r="BS109" s="317" t="s">
        <v>184</v>
      </c>
      <c r="BT109" s="317" t="s">
        <v>13</v>
      </c>
      <c r="BU109" s="317" t="s">
        <v>13</v>
      </c>
      <c r="BV109" s="317" t="s">
        <v>184</v>
      </c>
      <c r="BW109" s="317" t="s">
        <v>6</v>
      </c>
      <c r="BX109" s="317" t="s">
        <v>6</v>
      </c>
      <c r="BY109" s="317">
        <v>2009</v>
      </c>
      <c r="BZ109" s="317" t="s">
        <v>119</v>
      </c>
      <c r="CA109" s="317" t="s">
        <v>303</v>
      </c>
      <c r="CB109" s="317" t="s">
        <v>6</v>
      </c>
      <c r="CC109" s="317" t="s">
        <v>6</v>
      </c>
      <c r="CD109" s="317" t="s">
        <v>6</v>
      </c>
      <c r="CE109" s="317" t="s">
        <v>6</v>
      </c>
      <c r="CF109" s="317" t="s">
        <v>6</v>
      </c>
      <c r="CG109" s="317" t="s">
        <v>184</v>
      </c>
      <c r="CH109" s="317" t="s">
        <v>6</v>
      </c>
      <c r="CI109" s="317" t="s">
        <v>6</v>
      </c>
      <c r="CJ109" s="317" t="s">
        <v>6</v>
      </c>
      <c r="CK109" s="317" t="s">
        <v>6</v>
      </c>
      <c r="CL109" s="317" t="s">
        <v>6</v>
      </c>
      <c r="CM109" s="317" t="s">
        <v>6</v>
      </c>
      <c r="CN109" s="317" t="s">
        <v>184</v>
      </c>
      <c r="CO109" s="317" t="s">
        <v>212</v>
      </c>
      <c r="CP109" s="317" t="s">
        <v>118</v>
      </c>
      <c r="CQ109" s="317" t="s">
        <v>184</v>
      </c>
      <c r="CR109" s="317" t="s">
        <v>243</v>
      </c>
      <c r="CS109" s="317" t="s">
        <v>1074</v>
      </c>
      <c r="CT109" s="317" t="s">
        <v>188</v>
      </c>
      <c r="CU109" s="317" t="s">
        <v>186</v>
      </c>
      <c r="CV109" s="317" t="s">
        <v>184</v>
      </c>
      <c r="CW109" s="317" t="s">
        <v>184</v>
      </c>
      <c r="CX109" s="317" t="s">
        <v>184</v>
      </c>
      <c r="CY109" s="317" t="s">
        <v>2519</v>
      </c>
      <c r="CZ109" s="317" t="s">
        <v>2524</v>
      </c>
      <c r="DA109" s="317" t="s">
        <v>184</v>
      </c>
      <c r="DB109" s="317" t="s">
        <v>6</v>
      </c>
      <c r="DC109" s="317" t="s">
        <v>6</v>
      </c>
      <c r="DD109" s="317" t="s">
        <v>6</v>
      </c>
      <c r="DE109" s="317" t="s">
        <v>119</v>
      </c>
      <c r="DF109" s="317" t="s">
        <v>6</v>
      </c>
      <c r="DG109" s="317" t="s">
        <v>6</v>
      </c>
      <c r="DH109" s="317" t="s">
        <v>3595</v>
      </c>
      <c r="DI109" s="317" t="s">
        <v>119</v>
      </c>
      <c r="DJ109" s="317" t="s">
        <v>6</v>
      </c>
      <c r="DK109" s="317" t="s">
        <v>6</v>
      </c>
      <c r="DL109" s="317" t="s">
        <v>6</v>
      </c>
      <c r="DM109" s="317" t="s">
        <v>6</v>
      </c>
      <c r="DN109" s="317" t="s">
        <v>6</v>
      </c>
      <c r="DO109" s="317" t="s">
        <v>6</v>
      </c>
      <c r="DP109" s="317" t="s">
        <v>6</v>
      </c>
      <c r="DQ109" s="317" t="s">
        <v>6</v>
      </c>
      <c r="DR109" s="317" t="s">
        <v>6</v>
      </c>
      <c r="DS109" s="317" t="s">
        <v>6</v>
      </c>
      <c r="DT109" s="317" t="s">
        <v>2996</v>
      </c>
      <c r="DU109" s="317" t="s">
        <v>2997</v>
      </c>
      <c r="DV109" s="317" t="s">
        <v>2560</v>
      </c>
      <c r="DW109" s="317" t="s">
        <v>1177</v>
      </c>
      <c r="DX109" s="317" t="s">
        <v>1177</v>
      </c>
      <c r="DY109" s="319" t="s">
        <v>3727</v>
      </c>
      <c r="DZ109" s="198" t="s">
        <v>3699</v>
      </c>
      <c r="EA109" s="319" t="s">
        <v>2998</v>
      </c>
      <c r="EB109" s="320" t="s">
        <v>13</v>
      </c>
      <c r="EC109" s="319" t="s">
        <v>2999</v>
      </c>
      <c r="ED109" s="319" t="s">
        <v>6</v>
      </c>
      <c r="EE109" s="198" t="s">
        <v>2540</v>
      </c>
      <c r="EF109" s="358">
        <v>30</v>
      </c>
      <c r="EG109" s="216" t="s">
        <v>3501</v>
      </c>
      <c r="EH109" s="317" t="s">
        <v>2375</v>
      </c>
      <c r="EI109" s="317" t="s">
        <v>119</v>
      </c>
      <c r="EJ109" s="317" t="s">
        <v>184</v>
      </c>
      <c r="EK109" s="317" t="s">
        <v>6</v>
      </c>
      <c r="EL109" s="317" t="s">
        <v>6</v>
      </c>
      <c r="EM109" s="317" t="s">
        <v>6</v>
      </c>
      <c r="EN109" s="317" t="s">
        <v>6</v>
      </c>
      <c r="EO109" s="317" t="s">
        <v>6</v>
      </c>
      <c r="EP109" s="317" t="s">
        <v>6</v>
      </c>
      <c r="EQ109" s="317" t="s">
        <v>6</v>
      </c>
      <c r="ER109" s="317" t="s">
        <v>6</v>
      </c>
      <c r="ES109" s="317" t="s">
        <v>6</v>
      </c>
      <c r="ET109" s="317" t="s">
        <v>6</v>
      </c>
      <c r="EU109" s="317" t="s">
        <v>184</v>
      </c>
      <c r="EV109" s="317" t="s">
        <v>6</v>
      </c>
      <c r="EW109" s="317" t="s">
        <v>6</v>
      </c>
      <c r="EX109" s="317" t="s">
        <v>6</v>
      </c>
      <c r="EY109" s="317" t="s">
        <v>184</v>
      </c>
      <c r="EZ109" s="317" t="s">
        <v>203</v>
      </c>
      <c r="FA109" s="317" t="s">
        <v>184</v>
      </c>
    </row>
    <row r="110" spans="1:157" s="110" customFormat="1" ht="58" customHeight="1" x14ac:dyDescent="0.35">
      <c r="A110" s="155" t="s">
        <v>3496</v>
      </c>
      <c r="B110" s="155" t="s">
        <v>2262</v>
      </c>
      <c r="C110" s="29" t="s">
        <v>2477</v>
      </c>
      <c r="D110" s="155" t="s">
        <v>1321</v>
      </c>
      <c r="E110" s="217" t="s">
        <v>3618</v>
      </c>
      <c r="F110" s="217" t="s">
        <v>3529</v>
      </c>
      <c r="G110" s="155">
        <v>2010</v>
      </c>
      <c r="H110" s="217" t="s">
        <v>3643</v>
      </c>
      <c r="I110" s="217" t="s">
        <v>3684</v>
      </c>
      <c r="J110" s="217" t="s">
        <v>3685</v>
      </c>
      <c r="K110" s="155" t="s">
        <v>1304</v>
      </c>
      <c r="L110" s="155" t="s">
        <v>2993</v>
      </c>
      <c r="M110" s="155" t="s">
        <v>6</v>
      </c>
      <c r="N110" s="155" t="s">
        <v>3723</v>
      </c>
      <c r="O110" s="111" t="s">
        <v>144</v>
      </c>
      <c r="P110" s="111" t="s">
        <v>119</v>
      </c>
      <c r="Q110" s="111" t="s">
        <v>6</v>
      </c>
      <c r="R110" s="111" t="s">
        <v>6</v>
      </c>
      <c r="S110" s="155" t="s">
        <v>6</v>
      </c>
      <c r="T110" s="155" t="s">
        <v>6</v>
      </c>
      <c r="U110" s="217" t="s">
        <v>6</v>
      </c>
      <c r="V110" s="155" t="s">
        <v>184</v>
      </c>
      <c r="W110" s="155" t="s">
        <v>6</v>
      </c>
      <c r="X110" s="155" t="s">
        <v>6</v>
      </c>
      <c r="Y110" s="155" t="s">
        <v>6</v>
      </c>
      <c r="Z110" s="155" t="s">
        <v>6</v>
      </c>
      <c r="AA110" s="155" t="s">
        <v>6</v>
      </c>
      <c r="AB110" s="155" t="s">
        <v>6</v>
      </c>
      <c r="AC110" s="155" t="s">
        <v>184</v>
      </c>
      <c r="AD110" s="155" t="s">
        <v>378</v>
      </c>
      <c r="AE110" s="155" t="s">
        <v>119</v>
      </c>
      <c r="AF110" s="216" t="s">
        <v>6</v>
      </c>
      <c r="AG110" s="155" t="s">
        <v>1312</v>
      </c>
      <c r="AH110" s="155" t="s">
        <v>119</v>
      </c>
      <c r="AI110" s="155" t="s">
        <v>378</v>
      </c>
      <c r="AJ110" s="155" t="s">
        <v>119</v>
      </c>
      <c r="AK110" s="155" t="s">
        <v>110</v>
      </c>
      <c r="AL110" s="155" t="s">
        <v>118</v>
      </c>
      <c r="AM110" s="111" t="s">
        <v>2994</v>
      </c>
      <c r="AN110" s="111" t="s">
        <v>2150</v>
      </c>
      <c r="AO110" s="111" t="s">
        <v>6</v>
      </c>
      <c r="AP110" s="111" t="s">
        <v>165</v>
      </c>
      <c r="AQ110" s="111" t="s">
        <v>134</v>
      </c>
      <c r="AR110" s="111" t="s">
        <v>119</v>
      </c>
      <c r="AS110" s="111" t="s">
        <v>184</v>
      </c>
      <c r="AT110" s="111" t="s">
        <v>3706</v>
      </c>
      <c r="AU110" s="111" t="s">
        <v>118</v>
      </c>
      <c r="AV110" s="216" t="s">
        <v>2196</v>
      </c>
      <c r="AW110" s="111" t="s">
        <v>6</v>
      </c>
      <c r="AX110" s="111" t="s">
        <v>2995</v>
      </c>
      <c r="AY110" s="111" t="s">
        <v>6</v>
      </c>
      <c r="AZ110" s="111" t="s">
        <v>184</v>
      </c>
      <c r="BA110" s="111" t="s">
        <v>150</v>
      </c>
      <c r="BB110" s="111" t="s">
        <v>119</v>
      </c>
      <c r="BC110" s="111" t="s">
        <v>2527</v>
      </c>
      <c r="BD110" s="111" t="s">
        <v>119</v>
      </c>
      <c r="BE110" s="111" t="s">
        <v>184</v>
      </c>
      <c r="BF110" s="111" t="s">
        <v>6</v>
      </c>
      <c r="BG110" s="111" t="s">
        <v>6</v>
      </c>
      <c r="BH110" s="111" t="s">
        <v>13</v>
      </c>
      <c r="BI110" s="111" t="s">
        <v>13</v>
      </c>
      <c r="BJ110" s="111" t="s">
        <v>6</v>
      </c>
      <c r="BK110" s="111" t="s">
        <v>6</v>
      </c>
      <c r="BL110" s="111" t="s">
        <v>6</v>
      </c>
      <c r="BM110" s="111" t="s">
        <v>6</v>
      </c>
      <c r="BN110" s="111" t="s">
        <v>6</v>
      </c>
      <c r="BO110" s="111" t="s">
        <v>6</v>
      </c>
      <c r="BP110" s="111" t="s">
        <v>184</v>
      </c>
      <c r="BQ110" s="111" t="s">
        <v>2125</v>
      </c>
      <c r="BR110" s="111" t="s">
        <v>119</v>
      </c>
      <c r="BS110" s="111" t="s">
        <v>184</v>
      </c>
      <c r="BT110" s="111" t="s">
        <v>13</v>
      </c>
      <c r="BU110" s="111" t="s">
        <v>13</v>
      </c>
      <c r="BV110" s="111" t="s">
        <v>184</v>
      </c>
      <c r="BW110" s="111" t="s">
        <v>6</v>
      </c>
      <c r="BX110" s="111" t="s">
        <v>6</v>
      </c>
      <c r="BY110" s="111">
        <v>2009</v>
      </c>
      <c r="BZ110" s="111" t="s">
        <v>119</v>
      </c>
      <c r="CA110" s="111" t="s">
        <v>303</v>
      </c>
      <c r="CB110" s="111" t="s">
        <v>6</v>
      </c>
      <c r="CC110" s="111" t="s">
        <v>6</v>
      </c>
      <c r="CD110" s="111" t="s">
        <v>6</v>
      </c>
      <c r="CE110" s="111" t="s">
        <v>6</v>
      </c>
      <c r="CF110" s="111" t="s">
        <v>6</v>
      </c>
      <c r="CG110" s="111" t="s">
        <v>184</v>
      </c>
      <c r="CH110" s="111" t="s">
        <v>6</v>
      </c>
      <c r="CI110" s="111" t="s">
        <v>6</v>
      </c>
      <c r="CJ110" s="111" t="s">
        <v>6</v>
      </c>
      <c r="CK110" s="111" t="s">
        <v>6</v>
      </c>
      <c r="CL110" s="111" t="s">
        <v>6</v>
      </c>
      <c r="CM110" s="111" t="s">
        <v>6</v>
      </c>
      <c r="CN110" s="111" t="s">
        <v>184</v>
      </c>
      <c r="CO110" s="111" t="s">
        <v>212</v>
      </c>
      <c r="CP110" s="111" t="s">
        <v>118</v>
      </c>
      <c r="CQ110" s="111" t="s">
        <v>184</v>
      </c>
      <c r="CR110" s="111" t="s">
        <v>243</v>
      </c>
      <c r="CS110" s="111" t="s">
        <v>1074</v>
      </c>
      <c r="CT110" s="111" t="s">
        <v>188</v>
      </c>
      <c r="CU110" s="111" t="s">
        <v>186</v>
      </c>
      <c r="CV110" s="111" t="s">
        <v>184</v>
      </c>
      <c r="CW110" s="111" t="s">
        <v>184</v>
      </c>
      <c r="CX110" s="111" t="s">
        <v>184</v>
      </c>
      <c r="CY110" s="111" t="s">
        <v>2519</v>
      </c>
      <c r="CZ110" s="111" t="s">
        <v>2524</v>
      </c>
      <c r="DA110" s="155" t="s">
        <v>184</v>
      </c>
      <c r="DB110" s="155" t="s">
        <v>6</v>
      </c>
      <c r="DC110" s="155" t="s">
        <v>6</v>
      </c>
      <c r="DD110" s="155" t="s">
        <v>6</v>
      </c>
      <c r="DE110" s="155" t="s">
        <v>119</v>
      </c>
      <c r="DF110" s="155" t="s">
        <v>6</v>
      </c>
      <c r="DG110" s="155" t="s">
        <v>6</v>
      </c>
      <c r="DH110" s="155" t="s">
        <v>3595</v>
      </c>
      <c r="DI110" s="155" t="s">
        <v>119</v>
      </c>
      <c r="DJ110" s="155" t="s">
        <v>6</v>
      </c>
      <c r="DK110" s="155" t="s">
        <v>6</v>
      </c>
      <c r="DL110" s="155" t="s">
        <v>6</v>
      </c>
      <c r="DM110" s="155" t="s">
        <v>6</v>
      </c>
      <c r="DN110" s="155" t="s">
        <v>6</v>
      </c>
      <c r="DO110" s="155" t="s">
        <v>6</v>
      </c>
      <c r="DP110" s="155" t="s">
        <v>6</v>
      </c>
      <c r="DQ110" s="155" t="s">
        <v>6</v>
      </c>
      <c r="DR110" s="155" t="s">
        <v>6</v>
      </c>
      <c r="DS110" s="155" t="s">
        <v>6</v>
      </c>
      <c r="DT110" s="155" t="s">
        <v>2996</v>
      </c>
      <c r="DU110" s="155" t="s">
        <v>2997</v>
      </c>
      <c r="DV110" s="111" t="s">
        <v>2560</v>
      </c>
      <c r="DW110" s="111" t="s">
        <v>1177</v>
      </c>
      <c r="DX110" s="111" t="s">
        <v>1177</v>
      </c>
      <c r="DY110" s="198" t="s">
        <v>3727</v>
      </c>
      <c r="DZ110" s="198" t="s">
        <v>3699</v>
      </c>
      <c r="EA110" s="198" t="s">
        <v>2998</v>
      </c>
      <c r="EB110" s="190" t="s">
        <v>13</v>
      </c>
      <c r="EC110" s="198" t="s">
        <v>2999</v>
      </c>
      <c r="ED110" s="198" t="s">
        <v>6</v>
      </c>
      <c r="EE110" s="198" t="s">
        <v>2721</v>
      </c>
      <c r="EF110" s="358">
        <v>30</v>
      </c>
      <c r="EG110" s="216" t="s">
        <v>3501</v>
      </c>
      <c r="EH110" s="155" t="s">
        <v>2375</v>
      </c>
      <c r="EI110" s="155" t="s">
        <v>119</v>
      </c>
      <c r="EJ110" s="155" t="s">
        <v>184</v>
      </c>
      <c r="EK110" s="155" t="s">
        <v>6</v>
      </c>
      <c r="EL110" s="155" t="s">
        <v>6</v>
      </c>
      <c r="EM110" s="155" t="s">
        <v>6</v>
      </c>
      <c r="EN110" s="155" t="s">
        <v>6</v>
      </c>
      <c r="EO110" s="155" t="s">
        <v>6</v>
      </c>
      <c r="EP110" s="155" t="s">
        <v>6</v>
      </c>
      <c r="EQ110" s="155" t="s">
        <v>6</v>
      </c>
      <c r="ER110" s="155" t="s">
        <v>6</v>
      </c>
      <c r="ES110" s="155" t="s">
        <v>6</v>
      </c>
      <c r="ET110" s="155" t="s">
        <v>6</v>
      </c>
      <c r="EU110" s="155" t="s">
        <v>184</v>
      </c>
      <c r="EV110" s="155" t="s">
        <v>6</v>
      </c>
      <c r="EW110" s="155" t="s">
        <v>6</v>
      </c>
      <c r="EX110" s="155" t="s">
        <v>6</v>
      </c>
      <c r="EY110" s="155" t="s">
        <v>184</v>
      </c>
      <c r="EZ110" s="155" t="s">
        <v>203</v>
      </c>
      <c r="FA110" s="155" t="s">
        <v>184</v>
      </c>
    </row>
    <row r="111" spans="1:157" s="317" customFormat="1" ht="58" customHeight="1" x14ac:dyDescent="0.35">
      <c r="A111" s="317" t="s">
        <v>3497</v>
      </c>
      <c r="B111" s="317" t="s">
        <v>2262</v>
      </c>
      <c r="C111" s="318" t="s">
        <v>3499</v>
      </c>
      <c r="D111" s="317" t="s">
        <v>1321</v>
      </c>
      <c r="E111" s="217" t="s">
        <v>3618</v>
      </c>
      <c r="F111" s="217" t="s">
        <v>3529</v>
      </c>
      <c r="G111" s="317">
        <v>2010</v>
      </c>
      <c r="H111" s="217" t="s">
        <v>3643</v>
      </c>
      <c r="I111" s="217" t="s">
        <v>3684</v>
      </c>
      <c r="J111" s="217" t="s">
        <v>3685</v>
      </c>
      <c r="K111" s="317" t="s">
        <v>1304</v>
      </c>
      <c r="L111" s="317" t="s">
        <v>2993</v>
      </c>
      <c r="M111" s="317" t="s">
        <v>6</v>
      </c>
      <c r="N111" s="317" t="s">
        <v>3723</v>
      </c>
      <c r="O111" s="317" t="s">
        <v>144</v>
      </c>
      <c r="P111" s="317" t="s">
        <v>119</v>
      </c>
      <c r="Q111" s="317" t="s">
        <v>6</v>
      </c>
      <c r="R111" s="317" t="s">
        <v>6</v>
      </c>
      <c r="S111" s="317" t="s">
        <v>6</v>
      </c>
      <c r="T111" s="317" t="s">
        <v>6</v>
      </c>
      <c r="U111" s="317" t="s">
        <v>6</v>
      </c>
      <c r="V111" s="317" t="s">
        <v>184</v>
      </c>
      <c r="W111" s="317" t="s">
        <v>6</v>
      </c>
      <c r="X111" s="317" t="s">
        <v>6</v>
      </c>
      <c r="Y111" s="317" t="s">
        <v>6</v>
      </c>
      <c r="Z111" s="317" t="s">
        <v>6</v>
      </c>
      <c r="AA111" s="317" t="s">
        <v>6</v>
      </c>
      <c r="AB111" s="317" t="s">
        <v>6</v>
      </c>
      <c r="AC111" s="317" t="s">
        <v>184</v>
      </c>
      <c r="AD111" s="317" t="s">
        <v>378</v>
      </c>
      <c r="AE111" s="317" t="s">
        <v>119</v>
      </c>
      <c r="AF111" s="317" t="s">
        <v>6</v>
      </c>
      <c r="AG111" s="317" t="s">
        <v>1312</v>
      </c>
      <c r="AH111" s="317" t="s">
        <v>119</v>
      </c>
      <c r="AI111" s="317" t="s">
        <v>378</v>
      </c>
      <c r="AJ111" s="317" t="s">
        <v>119</v>
      </c>
      <c r="AK111" s="317" t="s">
        <v>110</v>
      </c>
      <c r="AL111" s="317" t="s">
        <v>118</v>
      </c>
      <c r="AM111" s="317" t="s">
        <v>2994</v>
      </c>
      <c r="AN111" s="317" t="s">
        <v>2150</v>
      </c>
      <c r="AO111" s="317" t="s">
        <v>6</v>
      </c>
      <c r="AP111" s="317" t="s">
        <v>165</v>
      </c>
      <c r="AQ111" s="317" t="s">
        <v>134</v>
      </c>
      <c r="AR111" s="317" t="s">
        <v>119</v>
      </c>
      <c r="AS111" s="317" t="s">
        <v>184</v>
      </c>
      <c r="AT111" s="317" t="s">
        <v>3706</v>
      </c>
      <c r="AU111" s="317" t="s">
        <v>118</v>
      </c>
      <c r="AV111" s="216" t="s">
        <v>2196</v>
      </c>
      <c r="AW111" s="317" t="s">
        <v>6</v>
      </c>
      <c r="AX111" s="317" t="s">
        <v>2995</v>
      </c>
      <c r="AY111" s="317" t="s">
        <v>6</v>
      </c>
      <c r="AZ111" s="317" t="s">
        <v>184</v>
      </c>
      <c r="BA111" s="317" t="s">
        <v>150</v>
      </c>
      <c r="BB111" s="317" t="s">
        <v>119</v>
      </c>
      <c r="BC111" s="317" t="s">
        <v>2527</v>
      </c>
      <c r="BD111" s="317" t="s">
        <v>119</v>
      </c>
      <c r="BE111" s="317" t="s">
        <v>184</v>
      </c>
      <c r="BF111" s="317" t="s">
        <v>6</v>
      </c>
      <c r="BG111" s="317" t="s">
        <v>6</v>
      </c>
      <c r="BH111" s="317" t="s">
        <v>13</v>
      </c>
      <c r="BI111" s="317" t="s">
        <v>13</v>
      </c>
      <c r="BJ111" s="317" t="s">
        <v>6</v>
      </c>
      <c r="BK111" s="317" t="s">
        <v>6</v>
      </c>
      <c r="BL111" s="317" t="s">
        <v>6</v>
      </c>
      <c r="BM111" s="317" t="s">
        <v>6</v>
      </c>
      <c r="BN111" s="317" t="s">
        <v>6</v>
      </c>
      <c r="BO111" s="317" t="s">
        <v>6</v>
      </c>
      <c r="BP111" s="317" t="s">
        <v>184</v>
      </c>
      <c r="BQ111" s="317" t="s">
        <v>2125</v>
      </c>
      <c r="BR111" s="317" t="s">
        <v>119</v>
      </c>
      <c r="BS111" s="317" t="s">
        <v>184</v>
      </c>
      <c r="BT111" s="317" t="s">
        <v>13</v>
      </c>
      <c r="BU111" s="317" t="s">
        <v>13</v>
      </c>
      <c r="BV111" s="317" t="s">
        <v>184</v>
      </c>
      <c r="BW111" s="317" t="s">
        <v>6</v>
      </c>
      <c r="BX111" s="317" t="s">
        <v>6</v>
      </c>
      <c r="BY111" s="317">
        <v>2009</v>
      </c>
      <c r="BZ111" s="317" t="s">
        <v>119</v>
      </c>
      <c r="CA111" s="317" t="s">
        <v>303</v>
      </c>
      <c r="CB111" s="317" t="s">
        <v>6</v>
      </c>
      <c r="CC111" s="317" t="s">
        <v>6</v>
      </c>
      <c r="CD111" s="317" t="s">
        <v>6</v>
      </c>
      <c r="CE111" s="317" t="s">
        <v>6</v>
      </c>
      <c r="CF111" s="317" t="s">
        <v>6</v>
      </c>
      <c r="CG111" s="317" t="s">
        <v>184</v>
      </c>
      <c r="CH111" s="317" t="s">
        <v>6</v>
      </c>
      <c r="CI111" s="317" t="s">
        <v>6</v>
      </c>
      <c r="CJ111" s="317" t="s">
        <v>6</v>
      </c>
      <c r="CK111" s="317" t="s">
        <v>6</v>
      </c>
      <c r="CL111" s="317" t="s">
        <v>6</v>
      </c>
      <c r="CM111" s="317" t="s">
        <v>6</v>
      </c>
      <c r="CN111" s="317" t="s">
        <v>184</v>
      </c>
      <c r="CO111" s="317" t="s">
        <v>212</v>
      </c>
      <c r="CP111" s="317" t="s">
        <v>118</v>
      </c>
      <c r="CQ111" s="317" t="s">
        <v>184</v>
      </c>
      <c r="CR111" s="317" t="s">
        <v>243</v>
      </c>
      <c r="CS111" s="317" t="s">
        <v>1074</v>
      </c>
      <c r="CT111" s="317" t="s">
        <v>188</v>
      </c>
      <c r="CU111" s="317" t="s">
        <v>186</v>
      </c>
      <c r="CV111" s="317" t="s">
        <v>184</v>
      </c>
      <c r="CW111" s="317" t="s">
        <v>184</v>
      </c>
      <c r="CX111" s="317" t="s">
        <v>184</v>
      </c>
      <c r="CY111" s="317" t="s">
        <v>2519</v>
      </c>
      <c r="CZ111" s="317" t="s">
        <v>2524</v>
      </c>
      <c r="DA111" s="317" t="s">
        <v>184</v>
      </c>
      <c r="DB111" s="317" t="s">
        <v>6</v>
      </c>
      <c r="DC111" s="317" t="s">
        <v>6</v>
      </c>
      <c r="DD111" s="317" t="s">
        <v>6</v>
      </c>
      <c r="DE111" s="317" t="s">
        <v>119</v>
      </c>
      <c r="DF111" s="317" t="s">
        <v>6</v>
      </c>
      <c r="DG111" s="317" t="s">
        <v>6</v>
      </c>
      <c r="DH111" s="317" t="s">
        <v>3595</v>
      </c>
      <c r="DI111" s="317" t="s">
        <v>119</v>
      </c>
      <c r="DJ111" s="317" t="s">
        <v>6</v>
      </c>
      <c r="DK111" s="317" t="s">
        <v>6</v>
      </c>
      <c r="DL111" s="317" t="s">
        <v>6</v>
      </c>
      <c r="DM111" s="317" t="s">
        <v>6</v>
      </c>
      <c r="DN111" s="317" t="s">
        <v>6</v>
      </c>
      <c r="DO111" s="317" t="s">
        <v>6</v>
      </c>
      <c r="DP111" s="317" t="s">
        <v>6</v>
      </c>
      <c r="DQ111" s="317" t="s">
        <v>6</v>
      </c>
      <c r="DR111" s="317" t="s">
        <v>6</v>
      </c>
      <c r="DS111" s="317" t="s">
        <v>6</v>
      </c>
      <c r="DT111" s="317" t="s">
        <v>2996</v>
      </c>
      <c r="DU111" s="317" t="s">
        <v>2997</v>
      </c>
      <c r="DV111" s="317" t="s">
        <v>2560</v>
      </c>
      <c r="DW111" s="317" t="s">
        <v>1177</v>
      </c>
      <c r="DX111" s="317" t="s">
        <v>1177</v>
      </c>
      <c r="DY111" s="319" t="s">
        <v>3727</v>
      </c>
      <c r="DZ111" s="198" t="s">
        <v>3699</v>
      </c>
      <c r="EA111" s="319" t="s">
        <v>2998</v>
      </c>
      <c r="EB111" s="320" t="s">
        <v>13</v>
      </c>
      <c r="EC111" s="319" t="s">
        <v>2999</v>
      </c>
      <c r="ED111" s="319" t="s">
        <v>6</v>
      </c>
      <c r="EE111" s="198" t="s">
        <v>2540</v>
      </c>
      <c r="EF111" s="358">
        <v>30</v>
      </c>
      <c r="EG111" s="216" t="s">
        <v>3501</v>
      </c>
      <c r="EH111" s="317" t="s">
        <v>2375</v>
      </c>
      <c r="EI111" s="317" t="s">
        <v>119</v>
      </c>
      <c r="EJ111" s="317" t="s">
        <v>184</v>
      </c>
      <c r="EK111" s="317" t="s">
        <v>6</v>
      </c>
      <c r="EL111" s="317" t="s">
        <v>6</v>
      </c>
      <c r="EM111" s="317" t="s">
        <v>6</v>
      </c>
      <c r="EN111" s="317" t="s">
        <v>6</v>
      </c>
      <c r="EO111" s="317" t="s">
        <v>6</v>
      </c>
      <c r="EP111" s="317" t="s">
        <v>6</v>
      </c>
      <c r="EQ111" s="317" t="s">
        <v>6</v>
      </c>
      <c r="ER111" s="317" t="s">
        <v>6</v>
      </c>
      <c r="ES111" s="317" t="s">
        <v>6</v>
      </c>
      <c r="ET111" s="317" t="s">
        <v>6</v>
      </c>
      <c r="EU111" s="317" t="s">
        <v>184</v>
      </c>
      <c r="EV111" s="317" t="s">
        <v>6</v>
      </c>
      <c r="EW111" s="317" t="s">
        <v>6</v>
      </c>
      <c r="EX111" s="317" t="s">
        <v>6</v>
      </c>
      <c r="EY111" s="317" t="s">
        <v>184</v>
      </c>
      <c r="EZ111" s="317" t="s">
        <v>203</v>
      </c>
      <c r="FA111" s="317" t="s">
        <v>184</v>
      </c>
    </row>
    <row r="112" spans="1:157" s="111" customFormat="1" ht="58" customHeight="1" x14ac:dyDescent="0.35">
      <c r="A112" s="111" t="s">
        <v>2099</v>
      </c>
      <c r="B112" s="111" t="s">
        <v>2298</v>
      </c>
      <c r="C112" s="308" t="s">
        <v>2478</v>
      </c>
      <c r="D112" s="111" t="s">
        <v>1321</v>
      </c>
      <c r="E112" s="216" t="s">
        <v>3619</v>
      </c>
      <c r="F112" s="111" t="s">
        <v>3530</v>
      </c>
      <c r="G112" s="111">
        <v>2015</v>
      </c>
      <c r="H112" s="111" t="s">
        <v>3644</v>
      </c>
      <c r="I112" s="111" t="s">
        <v>3686</v>
      </c>
      <c r="J112" s="216" t="s">
        <v>3687</v>
      </c>
      <c r="K112" s="111" t="s">
        <v>1304</v>
      </c>
      <c r="L112" s="111" t="s">
        <v>184</v>
      </c>
      <c r="M112" s="111" t="s">
        <v>3720</v>
      </c>
      <c r="N112" s="111" t="s">
        <v>3719</v>
      </c>
      <c r="O112" s="111" t="s">
        <v>141</v>
      </c>
      <c r="P112" s="111" t="s">
        <v>118</v>
      </c>
      <c r="Q112" s="111" t="s">
        <v>6</v>
      </c>
      <c r="R112" s="111" t="s">
        <v>6</v>
      </c>
      <c r="S112" s="111" t="s">
        <v>2479</v>
      </c>
      <c r="T112" s="111" t="s">
        <v>118</v>
      </c>
      <c r="U112" s="111" t="s">
        <v>3709</v>
      </c>
      <c r="V112" s="111" t="s">
        <v>2480</v>
      </c>
      <c r="W112" s="111" t="s">
        <v>3154</v>
      </c>
      <c r="X112" s="111">
        <v>2014</v>
      </c>
      <c r="Y112" s="111" t="s">
        <v>2249</v>
      </c>
      <c r="Z112" s="111">
        <v>2014</v>
      </c>
      <c r="AA112" s="111" t="s">
        <v>6</v>
      </c>
      <c r="AB112" s="111" t="s">
        <v>118</v>
      </c>
      <c r="AC112" s="111" t="s">
        <v>184</v>
      </c>
      <c r="AD112" s="111" t="s">
        <v>378</v>
      </c>
      <c r="AE112" s="111" t="s">
        <v>119</v>
      </c>
      <c r="AF112" s="216" t="s">
        <v>6</v>
      </c>
      <c r="AG112" s="111" t="s">
        <v>1312</v>
      </c>
      <c r="AH112" s="111" t="s">
        <v>119</v>
      </c>
      <c r="AI112" s="111" t="s">
        <v>378</v>
      </c>
      <c r="AJ112" s="111" t="s">
        <v>119</v>
      </c>
      <c r="AK112" s="111" t="s">
        <v>110</v>
      </c>
      <c r="AL112" s="111" t="s">
        <v>118</v>
      </c>
      <c r="AM112" s="111" t="s">
        <v>2916</v>
      </c>
      <c r="AN112" s="111" t="s">
        <v>2481</v>
      </c>
      <c r="AO112" s="111" t="s">
        <v>118</v>
      </c>
      <c r="AP112" s="111" t="s">
        <v>166</v>
      </c>
      <c r="AQ112" s="111" t="s">
        <v>134</v>
      </c>
      <c r="AR112" s="111" t="s">
        <v>119</v>
      </c>
      <c r="AS112" s="111" t="s">
        <v>3219</v>
      </c>
      <c r="AT112" s="111" t="s">
        <v>3706</v>
      </c>
      <c r="AU112" s="111" t="s">
        <v>118</v>
      </c>
      <c r="AV112" s="216" t="s">
        <v>2211</v>
      </c>
      <c r="AW112" s="111" t="s">
        <v>3593</v>
      </c>
      <c r="AX112" s="111" t="s">
        <v>184</v>
      </c>
      <c r="AY112" s="111" t="s">
        <v>3700</v>
      </c>
      <c r="AZ112" s="111" t="s">
        <v>184</v>
      </c>
      <c r="BA112" s="111" t="s">
        <v>132</v>
      </c>
      <c r="BB112" s="111" t="s">
        <v>119</v>
      </c>
      <c r="BC112" s="111" t="s">
        <v>2527</v>
      </c>
      <c r="BD112" s="111" t="s">
        <v>119</v>
      </c>
      <c r="BE112" s="111" t="s">
        <v>184</v>
      </c>
      <c r="BF112" s="111" t="s">
        <v>3713</v>
      </c>
      <c r="BG112" s="111" t="s">
        <v>119</v>
      </c>
      <c r="BH112" s="111" t="s">
        <v>13</v>
      </c>
      <c r="BI112" s="111" t="s">
        <v>6</v>
      </c>
      <c r="BJ112" s="111" t="s">
        <v>3713</v>
      </c>
      <c r="BK112" s="111" t="s">
        <v>119</v>
      </c>
      <c r="BL112" s="111" t="s">
        <v>13</v>
      </c>
      <c r="BM112" s="111" t="s">
        <v>13</v>
      </c>
      <c r="BN112" s="111" t="s">
        <v>3717</v>
      </c>
      <c r="BO112" s="111" t="s">
        <v>3717</v>
      </c>
      <c r="BP112" s="111" t="s">
        <v>184</v>
      </c>
      <c r="BQ112" s="111" t="s">
        <v>2125</v>
      </c>
      <c r="BR112" s="111" t="s">
        <v>119</v>
      </c>
      <c r="BS112" s="111" t="s">
        <v>184</v>
      </c>
      <c r="BT112" s="111" t="s">
        <v>3241</v>
      </c>
      <c r="BU112" s="111" t="s">
        <v>119</v>
      </c>
      <c r="BV112" s="111" t="s">
        <v>184</v>
      </c>
      <c r="BW112" s="111" t="s">
        <v>6</v>
      </c>
      <c r="BX112" s="111" t="s">
        <v>6</v>
      </c>
      <c r="BY112" s="111">
        <v>2014</v>
      </c>
      <c r="BZ112" s="111" t="s">
        <v>118</v>
      </c>
      <c r="CA112" s="111" t="s">
        <v>937</v>
      </c>
      <c r="CB112" s="111" t="s">
        <v>6</v>
      </c>
      <c r="CC112" s="111" t="s">
        <v>6</v>
      </c>
      <c r="CD112" s="111">
        <v>10.83</v>
      </c>
      <c r="CE112" s="111" t="s">
        <v>6</v>
      </c>
      <c r="CF112" s="111" t="s">
        <v>6</v>
      </c>
      <c r="CG112" s="111" t="s">
        <v>2482</v>
      </c>
      <c r="CH112" s="111" t="s">
        <v>6</v>
      </c>
      <c r="CI112" s="111" t="s">
        <v>6</v>
      </c>
      <c r="CJ112" s="111" t="s">
        <v>129</v>
      </c>
      <c r="CK112" s="111" t="s">
        <v>118</v>
      </c>
      <c r="CL112" s="111" t="s">
        <v>129</v>
      </c>
      <c r="CM112" s="111" t="s">
        <v>118</v>
      </c>
      <c r="CN112" s="111" t="s">
        <v>184</v>
      </c>
      <c r="CO112" s="111" t="s">
        <v>213</v>
      </c>
      <c r="CP112" s="111" t="s">
        <v>119</v>
      </c>
      <c r="CQ112" s="111" t="s">
        <v>184</v>
      </c>
      <c r="CR112" s="111" t="s">
        <v>242</v>
      </c>
      <c r="CS112" s="111" t="s">
        <v>1074</v>
      </c>
      <c r="CT112" s="111" t="s">
        <v>187</v>
      </c>
      <c r="CU112" s="111" t="s">
        <v>506</v>
      </c>
      <c r="CV112" s="111" t="s">
        <v>184</v>
      </c>
      <c r="CW112" s="111" t="s">
        <v>184</v>
      </c>
      <c r="CX112" s="111" t="s">
        <v>184</v>
      </c>
      <c r="CY112" s="111" t="s">
        <v>2519</v>
      </c>
      <c r="CZ112" s="111" t="s">
        <v>2524</v>
      </c>
      <c r="DA112" s="111" t="s">
        <v>184</v>
      </c>
      <c r="DB112" s="111" t="s">
        <v>6</v>
      </c>
      <c r="DC112" s="111" t="s">
        <v>6</v>
      </c>
      <c r="DD112" s="111" t="s">
        <v>3696</v>
      </c>
      <c r="DE112" s="111" t="s">
        <v>118</v>
      </c>
      <c r="DF112" s="111" t="s">
        <v>2483</v>
      </c>
      <c r="DG112" s="111" t="s">
        <v>118</v>
      </c>
      <c r="DH112" s="111" t="s">
        <v>3595</v>
      </c>
      <c r="DI112" s="111" t="s">
        <v>118</v>
      </c>
      <c r="DJ112" s="111" t="s">
        <v>6</v>
      </c>
      <c r="DK112" s="111" t="s">
        <v>6</v>
      </c>
      <c r="DL112" s="111" t="s">
        <v>6</v>
      </c>
      <c r="DM112" s="111" t="s">
        <v>6</v>
      </c>
      <c r="DN112" s="111" t="s">
        <v>6</v>
      </c>
      <c r="DO112" s="343">
        <v>0.122</v>
      </c>
      <c r="DP112" s="111" t="s">
        <v>13</v>
      </c>
      <c r="DQ112" s="111" t="s">
        <v>6</v>
      </c>
      <c r="DR112" s="111" t="s">
        <v>6</v>
      </c>
      <c r="DS112" s="111" t="s">
        <v>13</v>
      </c>
      <c r="DT112" s="111" t="s">
        <v>2484</v>
      </c>
      <c r="DU112" s="111" t="s">
        <v>2485</v>
      </c>
      <c r="DV112" s="111" t="s">
        <v>2560</v>
      </c>
      <c r="DW112" s="111" t="s">
        <v>1177</v>
      </c>
      <c r="DX112" s="111" t="s">
        <v>1177</v>
      </c>
      <c r="DY112" s="198" t="s">
        <v>3727</v>
      </c>
      <c r="DZ112" s="198" t="s">
        <v>3699</v>
      </c>
      <c r="EA112" s="198" t="s">
        <v>2917</v>
      </c>
      <c r="EB112" s="190" t="s">
        <v>13</v>
      </c>
      <c r="EC112" s="198" t="s">
        <v>2918</v>
      </c>
      <c r="ED112" s="198" t="s">
        <v>2790</v>
      </c>
      <c r="EE112" s="216" t="s">
        <v>2736</v>
      </c>
      <c r="EF112" s="352">
        <v>33</v>
      </c>
      <c r="EG112" s="216" t="s">
        <v>3501</v>
      </c>
      <c r="EH112" s="111" t="s">
        <v>2375</v>
      </c>
      <c r="EI112" s="155" t="s">
        <v>119</v>
      </c>
      <c r="EJ112" s="155" t="s">
        <v>184</v>
      </c>
      <c r="EK112" s="111" t="s">
        <v>216</v>
      </c>
      <c r="EL112" s="111" t="s">
        <v>6</v>
      </c>
      <c r="EM112" s="111" t="s">
        <v>6</v>
      </c>
      <c r="EN112" s="111">
        <v>0.186</v>
      </c>
      <c r="EO112" s="111" t="s">
        <v>118</v>
      </c>
      <c r="EP112" s="111" t="s">
        <v>6</v>
      </c>
      <c r="EQ112" s="111" t="s">
        <v>6</v>
      </c>
      <c r="ER112" s="111" t="s">
        <v>6</v>
      </c>
      <c r="ES112" s="111" t="s">
        <v>6</v>
      </c>
      <c r="ET112" s="111" t="s">
        <v>6</v>
      </c>
      <c r="EU112" s="111" t="s">
        <v>184</v>
      </c>
      <c r="EV112" s="111" t="s">
        <v>118</v>
      </c>
      <c r="EW112" s="111" t="s">
        <v>118</v>
      </c>
      <c r="EX112" s="111" t="s">
        <v>6</v>
      </c>
      <c r="EY112" s="111" t="s">
        <v>2306</v>
      </c>
      <c r="EZ112" s="111" t="s">
        <v>201</v>
      </c>
      <c r="FA112" s="111" t="s">
        <v>2486</v>
      </c>
    </row>
    <row r="113" spans="1:157" s="111" customFormat="1" ht="58" customHeight="1" x14ac:dyDescent="0.35">
      <c r="A113" s="111" t="s">
        <v>2104</v>
      </c>
      <c r="B113" s="111" t="s">
        <v>2298</v>
      </c>
      <c r="C113" s="308" t="s">
        <v>2487</v>
      </c>
      <c r="D113" s="111" t="s">
        <v>1321</v>
      </c>
      <c r="E113" s="216" t="s">
        <v>3619</v>
      </c>
      <c r="F113" s="216" t="s">
        <v>3530</v>
      </c>
      <c r="G113" s="111">
        <v>2015</v>
      </c>
      <c r="H113" s="216" t="s">
        <v>3644</v>
      </c>
      <c r="I113" s="216" t="s">
        <v>3686</v>
      </c>
      <c r="J113" s="216" t="s">
        <v>3687</v>
      </c>
      <c r="K113" s="111" t="s">
        <v>1304</v>
      </c>
      <c r="L113" s="111" t="s">
        <v>184</v>
      </c>
      <c r="M113" s="111" t="s">
        <v>3720</v>
      </c>
      <c r="N113" s="111" t="s">
        <v>3719</v>
      </c>
      <c r="O113" s="111" t="s">
        <v>141</v>
      </c>
      <c r="P113" s="111" t="s">
        <v>118</v>
      </c>
      <c r="Q113" s="111" t="s">
        <v>6</v>
      </c>
      <c r="R113" s="111" t="s">
        <v>6</v>
      </c>
      <c r="S113" s="111" t="s">
        <v>2479</v>
      </c>
      <c r="T113" s="111" t="s">
        <v>118</v>
      </c>
      <c r="U113" s="216" t="s">
        <v>3709</v>
      </c>
      <c r="V113" s="111" t="s">
        <v>2480</v>
      </c>
      <c r="W113" s="111" t="s">
        <v>3154</v>
      </c>
      <c r="X113" s="111">
        <v>2014</v>
      </c>
      <c r="Y113" s="111" t="s">
        <v>2249</v>
      </c>
      <c r="Z113" s="111">
        <v>2014</v>
      </c>
      <c r="AA113" s="111" t="s">
        <v>6</v>
      </c>
      <c r="AB113" s="111" t="s">
        <v>118</v>
      </c>
      <c r="AC113" s="111" t="s">
        <v>184</v>
      </c>
      <c r="AD113" s="111" t="s">
        <v>378</v>
      </c>
      <c r="AE113" s="111" t="s">
        <v>119</v>
      </c>
      <c r="AF113" s="216" t="s">
        <v>6</v>
      </c>
      <c r="AG113" s="111" t="s">
        <v>1312</v>
      </c>
      <c r="AH113" s="111" t="s">
        <v>119</v>
      </c>
      <c r="AI113" s="111" t="s">
        <v>378</v>
      </c>
      <c r="AJ113" s="111" t="s">
        <v>119</v>
      </c>
      <c r="AK113" s="111" t="s">
        <v>110</v>
      </c>
      <c r="AL113" s="111" t="s">
        <v>118</v>
      </c>
      <c r="AM113" s="111" t="s">
        <v>2916</v>
      </c>
      <c r="AN113" s="111" t="s">
        <v>2481</v>
      </c>
      <c r="AO113" s="111" t="s">
        <v>118</v>
      </c>
      <c r="AP113" s="111" t="s">
        <v>166</v>
      </c>
      <c r="AQ113" s="111" t="s">
        <v>134</v>
      </c>
      <c r="AR113" s="111" t="s">
        <v>119</v>
      </c>
      <c r="AS113" s="111" t="s">
        <v>3219</v>
      </c>
      <c r="AT113" s="111" t="s">
        <v>3706</v>
      </c>
      <c r="AU113" s="111" t="s">
        <v>118</v>
      </c>
      <c r="AV113" s="216" t="s">
        <v>2211</v>
      </c>
      <c r="AW113" s="111" t="s">
        <v>3593</v>
      </c>
      <c r="AX113" s="111" t="s">
        <v>184</v>
      </c>
      <c r="AY113" s="111" t="s">
        <v>3700</v>
      </c>
      <c r="AZ113" s="111" t="s">
        <v>184</v>
      </c>
      <c r="BA113" s="111" t="s">
        <v>132</v>
      </c>
      <c r="BB113" s="111" t="s">
        <v>119</v>
      </c>
      <c r="BC113" s="111" t="s">
        <v>2527</v>
      </c>
      <c r="BD113" s="111" t="s">
        <v>119</v>
      </c>
      <c r="BE113" s="111" t="s">
        <v>184</v>
      </c>
      <c r="BF113" s="111" t="s">
        <v>3713</v>
      </c>
      <c r="BG113" s="111" t="s">
        <v>119</v>
      </c>
      <c r="BH113" s="111" t="s">
        <v>13</v>
      </c>
      <c r="BI113" s="111" t="s">
        <v>6</v>
      </c>
      <c r="BJ113" s="111" t="s">
        <v>3713</v>
      </c>
      <c r="BK113" s="111" t="s">
        <v>119</v>
      </c>
      <c r="BL113" s="111" t="s">
        <v>13</v>
      </c>
      <c r="BM113" s="111" t="s">
        <v>13</v>
      </c>
      <c r="BN113" s="111" t="s">
        <v>3717</v>
      </c>
      <c r="BO113" s="111" t="s">
        <v>3717</v>
      </c>
      <c r="BP113" s="111" t="s">
        <v>184</v>
      </c>
      <c r="BQ113" s="111" t="s">
        <v>2125</v>
      </c>
      <c r="BR113" s="111" t="s">
        <v>119</v>
      </c>
      <c r="BS113" s="111" t="s">
        <v>184</v>
      </c>
      <c r="BT113" s="111" t="s">
        <v>3241</v>
      </c>
      <c r="BU113" s="111" t="s">
        <v>119</v>
      </c>
      <c r="BV113" s="111" t="s">
        <v>184</v>
      </c>
      <c r="BW113" s="111" t="s">
        <v>6</v>
      </c>
      <c r="BX113" s="111" t="s">
        <v>6</v>
      </c>
      <c r="BY113" s="111">
        <v>2014</v>
      </c>
      <c r="BZ113" s="111" t="s">
        <v>118</v>
      </c>
      <c r="CA113" s="111" t="s">
        <v>937</v>
      </c>
      <c r="CB113" s="111" t="s">
        <v>6</v>
      </c>
      <c r="CC113" s="111" t="s">
        <v>6</v>
      </c>
      <c r="CD113" s="216">
        <v>10.83</v>
      </c>
      <c r="CE113" s="111" t="s">
        <v>6</v>
      </c>
      <c r="CF113" s="111" t="s">
        <v>6</v>
      </c>
      <c r="CG113" s="111" t="s">
        <v>2482</v>
      </c>
      <c r="CH113" s="111" t="s">
        <v>6</v>
      </c>
      <c r="CI113" s="111" t="s">
        <v>6</v>
      </c>
      <c r="CJ113" s="111" t="s">
        <v>129</v>
      </c>
      <c r="CK113" s="111" t="s">
        <v>118</v>
      </c>
      <c r="CL113" s="111" t="s">
        <v>129</v>
      </c>
      <c r="CM113" s="111" t="s">
        <v>118</v>
      </c>
      <c r="CN113" s="111" t="s">
        <v>184</v>
      </c>
      <c r="CO113" s="111" t="s">
        <v>213</v>
      </c>
      <c r="CP113" s="111" t="s">
        <v>119</v>
      </c>
      <c r="CQ113" s="111" t="s">
        <v>184</v>
      </c>
      <c r="CR113" s="111" t="s">
        <v>242</v>
      </c>
      <c r="CS113" s="111" t="s">
        <v>1074</v>
      </c>
      <c r="CT113" s="111" t="s">
        <v>187</v>
      </c>
      <c r="CU113" s="111" t="s">
        <v>506</v>
      </c>
      <c r="CV113" s="111" t="s">
        <v>184</v>
      </c>
      <c r="CW113" s="111" t="s">
        <v>184</v>
      </c>
      <c r="CX113" s="111" t="s">
        <v>184</v>
      </c>
      <c r="CY113" s="111" t="s">
        <v>2519</v>
      </c>
      <c r="CZ113" s="111" t="s">
        <v>2524</v>
      </c>
      <c r="DA113" s="111" t="s">
        <v>184</v>
      </c>
      <c r="DB113" s="111" t="s">
        <v>6</v>
      </c>
      <c r="DC113" s="111" t="s">
        <v>6</v>
      </c>
      <c r="DD113" s="111" t="s">
        <v>3696</v>
      </c>
      <c r="DE113" s="111" t="s">
        <v>118</v>
      </c>
      <c r="DF113" s="111" t="s">
        <v>2483</v>
      </c>
      <c r="DG113" s="111" t="s">
        <v>118</v>
      </c>
      <c r="DH113" s="111" t="s">
        <v>3595</v>
      </c>
      <c r="DI113" s="111" t="s">
        <v>118</v>
      </c>
      <c r="DJ113" s="111" t="s">
        <v>6</v>
      </c>
      <c r="DK113" s="111" t="s">
        <v>6</v>
      </c>
      <c r="DL113" s="111" t="s">
        <v>6</v>
      </c>
      <c r="DM113" s="111" t="s">
        <v>6</v>
      </c>
      <c r="DN113" s="111" t="s">
        <v>6</v>
      </c>
      <c r="DO113" s="343">
        <v>0.122</v>
      </c>
      <c r="DP113" s="111" t="s">
        <v>13</v>
      </c>
      <c r="DQ113" s="111" t="s">
        <v>6</v>
      </c>
      <c r="DR113" s="111" t="s">
        <v>6</v>
      </c>
      <c r="DS113" s="111" t="s">
        <v>13</v>
      </c>
      <c r="DT113" s="111" t="s">
        <v>2484</v>
      </c>
      <c r="DU113" s="111" t="s">
        <v>2485</v>
      </c>
      <c r="DV113" s="111" t="s">
        <v>2560</v>
      </c>
      <c r="DW113" s="111" t="s">
        <v>1177</v>
      </c>
      <c r="DX113" s="111" t="s">
        <v>1177</v>
      </c>
      <c r="DY113" s="198" t="s">
        <v>3727</v>
      </c>
      <c r="DZ113" s="198" t="s">
        <v>3699</v>
      </c>
      <c r="EA113" s="198" t="s">
        <v>2917</v>
      </c>
      <c r="EB113" s="190" t="s">
        <v>13</v>
      </c>
      <c r="EC113" s="198" t="s">
        <v>2918</v>
      </c>
      <c r="ED113" s="198" t="s">
        <v>2790</v>
      </c>
      <c r="EE113" s="216" t="s">
        <v>2736</v>
      </c>
      <c r="EF113" s="352">
        <v>5</v>
      </c>
      <c r="EG113" s="216" t="s">
        <v>3501</v>
      </c>
      <c r="EH113" s="111" t="s">
        <v>2375</v>
      </c>
      <c r="EI113" s="155" t="s">
        <v>119</v>
      </c>
      <c r="EJ113" s="155" t="s">
        <v>184</v>
      </c>
      <c r="EK113" s="111" t="s">
        <v>216</v>
      </c>
      <c r="EL113" s="111" t="s">
        <v>6</v>
      </c>
      <c r="EM113" s="111" t="s">
        <v>6</v>
      </c>
      <c r="EN113" s="111">
        <v>0.186</v>
      </c>
      <c r="EO113" s="111" t="s">
        <v>118</v>
      </c>
      <c r="EP113" s="111" t="s">
        <v>6</v>
      </c>
      <c r="EQ113" s="111" t="s">
        <v>6</v>
      </c>
      <c r="ER113" s="111" t="s">
        <v>6</v>
      </c>
      <c r="ES113" s="111" t="s">
        <v>6</v>
      </c>
      <c r="ET113" s="111" t="s">
        <v>6</v>
      </c>
      <c r="EU113" s="111" t="s">
        <v>184</v>
      </c>
      <c r="EV113" s="111" t="s">
        <v>118</v>
      </c>
      <c r="EW113" s="111" t="s">
        <v>118</v>
      </c>
      <c r="EX113" s="111" t="s">
        <v>6</v>
      </c>
      <c r="EY113" s="111" t="s">
        <v>2306</v>
      </c>
      <c r="EZ113" s="111" t="s">
        <v>201</v>
      </c>
      <c r="FA113" s="111" t="s">
        <v>2486</v>
      </c>
    </row>
    <row r="114" spans="1:157" s="111" customFormat="1" ht="58" customHeight="1" x14ac:dyDescent="0.35">
      <c r="A114" s="111" t="s">
        <v>2106</v>
      </c>
      <c r="B114" s="111" t="s">
        <v>2298</v>
      </c>
      <c r="C114" s="308" t="s">
        <v>2488</v>
      </c>
      <c r="D114" s="111" t="s">
        <v>1321</v>
      </c>
      <c r="E114" s="216" t="s">
        <v>3619</v>
      </c>
      <c r="F114" s="216" t="s">
        <v>3530</v>
      </c>
      <c r="G114" s="111">
        <v>2015</v>
      </c>
      <c r="H114" s="216" t="s">
        <v>3644</v>
      </c>
      <c r="I114" s="216" t="s">
        <v>3686</v>
      </c>
      <c r="J114" s="216" t="s">
        <v>3687</v>
      </c>
      <c r="K114" s="111" t="s">
        <v>1304</v>
      </c>
      <c r="L114" s="111" t="s">
        <v>184</v>
      </c>
      <c r="M114" s="111" t="s">
        <v>3720</v>
      </c>
      <c r="N114" s="111" t="s">
        <v>3719</v>
      </c>
      <c r="O114" s="111" t="s">
        <v>141</v>
      </c>
      <c r="P114" s="111" t="s">
        <v>118</v>
      </c>
      <c r="Q114" s="111" t="s">
        <v>6</v>
      </c>
      <c r="R114" s="111" t="s">
        <v>6</v>
      </c>
      <c r="S114" s="111" t="s">
        <v>2479</v>
      </c>
      <c r="T114" s="111" t="s">
        <v>118</v>
      </c>
      <c r="U114" s="216" t="s">
        <v>3709</v>
      </c>
      <c r="V114" s="111" t="s">
        <v>2480</v>
      </c>
      <c r="W114" s="111" t="s">
        <v>3154</v>
      </c>
      <c r="X114" s="111">
        <v>2014</v>
      </c>
      <c r="Y114" s="111" t="s">
        <v>2249</v>
      </c>
      <c r="Z114" s="111">
        <v>2014</v>
      </c>
      <c r="AA114" s="111" t="s">
        <v>6</v>
      </c>
      <c r="AB114" s="111" t="s">
        <v>118</v>
      </c>
      <c r="AC114" s="111" t="s">
        <v>184</v>
      </c>
      <c r="AD114" s="111" t="s">
        <v>378</v>
      </c>
      <c r="AE114" s="111" t="s">
        <v>119</v>
      </c>
      <c r="AF114" s="216" t="s">
        <v>6</v>
      </c>
      <c r="AG114" s="111" t="s">
        <v>1312</v>
      </c>
      <c r="AH114" s="111" t="s">
        <v>119</v>
      </c>
      <c r="AI114" s="111" t="s">
        <v>378</v>
      </c>
      <c r="AJ114" s="111" t="s">
        <v>119</v>
      </c>
      <c r="AK114" s="111" t="s">
        <v>110</v>
      </c>
      <c r="AL114" s="111" t="s">
        <v>118</v>
      </c>
      <c r="AM114" s="111" t="s">
        <v>2916</v>
      </c>
      <c r="AN114" s="111" t="s">
        <v>2481</v>
      </c>
      <c r="AO114" s="111" t="s">
        <v>118</v>
      </c>
      <c r="AP114" s="111" t="s">
        <v>166</v>
      </c>
      <c r="AQ114" s="111" t="s">
        <v>134</v>
      </c>
      <c r="AR114" s="111" t="s">
        <v>119</v>
      </c>
      <c r="AS114" s="111" t="s">
        <v>3219</v>
      </c>
      <c r="AT114" s="111" t="s">
        <v>3706</v>
      </c>
      <c r="AU114" s="111" t="s">
        <v>118</v>
      </c>
      <c r="AV114" s="216" t="s">
        <v>2211</v>
      </c>
      <c r="AW114" s="111" t="s">
        <v>3593</v>
      </c>
      <c r="AX114" s="111" t="s">
        <v>184</v>
      </c>
      <c r="AY114" s="111" t="s">
        <v>3700</v>
      </c>
      <c r="AZ114" s="111" t="s">
        <v>184</v>
      </c>
      <c r="BA114" s="111" t="s">
        <v>132</v>
      </c>
      <c r="BB114" s="111" t="s">
        <v>119</v>
      </c>
      <c r="BC114" s="111" t="s">
        <v>2527</v>
      </c>
      <c r="BD114" s="111" t="s">
        <v>119</v>
      </c>
      <c r="BE114" s="111" t="s">
        <v>184</v>
      </c>
      <c r="BF114" s="111" t="s">
        <v>3713</v>
      </c>
      <c r="BG114" s="111" t="s">
        <v>119</v>
      </c>
      <c r="BH114" s="111" t="s">
        <v>13</v>
      </c>
      <c r="BI114" s="111" t="s">
        <v>6</v>
      </c>
      <c r="BJ114" s="111" t="s">
        <v>3713</v>
      </c>
      <c r="BK114" s="111" t="s">
        <v>119</v>
      </c>
      <c r="BL114" s="111" t="s">
        <v>13</v>
      </c>
      <c r="BM114" s="111" t="s">
        <v>13</v>
      </c>
      <c r="BN114" s="111" t="s">
        <v>3717</v>
      </c>
      <c r="BO114" s="111" t="s">
        <v>3717</v>
      </c>
      <c r="BP114" s="111" t="s">
        <v>184</v>
      </c>
      <c r="BQ114" s="111" t="s">
        <v>2125</v>
      </c>
      <c r="BR114" s="111" t="s">
        <v>119</v>
      </c>
      <c r="BS114" s="111" t="s">
        <v>184</v>
      </c>
      <c r="BT114" s="111" t="s">
        <v>3241</v>
      </c>
      <c r="BU114" s="111" t="s">
        <v>119</v>
      </c>
      <c r="BV114" s="111" t="s">
        <v>184</v>
      </c>
      <c r="BW114" s="111" t="s">
        <v>6</v>
      </c>
      <c r="BX114" s="111" t="s">
        <v>6</v>
      </c>
      <c r="BY114" s="111">
        <v>2014</v>
      </c>
      <c r="BZ114" s="111" t="s">
        <v>118</v>
      </c>
      <c r="CA114" s="111" t="s">
        <v>937</v>
      </c>
      <c r="CB114" s="111" t="s">
        <v>6</v>
      </c>
      <c r="CC114" s="111" t="s">
        <v>6</v>
      </c>
      <c r="CD114" s="216">
        <v>10.83</v>
      </c>
      <c r="CE114" s="111" t="s">
        <v>6</v>
      </c>
      <c r="CF114" s="111" t="s">
        <v>6</v>
      </c>
      <c r="CG114" s="111" t="s">
        <v>2482</v>
      </c>
      <c r="CH114" s="111" t="s">
        <v>6</v>
      </c>
      <c r="CI114" s="111" t="s">
        <v>6</v>
      </c>
      <c r="CJ114" s="111" t="s">
        <v>129</v>
      </c>
      <c r="CK114" s="111" t="s">
        <v>118</v>
      </c>
      <c r="CL114" s="111" t="s">
        <v>129</v>
      </c>
      <c r="CM114" s="111" t="s">
        <v>118</v>
      </c>
      <c r="CN114" s="111" t="s">
        <v>184</v>
      </c>
      <c r="CO114" s="111" t="s">
        <v>213</v>
      </c>
      <c r="CP114" s="111" t="s">
        <v>119</v>
      </c>
      <c r="CQ114" s="111" t="s">
        <v>184</v>
      </c>
      <c r="CR114" s="111" t="s">
        <v>242</v>
      </c>
      <c r="CS114" s="111" t="s">
        <v>1074</v>
      </c>
      <c r="CT114" s="111" t="s">
        <v>187</v>
      </c>
      <c r="CU114" s="111" t="s">
        <v>506</v>
      </c>
      <c r="CV114" s="111" t="s">
        <v>184</v>
      </c>
      <c r="CW114" s="111" t="s">
        <v>184</v>
      </c>
      <c r="CX114" s="111" t="s">
        <v>184</v>
      </c>
      <c r="CY114" s="111" t="s">
        <v>2519</v>
      </c>
      <c r="CZ114" s="111" t="s">
        <v>2524</v>
      </c>
      <c r="DA114" s="111" t="s">
        <v>184</v>
      </c>
      <c r="DB114" s="111" t="s">
        <v>6</v>
      </c>
      <c r="DC114" s="111" t="s">
        <v>6</v>
      </c>
      <c r="DD114" s="111" t="s">
        <v>3696</v>
      </c>
      <c r="DE114" s="111" t="s">
        <v>118</v>
      </c>
      <c r="DF114" s="111" t="s">
        <v>2483</v>
      </c>
      <c r="DG114" s="111" t="s">
        <v>118</v>
      </c>
      <c r="DH114" s="111" t="s">
        <v>3595</v>
      </c>
      <c r="DI114" s="111" t="s">
        <v>118</v>
      </c>
      <c r="DJ114" s="111" t="s">
        <v>6</v>
      </c>
      <c r="DK114" s="111" t="s">
        <v>6</v>
      </c>
      <c r="DL114" s="111" t="s">
        <v>6</v>
      </c>
      <c r="DM114" s="111" t="s">
        <v>6</v>
      </c>
      <c r="DN114" s="111" t="s">
        <v>6</v>
      </c>
      <c r="DO114" s="343">
        <v>0.122</v>
      </c>
      <c r="DP114" s="111" t="s">
        <v>13</v>
      </c>
      <c r="DQ114" s="111" t="s">
        <v>6</v>
      </c>
      <c r="DR114" s="111" t="s">
        <v>6</v>
      </c>
      <c r="DS114" s="111" t="s">
        <v>13</v>
      </c>
      <c r="DT114" s="111" t="s">
        <v>2484</v>
      </c>
      <c r="DU114" s="111" t="s">
        <v>2485</v>
      </c>
      <c r="DV114" s="111" t="s">
        <v>2560</v>
      </c>
      <c r="DW114" s="111" t="s">
        <v>1177</v>
      </c>
      <c r="DX114" s="111" t="s">
        <v>1177</v>
      </c>
      <c r="DY114" s="198" t="s">
        <v>3727</v>
      </c>
      <c r="DZ114" s="198" t="s">
        <v>3699</v>
      </c>
      <c r="EA114" s="198" t="s">
        <v>2917</v>
      </c>
      <c r="EB114" s="190" t="s">
        <v>13</v>
      </c>
      <c r="EC114" s="198" t="s">
        <v>2918</v>
      </c>
      <c r="ED114" s="198" t="s">
        <v>2790</v>
      </c>
      <c r="EE114" s="216" t="s">
        <v>2736</v>
      </c>
      <c r="EF114" s="352">
        <v>11</v>
      </c>
      <c r="EG114" s="216" t="s">
        <v>3501</v>
      </c>
      <c r="EH114" s="111" t="s">
        <v>2375</v>
      </c>
      <c r="EI114" s="155" t="s">
        <v>119</v>
      </c>
      <c r="EJ114" s="155" t="s">
        <v>184</v>
      </c>
      <c r="EK114" s="111" t="s">
        <v>216</v>
      </c>
      <c r="EL114" s="111" t="s">
        <v>6</v>
      </c>
      <c r="EM114" s="111" t="s">
        <v>6</v>
      </c>
      <c r="EN114" s="216">
        <v>0.186</v>
      </c>
      <c r="EO114" s="111" t="s">
        <v>118</v>
      </c>
      <c r="EP114" s="111" t="s">
        <v>6</v>
      </c>
      <c r="EQ114" s="111" t="s">
        <v>6</v>
      </c>
      <c r="ER114" s="111" t="s">
        <v>6</v>
      </c>
      <c r="ES114" s="111" t="s">
        <v>6</v>
      </c>
      <c r="ET114" s="111" t="s">
        <v>6</v>
      </c>
      <c r="EU114" s="111" t="s">
        <v>184</v>
      </c>
      <c r="EV114" s="111" t="s">
        <v>118</v>
      </c>
      <c r="EW114" s="111" t="s">
        <v>118</v>
      </c>
      <c r="EX114" s="111" t="s">
        <v>6</v>
      </c>
      <c r="EY114" s="111" t="s">
        <v>2306</v>
      </c>
      <c r="EZ114" s="111" t="s">
        <v>201</v>
      </c>
      <c r="FA114" s="111" t="s">
        <v>2486</v>
      </c>
    </row>
    <row r="115" spans="1:157" s="112" customFormat="1" ht="88.5" customHeight="1" x14ac:dyDescent="0.35">
      <c r="A115" s="155" t="s">
        <v>2107</v>
      </c>
      <c r="B115" s="155" t="s">
        <v>2298</v>
      </c>
      <c r="C115" s="29" t="s">
        <v>2489</v>
      </c>
      <c r="D115" s="155" t="s">
        <v>1321</v>
      </c>
      <c r="E115" s="216" t="s">
        <v>3619</v>
      </c>
      <c r="F115" s="216" t="s">
        <v>3530</v>
      </c>
      <c r="G115" s="155">
        <v>2015</v>
      </c>
      <c r="H115" s="216" t="s">
        <v>3644</v>
      </c>
      <c r="I115" s="216" t="s">
        <v>3686</v>
      </c>
      <c r="J115" s="216" t="s">
        <v>3687</v>
      </c>
      <c r="K115" s="155" t="s">
        <v>1304</v>
      </c>
      <c r="L115" s="155" t="s">
        <v>184</v>
      </c>
      <c r="M115" s="155" t="s">
        <v>3720</v>
      </c>
      <c r="N115" s="155" t="s">
        <v>3719</v>
      </c>
      <c r="O115" s="111" t="s">
        <v>141</v>
      </c>
      <c r="P115" s="111" t="s">
        <v>118</v>
      </c>
      <c r="Q115" s="111" t="s">
        <v>6</v>
      </c>
      <c r="R115" s="111" t="s">
        <v>6</v>
      </c>
      <c r="S115" s="155" t="s">
        <v>2479</v>
      </c>
      <c r="T115" s="155" t="s">
        <v>118</v>
      </c>
      <c r="U115" s="216" t="s">
        <v>3709</v>
      </c>
      <c r="V115" s="155" t="s">
        <v>2480</v>
      </c>
      <c r="W115" s="155" t="s">
        <v>3154</v>
      </c>
      <c r="X115" s="155">
        <v>2014</v>
      </c>
      <c r="Y115" s="155" t="s">
        <v>2249</v>
      </c>
      <c r="Z115" s="155">
        <v>2014</v>
      </c>
      <c r="AA115" s="155" t="s">
        <v>6</v>
      </c>
      <c r="AB115" s="155" t="s">
        <v>118</v>
      </c>
      <c r="AC115" s="155" t="s">
        <v>184</v>
      </c>
      <c r="AD115" s="155" t="s">
        <v>378</v>
      </c>
      <c r="AE115" s="155" t="s">
        <v>119</v>
      </c>
      <c r="AF115" s="216" t="s">
        <v>6</v>
      </c>
      <c r="AG115" s="155" t="s">
        <v>1312</v>
      </c>
      <c r="AH115" s="155" t="s">
        <v>119</v>
      </c>
      <c r="AI115" s="155" t="s">
        <v>378</v>
      </c>
      <c r="AJ115" s="155" t="s">
        <v>119</v>
      </c>
      <c r="AK115" s="155" t="s">
        <v>110</v>
      </c>
      <c r="AL115" s="155" t="s">
        <v>118</v>
      </c>
      <c r="AM115" s="111" t="s">
        <v>2916</v>
      </c>
      <c r="AN115" s="111" t="s">
        <v>2481</v>
      </c>
      <c r="AO115" s="111" t="s">
        <v>118</v>
      </c>
      <c r="AP115" s="111" t="s">
        <v>166</v>
      </c>
      <c r="AQ115" s="111" t="s">
        <v>134</v>
      </c>
      <c r="AR115" s="111" t="s">
        <v>119</v>
      </c>
      <c r="AS115" s="111" t="s">
        <v>3219</v>
      </c>
      <c r="AT115" s="111" t="s">
        <v>3706</v>
      </c>
      <c r="AU115" s="111" t="s">
        <v>118</v>
      </c>
      <c r="AV115" s="216" t="s">
        <v>2211</v>
      </c>
      <c r="AW115" s="111" t="s">
        <v>3593</v>
      </c>
      <c r="AX115" s="111" t="s">
        <v>184</v>
      </c>
      <c r="AY115" s="111" t="s">
        <v>3700</v>
      </c>
      <c r="AZ115" s="111" t="s">
        <v>184</v>
      </c>
      <c r="BA115" s="111" t="s">
        <v>132</v>
      </c>
      <c r="BB115" s="111" t="s">
        <v>119</v>
      </c>
      <c r="BC115" s="111" t="s">
        <v>2527</v>
      </c>
      <c r="BD115" s="111" t="s">
        <v>119</v>
      </c>
      <c r="BE115" s="111" t="s">
        <v>184</v>
      </c>
      <c r="BF115" s="111" t="s">
        <v>3713</v>
      </c>
      <c r="BG115" s="111" t="s">
        <v>119</v>
      </c>
      <c r="BH115" s="111" t="s">
        <v>13</v>
      </c>
      <c r="BI115" s="111" t="s">
        <v>6</v>
      </c>
      <c r="BJ115" s="111" t="s">
        <v>3713</v>
      </c>
      <c r="BK115" s="111" t="s">
        <v>119</v>
      </c>
      <c r="BL115" s="111" t="s">
        <v>13</v>
      </c>
      <c r="BM115" s="111" t="s">
        <v>13</v>
      </c>
      <c r="BN115" s="111" t="s">
        <v>3717</v>
      </c>
      <c r="BO115" s="111" t="s">
        <v>3717</v>
      </c>
      <c r="BP115" s="111" t="s">
        <v>184</v>
      </c>
      <c r="BQ115" s="111" t="s">
        <v>2125</v>
      </c>
      <c r="BR115" s="111" t="s">
        <v>119</v>
      </c>
      <c r="BS115" s="111" t="s">
        <v>184</v>
      </c>
      <c r="BT115" s="111" t="s">
        <v>3241</v>
      </c>
      <c r="BU115" s="111" t="s">
        <v>119</v>
      </c>
      <c r="BV115" s="111" t="s">
        <v>184</v>
      </c>
      <c r="BW115" s="111" t="s">
        <v>6</v>
      </c>
      <c r="BX115" s="111" t="s">
        <v>6</v>
      </c>
      <c r="BY115" s="111">
        <v>2014</v>
      </c>
      <c r="BZ115" s="111" t="s">
        <v>118</v>
      </c>
      <c r="CA115" s="111" t="s">
        <v>937</v>
      </c>
      <c r="CB115" s="111" t="s">
        <v>6</v>
      </c>
      <c r="CC115" s="111" t="s">
        <v>6</v>
      </c>
      <c r="CD115" s="216">
        <v>10.83</v>
      </c>
      <c r="CE115" s="111" t="s">
        <v>6</v>
      </c>
      <c r="CF115" s="111" t="s">
        <v>6</v>
      </c>
      <c r="CG115" s="111" t="s">
        <v>2482</v>
      </c>
      <c r="CH115" s="111" t="s">
        <v>6</v>
      </c>
      <c r="CI115" s="111" t="s">
        <v>6</v>
      </c>
      <c r="CJ115" s="111" t="s">
        <v>129</v>
      </c>
      <c r="CK115" s="111" t="s">
        <v>118</v>
      </c>
      <c r="CL115" s="111" t="s">
        <v>129</v>
      </c>
      <c r="CM115" s="111" t="s">
        <v>118</v>
      </c>
      <c r="CN115" s="111" t="s">
        <v>184</v>
      </c>
      <c r="CO115" s="111" t="s">
        <v>213</v>
      </c>
      <c r="CP115" s="111" t="s">
        <v>119</v>
      </c>
      <c r="CQ115" s="111" t="s">
        <v>184</v>
      </c>
      <c r="CR115" s="111" t="s">
        <v>242</v>
      </c>
      <c r="CS115" s="111" t="s">
        <v>1074</v>
      </c>
      <c r="CT115" s="111" t="s">
        <v>187</v>
      </c>
      <c r="CU115" s="111" t="s">
        <v>506</v>
      </c>
      <c r="CV115" s="111" t="s">
        <v>184</v>
      </c>
      <c r="CW115" s="111" t="s">
        <v>184</v>
      </c>
      <c r="CX115" s="111" t="s">
        <v>184</v>
      </c>
      <c r="CY115" s="111" t="s">
        <v>2519</v>
      </c>
      <c r="CZ115" s="111" t="s">
        <v>2524</v>
      </c>
      <c r="DA115" s="155" t="s">
        <v>184</v>
      </c>
      <c r="DB115" s="155" t="s">
        <v>6</v>
      </c>
      <c r="DC115" s="155" t="s">
        <v>6</v>
      </c>
      <c r="DD115" s="155" t="s">
        <v>3696</v>
      </c>
      <c r="DE115" s="155" t="s">
        <v>118</v>
      </c>
      <c r="DF115" s="155" t="s">
        <v>2483</v>
      </c>
      <c r="DG115" s="155" t="s">
        <v>118</v>
      </c>
      <c r="DH115" s="155" t="s">
        <v>3595</v>
      </c>
      <c r="DI115" s="155" t="s">
        <v>118</v>
      </c>
      <c r="DJ115" s="155" t="s">
        <v>6</v>
      </c>
      <c r="DK115" s="155" t="s">
        <v>6</v>
      </c>
      <c r="DL115" s="155" t="s">
        <v>6</v>
      </c>
      <c r="DM115" s="155" t="s">
        <v>6</v>
      </c>
      <c r="DN115" s="155" t="s">
        <v>6</v>
      </c>
      <c r="DO115" s="344">
        <v>0.122</v>
      </c>
      <c r="DP115" s="155" t="s">
        <v>13</v>
      </c>
      <c r="DQ115" s="155" t="s">
        <v>6</v>
      </c>
      <c r="DR115" s="155" t="s">
        <v>6</v>
      </c>
      <c r="DS115" s="155" t="s">
        <v>13</v>
      </c>
      <c r="DT115" s="155" t="s">
        <v>2484</v>
      </c>
      <c r="DU115" s="155" t="s">
        <v>2485</v>
      </c>
      <c r="DV115" s="111" t="s">
        <v>2560</v>
      </c>
      <c r="DW115" s="111" t="s">
        <v>1177</v>
      </c>
      <c r="DX115" s="111" t="s">
        <v>1177</v>
      </c>
      <c r="DY115" s="198" t="s">
        <v>3727</v>
      </c>
      <c r="DZ115" s="198" t="s">
        <v>3699</v>
      </c>
      <c r="EA115" s="198" t="s">
        <v>2917</v>
      </c>
      <c r="EB115" s="190" t="s">
        <v>13</v>
      </c>
      <c r="EC115" s="198" t="s">
        <v>2918</v>
      </c>
      <c r="ED115" s="198" t="s">
        <v>2790</v>
      </c>
      <c r="EE115" s="216" t="s">
        <v>2723</v>
      </c>
      <c r="EF115" s="352">
        <v>1</v>
      </c>
      <c r="EG115" s="216" t="s">
        <v>3501</v>
      </c>
      <c r="EH115" s="111" t="s">
        <v>2375</v>
      </c>
      <c r="EI115" s="155" t="s">
        <v>119</v>
      </c>
      <c r="EJ115" s="155" t="s">
        <v>184</v>
      </c>
      <c r="EK115" s="155" t="s">
        <v>216</v>
      </c>
      <c r="EL115" s="155" t="s">
        <v>6</v>
      </c>
      <c r="EM115" s="155" t="s">
        <v>6</v>
      </c>
      <c r="EN115" s="216">
        <v>0.186</v>
      </c>
      <c r="EO115" s="155" t="s">
        <v>118</v>
      </c>
      <c r="EP115" s="155" t="s">
        <v>6</v>
      </c>
      <c r="EQ115" s="155" t="s">
        <v>6</v>
      </c>
      <c r="ER115" s="155" t="s">
        <v>6</v>
      </c>
      <c r="ES115" s="155" t="s">
        <v>6</v>
      </c>
      <c r="ET115" s="155" t="s">
        <v>6</v>
      </c>
      <c r="EU115" s="155" t="s">
        <v>184</v>
      </c>
      <c r="EV115" s="155" t="s">
        <v>118</v>
      </c>
      <c r="EW115" s="155" t="s">
        <v>118</v>
      </c>
      <c r="EX115" s="155" t="s">
        <v>6</v>
      </c>
      <c r="EY115" s="155" t="s">
        <v>2306</v>
      </c>
      <c r="EZ115" s="155" t="s">
        <v>201</v>
      </c>
      <c r="FA115" s="155" t="s">
        <v>2486</v>
      </c>
    </row>
    <row r="116" spans="1:157" s="112" customFormat="1" ht="88.5" customHeight="1" x14ac:dyDescent="0.35">
      <c r="A116" s="155" t="s">
        <v>2108</v>
      </c>
      <c r="B116" s="155" t="s">
        <v>2298</v>
      </c>
      <c r="C116" s="29" t="s">
        <v>2490</v>
      </c>
      <c r="D116" s="155" t="s">
        <v>1321</v>
      </c>
      <c r="E116" s="216" t="s">
        <v>3619</v>
      </c>
      <c r="F116" s="216" t="s">
        <v>3530</v>
      </c>
      <c r="G116" s="155">
        <v>2015</v>
      </c>
      <c r="H116" s="216" t="s">
        <v>3644</v>
      </c>
      <c r="I116" s="216" t="s">
        <v>3686</v>
      </c>
      <c r="J116" s="216" t="s">
        <v>3687</v>
      </c>
      <c r="K116" s="155" t="s">
        <v>1304</v>
      </c>
      <c r="L116" s="155" t="s">
        <v>184</v>
      </c>
      <c r="M116" s="155" t="s">
        <v>3720</v>
      </c>
      <c r="N116" s="155" t="s">
        <v>3719</v>
      </c>
      <c r="O116" s="111" t="s">
        <v>141</v>
      </c>
      <c r="P116" s="111" t="s">
        <v>118</v>
      </c>
      <c r="Q116" s="111" t="s">
        <v>6</v>
      </c>
      <c r="R116" s="111" t="s">
        <v>6</v>
      </c>
      <c r="S116" s="155" t="s">
        <v>2479</v>
      </c>
      <c r="T116" s="155" t="s">
        <v>118</v>
      </c>
      <c r="U116" s="216" t="s">
        <v>3709</v>
      </c>
      <c r="V116" s="155" t="s">
        <v>2480</v>
      </c>
      <c r="W116" s="155" t="s">
        <v>3154</v>
      </c>
      <c r="X116" s="155">
        <v>2014</v>
      </c>
      <c r="Y116" s="155" t="s">
        <v>2249</v>
      </c>
      <c r="Z116" s="155">
        <v>2014</v>
      </c>
      <c r="AA116" s="155" t="s">
        <v>6</v>
      </c>
      <c r="AB116" s="155" t="s">
        <v>118</v>
      </c>
      <c r="AC116" s="155" t="s">
        <v>184</v>
      </c>
      <c r="AD116" s="155" t="s">
        <v>378</v>
      </c>
      <c r="AE116" s="155" t="s">
        <v>119</v>
      </c>
      <c r="AF116" s="216" t="s">
        <v>6</v>
      </c>
      <c r="AG116" s="155" t="s">
        <v>1312</v>
      </c>
      <c r="AH116" s="155" t="s">
        <v>119</v>
      </c>
      <c r="AI116" s="155" t="s">
        <v>378</v>
      </c>
      <c r="AJ116" s="155" t="s">
        <v>119</v>
      </c>
      <c r="AK116" s="155" t="s">
        <v>110</v>
      </c>
      <c r="AL116" s="155" t="s">
        <v>118</v>
      </c>
      <c r="AM116" s="111" t="s">
        <v>2916</v>
      </c>
      <c r="AN116" s="111" t="s">
        <v>2481</v>
      </c>
      <c r="AO116" s="111" t="s">
        <v>118</v>
      </c>
      <c r="AP116" s="111" t="s">
        <v>166</v>
      </c>
      <c r="AQ116" s="111" t="s">
        <v>134</v>
      </c>
      <c r="AR116" s="111" t="s">
        <v>119</v>
      </c>
      <c r="AS116" s="111" t="s">
        <v>3219</v>
      </c>
      <c r="AT116" s="111" t="s">
        <v>3706</v>
      </c>
      <c r="AU116" s="111" t="s">
        <v>118</v>
      </c>
      <c r="AV116" s="216" t="s">
        <v>2211</v>
      </c>
      <c r="AW116" s="111" t="s">
        <v>3593</v>
      </c>
      <c r="AX116" s="111" t="s">
        <v>184</v>
      </c>
      <c r="AY116" s="111" t="s">
        <v>3700</v>
      </c>
      <c r="AZ116" s="111" t="s">
        <v>184</v>
      </c>
      <c r="BA116" s="111" t="s">
        <v>132</v>
      </c>
      <c r="BB116" s="111" t="s">
        <v>119</v>
      </c>
      <c r="BC116" s="111" t="s">
        <v>2527</v>
      </c>
      <c r="BD116" s="111" t="s">
        <v>119</v>
      </c>
      <c r="BE116" s="111" t="s">
        <v>184</v>
      </c>
      <c r="BF116" s="111" t="s">
        <v>3713</v>
      </c>
      <c r="BG116" s="111" t="s">
        <v>119</v>
      </c>
      <c r="BH116" s="111" t="s">
        <v>13</v>
      </c>
      <c r="BI116" s="111" t="s">
        <v>6</v>
      </c>
      <c r="BJ116" s="111" t="s">
        <v>3713</v>
      </c>
      <c r="BK116" s="111" t="s">
        <v>119</v>
      </c>
      <c r="BL116" s="111" t="s">
        <v>13</v>
      </c>
      <c r="BM116" s="111" t="s">
        <v>13</v>
      </c>
      <c r="BN116" s="111" t="s">
        <v>3717</v>
      </c>
      <c r="BO116" s="111" t="s">
        <v>3717</v>
      </c>
      <c r="BP116" s="111" t="s">
        <v>184</v>
      </c>
      <c r="BQ116" s="111" t="s">
        <v>2125</v>
      </c>
      <c r="BR116" s="111" t="s">
        <v>119</v>
      </c>
      <c r="BS116" s="111" t="s">
        <v>184</v>
      </c>
      <c r="BT116" s="111" t="s">
        <v>3241</v>
      </c>
      <c r="BU116" s="111" t="s">
        <v>119</v>
      </c>
      <c r="BV116" s="111" t="s">
        <v>184</v>
      </c>
      <c r="BW116" s="111" t="s">
        <v>6</v>
      </c>
      <c r="BX116" s="111" t="s">
        <v>6</v>
      </c>
      <c r="BY116" s="111">
        <v>2014</v>
      </c>
      <c r="BZ116" s="111" t="s">
        <v>118</v>
      </c>
      <c r="CA116" s="111" t="s">
        <v>937</v>
      </c>
      <c r="CB116" s="111" t="s">
        <v>6</v>
      </c>
      <c r="CC116" s="111" t="s">
        <v>6</v>
      </c>
      <c r="CD116" s="216">
        <v>10.83</v>
      </c>
      <c r="CE116" s="111" t="s">
        <v>6</v>
      </c>
      <c r="CF116" s="111" t="s">
        <v>6</v>
      </c>
      <c r="CG116" s="111" t="s">
        <v>2482</v>
      </c>
      <c r="CH116" s="111" t="s">
        <v>6</v>
      </c>
      <c r="CI116" s="111" t="s">
        <v>6</v>
      </c>
      <c r="CJ116" s="111" t="s">
        <v>129</v>
      </c>
      <c r="CK116" s="111" t="s">
        <v>118</v>
      </c>
      <c r="CL116" s="111" t="s">
        <v>129</v>
      </c>
      <c r="CM116" s="111" t="s">
        <v>118</v>
      </c>
      <c r="CN116" s="111" t="s">
        <v>184</v>
      </c>
      <c r="CO116" s="111" t="s">
        <v>213</v>
      </c>
      <c r="CP116" s="111" t="s">
        <v>119</v>
      </c>
      <c r="CQ116" s="111" t="s">
        <v>184</v>
      </c>
      <c r="CR116" s="111" t="s">
        <v>242</v>
      </c>
      <c r="CS116" s="111" t="s">
        <v>1074</v>
      </c>
      <c r="CT116" s="111" t="s">
        <v>187</v>
      </c>
      <c r="CU116" s="111" t="s">
        <v>506</v>
      </c>
      <c r="CV116" s="111" t="s">
        <v>184</v>
      </c>
      <c r="CW116" s="111" t="s">
        <v>184</v>
      </c>
      <c r="CX116" s="111" t="s">
        <v>184</v>
      </c>
      <c r="CY116" s="111" t="s">
        <v>2519</v>
      </c>
      <c r="CZ116" s="111" t="s">
        <v>2524</v>
      </c>
      <c r="DA116" s="155" t="s">
        <v>184</v>
      </c>
      <c r="DB116" s="155" t="s">
        <v>6</v>
      </c>
      <c r="DC116" s="155" t="s">
        <v>6</v>
      </c>
      <c r="DD116" s="155" t="s">
        <v>3696</v>
      </c>
      <c r="DE116" s="155" t="s">
        <v>118</v>
      </c>
      <c r="DF116" s="155" t="s">
        <v>2483</v>
      </c>
      <c r="DG116" s="155" t="s">
        <v>118</v>
      </c>
      <c r="DH116" s="155" t="s">
        <v>3595</v>
      </c>
      <c r="DI116" s="155" t="s">
        <v>118</v>
      </c>
      <c r="DJ116" s="155" t="s">
        <v>6</v>
      </c>
      <c r="DK116" s="155" t="s">
        <v>6</v>
      </c>
      <c r="DL116" s="155" t="s">
        <v>6</v>
      </c>
      <c r="DM116" s="155" t="s">
        <v>6</v>
      </c>
      <c r="DN116" s="155" t="s">
        <v>6</v>
      </c>
      <c r="DO116" s="344">
        <v>0.122</v>
      </c>
      <c r="DP116" s="155" t="s">
        <v>13</v>
      </c>
      <c r="DQ116" s="155" t="s">
        <v>6</v>
      </c>
      <c r="DR116" s="155" t="s">
        <v>6</v>
      </c>
      <c r="DS116" s="155" t="s">
        <v>13</v>
      </c>
      <c r="DT116" s="155" t="s">
        <v>2484</v>
      </c>
      <c r="DU116" s="155" t="s">
        <v>2485</v>
      </c>
      <c r="DV116" s="111" t="s">
        <v>2560</v>
      </c>
      <c r="DW116" s="111" t="s">
        <v>1177</v>
      </c>
      <c r="DX116" s="111" t="s">
        <v>1177</v>
      </c>
      <c r="DY116" s="198" t="s">
        <v>3727</v>
      </c>
      <c r="DZ116" s="198" t="s">
        <v>3699</v>
      </c>
      <c r="EA116" s="198" t="s">
        <v>2917</v>
      </c>
      <c r="EB116" s="190" t="s">
        <v>13</v>
      </c>
      <c r="EC116" s="198" t="s">
        <v>2918</v>
      </c>
      <c r="ED116" s="198" t="s">
        <v>2790</v>
      </c>
      <c r="EE116" s="216" t="s">
        <v>2723</v>
      </c>
      <c r="EF116" s="352">
        <v>3</v>
      </c>
      <c r="EG116" s="216" t="s">
        <v>3501</v>
      </c>
      <c r="EH116" s="111" t="s">
        <v>2375</v>
      </c>
      <c r="EI116" s="155" t="s">
        <v>119</v>
      </c>
      <c r="EJ116" s="155" t="s">
        <v>184</v>
      </c>
      <c r="EK116" s="155" t="s">
        <v>216</v>
      </c>
      <c r="EL116" s="155" t="s">
        <v>6</v>
      </c>
      <c r="EM116" s="155" t="s">
        <v>6</v>
      </c>
      <c r="EN116" s="216">
        <v>0.186</v>
      </c>
      <c r="EO116" s="155" t="s">
        <v>118</v>
      </c>
      <c r="EP116" s="155" t="s">
        <v>6</v>
      </c>
      <c r="EQ116" s="155" t="s">
        <v>6</v>
      </c>
      <c r="ER116" s="155" t="s">
        <v>6</v>
      </c>
      <c r="ES116" s="155" t="s">
        <v>6</v>
      </c>
      <c r="ET116" s="155" t="s">
        <v>6</v>
      </c>
      <c r="EU116" s="155" t="s">
        <v>184</v>
      </c>
      <c r="EV116" s="155" t="s">
        <v>118</v>
      </c>
      <c r="EW116" s="155" t="s">
        <v>118</v>
      </c>
      <c r="EX116" s="155" t="s">
        <v>6</v>
      </c>
      <c r="EY116" s="155" t="s">
        <v>2306</v>
      </c>
      <c r="EZ116" s="155" t="s">
        <v>201</v>
      </c>
      <c r="FA116" s="155" t="s">
        <v>2486</v>
      </c>
    </row>
    <row r="117" spans="1:157" s="113" customFormat="1" ht="103.25" customHeight="1" x14ac:dyDescent="0.35">
      <c r="A117" s="155" t="s">
        <v>2109</v>
      </c>
      <c r="B117" s="155" t="s">
        <v>2298</v>
      </c>
      <c r="C117" s="29" t="s">
        <v>2491</v>
      </c>
      <c r="D117" s="155" t="s">
        <v>1321</v>
      </c>
      <c r="E117" s="216" t="s">
        <v>3619</v>
      </c>
      <c r="F117" s="216" t="s">
        <v>3530</v>
      </c>
      <c r="G117" s="155">
        <v>2015</v>
      </c>
      <c r="H117" s="216" t="s">
        <v>3644</v>
      </c>
      <c r="I117" s="216" t="s">
        <v>3686</v>
      </c>
      <c r="J117" s="216" t="s">
        <v>3687</v>
      </c>
      <c r="K117" s="155" t="s">
        <v>1304</v>
      </c>
      <c r="L117" s="155" t="s">
        <v>184</v>
      </c>
      <c r="M117" s="155" t="s">
        <v>3720</v>
      </c>
      <c r="N117" s="155" t="s">
        <v>3719</v>
      </c>
      <c r="O117" s="111" t="s">
        <v>141</v>
      </c>
      <c r="P117" s="111" t="s">
        <v>118</v>
      </c>
      <c r="Q117" s="111" t="s">
        <v>6</v>
      </c>
      <c r="R117" s="111" t="s">
        <v>6</v>
      </c>
      <c r="S117" s="155" t="s">
        <v>2479</v>
      </c>
      <c r="T117" s="155" t="s">
        <v>118</v>
      </c>
      <c r="U117" s="216" t="s">
        <v>3709</v>
      </c>
      <c r="V117" s="155" t="s">
        <v>2480</v>
      </c>
      <c r="W117" s="155" t="s">
        <v>3154</v>
      </c>
      <c r="X117" s="155">
        <v>2014</v>
      </c>
      <c r="Y117" s="155" t="s">
        <v>2249</v>
      </c>
      <c r="Z117" s="155">
        <v>2014</v>
      </c>
      <c r="AA117" s="155" t="s">
        <v>6</v>
      </c>
      <c r="AB117" s="155" t="s">
        <v>118</v>
      </c>
      <c r="AC117" s="155" t="s">
        <v>184</v>
      </c>
      <c r="AD117" s="155" t="s">
        <v>378</v>
      </c>
      <c r="AE117" s="155" t="s">
        <v>119</v>
      </c>
      <c r="AF117" s="216" t="s">
        <v>6</v>
      </c>
      <c r="AG117" s="155" t="s">
        <v>1312</v>
      </c>
      <c r="AH117" s="155" t="s">
        <v>119</v>
      </c>
      <c r="AI117" s="155" t="s">
        <v>378</v>
      </c>
      <c r="AJ117" s="155" t="s">
        <v>119</v>
      </c>
      <c r="AK117" s="155" t="s">
        <v>110</v>
      </c>
      <c r="AL117" s="155" t="s">
        <v>118</v>
      </c>
      <c r="AM117" s="111" t="s">
        <v>2916</v>
      </c>
      <c r="AN117" s="111" t="s">
        <v>2481</v>
      </c>
      <c r="AO117" s="111" t="s">
        <v>118</v>
      </c>
      <c r="AP117" s="111" t="s">
        <v>166</v>
      </c>
      <c r="AQ117" s="111" t="s">
        <v>134</v>
      </c>
      <c r="AR117" s="111" t="s">
        <v>119</v>
      </c>
      <c r="AS117" s="111" t="s">
        <v>3219</v>
      </c>
      <c r="AT117" s="111" t="s">
        <v>3706</v>
      </c>
      <c r="AU117" s="111" t="s">
        <v>118</v>
      </c>
      <c r="AV117" s="216" t="s">
        <v>2211</v>
      </c>
      <c r="AW117" s="111" t="s">
        <v>3593</v>
      </c>
      <c r="AX117" s="111" t="s">
        <v>184</v>
      </c>
      <c r="AY117" s="111" t="s">
        <v>3700</v>
      </c>
      <c r="AZ117" s="111" t="s">
        <v>184</v>
      </c>
      <c r="BA117" s="111" t="s">
        <v>132</v>
      </c>
      <c r="BB117" s="111" t="s">
        <v>119</v>
      </c>
      <c r="BC117" s="111" t="s">
        <v>2527</v>
      </c>
      <c r="BD117" s="111" t="s">
        <v>119</v>
      </c>
      <c r="BE117" s="111" t="s">
        <v>184</v>
      </c>
      <c r="BF117" s="111" t="s">
        <v>3713</v>
      </c>
      <c r="BG117" s="111" t="s">
        <v>119</v>
      </c>
      <c r="BH117" s="111" t="s">
        <v>13</v>
      </c>
      <c r="BI117" s="111" t="s">
        <v>6</v>
      </c>
      <c r="BJ117" s="111" t="s">
        <v>3713</v>
      </c>
      <c r="BK117" s="111" t="s">
        <v>119</v>
      </c>
      <c r="BL117" s="111" t="s">
        <v>13</v>
      </c>
      <c r="BM117" s="111" t="s">
        <v>13</v>
      </c>
      <c r="BN117" s="111" t="s">
        <v>3717</v>
      </c>
      <c r="BO117" s="111" t="s">
        <v>3717</v>
      </c>
      <c r="BP117" s="111" t="s">
        <v>184</v>
      </c>
      <c r="BQ117" s="111" t="s">
        <v>2125</v>
      </c>
      <c r="BR117" s="111" t="s">
        <v>119</v>
      </c>
      <c r="BS117" s="111" t="s">
        <v>184</v>
      </c>
      <c r="BT117" s="111" t="s">
        <v>3241</v>
      </c>
      <c r="BU117" s="111" t="s">
        <v>119</v>
      </c>
      <c r="BV117" s="111" t="s">
        <v>184</v>
      </c>
      <c r="BW117" s="111" t="s">
        <v>6</v>
      </c>
      <c r="BX117" s="111" t="s">
        <v>6</v>
      </c>
      <c r="BY117" s="111">
        <v>2014</v>
      </c>
      <c r="BZ117" s="111" t="s">
        <v>118</v>
      </c>
      <c r="CA117" s="111" t="s">
        <v>937</v>
      </c>
      <c r="CB117" s="111" t="s">
        <v>6</v>
      </c>
      <c r="CC117" s="111" t="s">
        <v>6</v>
      </c>
      <c r="CD117" s="216">
        <v>10.83</v>
      </c>
      <c r="CE117" s="111" t="s">
        <v>6</v>
      </c>
      <c r="CF117" s="111" t="s">
        <v>6</v>
      </c>
      <c r="CG117" s="111" t="s">
        <v>2482</v>
      </c>
      <c r="CH117" s="111" t="s">
        <v>6</v>
      </c>
      <c r="CI117" s="111" t="s">
        <v>6</v>
      </c>
      <c r="CJ117" s="111" t="s">
        <v>129</v>
      </c>
      <c r="CK117" s="111" t="s">
        <v>118</v>
      </c>
      <c r="CL117" s="111" t="s">
        <v>129</v>
      </c>
      <c r="CM117" s="111" t="s">
        <v>118</v>
      </c>
      <c r="CN117" s="111" t="s">
        <v>184</v>
      </c>
      <c r="CO117" s="111" t="s">
        <v>213</v>
      </c>
      <c r="CP117" s="111" t="s">
        <v>119</v>
      </c>
      <c r="CQ117" s="111" t="s">
        <v>184</v>
      </c>
      <c r="CR117" s="111" t="s">
        <v>242</v>
      </c>
      <c r="CS117" s="111" t="s">
        <v>1074</v>
      </c>
      <c r="CT117" s="111" t="s">
        <v>187</v>
      </c>
      <c r="CU117" s="111" t="s">
        <v>506</v>
      </c>
      <c r="CV117" s="111" t="s">
        <v>184</v>
      </c>
      <c r="CW117" s="111" t="s">
        <v>184</v>
      </c>
      <c r="CX117" s="111" t="s">
        <v>184</v>
      </c>
      <c r="CY117" s="111" t="s">
        <v>2519</v>
      </c>
      <c r="CZ117" s="111" t="s">
        <v>2524</v>
      </c>
      <c r="DA117" s="155" t="s">
        <v>184</v>
      </c>
      <c r="DB117" s="155" t="s">
        <v>6</v>
      </c>
      <c r="DC117" s="155" t="s">
        <v>6</v>
      </c>
      <c r="DD117" s="155" t="s">
        <v>3696</v>
      </c>
      <c r="DE117" s="155" t="s">
        <v>118</v>
      </c>
      <c r="DF117" s="155" t="s">
        <v>2483</v>
      </c>
      <c r="DG117" s="155" t="s">
        <v>118</v>
      </c>
      <c r="DH117" s="155" t="s">
        <v>3595</v>
      </c>
      <c r="DI117" s="155" t="s">
        <v>118</v>
      </c>
      <c r="DJ117" s="155" t="s">
        <v>6</v>
      </c>
      <c r="DK117" s="155" t="s">
        <v>6</v>
      </c>
      <c r="DL117" s="155" t="s">
        <v>6</v>
      </c>
      <c r="DM117" s="155" t="s">
        <v>6</v>
      </c>
      <c r="DN117" s="155" t="s">
        <v>6</v>
      </c>
      <c r="DO117" s="344">
        <v>0.122</v>
      </c>
      <c r="DP117" s="155" t="s">
        <v>13</v>
      </c>
      <c r="DQ117" s="155" t="s">
        <v>6</v>
      </c>
      <c r="DR117" s="155" t="s">
        <v>6</v>
      </c>
      <c r="DS117" s="155" t="s">
        <v>13</v>
      </c>
      <c r="DT117" s="155" t="s">
        <v>2484</v>
      </c>
      <c r="DU117" s="155" t="s">
        <v>2485</v>
      </c>
      <c r="DV117" s="111" t="s">
        <v>2560</v>
      </c>
      <c r="DW117" s="111" t="s">
        <v>1177</v>
      </c>
      <c r="DX117" s="111" t="s">
        <v>1177</v>
      </c>
      <c r="DY117" s="198" t="s">
        <v>3727</v>
      </c>
      <c r="DZ117" s="198" t="s">
        <v>3699</v>
      </c>
      <c r="EA117" s="198" t="s">
        <v>2917</v>
      </c>
      <c r="EB117" s="190" t="s">
        <v>13</v>
      </c>
      <c r="EC117" s="198" t="s">
        <v>2918</v>
      </c>
      <c r="ED117" s="198" t="s">
        <v>2790</v>
      </c>
      <c r="EE117" s="216" t="s">
        <v>2723</v>
      </c>
      <c r="EF117" s="348">
        <v>1</v>
      </c>
      <c r="EG117" s="216" t="s">
        <v>3501</v>
      </c>
      <c r="EH117" s="111" t="s">
        <v>2375</v>
      </c>
      <c r="EI117" s="155" t="s">
        <v>119</v>
      </c>
      <c r="EJ117" s="155" t="s">
        <v>184</v>
      </c>
      <c r="EK117" s="155" t="s">
        <v>216</v>
      </c>
      <c r="EL117" s="155" t="s">
        <v>6</v>
      </c>
      <c r="EM117" s="155" t="s">
        <v>6</v>
      </c>
      <c r="EN117" s="216">
        <v>0.186</v>
      </c>
      <c r="EO117" s="155" t="s">
        <v>118</v>
      </c>
      <c r="EP117" s="155" t="s">
        <v>6</v>
      </c>
      <c r="EQ117" s="155" t="s">
        <v>6</v>
      </c>
      <c r="ER117" s="155" t="s">
        <v>6</v>
      </c>
      <c r="ES117" s="155" t="s">
        <v>6</v>
      </c>
      <c r="ET117" s="155" t="s">
        <v>6</v>
      </c>
      <c r="EU117" s="155" t="s">
        <v>184</v>
      </c>
      <c r="EV117" s="155" t="s">
        <v>118</v>
      </c>
      <c r="EW117" s="155" t="s">
        <v>118</v>
      </c>
      <c r="EX117" s="155" t="s">
        <v>6</v>
      </c>
      <c r="EY117" s="155" t="s">
        <v>2306</v>
      </c>
      <c r="EZ117" s="155" t="s">
        <v>201</v>
      </c>
      <c r="FA117" s="155" t="s">
        <v>2486</v>
      </c>
    </row>
    <row r="118" spans="1:157" s="113" customFormat="1" ht="103.25" customHeight="1" x14ac:dyDescent="0.35">
      <c r="A118" s="155" t="s">
        <v>2110</v>
      </c>
      <c r="B118" s="155" t="s">
        <v>2298</v>
      </c>
      <c r="C118" s="29" t="s">
        <v>2492</v>
      </c>
      <c r="D118" s="155" t="s">
        <v>1321</v>
      </c>
      <c r="E118" s="216" t="s">
        <v>3619</v>
      </c>
      <c r="F118" s="216" t="s">
        <v>3530</v>
      </c>
      <c r="G118" s="155">
        <v>2015</v>
      </c>
      <c r="H118" s="216" t="s">
        <v>3644</v>
      </c>
      <c r="I118" s="216" t="s">
        <v>3686</v>
      </c>
      <c r="J118" s="216" t="s">
        <v>3687</v>
      </c>
      <c r="K118" s="155" t="s">
        <v>1304</v>
      </c>
      <c r="L118" s="155" t="s">
        <v>184</v>
      </c>
      <c r="M118" s="155" t="s">
        <v>3720</v>
      </c>
      <c r="N118" s="155" t="s">
        <v>3719</v>
      </c>
      <c r="O118" s="111" t="s">
        <v>141</v>
      </c>
      <c r="P118" s="111" t="s">
        <v>118</v>
      </c>
      <c r="Q118" s="111" t="s">
        <v>6</v>
      </c>
      <c r="R118" s="111" t="s">
        <v>6</v>
      </c>
      <c r="S118" s="155" t="s">
        <v>2479</v>
      </c>
      <c r="T118" s="155" t="s">
        <v>118</v>
      </c>
      <c r="U118" s="216" t="s">
        <v>3709</v>
      </c>
      <c r="V118" s="155" t="s">
        <v>2480</v>
      </c>
      <c r="W118" s="155" t="s">
        <v>3154</v>
      </c>
      <c r="X118" s="155">
        <v>2014</v>
      </c>
      <c r="Y118" s="155" t="s">
        <v>2249</v>
      </c>
      <c r="Z118" s="155">
        <v>2014</v>
      </c>
      <c r="AA118" s="155" t="s">
        <v>6</v>
      </c>
      <c r="AB118" s="155" t="s">
        <v>118</v>
      </c>
      <c r="AC118" s="155" t="s">
        <v>184</v>
      </c>
      <c r="AD118" s="155" t="s">
        <v>378</v>
      </c>
      <c r="AE118" s="155" t="s">
        <v>119</v>
      </c>
      <c r="AF118" s="216" t="s">
        <v>6</v>
      </c>
      <c r="AG118" s="155" t="s">
        <v>1312</v>
      </c>
      <c r="AH118" s="155" t="s">
        <v>119</v>
      </c>
      <c r="AI118" s="155" t="s">
        <v>378</v>
      </c>
      <c r="AJ118" s="155" t="s">
        <v>119</v>
      </c>
      <c r="AK118" s="155" t="s">
        <v>110</v>
      </c>
      <c r="AL118" s="155" t="s">
        <v>118</v>
      </c>
      <c r="AM118" s="111" t="s">
        <v>2916</v>
      </c>
      <c r="AN118" s="111" t="s">
        <v>2481</v>
      </c>
      <c r="AO118" s="111" t="s">
        <v>118</v>
      </c>
      <c r="AP118" s="111" t="s">
        <v>166</v>
      </c>
      <c r="AQ118" s="111" t="s">
        <v>134</v>
      </c>
      <c r="AR118" s="111" t="s">
        <v>119</v>
      </c>
      <c r="AS118" s="111" t="s">
        <v>3219</v>
      </c>
      <c r="AT118" s="111" t="s">
        <v>3706</v>
      </c>
      <c r="AU118" s="111" t="s">
        <v>118</v>
      </c>
      <c r="AV118" s="216" t="s">
        <v>2211</v>
      </c>
      <c r="AW118" s="111" t="s">
        <v>3593</v>
      </c>
      <c r="AX118" s="111" t="s">
        <v>184</v>
      </c>
      <c r="AY118" s="111" t="s">
        <v>3700</v>
      </c>
      <c r="AZ118" s="111" t="s">
        <v>184</v>
      </c>
      <c r="BA118" s="111" t="s">
        <v>132</v>
      </c>
      <c r="BB118" s="111" t="s">
        <v>119</v>
      </c>
      <c r="BC118" s="111" t="s">
        <v>2527</v>
      </c>
      <c r="BD118" s="111" t="s">
        <v>119</v>
      </c>
      <c r="BE118" s="111" t="s">
        <v>184</v>
      </c>
      <c r="BF118" s="111" t="s">
        <v>3713</v>
      </c>
      <c r="BG118" s="111" t="s">
        <v>119</v>
      </c>
      <c r="BH118" s="111" t="s">
        <v>13</v>
      </c>
      <c r="BI118" s="111" t="s">
        <v>6</v>
      </c>
      <c r="BJ118" s="111" t="s">
        <v>3713</v>
      </c>
      <c r="BK118" s="111" t="s">
        <v>119</v>
      </c>
      <c r="BL118" s="111" t="s">
        <v>13</v>
      </c>
      <c r="BM118" s="111" t="s">
        <v>13</v>
      </c>
      <c r="BN118" s="111" t="s">
        <v>3717</v>
      </c>
      <c r="BO118" s="111" t="s">
        <v>3717</v>
      </c>
      <c r="BP118" s="111" t="s">
        <v>184</v>
      </c>
      <c r="BQ118" s="111" t="s">
        <v>2125</v>
      </c>
      <c r="BR118" s="111" t="s">
        <v>119</v>
      </c>
      <c r="BS118" s="111" t="s">
        <v>184</v>
      </c>
      <c r="BT118" s="111" t="s">
        <v>3241</v>
      </c>
      <c r="BU118" s="111" t="s">
        <v>119</v>
      </c>
      <c r="BV118" s="111" t="s">
        <v>184</v>
      </c>
      <c r="BW118" s="111" t="s">
        <v>6</v>
      </c>
      <c r="BX118" s="111" t="s">
        <v>6</v>
      </c>
      <c r="BY118" s="111">
        <v>2014</v>
      </c>
      <c r="BZ118" s="111" t="s">
        <v>118</v>
      </c>
      <c r="CA118" s="111" t="s">
        <v>937</v>
      </c>
      <c r="CB118" s="111" t="s">
        <v>6</v>
      </c>
      <c r="CC118" s="111" t="s">
        <v>6</v>
      </c>
      <c r="CD118" s="216">
        <v>10.83</v>
      </c>
      <c r="CE118" s="111" t="s">
        <v>6</v>
      </c>
      <c r="CF118" s="111" t="s">
        <v>6</v>
      </c>
      <c r="CG118" s="111" t="s">
        <v>2482</v>
      </c>
      <c r="CH118" s="111" t="s">
        <v>6</v>
      </c>
      <c r="CI118" s="111" t="s">
        <v>6</v>
      </c>
      <c r="CJ118" s="111" t="s">
        <v>129</v>
      </c>
      <c r="CK118" s="111" t="s">
        <v>118</v>
      </c>
      <c r="CL118" s="111" t="s">
        <v>129</v>
      </c>
      <c r="CM118" s="111" t="s">
        <v>118</v>
      </c>
      <c r="CN118" s="111" t="s">
        <v>184</v>
      </c>
      <c r="CO118" s="111" t="s">
        <v>213</v>
      </c>
      <c r="CP118" s="111" t="s">
        <v>119</v>
      </c>
      <c r="CQ118" s="111" t="s">
        <v>184</v>
      </c>
      <c r="CR118" s="111" t="s">
        <v>242</v>
      </c>
      <c r="CS118" s="111" t="s">
        <v>1074</v>
      </c>
      <c r="CT118" s="111" t="s">
        <v>187</v>
      </c>
      <c r="CU118" s="111" t="s">
        <v>506</v>
      </c>
      <c r="CV118" s="111" t="s">
        <v>184</v>
      </c>
      <c r="CW118" s="111" t="s">
        <v>184</v>
      </c>
      <c r="CX118" s="111" t="s">
        <v>184</v>
      </c>
      <c r="CY118" s="111" t="s">
        <v>2519</v>
      </c>
      <c r="CZ118" s="111" t="s">
        <v>2524</v>
      </c>
      <c r="DA118" s="155" t="s">
        <v>184</v>
      </c>
      <c r="DB118" s="155" t="s">
        <v>6</v>
      </c>
      <c r="DC118" s="155" t="s">
        <v>6</v>
      </c>
      <c r="DD118" s="155" t="s">
        <v>3696</v>
      </c>
      <c r="DE118" s="155" t="s">
        <v>118</v>
      </c>
      <c r="DF118" s="155" t="s">
        <v>2483</v>
      </c>
      <c r="DG118" s="155" t="s">
        <v>118</v>
      </c>
      <c r="DH118" s="155" t="s">
        <v>3595</v>
      </c>
      <c r="DI118" s="155" t="s">
        <v>118</v>
      </c>
      <c r="DJ118" s="155" t="s">
        <v>6</v>
      </c>
      <c r="DK118" s="155" t="s">
        <v>6</v>
      </c>
      <c r="DL118" s="155" t="s">
        <v>6</v>
      </c>
      <c r="DM118" s="155" t="s">
        <v>6</v>
      </c>
      <c r="DN118" s="155" t="s">
        <v>6</v>
      </c>
      <c r="DO118" s="344">
        <v>0.122</v>
      </c>
      <c r="DP118" s="155" t="s">
        <v>13</v>
      </c>
      <c r="DQ118" s="155" t="s">
        <v>6</v>
      </c>
      <c r="DR118" s="155" t="s">
        <v>6</v>
      </c>
      <c r="DS118" s="155" t="s">
        <v>13</v>
      </c>
      <c r="DT118" s="155" t="s">
        <v>2484</v>
      </c>
      <c r="DU118" s="155" t="s">
        <v>2485</v>
      </c>
      <c r="DV118" s="111" t="s">
        <v>2560</v>
      </c>
      <c r="DW118" s="111" t="s">
        <v>1177</v>
      </c>
      <c r="DX118" s="111" t="s">
        <v>1177</v>
      </c>
      <c r="DY118" s="198" t="s">
        <v>3727</v>
      </c>
      <c r="DZ118" s="198" t="s">
        <v>3699</v>
      </c>
      <c r="EA118" s="198" t="s">
        <v>2917</v>
      </c>
      <c r="EB118" s="190" t="s">
        <v>13</v>
      </c>
      <c r="EC118" s="198" t="s">
        <v>2918</v>
      </c>
      <c r="ED118" s="198" t="s">
        <v>2790</v>
      </c>
      <c r="EE118" s="216" t="s">
        <v>2736</v>
      </c>
      <c r="EF118" s="348">
        <v>3</v>
      </c>
      <c r="EG118" s="216" t="s">
        <v>3501</v>
      </c>
      <c r="EH118" s="111" t="s">
        <v>2375</v>
      </c>
      <c r="EI118" s="155" t="s">
        <v>119</v>
      </c>
      <c r="EJ118" s="155" t="s">
        <v>184</v>
      </c>
      <c r="EK118" s="155" t="s">
        <v>216</v>
      </c>
      <c r="EL118" s="155" t="s">
        <v>6</v>
      </c>
      <c r="EM118" s="155" t="s">
        <v>6</v>
      </c>
      <c r="EN118" s="216">
        <v>0.186</v>
      </c>
      <c r="EO118" s="155" t="s">
        <v>118</v>
      </c>
      <c r="EP118" s="155" t="s">
        <v>6</v>
      </c>
      <c r="EQ118" s="155" t="s">
        <v>6</v>
      </c>
      <c r="ER118" s="155" t="s">
        <v>6</v>
      </c>
      <c r="ES118" s="155" t="s">
        <v>6</v>
      </c>
      <c r="ET118" s="155" t="s">
        <v>6</v>
      </c>
      <c r="EU118" s="155" t="s">
        <v>184</v>
      </c>
      <c r="EV118" s="155" t="s">
        <v>118</v>
      </c>
      <c r="EW118" s="155" t="s">
        <v>118</v>
      </c>
      <c r="EX118" s="155" t="s">
        <v>6</v>
      </c>
      <c r="EY118" s="155" t="s">
        <v>2306</v>
      </c>
      <c r="EZ118" s="155" t="s">
        <v>201</v>
      </c>
      <c r="FA118" s="155" t="s">
        <v>2486</v>
      </c>
    </row>
    <row r="119" spans="1:157" s="114" customFormat="1" ht="103.25" customHeight="1" x14ac:dyDescent="0.35">
      <c r="A119" s="155" t="s">
        <v>2111</v>
      </c>
      <c r="B119" s="155" t="s">
        <v>2298</v>
      </c>
      <c r="C119" s="29" t="s">
        <v>2493</v>
      </c>
      <c r="D119" s="155" t="s">
        <v>1321</v>
      </c>
      <c r="E119" s="216" t="s">
        <v>3619</v>
      </c>
      <c r="F119" s="216" t="s">
        <v>3530</v>
      </c>
      <c r="G119" s="155">
        <v>2015</v>
      </c>
      <c r="H119" s="216" t="s">
        <v>3644</v>
      </c>
      <c r="I119" s="216" t="s">
        <v>3686</v>
      </c>
      <c r="J119" s="216" t="s">
        <v>3687</v>
      </c>
      <c r="K119" s="155" t="s">
        <v>1304</v>
      </c>
      <c r="L119" s="155" t="s">
        <v>184</v>
      </c>
      <c r="M119" s="155" t="s">
        <v>3720</v>
      </c>
      <c r="N119" s="155" t="s">
        <v>3719</v>
      </c>
      <c r="O119" s="111" t="s">
        <v>141</v>
      </c>
      <c r="P119" s="111" t="s">
        <v>118</v>
      </c>
      <c r="Q119" s="111" t="s">
        <v>6</v>
      </c>
      <c r="R119" s="111" t="s">
        <v>6</v>
      </c>
      <c r="S119" s="155" t="s">
        <v>2479</v>
      </c>
      <c r="T119" s="155" t="s">
        <v>118</v>
      </c>
      <c r="U119" s="216" t="s">
        <v>3709</v>
      </c>
      <c r="V119" s="155" t="s">
        <v>2480</v>
      </c>
      <c r="W119" s="155" t="s">
        <v>3154</v>
      </c>
      <c r="X119" s="155">
        <v>2014</v>
      </c>
      <c r="Y119" s="155" t="s">
        <v>2249</v>
      </c>
      <c r="Z119" s="155">
        <v>2014</v>
      </c>
      <c r="AA119" s="155" t="s">
        <v>6</v>
      </c>
      <c r="AB119" s="155" t="s">
        <v>118</v>
      </c>
      <c r="AC119" s="155" t="s">
        <v>184</v>
      </c>
      <c r="AD119" s="155" t="s">
        <v>378</v>
      </c>
      <c r="AE119" s="155" t="s">
        <v>119</v>
      </c>
      <c r="AF119" s="216" t="s">
        <v>6</v>
      </c>
      <c r="AG119" s="155" t="s">
        <v>1312</v>
      </c>
      <c r="AH119" s="155" t="s">
        <v>119</v>
      </c>
      <c r="AI119" s="155" t="s">
        <v>378</v>
      </c>
      <c r="AJ119" s="155" t="s">
        <v>119</v>
      </c>
      <c r="AK119" s="155" t="s">
        <v>110</v>
      </c>
      <c r="AL119" s="155" t="s">
        <v>118</v>
      </c>
      <c r="AM119" s="111" t="s">
        <v>2916</v>
      </c>
      <c r="AN119" s="111" t="s">
        <v>2481</v>
      </c>
      <c r="AO119" s="111" t="s">
        <v>118</v>
      </c>
      <c r="AP119" s="111" t="s">
        <v>166</v>
      </c>
      <c r="AQ119" s="111" t="s">
        <v>134</v>
      </c>
      <c r="AR119" s="111" t="s">
        <v>119</v>
      </c>
      <c r="AS119" s="111" t="s">
        <v>3219</v>
      </c>
      <c r="AT119" s="111" t="s">
        <v>3706</v>
      </c>
      <c r="AU119" s="111" t="s">
        <v>118</v>
      </c>
      <c r="AV119" s="216" t="s">
        <v>2211</v>
      </c>
      <c r="AW119" s="111" t="s">
        <v>3593</v>
      </c>
      <c r="AX119" s="111" t="s">
        <v>184</v>
      </c>
      <c r="AY119" s="111" t="s">
        <v>3700</v>
      </c>
      <c r="AZ119" s="111" t="s">
        <v>184</v>
      </c>
      <c r="BA119" s="111" t="s">
        <v>132</v>
      </c>
      <c r="BB119" s="111" t="s">
        <v>119</v>
      </c>
      <c r="BC119" s="111" t="s">
        <v>2527</v>
      </c>
      <c r="BD119" s="111" t="s">
        <v>119</v>
      </c>
      <c r="BE119" s="111" t="s">
        <v>184</v>
      </c>
      <c r="BF119" s="111" t="s">
        <v>3713</v>
      </c>
      <c r="BG119" s="111" t="s">
        <v>119</v>
      </c>
      <c r="BH119" s="111" t="s">
        <v>13</v>
      </c>
      <c r="BI119" s="111" t="s">
        <v>6</v>
      </c>
      <c r="BJ119" s="111" t="s">
        <v>3713</v>
      </c>
      <c r="BK119" s="111" t="s">
        <v>119</v>
      </c>
      <c r="BL119" s="111" t="s">
        <v>13</v>
      </c>
      <c r="BM119" s="111" t="s">
        <v>13</v>
      </c>
      <c r="BN119" s="111" t="s">
        <v>3717</v>
      </c>
      <c r="BO119" s="111" t="s">
        <v>3717</v>
      </c>
      <c r="BP119" s="111" t="s">
        <v>184</v>
      </c>
      <c r="BQ119" s="111" t="s">
        <v>2125</v>
      </c>
      <c r="BR119" s="111" t="s">
        <v>119</v>
      </c>
      <c r="BS119" s="111" t="s">
        <v>184</v>
      </c>
      <c r="BT119" s="111" t="s">
        <v>3241</v>
      </c>
      <c r="BU119" s="111" t="s">
        <v>119</v>
      </c>
      <c r="BV119" s="111" t="s">
        <v>184</v>
      </c>
      <c r="BW119" s="111" t="s">
        <v>6</v>
      </c>
      <c r="BX119" s="111" t="s">
        <v>6</v>
      </c>
      <c r="BY119" s="111">
        <v>2014</v>
      </c>
      <c r="BZ119" s="111" t="s">
        <v>118</v>
      </c>
      <c r="CA119" s="111" t="s">
        <v>937</v>
      </c>
      <c r="CB119" s="111" t="s">
        <v>6</v>
      </c>
      <c r="CC119" s="111" t="s">
        <v>6</v>
      </c>
      <c r="CD119" s="216">
        <v>10.83</v>
      </c>
      <c r="CE119" s="111" t="s">
        <v>6</v>
      </c>
      <c r="CF119" s="111" t="s">
        <v>6</v>
      </c>
      <c r="CG119" s="111" t="s">
        <v>2482</v>
      </c>
      <c r="CH119" s="111" t="s">
        <v>6</v>
      </c>
      <c r="CI119" s="111" t="s">
        <v>6</v>
      </c>
      <c r="CJ119" s="111" t="s">
        <v>129</v>
      </c>
      <c r="CK119" s="111" t="s">
        <v>118</v>
      </c>
      <c r="CL119" s="111" t="s">
        <v>129</v>
      </c>
      <c r="CM119" s="111" t="s">
        <v>118</v>
      </c>
      <c r="CN119" s="111" t="s">
        <v>184</v>
      </c>
      <c r="CO119" s="111" t="s">
        <v>213</v>
      </c>
      <c r="CP119" s="111" t="s">
        <v>119</v>
      </c>
      <c r="CQ119" s="111" t="s">
        <v>184</v>
      </c>
      <c r="CR119" s="111" t="s">
        <v>242</v>
      </c>
      <c r="CS119" s="111" t="s">
        <v>1074</v>
      </c>
      <c r="CT119" s="111" t="s">
        <v>187</v>
      </c>
      <c r="CU119" s="111" t="s">
        <v>506</v>
      </c>
      <c r="CV119" s="111" t="s">
        <v>184</v>
      </c>
      <c r="CW119" s="111" t="s">
        <v>184</v>
      </c>
      <c r="CX119" s="111" t="s">
        <v>184</v>
      </c>
      <c r="CY119" s="111" t="s">
        <v>2519</v>
      </c>
      <c r="CZ119" s="111" t="s">
        <v>2524</v>
      </c>
      <c r="DA119" s="155" t="s">
        <v>184</v>
      </c>
      <c r="DB119" s="155" t="s">
        <v>6</v>
      </c>
      <c r="DC119" s="155" t="s">
        <v>6</v>
      </c>
      <c r="DD119" s="155" t="s">
        <v>3696</v>
      </c>
      <c r="DE119" s="155" t="s">
        <v>118</v>
      </c>
      <c r="DF119" s="155" t="s">
        <v>2483</v>
      </c>
      <c r="DG119" s="155" t="s">
        <v>118</v>
      </c>
      <c r="DH119" s="155" t="s">
        <v>3595</v>
      </c>
      <c r="DI119" s="155" t="s">
        <v>118</v>
      </c>
      <c r="DJ119" s="155" t="s">
        <v>6</v>
      </c>
      <c r="DK119" s="155" t="s">
        <v>6</v>
      </c>
      <c r="DL119" s="155" t="s">
        <v>6</v>
      </c>
      <c r="DM119" s="155" t="s">
        <v>6</v>
      </c>
      <c r="DN119" s="155" t="s">
        <v>6</v>
      </c>
      <c r="DO119" s="344">
        <v>0.122</v>
      </c>
      <c r="DP119" s="155" t="s">
        <v>13</v>
      </c>
      <c r="DQ119" s="155" t="s">
        <v>6</v>
      </c>
      <c r="DR119" s="155" t="s">
        <v>6</v>
      </c>
      <c r="DS119" s="155" t="s">
        <v>13</v>
      </c>
      <c r="DT119" s="155" t="s">
        <v>2484</v>
      </c>
      <c r="DU119" s="155" t="s">
        <v>2485</v>
      </c>
      <c r="DV119" s="111" t="s">
        <v>2560</v>
      </c>
      <c r="DW119" s="111" t="s">
        <v>1177</v>
      </c>
      <c r="DX119" s="111" t="s">
        <v>1177</v>
      </c>
      <c r="DY119" s="198" t="s">
        <v>3727</v>
      </c>
      <c r="DZ119" s="198" t="s">
        <v>3699</v>
      </c>
      <c r="EA119" s="198" t="s">
        <v>2917</v>
      </c>
      <c r="EB119" s="190" t="s">
        <v>13</v>
      </c>
      <c r="EC119" s="198" t="s">
        <v>2918</v>
      </c>
      <c r="ED119" s="198" t="s">
        <v>2790</v>
      </c>
      <c r="EE119" s="216" t="s">
        <v>2736</v>
      </c>
      <c r="EF119" s="348">
        <v>8</v>
      </c>
      <c r="EG119" s="216" t="s">
        <v>3501</v>
      </c>
      <c r="EH119" s="111" t="s">
        <v>2375</v>
      </c>
      <c r="EI119" s="155" t="s">
        <v>119</v>
      </c>
      <c r="EJ119" s="155" t="s">
        <v>184</v>
      </c>
      <c r="EK119" s="155" t="s">
        <v>216</v>
      </c>
      <c r="EL119" s="155" t="s">
        <v>6</v>
      </c>
      <c r="EM119" s="155" t="s">
        <v>6</v>
      </c>
      <c r="EN119" s="216">
        <v>0.186</v>
      </c>
      <c r="EO119" s="155" t="s">
        <v>118</v>
      </c>
      <c r="EP119" s="155" t="s">
        <v>6</v>
      </c>
      <c r="EQ119" s="155" t="s">
        <v>6</v>
      </c>
      <c r="ER119" s="155" t="s">
        <v>6</v>
      </c>
      <c r="ES119" s="155" t="s">
        <v>6</v>
      </c>
      <c r="ET119" s="155" t="s">
        <v>6</v>
      </c>
      <c r="EU119" s="155" t="s">
        <v>184</v>
      </c>
      <c r="EV119" s="155" t="s">
        <v>118</v>
      </c>
      <c r="EW119" s="155" t="s">
        <v>118</v>
      </c>
      <c r="EX119" s="155" t="s">
        <v>6</v>
      </c>
      <c r="EY119" s="155" t="s">
        <v>2306</v>
      </c>
      <c r="EZ119" s="155" t="s">
        <v>201</v>
      </c>
      <c r="FA119" s="155" t="s">
        <v>2486</v>
      </c>
    </row>
    <row r="120" spans="1:157" s="114" customFormat="1" ht="103.25" customHeight="1" x14ac:dyDescent="0.35">
      <c r="A120" s="155" t="s">
        <v>2112</v>
      </c>
      <c r="B120" s="155" t="s">
        <v>2298</v>
      </c>
      <c r="C120" s="29" t="s">
        <v>2494</v>
      </c>
      <c r="D120" s="155" t="s">
        <v>1321</v>
      </c>
      <c r="E120" s="216" t="s">
        <v>3619</v>
      </c>
      <c r="F120" s="216" t="s">
        <v>3530</v>
      </c>
      <c r="G120" s="155">
        <v>2015</v>
      </c>
      <c r="H120" s="216" t="s">
        <v>3644</v>
      </c>
      <c r="I120" s="216" t="s">
        <v>3686</v>
      </c>
      <c r="J120" s="216" t="s">
        <v>3687</v>
      </c>
      <c r="K120" s="155" t="s">
        <v>1304</v>
      </c>
      <c r="L120" s="155" t="s">
        <v>184</v>
      </c>
      <c r="M120" s="155" t="s">
        <v>3720</v>
      </c>
      <c r="N120" s="155" t="s">
        <v>3719</v>
      </c>
      <c r="O120" s="111" t="s">
        <v>141</v>
      </c>
      <c r="P120" s="111" t="s">
        <v>118</v>
      </c>
      <c r="Q120" s="111" t="s">
        <v>6</v>
      </c>
      <c r="R120" s="111" t="s">
        <v>6</v>
      </c>
      <c r="S120" s="155" t="s">
        <v>2479</v>
      </c>
      <c r="T120" s="155" t="s">
        <v>118</v>
      </c>
      <c r="U120" s="216" t="s">
        <v>3709</v>
      </c>
      <c r="V120" s="155" t="s">
        <v>2480</v>
      </c>
      <c r="W120" s="155" t="s">
        <v>3154</v>
      </c>
      <c r="X120" s="155">
        <v>2014</v>
      </c>
      <c r="Y120" s="155" t="s">
        <v>2249</v>
      </c>
      <c r="Z120" s="155">
        <v>2014</v>
      </c>
      <c r="AA120" s="155" t="s">
        <v>6</v>
      </c>
      <c r="AB120" s="155" t="s">
        <v>118</v>
      </c>
      <c r="AC120" s="155" t="s">
        <v>184</v>
      </c>
      <c r="AD120" s="155" t="s">
        <v>378</v>
      </c>
      <c r="AE120" s="155" t="s">
        <v>119</v>
      </c>
      <c r="AF120" s="216" t="s">
        <v>6</v>
      </c>
      <c r="AG120" s="155" t="s">
        <v>1312</v>
      </c>
      <c r="AH120" s="155" t="s">
        <v>119</v>
      </c>
      <c r="AI120" s="155" t="s">
        <v>378</v>
      </c>
      <c r="AJ120" s="155" t="s">
        <v>119</v>
      </c>
      <c r="AK120" s="155" t="s">
        <v>110</v>
      </c>
      <c r="AL120" s="155" t="s">
        <v>118</v>
      </c>
      <c r="AM120" s="111" t="s">
        <v>2916</v>
      </c>
      <c r="AN120" s="111" t="s">
        <v>2481</v>
      </c>
      <c r="AO120" s="111" t="s">
        <v>118</v>
      </c>
      <c r="AP120" s="111" t="s">
        <v>166</v>
      </c>
      <c r="AQ120" s="111" t="s">
        <v>134</v>
      </c>
      <c r="AR120" s="111" t="s">
        <v>119</v>
      </c>
      <c r="AS120" s="111" t="s">
        <v>3219</v>
      </c>
      <c r="AT120" s="111" t="s">
        <v>3706</v>
      </c>
      <c r="AU120" s="111" t="s">
        <v>118</v>
      </c>
      <c r="AV120" s="216" t="s">
        <v>2211</v>
      </c>
      <c r="AW120" s="111" t="s">
        <v>3593</v>
      </c>
      <c r="AX120" s="111" t="s">
        <v>184</v>
      </c>
      <c r="AY120" s="111" t="s">
        <v>3700</v>
      </c>
      <c r="AZ120" s="111" t="s">
        <v>184</v>
      </c>
      <c r="BA120" s="111" t="s">
        <v>132</v>
      </c>
      <c r="BB120" s="111" t="s">
        <v>119</v>
      </c>
      <c r="BC120" s="111" t="s">
        <v>2527</v>
      </c>
      <c r="BD120" s="111" t="s">
        <v>119</v>
      </c>
      <c r="BE120" s="111" t="s">
        <v>184</v>
      </c>
      <c r="BF120" s="111" t="s">
        <v>3713</v>
      </c>
      <c r="BG120" s="111" t="s">
        <v>119</v>
      </c>
      <c r="BH120" s="111" t="s">
        <v>13</v>
      </c>
      <c r="BI120" s="111" t="s">
        <v>6</v>
      </c>
      <c r="BJ120" s="111" t="s">
        <v>3713</v>
      </c>
      <c r="BK120" s="111" t="s">
        <v>119</v>
      </c>
      <c r="BL120" s="111" t="s">
        <v>13</v>
      </c>
      <c r="BM120" s="111" t="s">
        <v>13</v>
      </c>
      <c r="BN120" s="111" t="s">
        <v>3717</v>
      </c>
      <c r="BO120" s="111" t="s">
        <v>3717</v>
      </c>
      <c r="BP120" s="111" t="s">
        <v>184</v>
      </c>
      <c r="BQ120" s="111" t="s">
        <v>2125</v>
      </c>
      <c r="BR120" s="111" t="s">
        <v>119</v>
      </c>
      <c r="BS120" s="111" t="s">
        <v>184</v>
      </c>
      <c r="BT120" s="111" t="s">
        <v>3241</v>
      </c>
      <c r="BU120" s="111" t="s">
        <v>119</v>
      </c>
      <c r="BV120" s="111" t="s">
        <v>184</v>
      </c>
      <c r="BW120" s="111" t="s">
        <v>6</v>
      </c>
      <c r="BX120" s="111" t="s">
        <v>6</v>
      </c>
      <c r="BY120" s="111">
        <v>2014</v>
      </c>
      <c r="BZ120" s="111" t="s">
        <v>118</v>
      </c>
      <c r="CA120" s="111" t="s">
        <v>937</v>
      </c>
      <c r="CB120" s="111" t="s">
        <v>6</v>
      </c>
      <c r="CC120" s="111" t="s">
        <v>6</v>
      </c>
      <c r="CD120" s="216">
        <v>10.83</v>
      </c>
      <c r="CE120" s="111" t="s">
        <v>6</v>
      </c>
      <c r="CF120" s="111" t="s">
        <v>6</v>
      </c>
      <c r="CG120" s="111" t="s">
        <v>2482</v>
      </c>
      <c r="CH120" s="111" t="s">
        <v>6</v>
      </c>
      <c r="CI120" s="111" t="s">
        <v>6</v>
      </c>
      <c r="CJ120" s="111" t="s">
        <v>129</v>
      </c>
      <c r="CK120" s="111" t="s">
        <v>118</v>
      </c>
      <c r="CL120" s="111" t="s">
        <v>129</v>
      </c>
      <c r="CM120" s="111" t="s">
        <v>118</v>
      </c>
      <c r="CN120" s="111" t="s">
        <v>184</v>
      </c>
      <c r="CO120" s="111" t="s">
        <v>213</v>
      </c>
      <c r="CP120" s="111" t="s">
        <v>119</v>
      </c>
      <c r="CQ120" s="111" t="s">
        <v>184</v>
      </c>
      <c r="CR120" s="111" t="s">
        <v>242</v>
      </c>
      <c r="CS120" s="111" t="s">
        <v>1074</v>
      </c>
      <c r="CT120" s="111" t="s">
        <v>187</v>
      </c>
      <c r="CU120" s="111" t="s">
        <v>506</v>
      </c>
      <c r="CV120" s="111" t="s">
        <v>184</v>
      </c>
      <c r="CW120" s="111" t="s">
        <v>184</v>
      </c>
      <c r="CX120" s="111" t="s">
        <v>184</v>
      </c>
      <c r="CY120" s="111" t="s">
        <v>2519</v>
      </c>
      <c r="CZ120" s="111" t="s">
        <v>2524</v>
      </c>
      <c r="DA120" s="155" t="s">
        <v>184</v>
      </c>
      <c r="DB120" s="155" t="s">
        <v>6</v>
      </c>
      <c r="DC120" s="155" t="s">
        <v>6</v>
      </c>
      <c r="DD120" s="155" t="s">
        <v>3696</v>
      </c>
      <c r="DE120" s="155" t="s">
        <v>118</v>
      </c>
      <c r="DF120" s="155" t="s">
        <v>2483</v>
      </c>
      <c r="DG120" s="155" t="s">
        <v>118</v>
      </c>
      <c r="DH120" s="155" t="s">
        <v>3595</v>
      </c>
      <c r="DI120" s="155" t="s">
        <v>118</v>
      </c>
      <c r="DJ120" s="155" t="s">
        <v>6</v>
      </c>
      <c r="DK120" s="155" t="s">
        <v>6</v>
      </c>
      <c r="DL120" s="155" t="s">
        <v>6</v>
      </c>
      <c r="DM120" s="155" t="s">
        <v>6</v>
      </c>
      <c r="DN120" s="155" t="s">
        <v>6</v>
      </c>
      <c r="DO120" s="344">
        <v>0.122</v>
      </c>
      <c r="DP120" s="155" t="s">
        <v>13</v>
      </c>
      <c r="DQ120" s="155" t="s">
        <v>6</v>
      </c>
      <c r="DR120" s="155" t="s">
        <v>6</v>
      </c>
      <c r="DS120" s="155" t="s">
        <v>13</v>
      </c>
      <c r="DT120" s="155" t="s">
        <v>2484</v>
      </c>
      <c r="DU120" s="155" t="s">
        <v>2485</v>
      </c>
      <c r="DV120" s="111" t="s">
        <v>2560</v>
      </c>
      <c r="DW120" s="111" t="s">
        <v>1177</v>
      </c>
      <c r="DX120" s="111" t="s">
        <v>1177</v>
      </c>
      <c r="DY120" s="198" t="s">
        <v>3727</v>
      </c>
      <c r="DZ120" s="198" t="s">
        <v>3699</v>
      </c>
      <c r="EA120" s="198" t="s">
        <v>2917</v>
      </c>
      <c r="EB120" s="190" t="s">
        <v>13</v>
      </c>
      <c r="EC120" s="198" t="s">
        <v>2918</v>
      </c>
      <c r="ED120" s="198" t="s">
        <v>2790</v>
      </c>
      <c r="EE120" s="216" t="s">
        <v>2735</v>
      </c>
      <c r="EF120" s="348">
        <v>1</v>
      </c>
      <c r="EG120" s="216" t="s">
        <v>3501</v>
      </c>
      <c r="EH120" s="111" t="s">
        <v>2375</v>
      </c>
      <c r="EI120" s="155" t="s">
        <v>119</v>
      </c>
      <c r="EJ120" s="155" t="s">
        <v>184</v>
      </c>
      <c r="EK120" s="155" t="s">
        <v>216</v>
      </c>
      <c r="EL120" s="155" t="s">
        <v>6</v>
      </c>
      <c r="EM120" s="155" t="s">
        <v>6</v>
      </c>
      <c r="EN120" s="216">
        <v>0.186</v>
      </c>
      <c r="EO120" s="155" t="s">
        <v>118</v>
      </c>
      <c r="EP120" s="155" t="s">
        <v>6</v>
      </c>
      <c r="EQ120" s="155" t="s">
        <v>6</v>
      </c>
      <c r="ER120" s="155" t="s">
        <v>6</v>
      </c>
      <c r="ES120" s="155" t="s">
        <v>6</v>
      </c>
      <c r="ET120" s="155" t="s">
        <v>6</v>
      </c>
      <c r="EU120" s="155" t="s">
        <v>184</v>
      </c>
      <c r="EV120" s="155" t="s">
        <v>118</v>
      </c>
      <c r="EW120" s="155" t="s">
        <v>118</v>
      </c>
      <c r="EX120" s="155" t="s">
        <v>6</v>
      </c>
      <c r="EY120" s="155" t="s">
        <v>2306</v>
      </c>
      <c r="EZ120" s="155" t="s">
        <v>201</v>
      </c>
      <c r="FA120" s="155" t="s">
        <v>2486</v>
      </c>
    </row>
    <row r="121" spans="1:157" s="155" customFormat="1" ht="93" x14ac:dyDescent="0.35">
      <c r="A121" s="155" t="s">
        <v>3008</v>
      </c>
      <c r="B121" s="155" t="s">
        <v>2262</v>
      </c>
      <c r="C121" s="29" t="s">
        <v>3004</v>
      </c>
      <c r="D121" s="155" t="s">
        <v>1303</v>
      </c>
      <c r="E121" s="217" t="s">
        <v>3620</v>
      </c>
      <c r="F121" s="155" t="s">
        <v>3531</v>
      </c>
      <c r="G121" s="155">
        <v>2016</v>
      </c>
      <c r="H121" s="155" t="s">
        <v>3645</v>
      </c>
      <c r="I121" s="155" t="s">
        <v>3689</v>
      </c>
      <c r="J121" s="217" t="s">
        <v>3688</v>
      </c>
      <c r="K121" s="155" t="s">
        <v>1304</v>
      </c>
      <c r="L121" s="155" t="s">
        <v>184</v>
      </c>
      <c r="M121" s="155" t="s">
        <v>6</v>
      </c>
      <c r="N121" s="155" t="s">
        <v>3718</v>
      </c>
      <c r="O121" s="155" t="s">
        <v>144</v>
      </c>
      <c r="P121" s="155" t="s">
        <v>119</v>
      </c>
      <c r="Q121" s="155" t="s">
        <v>13</v>
      </c>
      <c r="R121" s="155" t="s">
        <v>13</v>
      </c>
      <c r="S121" s="155" t="s">
        <v>3001</v>
      </c>
      <c r="T121" s="155" t="s">
        <v>119</v>
      </c>
      <c r="U121" s="155" t="s">
        <v>3710</v>
      </c>
      <c r="V121" s="155" t="s">
        <v>184</v>
      </c>
      <c r="W121" s="155" t="s">
        <v>6</v>
      </c>
      <c r="X121" s="155" t="s">
        <v>6</v>
      </c>
      <c r="Y121" s="155" t="s">
        <v>6</v>
      </c>
      <c r="Z121" s="155" t="s">
        <v>6</v>
      </c>
      <c r="AA121" s="155">
        <v>2.25</v>
      </c>
      <c r="AB121" s="155" t="s">
        <v>118</v>
      </c>
      <c r="AC121" s="155" t="s">
        <v>184</v>
      </c>
      <c r="AD121" s="155" t="s">
        <v>378</v>
      </c>
      <c r="AE121" s="155" t="s">
        <v>119</v>
      </c>
      <c r="AF121" s="216" t="s">
        <v>6</v>
      </c>
      <c r="AG121" s="155" t="s">
        <v>6</v>
      </c>
      <c r="AH121" s="155" t="s">
        <v>6</v>
      </c>
      <c r="AI121" s="155" t="s">
        <v>378</v>
      </c>
      <c r="AJ121" s="155" t="s">
        <v>119</v>
      </c>
      <c r="AK121" s="155" t="s">
        <v>111</v>
      </c>
      <c r="AL121" s="155" t="s">
        <v>119</v>
      </c>
      <c r="AM121" s="111" t="s">
        <v>13</v>
      </c>
      <c r="AN121" s="155" t="s">
        <v>3002</v>
      </c>
      <c r="AO121" s="155" t="s">
        <v>119</v>
      </c>
      <c r="AP121" s="155" t="s">
        <v>166</v>
      </c>
      <c r="AQ121" s="155" t="s">
        <v>134</v>
      </c>
      <c r="AR121" s="155" t="s">
        <v>119</v>
      </c>
      <c r="AS121" s="111" t="s">
        <v>3220</v>
      </c>
      <c r="AT121" s="155" t="s">
        <v>3702</v>
      </c>
      <c r="AU121" s="155" t="s">
        <v>119</v>
      </c>
      <c r="AV121" s="216" t="s">
        <v>2119</v>
      </c>
      <c r="AW121" s="155" t="s">
        <v>2265</v>
      </c>
      <c r="AX121" s="155" t="s">
        <v>184</v>
      </c>
      <c r="AY121" s="155" t="s">
        <v>3700</v>
      </c>
      <c r="AZ121" s="155" t="s">
        <v>3003</v>
      </c>
      <c r="BA121" s="155" t="s">
        <v>150</v>
      </c>
      <c r="BB121" s="155" t="s">
        <v>119</v>
      </c>
      <c r="BC121" s="155" t="s">
        <v>2528</v>
      </c>
      <c r="BD121" s="155" t="s">
        <v>118</v>
      </c>
      <c r="BE121" s="155" t="s">
        <v>184</v>
      </c>
      <c r="BF121" s="155" t="s">
        <v>6</v>
      </c>
      <c r="BG121" s="155" t="s">
        <v>6</v>
      </c>
      <c r="BH121" s="155" t="s">
        <v>13</v>
      </c>
      <c r="BI121" s="155" t="s">
        <v>13</v>
      </c>
      <c r="BJ121" s="155" t="s">
        <v>6</v>
      </c>
      <c r="BK121" s="155" t="s">
        <v>6</v>
      </c>
      <c r="BL121" s="155" t="s">
        <v>3714</v>
      </c>
      <c r="BM121" s="155" t="s">
        <v>118</v>
      </c>
      <c r="BN121" s="155" t="s">
        <v>3716</v>
      </c>
      <c r="BO121" s="155" t="s">
        <v>3716</v>
      </c>
      <c r="BP121" s="155" t="s">
        <v>184</v>
      </c>
      <c r="BQ121" s="155" t="s">
        <v>2125</v>
      </c>
      <c r="BR121" s="155" t="s">
        <v>119</v>
      </c>
      <c r="BS121" s="155" t="s">
        <v>184</v>
      </c>
      <c r="BT121" s="155" t="s">
        <v>6</v>
      </c>
      <c r="BU121" s="155" t="s">
        <v>6</v>
      </c>
      <c r="BV121" s="155" t="s">
        <v>184</v>
      </c>
      <c r="BW121" s="155" t="s">
        <v>6</v>
      </c>
      <c r="BX121" s="155" t="s">
        <v>6</v>
      </c>
      <c r="BY121" s="155">
        <v>2015</v>
      </c>
      <c r="BZ121" s="155" t="s">
        <v>119</v>
      </c>
      <c r="CA121" s="155" t="s">
        <v>303</v>
      </c>
      <c r="CB121" s="155" t="s">
        <v>6</v>
      </c>
      <c r="CC121" s="155" t="s">
        <v>6</v>
      </c>
      <c r="CD121" s="155" t="s">
        <v>6</v>
      </c>
      <c r="CE121" s="155" t="s">
        <v>6</v>
      </c>
      <c r="CF121" s="155" t="s">
        <v>6</v>
      </c>
      <c r="CG121" s="155" t="s">
        <v>184</v>
      </c>
      <c r="CH121" s="155" t="s">
        <v>13</v>
      </c>
      <c r="CI121" s="155" t="s">
        <v>13</v>
      </c>
      <c r="CJ121" s="155" t="s">
        <v>13</v>
      </c>
      <c r="CK121" s="155" t="s">
        <v>13</v>
      </c>
      <c r="CL121" s="155" t="s">
        <v>13</v>
      </c>
      <c r="CM121" s="155" t="s">
        <v>13</v>
      </c>
      <c r="CN121" s="155" t="s">
        <v>184</v>
      </c>
      <c r="CO121" s="155" t="s">
        <v>20</v>
      </c>
      <c r="CP121" s="155" t="s">
        <v>119</v>
      </c>
      <c r="CQ121" s="155" t="s">
        <v>184</v>
      </c>
      <c r="CR121" s="155" t="s">
        <v>243</v>
      </c>
      <c r="CS121" s="155" t="s">
        <v>186</v>
      </c>
      <c r="CT121" s="155" t="s">
        <v>188</v>
      </c>
      <c r="CU121" s="155" t="s">
        <v>186</v>
      </c>
      <c r="CV121" s="155" t="s">
        <v>184</v>
      </c>
      <c r="CW121" s="155" t="s">
        <v>184</v>
      </c>
      <c r="CX121" s="155" t="s">
        <v>184</v>
      </c>
      <c r="CY121" s="155" t="s">
        <v>2519</v>
      </c>
      <c r="CZ121" s="155" t="s">
        <v>2523</v>
      </c>
      <c r="DA121" s="155" t="s">
        <v>184</v>
      </c>
      <c r="DB121" s="155" t="s">
        <v>6</v>
      </c>
      <c r="DC121" s="155" t="s">
        <v>6</v>
      </c>
      <c r="DD121" s="155" t="s">
        <v>3696</v>
      </c>
      <c r="DE121" s="155" t="s">
        <v>119</v>
      </c>
      <c r="DF121" s="155">
        <v>27.6</v>
      </c>
      <c r="DG121" s="155" t="s">
        <v>118</v>
      </c>
      <c r="DH121" s="155" t="s">
        <v>3595</v>
      </c>
      <c r="DI121" s="155" t="s">
        <v>119</v>
      </c>
      <c r="DJ121" s="155" t="s">
        <v>3006</v>
      </c>
      <c r="DK121" s="155" t="s">
        <v>118</v>
      </c>
      <c r="DL121" s="155" t="s">
        <v>6</v>
      </c>
      <c r="DM121" s="155" t="s">
        <v>6</v>
      </c>
      <c r="DN121" s="155" t="s">
        <v>6</v>
      </c>
      <c r="DO121" s="155" t="s">
        <v>6</v>
      </c>
      <c r="DP121" s="155" t="s">
        <v>6</v>
      </c>
      <c r="DQ121" s="155" t="s">
        <v>6</v>
      </c>
      <c r="DR121" s="155" t="s">
        <v>6</v>
      </c>
      <c r="DS121" s="155" t="s">
        <v>6</v>
      </c>
      <c r="DT121" s="155" t="s">
        <v>3010</v>
      </c>
      <c r="DU121" s="155" t="s">
        <v>3012</v>
      </c>
      <c r="DV121" s="111" t="s">
        <v>2560</v>
      </c>
      <c r="DW121" s="111" t="s">
        <v>1177</v>
      </c>
      <c r="DX121" s="111" t="s">
        <v>1177</v>
      </c>
      <c r="DY121" s="198" t="s">
        <v>3727</v>
      </c>
      <c r="DZ121" s="198" t="s">
        <v>3699</v>
      </c>
      <c r="EA121" s="193" t="s">
        <v>3014</v>
      </c>
      <c r="EB121" s="190" t="s">
        <v>13</v>
      </c>
      <c r="EC121" s="198" t="s">
        <v>3015</v>
      </c>
      <c r="ED121" s="198" t="s">
        <v>2849</v>
      </c>
      <c r="EE121" s="356" t="s">
        <v>2727</v>
      </c>
      <c r="EF121" s="48">
        <v>1</v>
      </c>
      <c r="EG121" s="216" t="s">
        <v>3501</v>
      </c>
      <c r="EH121" s="111" t="s">
        <v>3016</v>
      </c>
      <c r="EI121" s="155" t="s">
        <v>118</v>
      </c>
      <c r="EJ121" s="155" t="s">
        <v>184</v>
      </c>
      <c r="EK121" s="155" t="s">
        <v>216</v>
      </c>
      <c r="EL121" s="155" t="s">
        <v>6</v>
      </c>
      <c r="EM121" s="155" t="s">
        <v>6</v>
      </c>
      <c r="EN121" s="216">
        <v>0.1</v>
      </c>
      <c r="EO121" s="155" t="s">
        <v>118</v>
      </c>
      <c r="EP121" s="155" t="s">
        <v>6</v>
      </c>
      <c r="EQ121" s="155" t="s">
        <v>6</v>
      </c>
      <c r="ER121" s="155" t="s">
        <v>6</v>
      </c>
      <c r="ES121" s="155" t="s">
        <v>6</v>
      </c>
      <c r="ET121" s="155" t="s">
        <v>6</v>
      </c>
      <c r="EU121" s="155" t="s">
        <v>184</v>
      </c>
      <c r="EV121" s="155" t="s">
        <v>118</v>
      </c>
      <c r="EW121" s="155" t="s">
        <v>6</v>
      </c>
      <c r="EX121" s="155" t="s">
        <v>6</v>
      </c>
      <c r="EY121" s="155" t="s">
        <v>184</v>
      </c>
      <c r="EZ121" s="155" t="s">
        <v>203</v>
      </c>
      <c r="FA121" s="155" t="s">
        <v>184</v>
      </c>
    </row>
    <row r="122" spans="1:157" ht="201.5" x14ac:dyDescent="0.35">
      <c r="A122" s="155" t="s">
        <v>3009</v>
      </c>
      <c r="B122" s="155" t="s">
        <v>2262</v>
      </c>
      <c r="C122" s="29" t="s">
        <v>3005</v>
      </c>
      <c r="D122" s="155" t="s">
        <v>1303</v>
      </c>
      <c r="E122" s="217" t="s">
        <v>3620</v>
      </c>
      <c r="F122" s="217" t="s">
        <v>3531</v>
      </c>
      <c r="G122" s="155">
        <v>2016</v>
      </c>
      <c r="H122" s="217" t="s">
        <v>3645</v>
      </c>
      <c r="I122" s="217" t="s">
        <v>3689</v>
      </c>
      <c r="J122" s="217" t="s">
        <v>3688</v>
      </c>
      <c r="K122" s="155" t="s">
        <v>1304</v>
      </c>
      <c r="L122" s="155" t="s">
        <v>184</v>
      </c>
      <c r="M122" s="155" t="s">
        <v>6</v>
      </c>
      <c r="N122" s="155" t="s">
        <v>3718</v>
      </c>
      <c r="O122" s="155" t="s">
        <v>144</v>
      </c>
      <c r="P122" s="155" t="s">
        <v>119</v>
      </c>
      <c r="Q122" s="155" t="s">
        <v>13</v>
      </c>
      <c r="R122" s="155" t="s">
        <v>13</v>
      </c>
      <c r="S122" s="155" t="s">
        <v>3001</v>
      </c>
      <c r="T122" s="155" t="s">
        <v>119</v>
      </c>
      <c r="U122" s="217" t="s">
        <v>3710</v>
      </c>
      <c r="V122" s="155" t="s">
        <v>184</v>
      </c>
      <c r="W122" s="155" t="s">
        <v>6</v>
      </c>
      <c r="X122" s="155" t="s">
        <v>6</v>
      </c>
      <c r="Y122" s="155" t="s">
        <v>6</v>
      </c>
      <c r="Z122" s="155" t="s">
        <v>6</v>
      </c>
      <c r="AA122" s="155">
        <v>2.25</v>
      </c>
      <c r="AB122" s="155" t="s">
        <v>118</v>
      </c>
      <c r="AC122" s="155" t="s">
        <v>184</v>
      </c>
      <c r="AD122" s="155" t="s">
        <v>378</v>
      </c>
      <c r="AE122" s="155" t="s">
        <v>119</v>
      </c>
      <c r="AF122" s="216" t="s">
        <v>6</v>
      </c>
      <c r="AG122" s="155" t="s">
        <v>6</v>
      </c>
      <c r="AH122" s="155" t="s">
        <v>6</v>
      </c>
      <c r="AI122" s="155" t="s">
        <v>378</v>
      </c>
      <c r="AJ122" s="155" t="s">
        <v>119</v>
      </c>
      <c r="AK122" s="155" t="s">
        <v>111</v>
      </c>
      <c r="AL122" s="155" t="s">
        <v>119</v>
      </c>
      <c r="AM122" s="111" t="s">
        <v>13</v>
      </c>
      <c r="AN122" s="155" t="s">
        <v>3002</v>
      </c>
      <c r="AO122" s="155" t="s">
        <v>119</v>
      </c>
      <c r="AP122" s="155" t="s">
        <v>166</v>
      </c>
      <c r="AQ122" s="155" t="s">
        <v>134</v>
      </c>
      <c r="AR122" s="155" t="s">
        <v>119</v>
      </c>
      <c r="AS122" s="111" t="s">
        <v>3220</v>
      </c>
      <c r="AT122" s="155" t="s">
        <v>3702</v>
      </c>
      <c r="AU122" s="155" t="s">
        <v>119</v>
      </c>
      <c r="AV122" s="216" t="s">
        <v>2119</v>
      </c>
      <c r="AW122" s="155" t="s">
        <v>2265</v>
      </c>
      <c r="AX122" s="155" t="s">
        <v>184</v>
      </c>
      <c r="AY122" s="155" t="s">
        <v>3700</v>
      </c>
      <c r="AZ122" s="155" t="s">
        <v>3003</v>
      </c>
      <c r="BA122" s="155" t="s">
        <v>150</v>
      </c>
      <c r="BB122" s="155" t="s">
        <v>119</v>
      </c>
      <c r="BC122" s="155" t="s">
        <v>2528</v>
      </c>
      <c r="BD122" s="155" t="s">
        <v>118</v>
      </c>
      <c r="BE122" s="155" t="s">
        <v>184</v>
      </c>
      <c r="BF122" s="155" t="s">
        <v>6</v>
      </c>
      <c r="BG122" s="155" t="s">
        <v>6</v>
      </c>
      <c r="BH122" s="155" t="s">
        <v>13</v>
      </c>
      <c r="BI122" s="155" t="s">
        <v>13</v>
      </c>
      <c r="BJ122" s="155" t="s">
        <v>6</v>
      </c>
      <c r="BK122" s="155" t="s">
        <v>6</v>
      </c>
      <c r="BL122" s="155" t="s">
        <v>3714</v>
      </c>
      <c r="BM122" s="155" t="s">
        <v>118</v>
      </c>
      <c r="BN122" s="155" t="s">
        <v>3716</v>
      </c>
      <c r="BO122" s="155" t="s">
        <v>3716</v>
      </c>
      <c r="BP122" s="155" t="s">
        <v>184</v>
      </c>
      <c r="BQ122" s="155" t="s">
        <v>2125</v>
      </c>
      <c r="BR122" s="155" t="s">
        <v>119</v>
      </c>
      <c r="BS122" s="155" t="s">
        <v>184</v>
      </c>
      <c r="BT122" s="155" t="s">
        <v>6</v>
      </c>
      <c r="BU122" s="155" t="s">
        <v>6</v>
      </c>
      <c r="BV122" s="155" t="s">
        <v>184</v>
      </c>
      <c r="BW122" s="155" t="s">
        <v>6</v>
      </c>
      <c r="BX122" s="155" t="s">
        <v>6</v>
      </c>
      <c r="BY122" s="155">
        <v>2015</v>
      </c>
      <c r="BZ122" s="155" t="s">
        <v>119</v>
      </c>
      <c r="CA122" s="155" t="s">
        <v>303</v>
      </c>
      <c r="CB122" s="155" t="s">
        <v>6</v>
      </c>
      <c r="CC122" s="155" t="s">
        <v>6</v>
      </c>
      <c r="CD122" s="155" t="s">
        <v>6</v>
      </c>
      <c r="CE122" s="155" t="s">
        <v>6</v>
      </c>
      <c r="CF122" s="155" t="s">
        <v>6</v>
      </c>
      <c r="CG122" s="155" t="s">
        <v>184</v>
      </c>
      <c r="CH122" s="155" t="s">
        <v>13</v>
      </c>
      <c r="CI122" s="155" t="s">
        <v>13</v>
      </c>
      <c r="CJ122" s="155" t="s">
        <v>13</v>
      </c>
      <c r="CK122" s="155" t="s">
        <v>13</v>
      </c>
      <c r="CL122" s="155" t="s">
        <v>13</v>
      </c>
      <c r="CM122" s="155" t="s">
        <v>13</v>
      </c>
      <c r="CN122" s="155" t="s">
        <v>184</v>
      </c>
      <c r="CO122" s="155" t="s">
        <v>20</v>
      </c>
      <c r="CP122" s="155" t="s">
        <v>119</v>
      </c>
      <c r="CQ122" s="155" t="s">
        <v>184</v>
      </c>
      <c r="CR122" s="155" t="s">
        <v>243</v>
      </c>
      <c r="CS122" s="155" t="s">
        <v>186</v>
      </c>
      <c r="CT122" s="155" t="s">
        <v>188</v>
      </c>
      <c r="CU122" s="155" t="s">
        <v>186</v>
      </c>
      <c r="CV122" s="155" t="s">
        <v>184</v>
      </c>
      <c r="CW122" s="155" t="s">
        <v>184</v>
      </c>
      <c r="CX122" s="155" t="s">
        <v>184</v>
      </c>
      <c r="CY122" s="155" t="s">
        <v>2519</v>
      </c>
      <c r="CZ122" s="155" t="s">
        <v>2523</v>
      </c>
      <c r="DA122" s="155" t="s">
        <v>184</v>
      </c>
      <c r="DB122" s="155" t="s">
        <v>6</v>
      </c>
      <c r="DC122" s="155" t="s">
        <v>6</v>
      </c>
      <c r="DD122" s="155" t="s">
        <v>3696</v>
      </c>
      <c r="DE122" s="155" t="s">
        <v>119</v>
      </c>
      <c r="DF122" s="155">
        <v>29.1</v>
      </c>
      <c r="DG122" s="155" t="s">
        <v>118</v>
      </c>
      <c r="DH122" s="155" t="s">
        <v>3595</v>
      </c>
      <c r="DI122" s="155" t="s">
        <v>119</v>
      </c>
      <c r="DJ122" s="155" t="s">
        <v>3007</v>
      </c>
      <c r="DK122" s="155" t="s">
        <v>118</v>
      </c>
      <c r="DL122" s="155" t="s">
        <v>6</v>
      </c>
      <c r="DM122" s="155" t="s">
        <v>6</v>
      </c>
      <c r="DN122" s="155" t="s">
        <v>6</v>
      </c>
      <c r="DO122" s="155" t="s">
        <v>6</v>
      </c>
      <c r="DP122" s="155" t="s">
        <v>6</v>
      </c>
      <c r="DQ122" s="155" t="s">
        <v>6</v>
      </c>
      <c r="DR122" s="155" t="s">
        <v>6</v>
      </c>
      <c r="DS122" s="155" t="s">
        <v>6</v>
      </c>
      <c r="DT122" s="155" t="s">
        <v>3010</v>
      </c>
      <c r="DU122" s="155" t="s">
        <v>3011</v>
      </c>
      <c r="DV122" s="111" t="s">
        <v>2560</v>
      </c>
      <c r="DW122" s="111" t="s">
        <v>1177</v>
      </c>
      <c r="DX122" s="111" t="s">
        <v>1177</v>
      </c>
      <c r="DY122" s="198" t="s">
        <v>3727</v>
      </c>
      <c r="DZ122" s="198" t="s">
        <v>1908</v>
      </c>
      <c r="EA122" s="193" t="s">
        <v>3013</v>
      </c>
      <c r="EB122" s="190" t="s">
        <v>13</v>
      </c>
      <c r="EC122" s="198" t="s">
        <v>3015</v>
      </c>
      <c r="ED122" s="155" t="s">
        <v>2815</v>
      </c>
      <c r="EE122" s="356" t="s">
        <v>2727</v>
      </c>
      <c r="EF122" s="48">
        <v>1</v>
      </c>
      <c r="EG122" s="216" t="s">
        <v>3501</v>
      </c>
      <c r="EH122" s="111" t="s">
        <v>3016</v>
      </c>
      <c r="EI122" s="155" t="s">
        <v>118</v>
      </c>
      <c r="EJ122" s="155" t="s">
        <v>184</v>
      </c>
      <c r="EK122" s="155" t="s">
        <v>216</v>
      </c>
      <c r="EL122" s="155" t="s">
        <v>6</v>
      </c>
      <c r="EM122" s="155" t="s">
        <v>6</v>
      </c>
      <c r="EN122" s="216">
        <v>0.1</v>
      </c>
      <c r="EO122" s="155" t="s">
        <v>118</v>
      </c>
      <c r="EP122" s="155" t="s">
        <v>6</v>
      </c>
      <c r="EQ122" s="155" t="s">
        <v>6</v>
      </c>
      <c r="ER122" s="155" t="s">
        <v>6</v>
      </c>
      <c r="ES122" s="155" t="s">
        <v>6</v>
      </c>
      <c r="ET122" s="155" t="s">
        <v>6</v>
      </c>
      <c r="EU122" s="155" t="s">
        <v>184</v>
      </c>
      <c r="EV122" s="155" t="s">
        <v>118</v>
      </c>
      <c r="EW122" s="155" t="s">
        <v>6</v>
      </c>
      <c r="EX122" s="155" t="s">
        <v>6</v>
      </c>
      <c r="EY122" s="155" t="s">
        <v>184</v>
      </c>
      <c r="EZ122" s="155" t="s">
        <v>203</v>
      </c>
      <c r="FA122" s="155" t="s">
        <v>184</v>
      </c>
    </row>
    <row r="123" spans="1:157" ht="111.25" customHeight="1" x14ac:dyDescent="0.35">
      <c r="A123" s="155" t="s">
        <v>3023</v>
      </c>
      <c r="B123" s="155" t="s">
        <v>2262</v>
      </c>
      <c r="C123" s="29" t="s">
        <v>3038</v>
      </c>
      <c r="D123" s="155" t="s">
        <v>1303</v>
      </c>
      <c r="E123" s="217" t="s">
        <v>3621</v>
      </c>
      <c r="F123" s="155" t="s">
        <v>3532</v>
      </c>
      <c r="G123" s="155">
        <v>2015</v>
      </c>
      <c r="H123" s="155" t="s">
        <v>3024</v>
      </c>
      <c r="I123" s="155" t="s">
        <v>3691</v>
      </c>
      <c r="J123" s="217" t="s">
        <v>3690</v>
      </c>
      <c r="K123" s="155" t="s">
        <v>1304</v>
      </c>
      <c r="L123" s="155" t="s">
        <v>184</v>
      </c>
      <c r="M123" s="155" t="s">
        <v>3720</v>
      </c>
      <c r="N123" s="155" t="s">
        <v>3718</v>
      </c>
      <c r="O123" s="155" t="s">
        <v>144</v>
      </c>
      <c r="P123" s="155" t="s">
        <v>118</v>
      </c>
      <c r="Q123" s="155" t="s">
        <v>13</v>
      </c>
      <c r="R123" s="155" t="s">
        <v>13</v>
      </c>
      <c r="S123" s="155" t="s">
        <v>3025</v>
      </c>
      <c r="T123" s="155" t="s">
        <v>118</v>
      </c>
      <c r="U123" s="217" t="s">
        <v>3710</v>
      </c>
      <c r="V123" s="155" t="s">
        <v>184</v>
      </c>
      <c r="W123" s="155" t="s">
        <v>3154</v>
      </c>
      <c r="X123" s="155">
        <v>2012</v>
      </c>
      <c r="Y123" s="155" t="s">
        <v>3154</v>
      </c>
      <c r="Z123" s="155">
        <v>2013</v>
      </c>
      <c r="AA123" s="155">
        <v>12</v>
      </c>
      <c r="AB123" s="155" t="s">
        <v>118</v>
      </c>
      <c r="AC123" s="155" t="s">
        <v>184</v>
      </c>
      <c r="AD123" s="155" t="s">
        <v>378</v>
      </c>
      <c r="AE123" s="155" t="s">
        <v>118</v>
      </c>
      <c r="AF123" s="216" t="s">
        <v>6</v>
      </c>
      <c r="AG123" s="155" t="s">
        <v>1312</v>
      </c>
      <c r="AH123" s="155" t="s">
        <v>119</v>
      </c>
      <c r="AI123" s="155" t="s">
        <v>378</v>
      </c>
      <c r="AJ123" s="155" t="s">
        <v>119</v>
      </c>
      <c r="AK123" s="155" t="s">
        <v>110</v>
      </c>
      <c r="AL123" s="155" t="s">
        <v>118</v>
      </c>
      <c r="AM123" s="111" t="s">
        <v>3026</v>
      </c>
      <c r="AN123" s="155" t="s">
        <v>3029</v>
      </c>
      <c r="AO123" s="155" t="s">
        <v>118</v>
      </c>
      <c r="AP123" s="155" t="s">
        <v>130</v>
      </c>
      <c r="AQ123" s="155" t="s">
        <v>134</v>
      </c>
      <c r="AR123" s="155" t="s">
        <v>119</v>
      </c>
      <c r="AS123" s="111" t="s">
        <v>184</v>
      </c>
      <c r="AT123" s="155" t="s">
        <v>3705</v>
      </c>
      <c r="AU123" s="155" t="s">
        <v>118</v>
      </c>
      <c r="AV123" s="216" t="s">
        <v>2169</v>
      </c>
      <c r="AW123" s="155" t="s">
        <v>3032</v>
      </c>
      <c r="AX123" s="155" t="s">
        <v>184</v>
      </c>
      <c r="AY123" s="155" t="s">
        <v>3701</v>
      </c>
      <c r="AZ123" s="155" t="s">
        <v>184</v>
      </c>
      <c r="BA123" s="155" t="s">
        <v>132</v>
      </c>
      <c r="BB123" s="155" t="s">
        <v>119</v>
      </c>
      <c r="BC123" s="155" t="s">
        <v>2527</v>
      </c>
      <c r="BD123" s="155" t="s">
        <v>119</v>
      </c>
      <c r="BE123" s="155" t="s">
        <v>184</v>
      </c>
      <c r="BF123" s="155" t="s">
        <v>6</v>
      </c>
      <c r="BG123" s="155" t="s">
        <v>6</v>
      </c>
      <c r="BH123" s="155" t="s">
        <v>13</v>
      </c>
      <c r="BI123" s="155" t="s">
        <v>13</v>
      </c>
      <c r="BJ123" s="155" t="s">
        <v>6</v>
      </c>
      <c r="BK123" s="155" t="s">
        <v>6</v>
      </c>
      <c r="BL123" s="155" t="s">
        <v>13</v>
      </c>
      <c r="BM123" s="155" t="s">
        <v>13</v>
      </c>
      <c r="BN123" s="155" t="s">
        <v>6</v>
      </c>
      <c r="BO123" s="155" t="s">
        <v>3717</v>
      </c>
      <c r="BP123" s="155" t="s">
        <v>184</v>
      </c>
      <c r="BQ123" s="155" t="s">
        <v>2125</v>
      </c>
      <c r="BR123" s="155" t="s">
        <v>119</v>
      </c>
      <c r="BS123" s="155" t="s">
        <v>184</v>
      </c>
      <c r="BT123" s="155" t="s">
        <v>3241</v>
      </c>
      <c r="BU123" s="155" t="s">
        <v>119</v>
      </c>
      <c r="BV123" s="155" t="s">
        <v>184</v>
      </c>
      <c r="BW123" s="20">
        <v>0.03</v>
      </c>
      <c r="BX123" s="155" t="s">
        <v>118</v>
      </c>
      <c r="BY123" s="155">
        <v>2012</v>
      </c>
      <c r="BZ123" s="155" t="s">
        <v>118</v>
      </c>
      <c r="CA123" s="155" t="s">
        <v>303</v>
      </c>
      <c r="CB123" s="155" t="s">
        <v>1462</v>
      </c>
      <c r="CC123" s="155" t="s">
        <v>119</v>
      </c>
      <c r="CD123" s="155">
        <v>2469</v>
      </c>
      <c r="CE123" s="155" t="s">
        <v>118</v>
      </c>
      <c r="CF123" s="155" t="s">
        <v>1411</v>
      </c>
      <c r="CG123" s="155" t="s">
        <v>184</v>
      </c>
      <c r="CH123" s="155" t="s">
        <v>6</v>
      </c>
      <c r="CI123" s="155" t="s">
        <v>6</v>
      </c>
      <c r="CJ123" s="155" t="s">
        <v>13</v>
      </c>
      <c r="CK123" s="155" t="s">
        <v>13</v>
      </c>
      <c r="CL123" s="155" t="s">
        <v>13</v>
      </c>
      <c r="CM123" s="155" t="s">
        <v>13</v>
      </c>
      <c r="CN123" s="155" t="s">
        <v>184</v>
      </c>
      <c r="CO123" s="155" t="s">
        <v>20</v>
      </c>
      <c r="CP123" s="155" t="s">
        <v>119</v>
      </c>
      <c r="CQ123" s="155" t="s">
        <v>184</v>
      </c>
      <c r="CR123" s="155" t="s">
        <v>243</v>
      </c>
      <c r="CS123" s="155" t="s">
        <v>506</v>
      </c>
      <c r="CT123" s="155" t="s">
        <v>188</v>
      </c>
      <c r="CU123" s="155" t="s">
        <v>186</v>
      </c>
      <c r="CV123" s="155" t="s">
        <v>184</v>
      </c>
      <c r="CW123" s="155" t="s">
        <v>184</v>
      </c>
      <c r="CX123" s="155" t="s">
        <v>184</v>
      </c>
      <c r="CY123" s="155" t="s">
        <v>2520</v>
      </c>
      <c r="CZ123" s="155" t="s">
        <v>2523</v>
      </c>
      <c r="DA123" s="155" t="s">
        <v>184</v>
      </c>
      <c r="DB123" s="155" t="s">
        <v>6</v>
      </c>
      <c r="DC123" s="155" t="s">
        <v>6</v>
      </c>
      <c r="DD123" s="155" t="s">
        <v>3697</v>
      </c>
      <c r="DE123" s="155" t="s">
        <v>118</v>
      </c>
      <c r="DF123" s="155" t="s">
        <v>6</v>
      </c>
      <c r="DG123" s="155" t="s">
        <v>6</v>
      </c>
      <c r="DH123" s="155" t="s">
        <v>3595</v>
      </c>
      <c r="DI123" s="155" t="s">
        <v>119</v>
      </c>
      <c r="DJ123" s="155" t="s">
        <v>6</v>
      </c>
      <c r="DK123" s="155" t="s">
        <v>6</v>
      </c>
      <c r="DL123" s="155" t="s">
        <v>6</v>
      </c>
      <c r="DM123" s="155" t="s">
        <v>6</v>
      </c>
      <c r="DN123" s="155" t="s">
        <v>6</v>
      </c>
      <c r="DO123" s="19" t="s">
        <v>3033</v>
      </c>
      <c r="DP123" s="155" t="s">
        <v>6</v>
      </c>
      <c r="DQ123" s="155" t="s">
        <v>6</v>
      </c>
      <c r="DR123" s="155" t="s">
        <v>6</v>
      </c>
      <c r="DS123" s="155" t="s">
        <v>6</v>
      </c>
      <c r="DT123" s="155" t="s">
        <v>184</v>
      </c>
      <c r="DU123" s="155" t="s">
        <v>3035</v>
      </c>
      <c r="DV123" s="111" t="s">
        <v>2560</v>
      </c>
      <c r="DW123" s="111" t="s">
        <v>1177</v>
      </c>
      <c r="DX123" s="111" t="s">
        <v>1177</v>
      </c>
      <c r="DY123" s="198" t="s">
        <v>3727</v>
      </c>
      <c r="DZ123" s="198" t="s">
        <v>3699</v>
      </c>
      <c r="EA123" s="193" t="s">
        <v>3039</v>
      </c>
      <c r="EB123" s="190" t="s">
        <v>13</v>
      </c>
      <c r="EC123" s="198" t="s">
        <v>3040</v>
      </c>
      <c r="ED123" s="198" t="s">
        <v>2790</v>
      </c>
      <c r="EE123" s="198" t="s">
        <v>2540</v>
      </c>
      <c r="EF123" s="48">
        <v>1</v>
      </c>
      <c r="EG123" s="216" t="s">
        <v>3501</v>
      </c>
      <c r="EH123" s="111" t="s">
        <v>2375</v>
      </c>
      <c r="EI123" s="155" t="s">
        <v>119</v>
      </c>
      <c r="EJ123" s="155" t="s">
        <v>3042</v>
      </c>
      <c r="EK123" s="155" t="s">
        <v>216</v>
      </c>
      <c r="EL123" s="155">
        <v>2011</v>
      </c>
      <c r="EM123" s="155" t="s">
        <v>118</v>
      </c>
      <c r="EN123" s="216">
        <v>0.26</v>
      </c>
      <c r="EO123" s="155" t="s">
        <v>118</v>
      </c>
      <c r="EP123" s="155" t="s">
        <v>6</v>
      </c>
      <c r="EQ123" s="155" t="s">
        <v>6</v>
      </c>
      <c r="ER123" s="155" t="s">
        <v>6</v>
      </c>
      <c r="ES123" s="155" t="s">
        <v>6</v>
      </c>
      <c r="ET123" s="155" t="s">
        <v>6</v>
      </c>
      <c r="EU123" s="155" t="s">
        <v>184</v>
      </c>
      <c r="EV123" s="155" t="s">
        <v>118</v>
      </c>
      <c r="EW123" s="155" t="s">
        <v>118</v>
      </c>
      <c r="EX123" s="155" t="s">
        <v>6</v>
      </c>
      <c r="EY123" s="155" t="s">
        <v>184</v>
      </c>
      <c r="EZ123" s="155" t="s">
        <v>203</v>
      </c>
      <c r="FA123" s="155" t="s">
        <v>184</v>
      </c>
    </row>
    <row r="124" spans="1:157" ht="111.25" customHeight="1" x14ac:dyDescent="0.35">
      <c r="A124" s="155" t="s">
        <v>3028</v>
      </c>
      <c r="B124" s="155" t="s">
        <v>2262</v>
      </c>
      <c r="C124" s="29" t="s">
        <v>3037</v>
      </c>
      <c r="D124" s="155" t="s">
        <v>1303</v>
      </c>
      <c r="E124" s="217" t="s">
        <v>3621</v>
      </c>
      <c r="F124" s="217" t="s">
        <v>3532</v>
      </c>
      <c r="G124" s="155">
        <v>2015</v>
      </c>
      <c r="H124" s="155" t="s">
        <v>3024</v>
      </c>
      <c r="I124" s="217" t="s">
        <v>3691</v>
      </c>
      <c r="J124" s="217" t="s">
        <v>3690</v>
      </c>
      <c r="K124" s="155" t="s">
        <v>1304</v>
      </c>
      <c r="L124" s="155" t="s">
        <v>184</v>
      </c>
      <c r="M124" s="155" t="s">
        <v>3720</v>
      </c>
      <c r="N124" s="155" t="s">
        <v>3718</v>
      </c>
      <c r="O124" s="155" t="s">
        <v>144</v>
      </c>
      <c r="P124" s="155" t="s">
        <v>118</v>
      </c>
      <c r="Q124" s="155" t="s">
        <v>13</v>
      </c>
      <c r="R124" s="155" t="s">
        <v>13</v>
      </c>
      <c r="S124" s="155" t="s">
        <v>3025</v>
      </c>
      <c r="T124" s="155" t="s">
        <v>118</v>
      </c>
      <c r="U124" s="217" t="s">
        <v>3710</v>
      </c>
      <c r="V124" s="155" t="s">
        <v>184</v>
      </c>
      <c r="W124" s="155" t="s">
        <v>3154</v>
      </c>
      <c r="X124" s="155">
        <v>2012</v>
      </c>
      <c r="Y124" s="155" t="s">
        <v>3154</v>
      </c>
      <c r="Z124" s="155">
        <v>2013</v>
      </c>
      <c r="AA124" s="155">
        <v>12</v>
      </c>
      <c r="AB124" s="155" t="s">
        <v>118</v>
      </c>
      <c r="AC124" s="155" t="s">
        <v>184</v>
      </c>
      <c r="AD124" s="155" t="s">
        <v>378</v>
      </c>
      <c r="AE124" s="155" t="s">
        <v>118</v>
      </c>
      <c r="AF124" s="216" t="s">
        <v>6</v>
      </c>
      <c r="AG124" s="155" t="s">
        <v>1312</v>
      </c>
      <c r="AH124" s="155" t="s">
        <v>119</v>
      </c>
      <c r="AI124" s="155" t="s">
        <v>378</v>
      </c>
      <c r="AJ124" s="155" t="s">
        <v>119</v>
      </c>
      <c r="AK124" s="155" t="s">
        <v>110</v>
      </c>
      <c r="AL124" s="155" t="s">
        <v>118</v>
      </c>
      <c r="AM124" s="111" t="s">
        <v>3026</v>
      </c>
      <c r="AN124" s="155" t="s">
        <v>3029</v>
      </c>
      <c r="AO124" s="155" t="s">
        <v>118</v>
      </c>
      <c r="AP124" s="155" t="s">
        <v>130</v>
      </c>
      <c r="AQ124" s="155" t="s">
        <v>134</v>
      </c>
      <c r="AR124" s="155" t="s">
        <v>119</v>
      </c>
      <c r="AS124" s="111" t="s">
        <v>184</v>
      </c>
      <c r="AT124" s="155" t="s">
        <v>3705</v>
      </c>
      <c r="AU124" s="155" t="s">
        <v>118</v>
      </c>
      <c r="AV124" s="216" t="s">
        <v>2169</v>
      </c>
      <c r="AW124" s="155" t="s">
        <v>3032</v>
      </c>
      <c r="AX124" s="155" t="s">
        <v>184</v>
      </c>
      <c r="AY124" s="155" t="s">
        <v>3701</v>
      </c>
      <c r="AZ124" s="155" t="s">
        <v>184</v>
      </c>
      <c r="BA124" s="155" t="s">
        <v>132</v>
      </c>
      <c r="BB124" s="155" t="s">
        <v>119</v>
      </c>
      <c r="BC124" s="155" t="s">
        <v>2527</v>
      </c>
      <c r="BD124" s="155" t="s">
        <v>119</v>
      </c>
      <c r="BE124" s="155" t="s">
        <v>184</v>
      </c>
      <c r="BF124" s="155" t="s">
        <v>6</v>
      </c>
      <c r="BG124" s="155" t="s">
        <v>6</v>
      </c>
      <c r="BH124" s="155" t="s">
        <v>13</v>
      </c>
      <c r="BI124" s="155" t="s">
        <v>13</v>
      </c>
      <c r="BJ124" s="155" t="s">
        <v>6</v>
      </c>
      <c r="BK124" s="155" t="s">
        <v>6</v>
      </c>
      <c r="BL124" s="155" t="s">
        <v>13</v>
      </c>
      <c r="BM124" s="155" t="s">
        <v>13</v>
      </c>
      <c r="BN124" s="155" t="s">
        <v>6</v>
      </c>
      <c r="BO124" s="155" t="s">
        <v>3717</v>
      </c>
      <c r="BP124" s="155" t="s">
        <v>184</v>
      </c>
      <c r="BQ124" s="155" t="s">
        <v>2125</v>
      </c>
      <c r="BR124" s="155" t="s">
        <v>119</v>
      </c>
      <c r="BS124" s="155" t="s">
        <v>184</v>
      </c>
      <c r="BT124" s="155" t="s">
        <v>3241</v>
      </c>
      <c r="BU124" s="155" t="s">
        <v>119</v>
      </c>
      <c r="BV124" s="155" t="s">
        <v>184</v>
      </c>
      <c r="BW124" s="20">
        <v>0.03</v>
      </c>
      <c r="BX124" s="155" t="s">
        <v>118</v>
      </c>
      <c r="BY124" s="155">
        <v>2012</v>
      </c>
      <c r="BZ124" s="155" t="s">
        <v>118</v>
      </c>
      <c r="CA124" s="155" t="s">
        <v>303</v>
      </c>
      <c r="CB124" s="155" t="s">
        <v>1462</v>
      </c>
      <c r="CC124" s="155" t="s">
        <v>119</v>
      </c>
      <c r="CD124" s="155">
        <v>2469</v>
      </c>
      <c r="CE124" s="155" t="s">
        <v>118</v>
      </c>
      <c r="CF124" s="155" t="s">
        <v>1411</v>
      </c>
      <c r="CG124" s="155" t="s">
        <v>184</v>
      </c>
      <c r="CH124" s="155" t="s">
        <v>6</v>
      </c>
      <c r="CI124" s="155" t="s">
        <v>6</v>
      </c>
      <c r="CJ124" s="155" t="s">
        <v>13</v>
      </c>
      <c r="CK124" s="155" t="s">
        <v>13</v>
      </c>
      <c r="CL124" s="155" t="s">
        <v>13</v>
      </c>
      <c r="CM124" s="155" t="s">
        <v>13</v>
      </c>
      <c r="CN124" s="155" t="s">
        <v>184</v>
      </c>
      <c r="CO124" s="155" t="s">
        <v>20</v>
      </c>
      <c r="CP124" s="155" t="s">
        <v>119</v>
      </c>
      <c r="CQ124" s="155" t="s">
        <v>184</v>
      </c>
      <c r="CR124" s="155" t="s">
        <v>243</v>
      </c>
      <c r="CS124" s="155" t="s">
        <v>506</v>
      </c>
      <c r="CT124" s="155" t="s">
        <v>188</v>
      </c>
      <c r="CU124" s="155" t="s">
        <v>186</v>
      </c>
      <c r="CV124" s="155" t="s">
        <v>184</v>
      </c>
      <c r="CW124" s="155" t="s">
        <v>184</v>
      </c>
      <c r="CX124" s="155" t="s">
        <v>184</v>
      </c>
      <c r="CY124" s="155" t="s">
        <v>2520</v>
      </c>
      <c r="CZ124" s="155" t="s">
        <v>2523</v>
      </c>
      <c r="DA124" s="155" t="s">
        <v>184</v>
      </c>
      <c r="DB124" s="155" t="s">
        <v>6</v>
      </c>
      <c r="DC124" s="155" t="s">
        <v>6</v>
      </c>
      <c r="DD124" s="155" t="s">
        <v>3697</v>
      </c>
      <c r="DE124" s="155" t="s">
        <v>118</v>
      </c>
      <c r="DF124" s="155" t="s">
        <v>6</v>
      </c>
      <c r="DG124" s="155" t="s">
        <v>6</v>
      </c>
      <c r="DH124" s="155" t="s">
        <v>3595</v>
      </c>
      <c r="DI124" s="155" t="s">
        <v>119</v>
      </c>
      <c r="DJ124" s="155" t="s">
        <v>6</v>
      </c>
      <c r="DK124" s="155" t="s">
        <v>6</v>
      </c>
      <c r="DL124" s="155" t="s">
        <v>6</v>
      </c>
      <c r="DM124" s="155" t="s">
        <v>6</v>
      </c>
      <c r="DN124" s="155" t="s">
        <v>6</v>
      </c>
      <c r="DO124" s="19" t="s">
        <v>3033</v>
      </c>
      <c r="DP124" s="155" t="s">
        <v>6</v>
      </c>
      <c r="DQ124" s="155" t="s">
        <v>6</v>
      </c>
      <c r="DR124" s="155" t="s">
        <v>6</v>
      </c>
      <c r="DS124" s="155" t="s">
        <v>6</v>
      </c>
      <c r="DT124" s="155" t="s">
        <v>184</v>
      </c>
      <c r="DU124" s="155" t="s">
        <v>3035</v>
      </c>
      <c r="DV124" s="111" t="s">
        <v>2560</v>
      </c>
      <c r="DW124" s="111" t="s">
        <v>1177</v>
      </c>
      <c r="DX124" s="111" t="s">
        <v>1177</v>
      </c>
      <c r="DY124" s="198" t="s">
        <v>3727</v>
      </c>
      <c r="DZ124" s="198" t="s">
        <v>3699</v>
      </c>
      <c r="EA124" s="193" t="s">
        <v>3039</v>
      </c>
      <c r="EB124" s="190" t="s">
        <v>13</v>
      </c>
      <c r="EC124" s="198" t="s">
        <v>3040</v>
      </c>
      <c r="ED124" s="198" t="s">
        <v>2790</v>
      </c>
      <c r="EE124" s="198" t="s">
        <v>2542</v>
      </c>
      <c r="EF124" s="48">
        <v>1</v>
      </c>
      <c r="EG124" s="216" t="s">
        <v>3501</v>
      </c>
      <c r="EH124" s="111" t="s">
        <v>2375</v>
      </c>
      <c r="EI124" s="155" t="s">
        <v>119</v>
      </c>
      <c r="EJ124" s="155" t="s">
        <v>3041</v>
      </c>
      <c r="EK124" s="155" t="s">
        <v>216</v>
      </c>
      <c r="EL124" s="155">
        <v>2011</v>
      </c>
      <c r="EM124" s="155" t="s">
        <v>118</v>
      </c>
      <c r="EN124" s="216">
        <v>0.26</v>
      </c>
      <c r="EO124" s="155" t="s">
        <v>118</v>
      </c>
      <c r="EP124" s="155" t="s">
        <v>6</v>
      </c>
      <c r="EQ124" s="155" t="s">
        <v>6</v>
      </c>
      <c r="ER124" s="155" t="s">
        <v>6</v>
      </c>
      <c r="ES124" s="155" t="s">
        <v>6</v>
      </c>
      <c r="ET124" s="155" t="s">
        <v>6</v>
      </c>
      <c r="EU124" s="155" t="s">
        <v>184</v>
      </c>
      <c r="EV124" s="155" t="s">
        <v>118</v>
      </c>
      <c r="EW124" s="155" t="s">
        <v>118</v>
      </c>
      <c r="EX124" s="155" t="s">
        <v>6</v>
      </c>
      <c r="EY124" s="155" t="s">
        <v>184</v>
      </c>
      <c r="EZ124" s="155" t="s">
        <v>203</v>
      </c>
      <c r="FA124" s="155" t="s">
        <v>184</v>
      </c>
    </row>
    <row r="125" spans="1:157" ht="108.5" x14ac:dyDescent="0.35">
      <c r="A125" s="155" t="s">
        <v>3043</v>
      </c>
      <c r="B125" s="155" t="s">
        <v>2262</v>
      </c>
      <c r="C125" s="29" t="s">
        <v>3027</v>
      </c>
      <c r="D125" s="155" t="s">
        <v>1303</v>
      </c>
      <c r="E125" s="217" t="s">
        <v>3621</v>
      </c>
      <c r="F125" s="217" t="s">
        <v>3532</v>
      </c>
      <c r="G125" s="155">
        <v>2015</v>
      </c>
      <c r="H125" s="155" t="s">
        <v>3024</v>
      </c>
      <c r="I125" s="217" t="s">
        <v>3691</v>
      </c>
      <c r="J125" s="217" t="s">
        <v>3690</v>
      </c>
      <c r="K125" s="155" t="s">
        <v>1304</v>
      </c>
      <c r="L125" s="155" t="s">
        <v>184</v>
      </c>
      <c r="M125" s="155" t="s">
        <v>3720</v>
      </c>
      <c r="N125" s="155" t="s">
        <v>3718</v>
      </c>
      <c r="O125" s="155" t="s">
        <v>144</v>
      </c>
      <c r="P125" s="155" t="s">
        <v>118</v>
      </c>
      <c r="Q125" s="155" t="s">
        <v>13</v>
      </c>
      <c r="R125" s="155" t="s">
        <v>13</v>
      </c>
      <c r="S125" s="155" t="s">
        <v>3025</v>
      </c>
      <c r="T125" s="155" t="s">
        <v>118</v>
      </c>
      <c r="U125" s="217" t="s">
        <v>3710</v>
      </c>
      <c r="V125" s="155" t="s">
        <v>184</v>
      </c>
      <c r="W125" s="155" t="s">
        <v>3154</v>
      </c>
      <c r="X125" s="155">
        <v>2012</v>
      </c>
      <c r="Y125" s="155" t="s">
        <v>3154</v>
      </c>
      <c r="Z125" s="155">
        <v>2013</v>
      </c>
      <c r="AA125" s="155">
        <v>12</v>
      </c>
      <c r="AB125" s="155" t="s">
        <v>118</v>
      </c>
      <c r="AC125" s="155" t="s">
        <v>184</v>
      </c>
      <c r="AD125" s="155" t="s">
        <v>378</v>
      </c>
      <c r="AE125" s="155" t="s">
        <v>118</v>
      </c>
      <c r="AF125" s="216" t="s">
        <v>6</v>
      </c>
      <c r="AG125" s="155" t="s">
        <v>1312</v>
      </c>
      <c r="AH125" s="155" t="s">
        <v>119</v>
      </c>
      <c r="AI125" s="155" t="s">
        <v>378</v>
      </c>
      <c r="AJ125" s="155" t="s">
        <v>119</v>
      </c>
      <c r="AK125" s="155" t="s">
        <v>110</v>
      </c>
      <c r="AL125" s="155" t="s">
        <v>118</v>
      </c>
      <c r="AM125" s="111" t="s">
        <v>3030</v>
      </c>
      <c r="AN125" s="155" t="s">
        <v>3029</v>
      </c>
      <c r="AO125" s="155" t="s">
        <v>118</v>
      </c>
      <c r="AP125" s="155" t="s">
        <v>130</v>
      </c>
      <c r="AQ125" s="155" t="s">
        <v>134</v>
      </c>
      <c r="AR125" s="155" t="s">
        <v>119</v>
      </c>
      <c r="AS125" s="111" t="s">
        <v>184</v>
      </c>
      <c r="AT125" s="155" t="s">
        <v>3703</v>
      </c>
      <c r="AU125" s="155" t="s">
        <v>119</v>
      </c>
      <c r="AV125" s="216" t="s">
        <v>2169</v>
      </c>
      <c r="AW125" s="155" t="s">
        <v>3031</v>
      </c>
      <c r="AX125" s="155" t="s">
        <v>184</v>
      </c>
      <c r="AY125" s="155" t="s">
        <v>3700</v>
      </c>
      <c r="AZ125" s="155" t="s">
        <v>184</v>
      </c>
      <c r="BA125" s="155" t="s">
        <v>132</v>
      </c>
      <c r="BB125" s="155" t="s">
        <v>119</v>
      </c>
      <c r="BC125" s="155" t="s">
        <v>2527</v>
      </c>
      <c r="BD125" s="155" t="s">
        <v>119</v>
      </c>
      <c r="BE125" s="155" t="s">
        <v>184</v>
      </c>
      <c r="BF125" s="155" t="s">
        <v>6</v>
      </c>
      <c r="BG125" s="155" t="s">
        <v>6</v>
      </c>
      <c r="BH125" s="155" t="s">
        <v>13</v>
      </c>
      <c r="BI125" s="155" t="s">
        <v>13</v>
      </c>
      <c r="BJ125" s="155" t="s">
        <v>6</v>
      </c>
      <c r="BK125" s="155" t="s">
        <v>6</v>
      </c>
      <c r="BL125" s="155" t="s">
        <v>13</v>
      </c>
      <c r="BM125" s="155" t="s">
        <v>13</v>
      </c>
      <c r="BN125" s="155" t="s">
        <v>6</v>
      </c>
      <c r="BO125" s="155" t="s">
        <v>3717</v>
      </c>
      <c r="BP125" s="155" t="s">
        <v>184</v>
      </c>
      <c r="BQ125" s="155" t="s">
        <v>2125</v>
      </c>
      <c r="BR125" s="155" t="s">
        <v>119</v>
      </c>
      <c r="BS125" s="155" t="s">
        <v>184</v>
      </c>
      <c r="BT125" s="155" t="s">
        <v>3241</v>
      </c>
      <c r="BU125" s="155" t="s">
        <v>119</v>
      </c>
      <c r="BV125" s="155" t="s">
        <v>184</v>
      </c>
      <c r="BW125" s="20">
        <v>0.03</v>
      </c>
      <c r="BX125" s="155" t="s">
        <v>118</v>
      </c>
      <c r="BY125" s="155">
        <v>2012</v>
      </c>
      <c r="BZ125" s="155" t="s">
        <v>118</v>
      </c>
      <c r="CA125" s="155" t="s">
        <v>303</v>
      </c>
      <c r="CB125" s="155" t="s">
        <v>1462</v>
      </c>
      <c r="CC125" s="155" t="s">
        <v>119</v>
      </c>
      <c r="CD125" s="155">
        <v>2469</v>
      </c>
      <c r="CE125" s="155" t="s">
        <v>118</v>
      </c>
      <c r="CF125" s="155" t="s">
        <v>1411</v>
      </c>
      <c r="CG125" s="155" t="s">
        <v>184</v>
      </c>
      <c r="CH125" s="155" t="s">
        <v>6</v>
      </c>
      <c r="CI125" s="155" t="s">
        <v>6</v>
      </c>
      <c r="CJ125" s="155" t="s">
        <v>13</v>
      </c>
      <c r="CK125" s="155" t="s">
        <v>13</v>
      </c>
      <c r="CL125" s="155" t="s">
        <v>13</v>
      </c>
      <c r="CM125" s="155" t="s">
        <v>13</v>
      </c>
      <c r="CN125" s="155" t="s">
        <v>184</v>
      </c>
      <c r="CO125" s="155" t="s">
        <v>212</v>
      </c>
      <c r="CP125" s="155" t="s">
        <v>119</v>
      </c>
      <c r="CQ125" s="155" t="s">
        <v>184</v>
      </c>
      <c r="CR125" s="155" t="s">
        <v>242</v>
      </c>
      <c r="CS125" s="155" t="s">
        <v>506</v>
      </c>
      <c r="CT125" s="155" t="s">
        <v>188</v>
      </c>
      <c r="CU125" s="155" t="s">
        <v>186</v>
      </c>
      <c r="CV125" s="155" t="s">
        <v>184</v>
      </c>
      <c r="CW125" s="155" t="s">
        <v>184</v>
      </c>
      <c r="CX125" s="155" t="s">
        <v>184</v>
      </c>
      <c r="CY125" s="155" t="s">
        <v>2520</v>
      </c>
      <c r="CZ125" s="155" t="s">
        <v>2523</v>
      </c>
      <c r="DA125" s="155" t="s">
        <v>184</v>
      </c>
      <c r="DB125" s="155" t="s">
        <v>6</v>
      </c>
      <c r="DC125" s="155" t="s">
        <v>6</v>
      </c>
      <c r="DD125" s="155" t="s">
        <v>3697</v>
      </c>
      <c r="DE125" s="155" t="s">
        <v>118</v>
      </c>
      <c r="DF125" s="155" t="s">
        <v>6</v>
      </c>
      <c r="DG125" s="155" t="s">
        <v>6</v>
      </c>
      <c r="DH125" s="155" t="s">
        <v>3595</v>
      </c>
      <c r="DI125" s="155" t="s">
        <v>119</v>
      </c>
      <c r="DJ125" s="155" t="s">
        <v>6</v>
      </c>
      <c r="DK125" s="155" t="s">
        <v>6</v>
      </c>
      <c r="DL125" s="155" t="s">
        <v>6</v>
      </c>
      <c r="DM125" s="155" t="s">
        <v>6</v>
      </c>
      <c r="DN125" s="155" t="s">
        <v>6</v>
      </c>
      <c r="DO125" s="19" t="s">
        <v>3033</v>
      </c>
      <c r="DP125" s="155" t="s">
        <v>6</v>
      </c>
      <c r="DQ125" s="155" t="s">
        <v>6</v>
      </c>
      <c r="DR125" s="155" t="s">
        <v>6</v>
      </c>
      <c r="DS125" s="155" t="s">
        <v>6</v>
      </c>
      <c r="DT125" s="155" t="s">
        <v>184</v>
      </c>
      <c r="DU125" s="155" t="s">
        <v>3034</v>
      </c>
      <c r="DV125" s="111" t="s">
        <v>2560</v>
      </c>
      <c r="DW125" s="111" t="s">
        <v>1177</v>
      </c>
      <c r="DX125" s="111" t="s">
        <v>1177</v>
      </c>
      <c r="DY125" s="198" t="s">
        <v>3727</v>
      </c>
      <c r="DZ125" s="198" t="s">
        <v>3699</v>
      </c>
      <c r="EA125" s="193" t="s">
        <v>3036</v>
      </c>
      <c r="EB125" s="190" t="s">
        <v>13</v>
      </c>
      <c r="EC125" s="198" t="s">
        <v>3040</v>
      </c>
      <c r="ED125" s="198" t="s">
        <v>2790</v>
      </c>
      <c r="EE125" s="198" t="s">
        <v>2738</v>
      </c>
      <c r="EF125" s="48">
        <v>3</v>
      </c>
      <c r="EG125" s="216" t="s">
        <v>3501</v>
      </c>
      <c r="EH125" s="111" t="s">
        <v>2375</v>
      </c>
      <c r="EI125" s="155" t="s">
        <v>119</v>
      </c>
      <c r="EJ125" s="155" t="s">
        <v>184</v>
      </c>
      <c r="EK125" s="155" t="s">
        <v>216</v>
      </c>
      <c r="EL125" s="155">
        <v>2009</v>
      </c>
      <c r="EM125" s="155" t="s">
        <v>118</v>
      </c>
      <c r="EN125" s="216">
        <v>0.26</v>
      </c>
      <c r="EO125" s="155" t="s">
        <v>118</v>
      </c>
      <c r="EP125" s="155" t="s">
        <v>6</v>
      </c>
      <c r="EQ125" s="155" t="s">
        <v>6</v>
      </c>
      <c r="ER125" s="155" t="s">
        <v>6</v>
      </c>
      <c r="ES125" s="155" t="s">
        <v>6</v>
      </c>
      <c r="ET125" s="155" t="s">
        <v>6</v>
      </c>
      <c r="EU125" s="155" t="s">
        <v>184</v>
      </c>
      <c r="EV125" s="155" t="s">
        <v>118</v>
      </c>
      <c r="EW125" s="155" t="s">
        <v>118</v>
      </c>
      <c r="EX125" s="155" t="s">
        <v>6</v>
      </c>
      <c r="EY125" s="155" t="s">
        <v>184</v>
      </c>
      <c r="EZ125" s="155" t="s">
        <v>203</v>
      </c>
      <c r="FA125" s="155" t="s">
        <v>184</v>
      </c>
    </row>
    <row r="126" spans="1:157" s="328" customFormat="1" ht="93" x14ac:dyDescent="0.35">
      <c r="A126" s="326" t="s">
        <v>3533</v>
      </c>
      <c r="B126" s="326" t="s">
        <v>3534</v>
      </c>
      <c r="C126" s="326" t="s">
        <v>3535</v>
      </c>
      <c r="D126" s="326" t="s">
        <v>1303</v>
      </c>
      <c r="E126" s="49" t="s">
        <v>3622</v>
      </c>
      <c r="F126" s="49" t="s">
        <v>3555</v>
      </c>
      <c r="G126" s="326">
        <v>2012</v>
      </c>
      <c r="H126" s="326" t="s">
        <v>3536</v>
      </c>
      <c r="I126" s="49" t="s">
        <v>3693</v>
      </c>
      <c r="J126" s="49" t="s">
        <v>3692</v>
      </c>
      <c r="K126" s="326" t="s">
        <v>1304</v>
      </c>
      <c r="L126" s="326" t="s">
        <v>184</v>
      </c>
      <c r="M126" s="326" t="s">
        <v>6</v>
      </c>
      <c r="N126" s="326" t="s">
        <v>3718</v>
      </c>
      <c r="O126" s="49" t="s">
        <v>144</v>
      </c>
      <c r="P126" s="49" t="s">
        <v>3586</v>
      </c>
      <c r="Q126" s="326" t="s">
        <v>6</v>
      </c>
      <c r="R126" s="326" t="s">
        <v>6</v>
      </c>
      <c r="S126" s="326" t="s">
        <v>3537</v>
      </c>
      <c r="T126" s="326" t="s">
        <v>118</v>
      </c>
      <c r="U126" s="326" t="s">
        <v>3710</v>
      </c>
      <c r="V126" s="326" t="s">
        <v>184</v>
      </c>
      <c r="W126" s="326" t="s">
        <v>6</v>
      </c>
      <c r="X126" s="326" t="s">
        <v>6</v>
      </c>
      <c r="Y126" s="326" t="s">
        <v>6</v>
      </c>
      <c r="Z126" s="326" t="s">
        <v>6</v>
      </c>
      <c r="AA126" s="326">
        <v>1</v>
      </c>
      <c r="AB126" s="326" t="s">
        <v>118</v>
      </c>
      <c r="AC126" s="326" t="s">
        <v>184</v>
      </c>
      <c r="AD126" s="326" t="s">
        <v>378</v>
      </c>
      <c r="AE126" s="326" t="s">
        <v>119</v>
      </c>
      <c r="AF126" s="326" t="s">
        <v>6</v>
      </c>
      <c r="AG126" s="326" t="s">
        <v>6</v>
      </c>
      <c r="AH126" s="326" t="s">
        <v>6</v>
      </c>
      <c r="AI126" s="326" t="s">
        <v>6</v>
      </c>
      <c r="AJ126" s="326" t="s">
        <v>6</v>
      </c>
      <c r="AK126" s="326" t="s">
        <v>110</v>
      </c>
      <c r="AL126" s="326" t="s">
        <v>118</v>
      </c>
      <c r="AM126" s="327" t="s">
        <v>3538</v>
      </c>
      <c r="AN126" s="328" t="s">
        <v>3539</v>
      </c>
      <c r="AO126" s="328" t="s">
        <v>119</v>
      </c>
      <c r="AP126" s="328" t="s">
        <v>130</v>
      </c>
      <c r="AQ126" s="328" t="s">
        <v>134</v>
      </c>
      <c r="AR126" s="328" t="s">
        <v>119</v>
      </c>
      <c r="AS126" s="326" t="s">
        <v>184</v>
      </c>
      <c r="AT126" s="328" t="s">
        <v>3702</v>
      </c>
      <c r="AU126" s="328" t="s">
        <v>118</v>
      </c>
      <c r="AV126" s="216" t="s">
        <v>2169</v>
      </c>
      <c r="AW126" s="328" t="s">
        <v>3540</v>
      </c>
      <c r="AX126" s="328" t="s">
        <v>184</v>
      </c>
      <c r="AY126" s="328" t="s">
        <v>6</v>
      </c>
      <c r="AZ126" s="328" t="s">
        <v>184</v>
      </c>
      <c r="BA126" s="328" t="s">
        <v>150</v>
      </c>
      <c r="BB126" s="328" t="s">
        <v>119</v>
      </c>
      <c r="BC126" s="328" t="s">
        <v>2527</v>
      </c>
      <c r="BD126" s="328" t="s">
        <v>119</v>
      </c>
      <c r="BE126" s="328" t="s">
        <v>184</v>
      </c>
      <c r="BF126" s="328" t="s">
        <v>6</v>
      </c>
      <c r="BG126" s="328" t="s">
        <v>6</v>
      </c>
      <c r="BH126" s="328" t="s">
        <v>6</v>
      </c>
      <c r="BI126" s="328" t="s">
        <v>6</v>
      </c>
      <c r="BJ126" s="328" t="s">
        <v>6</v>
      </c>
      <c r="BK126" s="328" t="s">
        <v>6</v>
      </c>
      <c r="BL126" s="328" t="s">
        <v>3715</v>
      </c>
      <c r="BM126" s="328" t="s">
        <v>119</v>
      </c>
      <c r="BN126" s="328" t="s">
        <v>6</v>
      </c>
      <c r="BO126" s="328" t="s">
        <v>3717</v>
      </c>
      <c r="BP126" s="328" t="s">
        <v>184</v>
      </c>
      <c r="BQ126" s="326" t="s">
        <v>2125</v>
      </c>
      <c r="BR126" s="326" t="s">
        <v>119</v>
      </c>
      <c r="BS126" s="328" t="s">
        <v>184</v>
      </c>
      <c r="BT126" s="328" t="s">
        <v>2554</v>
      </c>
      <c r="BU126" s="328" t="s">
        <v>119</v>
      </c>
      <c r="BV126" s="328" t="s">
        <v>184</v>
      </c>
      <c r="BW126" s="328" t="s">
        <v>6</v>
      </c>
      <c r="BX126" s="328" t="s">
        <v>6</v>
      </c>
      <c r="BY126" s="328">
        <v>2011</v>
      </c>
      <c r="BZ126" s="328" t="s">
        <v>118</v>
      </c>
      <c r="CA126" s="328" t="s">
        <v>303</v>
      </c>
      <c r="CB126" s="328" t="s">
        <v>1462</v>
      </c>
      <c r="CC126" s="328" t="s">
        <v>119</v>
      </c>
      <c r="CD126" s="328">
        <v>2500</v>
      </c>
      <c r="CE126" s="328" t="s">
        <v>118</v>
      </c>
      <c r="CF126" s="328" t="s">
        <v>1411</v>
      </c>
      <c r="CG126" s="328" t="s">
        <v>184</v>
      </c>
      <c r="CH126" s="326" t="s">
        <v>6</v>
      </c>
      <c r="CI126" s="326" t="s">
        <v>6</v>
      </c>
      <c r="CJ126" s="326" t="s">
        <v>13</v>
      </c>
      <c r="CK126" s="326" t="s">
        <v>13</v>
      </c>
      <c r="CL126" s="326" t="s">
        <v>13</v>
      </c>
      <c r="CM126" s="326" t="s">
        <v>13</v>
      </c>
      <c r="CN126" s="326" t="s">
        <v>184</v>
      </c>
      <c r="CO126" s="328" t="s">
        <v>20</v>
      </c>
      <c r="CP126" s="328" t="s">
        <v>119</v>
      </c>
      <c r="CQ126" s="328" t="s">
        <v>184</v>
      </c>
      <c r="CR126" s="328" t="s">
        <v>243</v>
      </c>
      <c r="CS126" s="328" t="s">
        <v>186</v>
      </c>
      <c r="CT126" s="328" t="s">
        <v>188</v>
      </c>
      <c r="CU126" s="328" t="s">
        <v>186</v>
      </c>
      <c r="CV126" s="328" t="s">
        <v>184</v>
      </c>
      <c r="CW126" s="328" t="s">
        <v>184</v>
      </c>
      <c r="CX126" s="328" t="s">
        <v>184</v>
      </c>
      <c r="CY126" s="328" t="s">
        <v>3541</v>
      </c>
      <c r="CZ126" s="326" t="s">
        <v>2523</v>
      </c>
      <c r="DA126" s="326" t="s">
        <v>184</v>
      </c>
      <c r="DB126" s="326" t="s">
        <v>6</v>
      </c>
      <c r="DC126" s="326" t="s">
        <v>6</v>
      </c>
      <c r="DD126" s="49" t="s">
        <v>3697</v>
      </c>
      <c r="DE126" s="326" t="s">
        <v>119</v>
      </c>
      <c r="DF126" s="326" t="s">
        <v>6</v>
      </c>
      <c r="DG126" s="326" t="s">
        <v>6</v>
      </c>
      <c r="DH126" s="217" t="s">
        <v>3595</v>
      </c>
      <c r="DI126" s="217" t="s">
        <v>119</v>
      </c>
      <c r="DJ126" s="326" t="s">
        <v>6</v>
      </c>
      <c r="DK126" s="326" t="s">
        <v>6</v>
      </c>
      <c r="DL126" s="326" t="s">
        <v>6</v>
      </c>
      <c r="DM126" s="326" t="s">
        <v>6</v>
      </c>
      <c r="DN126" s="326" t="s">
        <v>6</v>
      </c>
      <c r="DO126" s="326" t="s">
        <v>6</v>
      </c>
      <c r="DP126" s="326" t="s">
        <v>6</v>
      </c>
      <c r="DQ126" s="326" t="s">
        <v>6</v>
      </c>
      <c r="DR126" s="326" t="s">
        <v>6</v>
      </c>
      <c r="DS126" s="326" t="s">
        <v>6</v>
      </c>
      <c r="DT126" s="326" t="s">
        <v>184</v>
      </c>
      <c r="DU126" s="326" t="s">
        <v>3542</v>
      </c>
      <c r="DV126" s="326" t="s">
        <v>2560</v>
      </c>
      <c r="DW126" s="326" t="s">
        <v>1177</v>
      </c>
      <c r="DX126" s="326" t="s">
        <v>1177</v>
      </c>
      <c r="DY126" s="198" t="s">
        <v>3727</v>
      </c>
      <c r="DZ126" s="198" t="s">
        <v>3699</v>
      </c>
      <c r="EA126" s="330" t="s">
        <v>3543</v>
      </c>
      <c r="EB126" s="190" t="s">
        <v>13</v>
      </c>
      <c r="EC126" s="329" t="s">
        <v>3544</v>
      </c>
      <c r="ED126" s="329" t="s">
        <v>2847</v>
      </c>
      <c r="EE126" s="198" t="s">
        <v>2733</v>
      </c>
      <c r="EF126" s="48">
        <v>1</v>
      </c>
      <c r="EG126" s="198" t="s">
        <v>3501</v>
      </c>
      <c r="EH126" s="332" t="s">
        <v>3557</v>
      </c>
      <c r="EI126" s="326" t="s">
        <v>119</v>
      </c>
      <c r="EJ126" s="326" t="s">
        <v>184</v>
      </c>
      <c r="EK126" s="326" t="s">
        <v>216</v>
      </c>
      <c r="EL126" s="326" t="s">
        <v>6</v>
      </c>
      <c r="EM126" s="326" t="s">
        <v>6</v>
      </c>
      <c r="EN126" s="331" t="s">
        <v>6</v>
      </c>
      <c r="EO126" s="326" t="s">
        <v>6</v>
      </c>
      <c r="EP126" s="326" t="s">
        <v>6</v>
      </c>
      <c r="EQ126" s="326" t="s">
        <v>6</v>
      </c>
      <c r="ER126" s="326" t="s">
        <v>6</v>
      </c>
      <c r="ES126" s="326" t="s">
        <v>6</v>
      </c>
      <c r="ET126" s="326" t="s">
        <v>6</v>
      </c>
      <c r="EU126" s="326" t="s">
        <v>184</v>
      </c>
      <c r="EV126" s="326" t="s">
        <v>118</v>
      </c>
      <c r="EW126" s="326" t="s">
        <v>6</v>
      </c>
      <c r="EX126" s="326" t="s">
        <v>6</v>
      </c>
      <c r="EY126" s="326" t="s">
        <v>184</v>
      </c>
      <c r="EZ126" s="326" t="s">
        <v>203</v>
      </c>
      <c r="FA126" s="326" t="s">
        <v>184</v>
      </c>
    </row>
    <row r="127" spans="1:157" s="328" customFormat="1" ht="93" x14ac:dyDescent="0.35">
      <c r="A127" s="326" t="s">
        <v>3545</v>
      </c>
      <c r="B127" s="326" t="s">
        <v>3534</v>
      </c>
      <c r="C127" s="326" t="s">
        <v>3546</v>
      </c>
      <c r="D127" s="326" t="s">
        <v>1303</v>
      </c>
      <c r="E127" s="49" t="s">
        <v>3622</v>
      </c>
      <c r="F127" s="49" t="s">
        <v>3555</v>
      </c>
      <c r="G127" s="326">
        <v>2012</v>
      </c>
      <c r="H127" s="326" t="s">
        <v>3536</v>
      </c>
      <c r="I127" s="49" t="s">
        <v>3693</v>
      </c>
      <c r="J127" s="49" t="s">
        <v>3692</v>
      </c>
      <c r="K127" s="326" t="s">
        <v>1304</v>
      </c>
      <c r="L127" s="326" t="s">
        <v>184</v>
      </c>
      <c r="M127" s="326" t="s">
        <v>6</v>
      </c>
      <c r="N127" s="326" t="s">
        <v>3718</v>
      </c>
      <c r="O127" s="49" t="s">
        <v>144</v>
      </c>
      <c r="P127" s="49" t="s">
        <v>3586</v>
      </c>
      <c r="Q127" s="326" t="s">
        <v>6</v>
      </c>
      <c r="R127" s="326" t="s">
        <v>6</v>
      </c>
      <c r="S127" s="326" t="s">
        <v>3537</v>
      </c>
      <c r="T127" s="326" t="s">
        <v>118</v>
      </c>
      <c r="U127" s="326" t="s">
        <v>3710</v>
      </c>
      <c r="V127" s="326" t="s">
        <v>184</v>
      </c>
      <c r="W127" s="326" t="s">
        <v>6</v>
      </c>
      <c r="X127" s="326" t="s">
        <v>6</v>
      </c>
      <c r="Y127" s="326" t="s">
        <v>6</v>
      </c>
      <c r="Z127" s="326" t="s">
        <v>6</v>
      </c>
      <c r="AA127" s="326">
        <v>1</v>
      </c>
      <c r="AB127" s="326" t="s">
        <v>118</v>
      </c>
      <c r="AC127" s="326" t="s">
        <v>184</v>
      </c>
      <c r="AD127" s="326" t="s">
        <v>378</v>
      </c>
      <c r="AE127" s="326" t="s">
        <v>119</v>
      </c>
      <c r="AF127" s="326" t="s">
        <v>6</v>
      </c>
      <c r="AG127" s="326" t="s">
        <v>6</v>
      </c>
      <c r="AH127" s="326" t="s">
        <v>6</v>
      </c>
      <c r="AI127" s="326" t="s">
        <v>6</v>
      </c>
      <c r="AJ127" s="326" t="s">
        <v>6</v>
      </c>
      <c r="AK127" s="326" t="s">
        <v>110</v>
      </c>
      <c r="AL127" s="326" t="s">
        <v>118</v>
      </c>
      <c r="AM127" s="327" t="s">
        <v>3538</v>
      </c>
      <c r="AN127" s="328" t="s">
        <v>3539</v>
      </c>
      <c r="AO127" s="328" t="s">
        <v>119</v>
      </c>
      <c r="AP127" s="328" t="s">
        <v>130</v>
      </c>
      <c r="AQ127" s="328" t="s">
        <v>134</v>
      </c>
      <c r="AR127" s="328" t="s">
        <v>119</v>
      </c>
      <c r="AS127" s="326" t="s">
        <v>184</v>
      </c>
      <c r="AT127" s="328" t="s">
        <v>3702</v>
      </c>
      <c r="AU127" s="328" t="s">
        <v>118</v>
      </c>
      <c r="AV127" s="216" t="s">
        <v>2169</v>
      </c>
      <c r="AW127" s="328" t="s">
        <v>3540</v>
      </c>
      <c r="AX127" s="328" t="s">
        <v>184</v>
      </c>
      <c r="AY127" s="328" t="s">
        <v>6</v>
      </c>
      <c r="AZ127" s="328" t="s">
        <v>184</v>
      </c>
      <c r="BA127" s="328" t="s">
        <v>150</v>
      </c>
      <c r="BB127" s="328" t="s">
        <v>119</v>
      </c>
      <c r="BC127" s="328" t="s">
        <v>2527</v>
      </c>
      <c r="BD127" s="328" t="s">
        <v>119</v>
      </c>
      <c r="BE127" s="328" t="s">
        <v>184</v>
      </c>
      <c r="BF127" s="328" t="s">
        <v>6</v>
      </c>
      <c r="BG127" s="328" t="s">
        <v>6</v>
      </c>
      <c r="BH127" s="328" t="s">
        <v>6</v>
      </c>
      <c r="BI127" s="328" t="s">
        <v>6</v>
      </c>
      <c r="BJ127" s="328" t="s">
        <v>6</v>
      </c>
      <c r="BK127" s="328" t="s">
        <v>6</v>
      </c>
      <c r="BL127" s="328" t="s">
        <v>3715</v>
      </c>
      <c r="BM127" s="328" t="s">
        <v>119</v>
      </c>
      <c r="BN127" s="328" t="s">
        <v>6</v>
      </c>
      <c r="BO127" s="328" t="s">
        <v>3717</v>
      </c>
      <c r="BP127" s="328" t="s">
        <v>184</v>
      </c>
      <c r="BQ127" s="326" t="s">
        <v>2125</v>
      </c>
      <c r="BR127" s="326" t="s">
        <v>119</v>
      </c>
      <c r="BS127" s="328" t="s">
        <v>184</v>
      </c>
      <c r="BT127" s="328" t="s">
        <v>2554</v>
      </c>
      <c r="BU127" s="328" t="s">
        <v>119</v>
      </c>
      <c r="BV127" s="328" t="s">
        <v>184</v>
      </c>
      <c r="BW127" s="328" t="s">
        <v>6</v>
      </c>
      <c r="BX127" s="328" t="s">
        <v>6</v>
      </c>
      <c r="BY127" s="328">
        <v>2011</v>
      </c>
      <c r="BZ127" s="328" t="s">
        <v>118</v>
      </c>
      <c r="CA127" s="328" t="s">
        <v>303</v>
      </c>
      <c r="CB127" s="328" t="s">
        <v>1462</v>
      </c>
      <c r="CC127" s="328" t="s">
        <v>119</v>
      </c>
      <c r="CD127" s="328">
        <v>2500</v>
      </c>
      <c r="CE127" s="328" t="s">
        <v>118</v>
      </c>
      <c r="CF127" s="328" t="s">
        <v>1411</v>
      </c>
      <c r="CG127" s="328" t="s">
        <v>184</v>
      </c>
      <c r="CH127" s="326" t="s">
        <v>6</v>
      </c>
      <c r="CI127" s="326" t="s">
        <v>6</v>
      </c>
      <c r="CJ127" s="326" t="s">
        <v>13</v>
      </c>
      <c r="CK127" s="326" t="s">
        <v>13</v>
      </c>
      <c r="CL127" s="326" t="s">
        <v>13</v>
      </c>
      <c r="CM127" s="326" t="s">
        <v>13</v>
      </c>
      <c r="CN127" s="326" t="s">
        <v>184</v>
      </c>
      <c r="CO127" s="328" t="s">
        <v>20</v>
      </c>
      <c r="CP127" s="328" t="s">
        <v>119</v>
      </c>
      <c r="CQ127" s="328" t="s">
        <v>184</v>
      </c>
      <c r="CR127" s="328" t="s">
        <v>243</v>
      </c>
      <c r="CS127" s="328" t="s">
        <v>186</v>
      </c>
      <c r="CT127" s="328" t="s">
        <v>188</v>
      </c>
      <c r="CU127" s="328" t="s">
        <v>186</v>
      </c>
      <c r="CV127" s="328" t="s">
        <v>184</v>
      </c>
      <c r="CW127" s="328" t="s">
        <v>184</v>
      </c>
      <c r="CX127" s="328" t="s">
        <v>184</v>
      </c>
      <c r="CY127" s="328" t="s">
        <v>3541</v>
      </c>
      <c r="CZ127" s="326" t="s">
        <v>2523</v>
      </c>
      <c r="DA127" s="326" t="s">
        <v>184</v>
      </c>
      <c r="DB127" s="326" t="s">
        <v>6</v>
      </c>
      <c r="DC127" s="326" t="s">
        <v>6</v>
      </c>
      <c r="DD127" s="49" t="s">
        <v>3697</v>
      </c>
      <c r="DE127" s="326" t="s">
        <v>119</v>
      </c>
      <c r="DF127" s="326" t="s">
        <v>6</v>
      </c>
      <c r="DG127" s="326" t="s">
        <v>6</v>
      </c>
      <c r="DH127" s="217" t="s">
        <v>3595</v>
      </c>
      <c r="DI127" s="217" t="s">
        <v>119</v>
      </c>
      <c r="DJ127" s="326" t="s">
        <v>6</v>
      </c>
      <c r="DK127" s="326" t="s">
        <v>6</v>
      </c>
      <c r="DL127" s="326" t="s">
        <v>6</v>
      </c>
      <c r="DM127" s="326" t="s">
        <v>6</v>
      </c>
      <c r="DN127" s="326" t="s">
        <v>6</v>
      </c>
      <c r="DO127" s="326" t="s">
        <v>6</v>
      </c>
      <c r="DP127" s="326" t="s">
        <v>6</v>
      </c>
      <c r="DQ127" s="326" t="s">
        <v>6</v>
      </c>
      <c r="DR127" s="326" t="s">
        <v>6</v>
      </c>
      <c r="DS127" s="326" t="s">
        <v>6</v>
      </c>
      <c r="DT127" s="326" t="s">
        <v>184</v>
      </c>
      <c r="DU127" s="326" t="s">
        <v>3547</v>
      </c>
      <c r="DV127" s="326" t="s">
        <v>2560</v>
      </c>
      <c r="DW127" s="326" t="s">
        <v>1177</v>
      </c>
      <c r="DX127" s="326" t="s">
        <v>1177</v>
      </c>
      <c r="DY127" s="198" t="s">
        <v>3727</v>
      </c>
      <c r="DZ127" s="198" t="s">
        <v>3699</v>
      </c>
      <c r="EA127" s="330" t="s">
        <v>3543</v>
      </c>
      <c r="EB127" s="190" t="s">
        <v>13</v>
      </c>
      <c r="EC127" s="329" t="s">
        <v>3544</v>
      </c>
      <c r="ED127" s="329" t="s">
        <v>2847</v>
      </c>
      <c r="EE127" s="198" t="s">
        <v>2733</v>
      </c>
      <c r="EF127" s="48">
        <v>1</v>
      </c>
      <c r="EG127" s="198" t="s">
        <v>3501</v>
      </c>
      <c r="EH127" s="332" t="s">
        <v>3557</v>
      </c>
      <c r="EI127" s="326" t="s">
        <v>119</v>
      </c>
      <c r="EJ127" s="326" t="s">
        <v>184</v>
      </c>
      <c r="EK127" s="326" t="s">
        <v>216</v>
      </c>
      <c r="EL127" s="326" t="s">
        <v>6</v>
      </c>
      <c r="EM127" s="326" t="s">
        <v>6</v>
      </c>
      <c r="EN127" s="331" t="s">
        <v>6</v>
      </c>
      <c r="EO127" s="326" t="s">
        <v>6</v>
      </c>
      <c r="EP127" s="326" t="s">
        <v>6</v>
      </c>
      <c r="EQ127" s="326" t="s">
        <v>6</v>
      </c>
      <c r="ER127" s="326" t="s">
        <v>6</v>
      </c>
      <c r="ES127" s="326" t="s">
        <v>6</v>
      </c>
      <c r="ET127" s="326" t="s">
        <v>6</v>
      </c>
      <c r="EU127" s="326" t="s">
        <v>184</v>
      </c>
      <c r="EV127" s="326" t="s">
        <v>118</v>
      </c>
      <c r="EW127" s="326" t="s">
        <v>6</v>
      </c>
      <c r="EX127" s="326" t="s">
        <v>6</v>
      </c>
      <c r="EY127" s="326" t="s">
        <v>184</v>
      </c>
      <c r="EZ127" s="326" t="s">
        <v>203</v>
      </c>
      <c r="FA127" s="326" t="s">
        <v>184</v>
      </c>
    </row>
    <row r="128" spans="1:157" s="328" customFormat="1" ht="93" x14ac:dyDescent="0.35">
      <c r="A128" s="49" t="s">
        <v>3583</v>
      </c>
      <c r="B128" s="49" t="s">
        <v>3534</v>
      </c>
      <c r="C128" s="49" t="s">
        <v>184</v>
      </c>
      <c r="D128" s="49" t="s">
        <v>1303</v>
      </c>
      <c r="E128" s="49" t="s">
        <v>3623</v>
      </c>
      <c r="F128" s="49" t="s">
        <v>3556</v>
      </c>
      <c r="G128" s="326">
        <v>2006</v>
      </c>
      <c r="H128" s="49" t="s">
        <v>3548</v>
      </c>
      <c r="I128" s="49" t="s">
        <v>3695</v>
      </c>
      <c r="J128" s="49" t="s">
        <v>3694</v>
      </c>
      <c r="K128" s="49" t="s">
        <v>1320</v>
      </c>
      <c r="L128" s="49" t="s">
        <v>184</v>
      </c>
      <c r="M128" s="49" t="s">
        <v>6</v>
      </c>
      <c r="N128" s="49" t="s">
        <v>3718</v>
      </c>
      <c r="O128" s="49" t="s">
        <v>144</v>
      </c>
      <c r="P128" s="49" t="s">
        <v>3586</v>
      </c>
      <c r="Q128" s="49" t="s">
        <v>13</v>
      </c>
      <c r="R128" s="49" t="s">
        <v>13</v>
      </c>
      <c r="S128" s="49" t="s">
        <v>3549</v>
      </c>
      <c r="T128" s="49" t="s">
        <v>118</v>
      </c>
      <c r="U128" s="326" t="s">
        <v>3711</v>
      </c>
      <c r="V128" s="49" t="s">
        <v>184</v>
      </c>
      <c r="W128" s="326" t="s">
        <v>6</v>
      </c>
      <c r="X128" s="326" t="s">
        <v>6</v>
      </c>
      <c r="Y128" s="326" t="s">
        <v>6</v>
      </c>
      <c r="Z128" s="326" t="s">
        <v>6</v>
      </c>
      <c r="AA128" s="326" t="s">
        <v>6</v>
      </c>
      <c r="AB128" s="326" t="s">
        <v>6</v>
      </c>
      <c r="AC128" s="49" t="s">
        <v>184</v>
      </c>
      <c r="AD128" s="49" t="s">
        <v>378</v>
      </c>
      <c r="AE128" s="49" t="s">
        <v>119</v>
      </c>
      <c r="AF128" s="326" t="s">
        <v>6</v>
      </c>
      <c r="AG128" s="326" t="s">
        <v>6</v>
      </c>
      <c r="AH128" s="326" t="s">
        <v>6</v>
      </c>
      <c r="AI128" s="326" t="s">
        <v>6</v>
      </c>
      <c r="AJ128" s="326" t="s">
        <v>6</v>
      </c>
      <c r="AK128" s="49" t="s">
        <v>110</v>
      </c>
      <c r="AL128" s="49" t="s">
        <v>118</v>
      </c>
      <c r="AM128" s="48" t="s">
        <v>3550</v>
      </c>
      <c r="AN128" s="332" t="s">
        <v>1597</v>
      </c>
      <c r="AO128" s="332" t="s">
        <v>118</v>
      </c>
      <c r="AP128" s="332" t="s">
        <v>130</v>
      </c>
      <c r="AQ128" s="332" t="s">
        <v>134</v>
      </c>
      <c r="AR128" s="332" t="s">
        <v>119</v>
      </c>
      <c r="AS128" s="49" t="s">
        <v>184</v>
      </c>
      <c r="AT128" s="332" t="s">
        <v>3702</v>
      </c>
      <c r="AU128" s="332" t="s">
        <v>119</v>
      </c>
      <c r="AV128" s="216" t="s">
        <v>2211</v>
      </c>
      <c r="AW128" s="332" t="s">
        <v>3551</v>
      </c>
      <c r="AX128" s="332" t="s">
        <v>184</v>
      </c>
      <c r="AY128" s="332" t="s">
        <v>6</v>
      </c>
      <c r="AZ128" s="332" t="s">
        <v>184</v>
      </c>
      <c r="BA128" s="332" t="s">
        <v>132</v>
      </c>
      <c r="BB128" s="332" t="s">
        <v>119</v>
      </c>
      <c r="BC128" s="332" t="s">
        <v>2528</v>
      </c>
      <c r="BD128" s="332" t="s">
        <v>118</v>
      </c>
      <c r="BE128" s="332" t="s">
        <v>184</v>
      </c>
      <c r="BF128" s="328" t="s">
        <v>6</v>
      </c>
      <c r="BG128" s="328" t="s">
        <v>6</v>
      </c>
      <c r="BH128" s="328" t="s">
        <v>6</v>
      </c>
      <c r="BI128" s="328" t="s">
        <v>6</v>
      </c>
      <c r="BJ128" s="328" t="s">
        <v>6</v>
      </c>
      <c r="BK128" s="328" t="s">
        <v>6</v>
      </c>
      <c r="BL128" s="328" t="s">
        <v>6</v>
      </c>
      <c r="BM128" s="328" t="s">
        <v>6</v>
      </c>
      <c r="BN128" s="332" t="s">
        <v>3716</v>
      </c>
      <c r="BO128" s="332" t="s">
        <v>3716</v>
      </c>
      <c r="BP128" s="332" t="s">
        <v>3552</v>
      </c>
      <c r="BQ128" s="326" t="s">
        <v>2125</v>
      </c>
      <c r="BR128" s="332" t="s">
        <v>119</v>
      </c>
      <c r="BS128" s="332" t="s">
        <v>184</v>
      </c>
      <c r="BT128" s="332" t="s">
        <v>6</v>
      </c>
      <c r="BU128" s="332" t="s">
        <v>6</v>
      </c>
      <c r="BV128" s="332" t="s">
        <v>184</v>
      </c>
      <c r="BW128" s="332" t="s">
        <v>6</v>
      </c>
      <c r="BX128" s="332" t="s">
        <v>6</v>
      </c>
      <c r="BY128" s="328">
        <v>2006</v>
      </c>
      <c r="BZ128" s="332" t="s">
        <v>118</v>
      </c>
      <c r="CA128" s="332" t="s">
        <v>303</v>
      </c>
      <c r="CB128" s="332" t="s">
        <v>1462</v>
      </c>
      <c r="CC128" s="332" t="s">
        <v>118</v>
      </c>
      <c r="CD128" s="332">
        <v>7.44</v>
      </c>
      <c r="CE128" s="332" t="s">
        <v>118</v>
      </c>
      <c r="CF128" s="332" t="s">
        <v>1411</v>
      </c>
      <c r="CG128" s="332" t="s">
        <v>184</v>
      </c>
      <c r="CH128" s="326" t="s">
        <v>6</v>
      </c>
      <c r="CI128" s="326" t="s">
        <v>6</v>
      </c>
      <c r="CJ128" s="326" t="s">
        <v>13</v>
      </c>
      <c r="CK128" s="326" t="s">
        <v>13</v>
      </c>
      <c r="CL128" s="326" t="s">
        <v>13</v>
      </c>
      <c r="CM128" s="326" t="s">
        <v>13</v>
      </c>
      <c r="CN128" s="326" t="s">
        <v>184</v>
      </c>
      <c r="CO128" s="332" t="s">
        <v>20</v>
      </c>
      <c r="CP128" s="332" t="s">
        <v>119</v>
      </c>
      <c r="CQ128" s="332" t="s">
        <v>184</v>
      </c>
      <c r="CR128" s="332" t="s">
        <v>242</v>
      </c>
      <c r="CS128" s="332" t="s">
        <v>506</v>
      </c>
      <c r="CT128" s="332" t="s">
        <v>188</v>
      </c>
      <c r="CU128" s="332" t="s">
        <v>186</v>
      </c>
      <c r="CV128" s="332" t="s">
        <v>184</v>
      </c>
      <c r="CW128" s="332" t="s">
        <v>182</v>
      </c>
      <c r="CX128" s="332" t="s">
        <v>184</v>
      </c>
      <c r="CY128" s="332" t="s">
        <v>3541</v>
      </c>
      <c r="CZ128" s="332" t="s">
        <v>2524</v>
      </c>
      <c r="DA128" s="49" t="s">
        <v>184</v>
      </c>
      <c r="DB128" s="49" t="s">
        <v>6</v>
      </c>
      <c r="DC128" s="49" t="s">
        <v>6</v>
      </c>
      <c r="DD128" s="49" t="s">
        <v>3698</v>
      </c>
      <c r="DE128" s="49" t="s">
        <v>119</v>
      </c>
      <c r="DF128" s="326" t="s">
        <v>6</v>
      </c>
      <c r="DG128" s="326" t="s">
        <v>6</v>
      </c>
      <c r="DH128" s="217" t="s">
        <v>3595</v>
      </c>
      <c r="DI128" s="217" t="s">
        <v>119</v>
      </c>
      <c r="DJ128" s="326" t="s">
        <v>6</v>
      </c>
      <c r="DK128" s="326" t="s">
        <v>6</v>
      </c>
      <c r="DL128" s="326" t="s">
        <v>6</v>
      </c>
      <c r="DM128" s="326" t="s">
        <v>6</v>
      </c>
      <c r="DN128" s="326" t="s">
        <v>6</v>
      </c>
      <c r="DO128" s="326" t="s">
        <v>6</v>
      </c>
      <c r="DP128" s="326" t="s">
        <v>6</v>
      </c>
      <c r="DQ128" s="326" t="s">
        <v>6</v>
      </c>
      <c r="DR128" s="326" t="s">
        <v>6</v>
      </c>
      <c r="DS128" s="326" t="s">
        <v>6</v>
      </c>
      <c r="DT128" s="49" t="s">
        <v>184</v>
      </c>
      <c r="DU128" s="49" t="s">
        <v>6</v>
      </c>
      <c r="DV128" s="326" t="s">
        <v>2560</v>
      </c>
      <c r="DW128" s="326" t="s">
        <v>1177</v>
      </c>
      <c r="DX128" s="326" t="s">
        <v>1177</v>
      </c>
      <c r="DY128" s="198" t="s">
        <v>3727</v>
      </c>
      <c r="DZ128" s="198" t="s">
        <v>3699</v>
      </c>
      <c r="EA128" s="193" t="s">
        <v>3553</v>
      </c>
      <c r="EB128" s="190" t="s">
        <v>13</v>
      </c>
      <c r="EC128" s="198" t="s">
        <v>3554</v>
      </c>
      <c r="ED128" s="329" t="s">
        <v>2790</v>
      </c>
      <c r="EE128" s="49" t="s">
        <v>2545</v>
      </c>
      <c r="EF128" s="308" t="s">
        <v>6</v>
      </c>
      <c r="EG128" s="49" t="s">
        <v>3501</v>
      </c>
      <c r="EH128" s="332" t="s">
        <v>3557</v>
      </c>
      <c r="EI128" s="49" t="s">
        <v>118</v>
      </c>
      <c r="EJ128" s="49" t="s">
        <v>184</v>
      </c>
      <c r="EK128" s="49" t="s">
        <v>6</v>
      </c>
      <c r="EL128" s="49" t="s">
        <v>6</v>
      </c>
      <c r="EM128" s="49" t="s">
        <v>6</v>
      </c>
      <c r="EN128" s="333" t="s">
        <v>6</v>
      </c>
      <c r="EO128" s="49" t="s">
        <v>6</v>
      </c>
      <c r="EP128" s="326" t="s">
        <v>6</v>
      </c>
      <c r="EQ128" s="326" t="s">
        <v>6</v>
      </c>
      <c r="ER128" s="326" t="s">
        <v>6</v>
      </c>
      <c r="ES128" s="326" t="s">
        <v>6</v>
      </c>
      <c r="ET128" s="326" t="s">
        <v>6</v>
      </c>
      <c r="EU128" s="326" t="s">
        <v>184</v>
      </c>
      <c r="EV128" s="49" t="s">
        <v>6</v>
      </c>
      <c r="EW128" s="49" t="s">
        <v>6</v>
      </c>
      <c r="EX128" s="49" t="s">
        <v>6</v>
      </c>
      <c r="EY128" s="49" t="s">
        <v>184</v>
      </c>
      <c r="EZ128" s="49" t="s">
        <v>203</v>
      </c>
      <c r="FA128" s="49" t="s">
        <v>184</v>
      </c>
    </row>
  </sheetData>
  <dataConsolidate/>
  <mergeCells count="21">
    <mergeCell ref="EG2:EH2"/>
    <mergeCell ref="EZ1:FA1"/>
    <mergeCell ref="CO1:CQ1"/>
    <mergeCell ref="BT1:BV1"/>
    <mergeCell ref="CH1:CN1"/>
    <mergeCell ref="CR1:CV1"/>
    <mergeCell ref="DB1:DT1"/>
    <mergeCell ref="DU1:EU1"/>
    <mergeCell ref="AD1:AR1"/>
    <mergeCell ref="AT1:AX1"/>
    <mergeCell ref="AY1:AZ1"/>
    <mergeCell ref="A1:C1"/>
    <mergeCell ref="EV1:EY1"/>
    <mergeCell ref="BF1:BP1"/>
    <mergeCell ref="M1:V1"/>
    <mergeCell ref="W1:AC1"/>
    <mergeCell ref="F1:L1"/>
    <mergeCell ref="BA1:BE1"/>
    <mergeCell ref="BQ1:BS1"/>
    <mergeCell ref="BW1:CG1"/>
    <mergeCell ref="CW1:DA1"/>
  </mergeCells>
  <conditionalFormatting sqref="A1:B1 CW1 EZ1 FB1:XFD1 CR1 CH1 AD1 W1 BA1 F1 M1 BF1 BQ1 A7 C7:D7 S7 W7:AA7 BF7 CX5:CX7 DF7:DO7 DU7 ER7 W25:AA25 AE25:AH25 AL25:AM25 BE25:BE27 DP25:DT25 AK28:AM28 AT28 DJ28:DP28 DU25:DU33 DT28:DT35 L115:N115 A115:C116 L116 AT1 EK7:EM7 BC5:BD7 AE115:AL116 EC30:ED30 EC44:ED44 EC30:EC34 ED31:ED34 EH20 V8:V9 AM26:AM27 EC86:ED86 EH12:EH18 AO10:AO11 AY10:AY11 BY5:BZ7 BY4:BY7 BY30:BY34 DT34:DU35 AN86:AN88 FB86:XFD88 EJ112:EJ120 EC89:ED91 BY112:BY120 EA121:EA125 EC121:ED125 EK124:EM124 FB125:XFD125 G117:G120 EJ2:EJ9 AZ86:AZ88 BN86:BP88 BE5:BS6 BL7:BS9 AT5:AU9 A4:N4 S117:T118 S12:AK12 S89:AL89 S9:T11 S35:AC35 S25 A2:AO3 AB7:AO8 AM9:AO9 AM115:AO120 AM12:AO17 AN89:AO89 BT5:BU9 CC86:CF88 AW26:CN27 BP35:CS35 AT25:AU25 CA5:CW6 CA7:CU7 BZ8:CQ9 CM86:CQ88 CY5:CZ9 CY31:CZ35 DA7:DE8 DB34:DC35 DA117:DC120 DA31:DC33 DA116:DT116 DA9:DU9 DA5:DU6 DA115:DU115 CS25:DG25 CW26:DG27 BA10:DU11 DA86:DB88 EJ125:EM125 ES7:EU8 EX7:XFD7 EK9:XFD9 EK112:XFD113 EK2:XFD6 EJ89:XFD91 EX8:FA8 EV117:XFD117 EV118:FA118 EW119:FA120 EJ86:EZ88 EO124:FA125 S4:AO6 V9:AK9 V10:AB11 U7:U12 V14:AL17 V13:AK13 S13:U17 S18:AO20 S28:T34 V28:AC34 S90:AO91 V113:AO114 V115:AC115 S113:U115 V117:V118 U116:U120 S121:AO125 EA46:EA48 EA30:EA34 EA44 EA89:EA91 EA86 AP89:AR91 EA102:EA106 EA77:EA78 EH102:XFD106 EC102:ED106 EC77:ED78 EA55:EA59 EC51:ED59 EH44:EI91 AQ5:AS20 EJ10:XFD20 AS44:AS91 BC79:DU85 EJ44:XFD85 EO114:XFD116 EO117:EU120 EK114:EN120 EJ121:XFD122 EJ123:EM123 EO123:XFD123 EN123:EN125 EC46:ED49 EJ22:XFD22 A22:N22 S22:AO22 AQ22:AU22 EH22 EH25 AQ25:AR28 AN25:AO28 AS25:AS35 EJ25:XFD35 EC108:ED108 EA108 DY108 EH108:XFD108 A108:D108 DY110 EA110 EH110:XFD110 EC110:ED110 A110:D110 AP112:AU125 EC112:ED112 S112:AO112 EA112 EH112:EI125 O112:R125 A112:N112 EH4:EH9 A5:D6 K5:N6 K7:L7 A9:D9 F8:L8 K110:AU110 K108:AU108 G110 G108 A113:D114 K113:N114 K119:L120 K117:N118 G113:G114 EG126 EI126:EO126 EI128:EO128 DH23:DH24 DH126:DI128 AT12:AU20 DO102:DU102 AT89:AU91 DO91:DU91 DN91:DN102 A10:E11 E21 E23:F24 E92:E101 E107:F111 E113:F120 E5:J7 H92:J101 F9:N9 G10:N11 A12:N20 I21:J21 I23:J24 A25:N35 A86:L88 A89:R91 A102:AU106 H107:J111 H113:J120 A121:N125 DO25:DO27 DO92:DO101 AT44:AU85 DY112:DY128 DV3:EH3 DV2:EG2 EA126:ED128 EG128 DY59:DY106 AW44:DU78 AW31:CX34 AW102:DM102 AW103:DU106 AW91:DM91 AW12:DU20 AW108:DU108 AW110:DU110 AW112:DU114 AW22:DU22 AW115:CZ120 AW79:AZ85 AW121:DU125 AW89:DU90 AW29:DC30 AW28:DG28 AW25:CQ25 AW7:AZ9 AW5:BB6 AW35:BM35 AV5:AV128 AQ2:DU4 A129:XFD1048576 A44:AR85">
    <cfRule type="cellIs" dxfId="1118" priority="1442" operator="equal">
      <formula>"none"</formula>
    </cfRule>
    <cfRule type="cellIs" dxfId="1117" priority="1443" operator="equal">
      <formula>"N/A"</formula>
    </cfRule>
    <cfRule type="cellIs" dxfId="1116" priority="1444" operator="equal">
      <formula>"NR"</formula>
    </cfRule>
  </conditionalFormatting>
  <conditionalFormatting sqref="D1:E2">
    <cfRule type="cellIs" dxfId="1115" priority="1439" operator="equal">
      <formula>"none"</formula>
    </cfRule>
    <cfRule type="cellIs" dxfId="1114" priority="1440" operator="equal">
      <formula>"N/A"</formula>
    </cfRule>
    <cfRule type="cellIs" dxfId="1113" priority="1441" operator="equal">
      <formula>"NR"</formula>
    </cfRule>
  </conditionalFormatting>
  <conditionalFormatting sqref="BV5:BX5">
    <cfRule type="cellIs" dxfId="1112" priority="1430" operator="equal">
      <formula>"none"</formula>
    </cfRule>
    <cfRule type="cellIs" dxfId="1111" priority="1431" operator="equal">
      <formula>"N/A"</formula>
    </cfRule>
    <cfRule type="cellIs" dxfId="1110" priority="1432" operator="equal">
      <formula>"NR"</formula>
    </cfRule>
  </conditionalFormatting>
  <conditionalFormatting sqref="B7 M7:N7 T7 BA7:BB7 BG7:BK7 CV7:CW7 DP7:DT7 EN7:EQ7 EV7:EW7 BE7 BV6:BX7 V7">
    <cfRule type="cellIs" dxfId="1109" priority="1427" operator="equal">
      <formula>"none"</formula>
    </cfRule>
    <cfRule type="cellIs" dxfId="1108" priority="1428" operator="equal">
      <formula>"N/A"</formula>
    </cfRule>
    <cfRule type="cellIs" dxfId="1107" priority="1429" operator="equal">
      <formula>"NR"</formula>
    </cfRule>
  </conditionalFormatting>
  <conditionalFormatting sqref="A8 C8:E8 S8 W8:AA8 FB8:XFD8 BF8:BF9 E9">
    <cfRule type="cellIs" dxfId="1106" priority="1421" operator="equal">
      <formula>"none"</formula>
    </cfRule>
    <cfRule type="cellIs" dxfId="1105" priority="1422" operator="equal">
      <formula>"N/A"</formula>
    </cfRule>
    <cfRule type="cellIs" dxfId="1104" priority="1423" operator="equal">
      <formula>"NR"</formula>
    </cfRule>
  </conditionalFormatting>
  <conditionalFormatting sqref="B8 M8:N8 T8 BA8:BE9 BG8:BK9 AL9 AL12:AL13 V8">
    <cfRule type="cellIs" dxfId="1103" priority="1418" operator="equal">
      <formula>"none"</formula>
    </cfRule>
    <cfRule type="cellIs" dxfId="1102" priority="1419" operator="equal">
      <formula>"N/A"</formula>
    </cfRule>
    <cfRule type="cellIs" dxfId="1101" priority="1420" operator="equal">
      <formula>"NR"</formula>
    </cfRule>
  </conditionalFormatting>
  <conditionalFormatting sqref="DF8:DO8 DU8 ER8 EK8:EM8 CR8:CU9 CX8:CX9 BY8:BY9">
    <cfRule type="cellIs" dxfId="1100" priority="1415" operator="equal">
      <formula>"none"</formula>
    </cfRule>
    <cfRule type="cellIs" dxfId="1099" priority="1416" operator="equal">
      <formula>"N/A"</formula>
    </cfRule>
    <cfRule type="cellIs" dxfId="1098" priority="1417" operator="equal">
      <formula>"NR"</formula>
    </cfRule>
  </conditionalFormatting>
  <conditionalFormatting sqref="DP8:DT8 EN8:EQ8 EV8:EW8 CV8:CW9 BV8:BX9">
    <cfRule type="cellIs" dxfId="1097" priority="1412" operator="equal">
      <formula>"none"</formula>
    </cfRule>
    <cfRule type="cellIs" dxfId="1096" priority="1413" operator="equal">
      <formula>"N/A"</formula>
    </cfRule>
    <cfRule type="cellIs" dxfId="1095" priority="1414" operator="equal">
      <formula>"NR"</formula>
    </cfRule>
  </conditionalFormatting>
  <conditionalFormatting sqref="CR25 DH25:DN25">
    <cfRule type="cellIs" dxfId="1094" priority="1400" operator="equal">
      <formula>"none"</formula>
    </cfRule>
    <cfRule type="cellIs" dxfId="1093" priority="1401" operator="equal">
      <formula>"N/A"</formula>
    </cfRule>
    <cfRule type="cellIs" dxfId="1092" priority="1402" operator="equal">
      <formula>"NR"</formula>
    </cfRule>
  </conditionalFormatting>
  <conditionalFormatting sqref="T25:V25 AB25:AD25 AI25:AK25 U26:U34">
    <cfRule type="cellIs" dxfId="1091" priority="1394" operator="equal">
      <formula>"none"</formula>
    </cfRule>
    <cfRule type="cellIs" dxfId="1090" priority="1395" operator="equal">
      <formula>"N/A"</formula>
    </cfRule>
    <cfRule type="cellIs" dxfId="1089" priority="1396" operator="equal">
      <formula>"NR"</formula>
    </cfRule>
  </conditionalFormatting>
  <conditionalFormatting sqref="S26:S27 W26:AA27">
    <cfRule type="cellIs" dxfId="1088" priority="1385" operator="equal">
      <formula>"none"</formula>
    </cfRule>
    <cfRule type="cellIs" dxfId="1087" priority="1386" operator="equal">
      <formula>"N/A"</formula>
    </cfRule>
    <cfRule type="cellIs" dxfId="1086" priority="1387" operator="equal">
      <formula>"NR"</formula>
    </cfRule>
  </conditionalFormatting>
  <conditionalFormatting sqref="T26:T27 AB26:AC27 V26:V27">
    <cfRule type="cellIs" dxfId="1085" priority="1382" operator="equal">
      <formula>"none"</formula>
    </cfRule>
    <cfRule type="cellIs" dxfId="1084" priority="1383" operator="equal">
      <formula>"N/A"</formula>
    </cfRule>
    <cfRule type="cellIs" dxfId="1083" priority="1384" operator="equal">
      <formula>"NR"</formula>
    </cfRule>
  </conditionalFormatting>
  <conditionalFormatting sqref="AL26:AL27 AE26:AH28">
    <cfRule type="cellIs" dxfId="1082" priority="1379" operator="equal">
      <formula>"none"</formula>
    </cfRule>
    <cfRule type="cellIs" dxfId="1081" priority="1380" operator="equal">
      <formula>"N/A"</formula>
    </cfRule>
    <cfRule type="cellIs" dxfId="1080" priority="1381" operator="equal">
      <formula>"NR"</formula>
    </cfRule>
  </conditionalFormatting>
  <conditionalFormatting sqref="AI26:AK27 AD26:AD28 AI28:AJ28">
    <cfRule type="cellIs" dxfId="1079" priority="1376" operator="equal">
      <formula>"none"</formula>
    </cfRule>
    <cfRule type="cellIs" dxfId="1078" priority="1377" operator="equal">
      <formula>"N/A"</formula>
    </cfRule>
    <cfRule type="cellIs" dxfId="1077" priority="1378" operator="equal">
      <formula>"NR"</formula>
    </cfRule>
  </conditionalFormatting>
  <conditionalFormatting sqref="AT26:AU26">
    <cfRule type="cellIs" dxfId="1076" priority="1373" operator="equal">
      <formula>"none"</formula>
    </cfRule>
    <cfRule type="cellIs" dxfId="1075" priority="1374" operator="equal">
      <formula>"N/A"</formula>
    </cfRule>
    <cfRule type="cellIs" dxfId="1074" priority="1375" operator="equal">
      <formula>"NR"</formula>
    </cfRule>
  </conditionalFormatting>
  <conditionalFormatting sqref="AT27:AU27 AU28">
    <cfRule type="cellIs" dxfId="1073" priority="1364" operator="equal">
      <formula>"none"</formula>
    </cfRule>
    <cfRule type="cellIs" dxfId="1072" priority="1365" operator="equal">
      <formula>"N/A"</formula>
    </cfRule>
    <cfRule type="cellIs" dxfId="1071" priority="1366" operator="equal">
      <formula>"NR"</formula>
    </cfRule>
  </conditionalFormatting>
  <conditionalFormatting sqref="CO26:CQ27 CS26:CV27">
    <cfRule type="cellIs" dxfId="1070" priority="1355" operator="equal">
      <formula>"none"</formula>
    </cfRule>
    <cfRule type="cellIs" dxfId="1069" priority="1356" operator="equal">
      <formula>"N/A"</formula>
    </cfRule>
    <cfRule type="cellIs" dxfId="1068" priority="1357" operator="equal">
      <formula>"NR"</formula>
    </cfRule>
  </conditionalFormatting>
  <conditionalFormatting sqref="CR26:CR27">
    <cfRule type="cellIs" dxfId="1067" priority="1352" operator="equal">
      <formula>"none"</formula>
    </cfRule>
    <cfRule type="cellIs" dxfId="1066" priority="1353" operator="equal">
      <formula>"N/A"</formula>
    </cfRule>
    <cfRule type="cellIs" dxfId="1065" priority="1354" operator="equal">
      <formula>"NR"</formula>
    </cfRule>
  </conditionalFormatting>
  <conditionalFormatting sqref="DP26:DT27 DQ28:DS28">
    <cfRule type="cellIs" dxfId="1064" priority="1349" operator="equal">
      <formula>"none"</formula>
    </cfRule>
    <cfRule type="cellIs" dxfId="1063" priority="1350" operator="equal">
      <formula>"N/A"</formula>
    </cfRule>
    <cfRule type="cellIs" dxfId="1062" priority="1351" operator="equal">
      <formula>"NR"</formula>
    </cfRule>
  </conditionalFormatting>
  <conditionalFormatting sqref="DH26:DN27 DH28:DI28">
    <cfRule type="cellIs" dxfId="1061" priority="1346" operator="equal">
      <formula>"none"</formula>
    </cfRule>
    <cfRule type="cellIs" dxfId="1060" priority="1347" operator="equal">
      <formula>"N/A"</formula>
    </cfRule>
    <cfRule type="cellIs" dxfId="1059" priority="1348" operator="equal">
      <formula>"NR"</formula>
    </cfRule>
  </conditionalFormatting>
  <conditionalFormatting sqref="AK30:AM30 AK29:AL29 AK31:AL32 AM31:AM34 AN30:AO34 AQ30:AR34 AT30:AT34">
    <cfRule type="cellIs" dxfId="1058" priority="1343" operator="equal">
      <formula>"none"</formula>
    </cfRule>
    <cfRule type="cellIs" dxfId="1057" priority="1344" operator="equal">
      <formula>"N/A"</formula>
    </cfRule>
    <cfRule type="cellIs" dxfId="1056" priority="1345" operator="equal">
      <formula>"NR"</formula>
    </cfRule>
  </conditionalFormatting>
  <conditionalFormatting sqref="AE29:AH32">
    <cfRule type="cellIs" dxfId="1055" priority="1334" operator="equal">
      <formula>"none"</formula>
    </cfRule>
    <cfRule type="cellIs" dxfId="1054" priority="1335" operator="equal">
      <formula>"N/A"</formula>
    </cfRule>
    <cfRule type="cellIs" dxfId="1053" priority="1336" operator="equal">
      <formula>"NR"</formula>
    </cfRule>
  </conditionalFormatting>
  <conditionalFormatting sqref="AD29:AD32 AI29:AJ32">
    <cfRule type="cellIs" dxfId="1052" priority="1331" operator="equal">
      <formula>"none"</formula>
    </cfRule>
    <cfRule type="cellIs" dxfId="1051" priority="1332" operator="equal">
      <formula>"N/A"</formula>
    </cfRule>
    <cfRule type="cellIs" dxfId="1050" priority="1333" operator="equal">
      <formula>"NR"</formula>
    </cfRule>
  </conditionalFormatting>
  <conditionalFormatting sqref="AU30:AU34">
    <cfRule type="cellIs" dxfId="1049" priority="1328" operator="equal">
      <formula>"none"</formula>
    </cfRule>
    <cfRule type="cellIs" dxfId="1048" priority="1329" operator="equal">
      <formula>"N/A"</formula>
    </cfRule>
    <cfRule type="cellIs" dxfId="1047" priority="1330" operator="equal">
      <formula>"NR"</formula>
    </cfRule>
  </conditionalFormatting>
  <conditionalFormatting sqref="DD29:DG32 DJ29:DP32">
    <cfRule type="cellIs" dxfId="1046" priority="1316" operator="equal">
      <formula>"none"</formula>
    </cfRule>
    <cfRule type="cellIs" dxfId="1045" priority="1317" operator="equal">
      <formula>"N/A"</formula>
    </cfRule>
    <cfRule type="cellIs" dxfId="1044" priority="1318" operator="equal">
      <formula>"NR"</formula>
    </cfRule>
  </conditionalFormatting>
  <conditionalFormatting sqref="DQ29:DS32">
    <cfRule type="cellIs" dxfId="1043" priority="1313" operator="equal">
      <formula>"none"</formula>
    </cfRule>
    <cfRule type="cellIs" dxfId="1042" priority="1314" operator="equal">
      <formula>"N/A"</formula>
    </cfRule>
    <cfRule type="cellIs" dxfId="1041" priority="1315" operator="equal">
      <formula>"NR"</formula>
    </cfRule>
  </conditionalFormatting>
  <conditionalFormatting sqref="DH29:DI32">
    <cfRule type="cellIs" dxfId="1040" priority="1310" operator="equal">
      <formula>"none"</formula>
    </cfRule>
    <cfRule type="cellIs" dxfId="1039" priority="1311" operator="equal">
      <formula>"N/A"</formula>
    </cfRule>
    <cfRule type="cellIs" dxfId="1038" priority="1312" operator="equal">
      <formula>"NR"</formula>
    </cfRule>
  </conditionalFormatting>
  <conditionalFormatting sqref="D33:E35 M33:N35 AK33:AL34">
    <cfRule type="cellIs" dxfId="1037" priority="1307" operator="equal">
      <formula>"none"</formula>
    </cfRule>
    <cfRule type="cellIs" dxfId="1036" priority="1308" operator="equal">
      <formula>"N/A"</formula>
    </cfRule>
    <cfRule type="cellIs" dxfId="1035" priority="1309" operator="equal">
      <formula>"NR"</formula>
    </cfRule>
  </conditionalFormatting>
  <conditionalFormatting sqref="X117:AC117 AE117:AF117 DD117:DE117">
    <cfRule type="cellIs" dxfId="1034" priority="1199" operator="equal">
      <formula>"none"</formula>
    </cfRule>
    <cfRule type="cellIs" dxfId="1033" priority="1200" operator="equal">
      <formula>"N/A"</formula>
    </cfRule>
    <cfRule type="cellIs" dxfId="1032" priority="1201" operator="equal">
      <formula>"NR"</formula>
    </cfRule>
  </conditionalFormatting>
  <conditionalFormatting sqref="W117">
    <cfRule type="cellIs" dxfId="1031" priority="1196" operator="equal">
      <formula>"none"</formula>
    </cfRule>
    <cfRule type="cellIs" dxfId="1030" priority="1197" operator="equal">
      <formula>"N/A"</formula>
    </cfRule>
    <cfRule type="cellIs" dxfId="1029" priority="1198" operator="equal">
      <formula>"NR"</formula>
    </cfRule>
  </conditionalFormatting>
  <conditionalFormatting sqref="AE33:AH34">
    <cfRule type="cellIs" dxfId="1028" priority="1298" operator="equal">
      <formula>"none"</formula>
    </cfRule>
    <cfRule type="cellIs" dxfId="1027" priority="1299" operator="equal">
      <formula>"N/A"</formula>
    </cfRule>
    <cfRule type="cellIs" dxfId="1026" priority="1300" operator="equal">
      <formula>"NR"</formula>
    </cfRule>
  </conditionalFormatting>
  <conditionalFormatting sqref="AD33:AD34 AI33:AJ34">
    <cfRule type="cellIs" dxfId="1025" priority="1295" operator="equal">
      <formula>"none"</formula>
    </cfRule>
    <cfRule type="cellIs" dxfId="1024" priority="1296" operator="equal">
      <formula>"N/A"</formula>
    </cfRule>
    <cfRule type="cellIs" dxfId="1023" priority="1297" operator="equal">
      <formula>"NR"</formula>
    </cfRule>
  </conditionalFormatting>
  <conditionalFormatting sqref="D115 G115">
    <cfRule type="cellIs" dxfId="1022" priority="1187" operator="equal">
      <formula>"none"</formula>
    </cfRule>
    <cfRule type="cellIs" dxfId="1021" priority="1188" operator="equal">
      <formula>"N/A"</formula>
    </cfRule>
    <cfRule type="cellIs" dxfId="1020" priority="1189" operator="equal">
      <formula>"NR"</formula>
    </cfRule>
  </conditionalFormatting>
  <conditionalFormatting sqref="DA34">
    <cfRule type="cellIs" dxfId="1019" priority="1283" operator="equal">
      <formula>"none"</formula>
    </cfRule>
    <cfRule type="cellIs" dxfId="1018" priority="1284" operator="equal">
      <formula>"N/A"</formula>
    </cfRule>
    <cfRule type="cellIs" dxfId="1017" priority="1285" operator="equal">
      <formula>"NR"</formula>
    </cfRule>
  </conditionalFormatting>
  <conditionalFormatting sqref="DD33:DG33 DJ33:DP33">
    <cfRule type="cellIs" dxfId="1016" priority="1280" operator="equal">
      <formula>"none"</formula>
    </cfRule>
    <cfRule type="cellIs" dxfId="1015" priority="1281" operator="equal">
      <formula>"N/A"</formula>
    </cfRule>
    <cfRule type="cellIs" dxfId="1014" priority="1282" operator="equal">
      <formula>"NR"</formula>
    </cfRule>
  </conditionalFormatting>
  <conditionalFormatting sqref="DQ33:DS33">
    <cfRule type="cellIs" dxfId="1013" priority="1277" operator="equal">
      <formula>"none"</formula>
    </cfRule>
    <cfRule type="cellIs" dxfId="1012" priority="1278" operator="equal">
      <formula>"N/A"</formula>
    </cfRule>
    <cfRule type="cellIs" dxfId="1011" priority="1279" operator="equal">
      <formula>"NR"</formula>
    </cfRule>
  </conditionalFormatting>
  <conditionalFormatting sqref="DH33:DI33">
    <cfRule type="cellIs" dxfId="1010" priority="1274" operator="equal">
      <formula>"none"</formula>
    </cfRule>
    <cfRule type="cellIs" dxfId="1009" priority="1275" operator="equal">
      <formula>"N/A"</formula>
    </cfRule>
    <cfRule type="cellIs" dxfId="1008" priority="1276" operator="equal">
      <formula>"NR"</formula>
    </cfRule>
  </conditionalFormatting>
  <conditionalFormatting sqref="AN35 AQ35:AR35 AT35:AU35">
    <cfRule type="cellIs" dxfId="1007" priority="1271" operator="equal">
      <formula>"none"</formula>
    </cfRule>
    <cfRule type="cellIs" dxfId="1006" priority="1272" operator="equal">
      <formula>"N/A"</formula>
    </cfRule>
    <cfRule type="cellIs" dxfId="1005" priority="1273" operator="equal">
      <formula>"NR"</formula>
    </cfRule>
  </conditionalFormatting>
  <conditionalFormatting sqref="AK35:AM35 AO35">
    <cfRule type="cellIs" dxfId="1004" priority="1268" operator="equal">
      <formula>"none"</formula>
    </cfRule>
    <cfRule type="cellIs" dxfId="1003" priority="1269" operator="equal">
      <formula>"N/A"</formula>
    </cfRule>
    <cfRule type="cellIs" dxfId="1002" priority="1270" operator="equal">
      <formula>"NR"</formula>
    </cfRule>
  </conditionalFormatting>
  <conditionalFormatting sqref="AE35:AH35">
    <cfRule type="cellIs" dxfId="1001" priority="1259" operator="equal">
      <formula>"none"</formula>
    </cfRule>
    <cfRule type="cellIs" dxfId="1000" priority="1260" operator="equal">
      <formula>"N/A"</formula>
    </cfRule>
    <cfRule type="cellIs" dxfId="999" priority="1261" operator="equal">
      <formula>"NR"</formula>
    </cfRule>
  </conditionalFormatting>
  <conditionalFormatting sqref="AD35 AI35:AJ35">
    <cfRule type="cellIs" dxfId="998" priority="1256" operator="equal">
      <formula>"none"</formula>
    </cfRule>
    <cfRule type="cellIs" dxfId="997" priority="1257" operator="equal">
      <formula>"N/A"</formula>
    </cfRule>
    <cfRule type="cellIs" dxfId="996" priority="1258" operator="equal">
      <formula>"NR"</formula>
    </cfRule>
  </conditionalFormatting>
  <conditionalFormatting sqref="BN35:BO35">
    <cfRule type="cellIs" dxfId="995" priority="1244" operator="equal">
      <formula>"none"</formula>
    </cfRule>
    <cfRule type="cellIs" dxfId="994" priority="1245" operator="equal">
      <formula>"N/A"</formula>
    </cfRule>
    <cfRule type="cellIs" dxfId="993" priority="1246" operator="equal">
      <formula>"NR"</formula>
    </cfRule>
  </conditionalFormatting>
  <conditionalFormatting sqref="CT35:CX35">
    <cfRule type="cellIs" dxfId="992" priority="1241" operator="equal">
      <formula>"none"</formula>
    </cfRule>
    <cfRule type="cellIs" dxfId="991" priority="1242" operator="equal">
      <formula>"N/A"</formula>
    </cfRule>
    <cfRule type="cellIs" dxfId="990" priority="1243" operator="equal">
      <formula>"NR"</formula>
    </cfRule>
  </conditionalFormatting>
  <conditionalFormatting sqref="DA35">
    <cfRule type="cellIs" dxfId="989" priority="1235" operator="equal">
      <formula>"none"</formula>
    </cfRule>
    <cfRule type="cellIs" dxfId="988" priority="1236" operator="equal">
      <formula>"N/A"</formula>
    </cfRule>
    <cfRule type="cellIs" dxfId="987" priority="1237" operator="equal">
      <formula>"NR"</formula>
    </cfRule>
  </conditionalFormatting>
  <conditionalFormatting sqref="DD34:DE35">
    <cfRule type="cellIs" dxfId="986" priority="1229" operator="equal">
      <formula>"none"</formula>
    </cfRule>
    <cfRule type="cellIs" dxfId="985" priority="1230" operator="equal">
      <formula>"N/A"</formula>
    </cfRule>
    <cfRule type="cellIs" dxfId="984" priority="1231" operator="equal">
      <formula>"NR"</formula>
    </cfRule>
  </conditionalFormatting>
  <conditionalFormatting sqref="DF34:DG35 DJ34:DP35">
    <cfRule type="cellIs" dxfId="983" priority="1226" operator="equal">
      <formula>"none"</formula>
    </cfRule>
    <cfRule type="cellIs" dxfId="982" priority="1227" operator="equal">
      <formula>"N/A"</formula>
    </cfRule>
    <cfRule type="cellIs" dxfId="981" priority="1228" operator="equal">
      <formula>"NR"</formula>
    </cfRule>
  </conditionalFormatting>
  <conditionalFormatting sqref="DQ34:DS35">
    <cfRule type="cellIs" dxfId="980" priority="1223" operator="equal">
      <formula>"none"</formula>
    </cfRule>
    <cfRule type="cellIs" dxfId="979" priority="1224" operator="equal">
      <formula>"N/A"</formula>
    </cfRule>
    <cfRule type="cellIs" dxfId="978" priority="1225" operator="equal">
      <formula>"NR"</formula>
    </cfRule>
  </conditionalFormatting>
  <conditionalFormatting sqref="DH34:DI35">
    <cfRule type="cellIs" dxfId="977" priority="1220" operator="equal">
      <formula>"none"</formula>
    </cfRule>
    <cfRule type="cellIs" dxfId="976" priority="1221" operator="equal">
      <formula>"N/A"</formula>
    </cfRule>
    <cfRule type="cellIs" dxfId="975" priority="1222" operator="equal">
      <formula>"NR"</formula>
    </cfRule>
  </conditionalFormatting>
  <conditionalFormatting sqref="DU116">
    <cfRule type="cellIs" dxfId="974" priority="1214" operator="equal">
      <formula>"none"</formula>
    </cfRule>
    <cfRule type="cellIs" dxfId="973" priority="1215" operator="equal">
      <formula>"N/A"</formula>
    </cfRule>
    <cfRule type="cellIs" dxfId="972" priority="1216" operator="equal">
      <formula>"NR"</formula>
    </cfRule>
  </conditionalFormatting>
  <conditionalFormatting sqref="AD115">
    <cfRule type="cellIs" dxfId="971" priority="1211" operator="equal">
      <formula>"none"</formula>
    </cfRule>
    <cfRule type="cellIs" dxfId="970" priority="1212" operator="equal">
      <formula>"N/A"</formula>
    </cfRule>
    <cfRule type="cellIs" dxfId="969" priority="1213" operator="equal">
      <formula>"NR"</formula>
    </cfRule>
  </conditionalFormatting>
  <conditionalFormatting sqref="M116:N116 AG117:AL117 DF117:DS117 S116:T116 V116:AC116">
    <cfRule type="cellIs" dxfId="968" priority="1208" operator="equal">
      <formula>"none"</formula>
    </cfRule>
    <cfRule type="cellIs" dxfId="967" priority="1209" operator="equal">
      <formula>"N/A"</formula>
    </cfRule>
    <cfRule type="cellIs" dxfId="966" priority="1210" operator="equal">
      <formula>"NR"</formula>
    </cfRule>
  </conditionalFormatting>
  <conditionalFormatting sqref="AD116:AD117">
    <cfRule type="cellIs" dxfId="965" priority="1205" operator="equal">
      <formula>"none"</formula>
    </cfRule>
    <cfRule type="cellIs" dxfId="964" priority="1206" operator="equal">
      <formula>"N/A"</formula>
    </cfRule>
    <cfRule type="cellIs" dxfId="963" priority="1207" operator="equal">
      <formula>"NR"</formula>
    </cfRule>
  </conditionalFormatting>
  <conditionalFormatting sqref="A117:D117 B118 DT117:DU117">
    <cfRule type="cellIs" dxfId="962" priority="1202" operator="equal">
      <formula>"none"</formula>
    </cfRule>
    <cfRule type="cellIs" dxfId="961" priority="1203" operator="equal">
      <formula>"N/A"</formula>
    </cfRule>
    <cfRule type="cellIs" dxfId="960" priority="1204" operator="equal">
      <formula>"NR"</formula>
    </cfRule>
  </conditionalFormatting>
  <conditionalFormatting sqref="D116 G116">
    <cfRule type="cellIs" dxfId="959" priority="1184" operator="equal">
      <formula>"none"</formula>
    </cfRule>
    <cfRule type="cellIs" dxfId="958" priority="1185" operator="equal">
      <formula>"N/A"</formula>
    </cfRule>
    <cfRule type="cellIs" dxfId="957" priority="1186" operator="equal">
      <formula>"NR"</formula>
    </cfRule>
  </conditionalFormatting>
  <conditionalFormatting sqref="A118 FB118:XFD118 C118">
    <cfRule type="cellIs" dxfId="956" priority="1175" operator="equal">
      <formula>"none"</formula>
    </cfRule>
    <cfRule type="cellIs" dxfId="955" priority="1176" operator="equal">
      <formula>"N/A"</formula>
    </cfRule>
    <cfRule type="cellIs" dxfId="954" priority="1177" operator="equal">
      <formula>"NR"</formula>
    </cfRule>
  </conditionalFormatting>
  <conditionalFormatting sqref="AG118:AL118 DF118:DS118">
    <cfRule type="cellIs" dxfId="953" priority="1163" operator="equal">
      <formula>"none"</formula>
    </cfRule>
    <cfRule type="cellIs" dxfId="952" priority="1164" operator="equal">
      <formula>"N/A"</formula>
    </cfRule>
    <cfRule type="cellIs" dxfId="951" priority="1165" operator="equal">
      <formula>"NR"</formula>
    </cfRule>
  </conditionalFormatting>
  <conditionalFormatting sqref="AD118">
    <cfRule type="cellIs" dxfId="950" priority="1160" operator="equal">
      <formula>"none"</formula>
    </cfRule>
    <cfRule type="cellIs" dxfId="949" priority="1161" operator="equal">
      <formula>"N/A"</formula>
    </cfRule>
    <cfRule type="cellIs" dxfId="948" priority="1162" operator="equal">
      <formula>"NR"</formula>
    </cfRule>
  </conditionalFormatting>
  <conditionalFormatting sqref="W118">
    <cfRule type="cellIs" dxfId="947" priority="1151" operator="equal">
      <formula>"none"</formula>
    </cfRule>
    <cfRule type="cellIs" dxfId="946" priority="1152" operator="equal">
      <formula>"N/A"</formula>
    </cfRule>
    <cfRule type="cellIs" dxfId="945" priority="1153" operator="equal">
      <formula>"NR"</formula>
    </cfRule>
  </conditionalFormatting>
  <conditionalFormatting sqref="D118 DT118:DU118">
    <cfRule type="cellIs" dxfId="944" priority="1157" operator="equal">
      <formula>"none"</formula>
    </cfRule>
    <cfRule type="cellIs" dxfId="943" priority="1158" operator="equal">
      <formula>"N/A"</formula>
    </cfRule>
    <cfRule type="cellIs" dxfId="942" priority="1159" operator="equal">
      <formula>"NR"</formula>
    </cfRule>
  </conditionalFormatting>
  <conditionalFormatting sqref="X118:AC118 AE118:AF118 DD118:DE118">
    <cfRule type="cellIs" dxfId="941" priority="1154" operator="equal">
      <formula>"none"</formula>
    </cfRule>
    <cfRule type="cellIs" dxfId="940" priority="1155" operator="equal">
      <formula>"N/A"</formula>
    </cfRule>
    <cfRule type="cellIs" dxfId="939" priority="1156" operator="equal">
      <formula>"NR"</formula>
    </cfRule>
  </conditionalFormatting>
  <conditionalFormatting sqref="B119">
    <cfRule type="cellIs" dxfId="938" priority="1148" operator="equal">
      <formula>"none"</formula>
    </cfRule>
    <cfRule type="cellIs" dxfId="937" priority="1149" operator="equal">
      <formula>"N/A"</formula>
    </cfRule>
    <cfRule type="cellIs" dxfId="936" priority="1150" operator="equal">
      <formula>"NR"</formula>
    </cfRule>
  </conditionalFormatting>
  <conditionalFormatting sqref="A119 FB119:XFD119 C119">
    <cfRule type="cellIs" dxfId="935" priority="1145" operator="equal">
      <formula>"none"</formula>
    </cfRule>
    <cfRule type="cellIs" dxfId="934" priority="1146" operator="equal">
      <formula>"N/A"</formula>
    </cfRule>
    <cfRule type="cellIs" dxfId="933" priority="1147" operator="equal">
      <formula>"NR"</formula>
    </cfRule>
  </conditionalFormatting>
  <conditionalFormatting sqref="AG119:AL119 DF119:DS119">
    <cfRule type="cellIs" dxfId="932" priority="1139" operator="equal">
      <formula>"none"</formula>
    </cfRule>
    <cfRule type="cellIs" dxfId="931" priority="1140" operator="equal">
      <formula>"N/A"</formula>
    </cfRule>
    <cfRule type="cellIs" dxfId="930" priority="1141" operator="equal">
      <formula>"NR"</formula>
    </cfRule>
  </conditionalFormatting>
  <conditionalFormatting sqref="AD119">
    <cfRule type="cellIs" dxfId="929" priority="1136" operator="equal">
      <formula>"none"</formula>
    </cfRule>
    <cfRule type="cellIs" dxfId="928" priority="1137" operator="equal">
      <formula>"N/A"</formula>
    </cfRule>
    <cfRule type="cellIs" dxfId="927" priority="1138" operator="equal">
      <formula>"NR"</formula>
    </cfRule>
  </conditionalFormatting>
  <conditionalFormatting sqref="W119">
    <cfRule type="cellIs" dxfId="926" priority="1127" operator="equal">
      <formula>"none"</formula>
    </cfRule>
    <cfRule type="cellIs" dxfId="925" priority="1128" operator="equal">
      <formula>"N/A"</formula>
    </cfRule>
    <cfRule type="cellIs" dxfId="924" priority="1129" operator="equal">
      <formula>"NR"</formula>
    </cfRule>
  </conditionalFormatting>
  <conditionalFormatting sqref="D119 DT119:DU119">
    <cfRule type="cellIs" dxfId="923" priority="1133" operator="equal">
      <formula>"none"</formula>
    </cfRule>
    <cfRule type="cellIs" dxfId="922" priority="1134" operator="equal">
      <formula>"N/A"</formula>
    </cfRule>
    <cfRule type="cellIs" dxfId="921" priority="1135" operator="equal">
      <formula>"NR"</formula>
    </cfRule>
  </conditionalFormatting>
  <conditionalFormatting sqref="X119:AC119 AE119:AF119 DD119:DE119 N119 S119:T119 V119">
    <cfRule type="cellIs" dxfId="920" priority="1130" operator="equal">
      <formula>"none"</formula>
    </cfRule>
    <cfRule type="cellIs" dxfId="919" priority="1131" operator="equal">
      <formula>"N/A"</formula>
    </cfRule>
    <cfRule type="cellIs" dxfId="918" priority="1132" operator="equal">
      <formula>"NR"</formula>
    </cfRule>
  </conditionalFormatting>
  <conditionalFormatting sqref="M119">
    <cfRule type="cellIs" dxfId="917" priority="1124" operator="equal">
      <formula>"none"</formula>
    </cfRule>
    <cfRule type="cellIs" dxfId="916" priority="1125" operator="equal">
      <formula>"N/A"</formula>
    </cfRule>
    <cfRule type="cellIs" dxfId="915" priority="1126" operator="equal">
      <formula>"NR"</formula>
    </cfRule>
  </conditionalFormatting>
  <conditionalFormatting sqref="EV119">
    <cfRule type="cellIs" dxfId="914" priority="1118" operator="equal">
      <formula>"none"</formula>
    </cfRule>
    <cfRule type="cellIs" dxfId="913" priority="1119" operator="equal">
      <formula>"N/A"</formula>
    </cfRule>
    <cfRule type="cellIs" dxfId="912" priority="1120" operator="equal">
      <formula>"NR"</formula>
    </cfRule>
  </conditionalFormatting>
  <conditionalFormatting sqref="B120">
    <cfRule type="cellIs" dxfId="911" priority="1115" operator="equal">
      <formula>"none"</formula>
    </cfRule>
    <cfRule type="cellIs" dxfId="910" priority="1116" operator="equal">
      <formula>"N/A"</formula>
    </cfRule>
    <cfRule type="cellIs" dxfId="909" priority="1117" operator="equal">
      <formula>"NR"</formula>
    </cfRule>
  </conditionalFormatting>
  <conditionalFormatting sqref="A120 FB120:XFD120 C120">
    <cfRule type="cellIs" dxfId="908" priority="1112" operator="equal">
      <formula>"none"</formula>
    </cfRule>
    <cfRule type="cellIs" dxfId="907" priority="1113" operator="equal">
      <formula>"N/A"</formula>
    </cfRule>
    <cfRule type="cellIs" dxfId="906" priority="1114" operator="equal">
      <formula>"NR"</formula>
    </cfRule>
  </conditionalFormatting>
  <conditionalFormatting sqref="AG120:AL120 DF120:DS120">
    <cfRule type="cellIs" dxfId="905" priority="1106" operator="equal">
      <formula>"none"</formula>
    </cfRule>
    <cfRule type="cellIs" dxfId="904" priority="1107" operator="equal">
      <formula>"N/A"</formula>
    </cfRule>
    <cfRule type="cellIs" dxfId="903" priority="1108" operator="equal">
      <formula>"NR"</formula>
    </cfRule>
  </conditionalFormatting>
  <conditionalFormatting sqref="AD120">
    <cfRule type="cellIs" dxfId="902" priority="1103" operator="equal">
      <formula>"none"</formula>
    </cfRule>
    <cfRule type="cellIs" dxfId="901" priority="1104" operator="equal">
      <formula>"N/A"</formula>
    </cfRule>
    <cfRule type="cellIs" dxfId="900" priority="1105" operator="equal">
      <formula>"NR"</formula>
    </cfRule>
  </conditionalFormatting>
  <conditionalFormatting sqref="W120">
    <cfRule type="cellIs" dxfId="899" priority="1094" operator="equal">
      <formula>"none"</formula>
    </cfRule>
    <cfRule type="cellIs" dxfId="898" priority="1095" operator="equal">
      <formula>"N/A"</formula>
    </cfRule>
    <cfRule type="cellIs" dxfId="897" priority="1096" operator="equal">
      <formula>"NR"</formula>
    </cfRule>
  </conditionalFormatting>
  <conditionalFormatting sqref="D120 DT120">
    <cfRule type="cellIs" dxfId="896" priority="1100" operator="equal">
      <formula>"none"</formula>
    </cfRule>
    <cfRule type="cellIs" dxfId="895" priority="1101" operator="equal">
      <formula>"N/A"</formula>
    </cfRule>
    <cfRule type="cellIs" dxfId="894" priority="1102" operator="equal">
      <formula>"NR"</formula>
    </cfRule>
  </conditionalFormatting>
  <conditionalFormatting sqref="X120:AC120 AE120:AF120 DD120:DE120 N120 S120:T120 V120">
    <cfRule type="cellIs" dxfId="893" priority="1097" operator="equal">
      <formula>"none"</formula>
    </cfRule>
    <cfRule type="cellIs" dxfId="892" priority="1098" operator="equal">
      <formula>"N/A"</formula>
    </cfRule>
    <cfRule type="cellIs" dxfId="891" priority="1099" operator="equal">
      <formula>"NR"</formula>
    </cfRule>
  </conditionalFormatting>
  <conditionalFormatting sqref="M120">
    <cfRule type="cellIs" dxfId="890" priority="1091" operator="equal">
      <formula>"none"</formula>
    </cfRule>
    <cfRule type="cellIs" dxfId="889" priority="1092" operator="equal">
      <formula>"N/A"</formula>
    </cfRule>
    <cfRule type="cellIs" dxfId="888" priority="1093" operator="equal">
      <formula>"NR"</formula>
    </cfRule>
  </conditionalFormatting>
  <conditionalFormatting sqref="EV120">
    <cfRule type="cellIs" dxfId="887" priority="1085" operator="equal">
      <formula>"none"</formula>
    </cfRule>
    <cfRule type="cellIs" dxfId="886" priority="1086" operator="equal">
      <formula>"N/A"</formula>
    </cfRule>
    <cfRule type="cellIs" dxfId="885" priority="1087" operator="equal">
      <formula>"NR"</formula>
    </cfRule>
  </conditionalFormatting>
  <conditionalFormatting sqref="DU120">
    <cfRule type="cellIs" dxfId="884" priority="1079" operator="equal">
      <formula>"none"</formula>
    </cfRule>
    <cfRule type="cellIs" dxfId="883" priority="1080" operator="equal">
      <formula>"N/A"</formula>
    </cfRule>
    <cfRule type="cellIs" dxfId="882" priority="1081" operator="equal">
      <formula>"NR"</formula>
    </cfRule>
  </conditionalFormatting>
  <conditionalFormatting sqref="EH26">
    <cfRule type="cellIs" dxfId="881" priority="905" operator="equal">
      <formula>"none"</formula>
    </cfRule>
    <cfRule type="cellIs" dxfId="880" priority="906" operator="equal">
      <formula>"N/A"</formula>
    </cfRule>
    <cfRule type="cellIs" dxfId="879" priority="907" operator="equal">
      <formula>"NR"</formula>
    </cfRule>
  </conditionalFormatting>
  <conditionalFormatting sqref="EH27:EH28">
    <cfRule type="cellIs" dxfId="878" priority="902" operator="equal">
      <formula>"none"</formula>
    </cfRule>
    <cfRule type="cellIs" dxfId="877" priority="903" operator="equal">
      <formula>"N/A"</formula>
    </cfRule>
    <cfRule type="cellIs" dxfId="876" priority="904" operator="equal">
      <formula>"NR"</formula>
    </cfRule>
  </conditionalFormatting>
  <conditionalFormatting sqref="EH29:EH32">
    <cfRule type="cellIs" dxfId="875" priority="899" operator="equal">
      <formula>"none"</formula>
    </cfRule>
    <cfRule type="cellIs" dxfId="874" priority="900" operator="equal">
      <formula>"N/A"</formula>
    </cfRule>
    <cfRule type="cellIs" dxfId="873" priority="901" operator="equal">
      <formula>"NR"</formula>
    </cfRule>
  </conditionalFormatting>
  <conditionalFormatting sqref="EH33:EH34">
    <cfRule type="cellIs" dxfId="872" priority="896" operator="equal">
      <formula>"none"</formula>
    </cfRule>
    <cfRule type="cellIs" dxfId="871" priority="897" operator="equal">
      <formula>"N/A"</formula>
    </cfRule>
    <cfRule type="cellIs" dxfId="870" priority="898" operator="equal">
      <formula>"NR"</formula>
    </cfRule>
  </conditionalFormatting>
  <conditionalFormatting sqref="EH35">
    <cfRule type="cellIs" dxfId="869" priority="893" operator="equal">
      <formula>"none"</formula>
    </cfRule>
    <cfRule type="cellIs" dxfId="868" priority="894" operator="equal">
      <formula>"N/A"</formula>
    </cfRule>
    <cfRule type="cellIs" dxfId="867" priority="895" operator="equal">
      <formula>"NR"</formula>
    </cfRule>
  </conditionalFormatting>
  <conditionalFormatting sqref="EH19">
    <cfRule type="cellIs" dxfId="866" priority="884" operator="equal">
      <formula>"none"</formula>
    </cfRule>
    <cfRule type="cellIs" dxfId="865" priority="885" operator="equal">
      <formula>"N/A"</formula>
    </cfRule>
    <cfRule type="cellIs" dxfId="864" priority="886" operator="equal">
      <formula>"NR"</formula>
    </cfRule>
  </conditionalFormatting>
  <conditionalFormatting sqref="AM29:AO29 AQ29:AR29 AT29">
    <cfRule type="cellIs" dxfId="863" priority="881" operator="equal">
      <formula>"none"</formula>
    </cfRule>
    <cfRule type="cellIs" dxfId="862" priority="882" operator="equal">
      <formula>"N/A"</formula>
    </cfRule>
    <cfRule type="cellIs" dxfId="861" priority="883" operator="equal">
      <formula>"NR"</formula>
    </cfRule>
  </conditionalFormatting>
  <conditionalFormatting sqref="AU29">
    <cfRule type="cellIs" dxfId="860" priority="872" operator="equal">
      <formula>"none"</formula>
    </cfRule>
    <cfRule type="cellIs" dxfId="859" priority="873" operator="equal">
      <formula>"N/A"</formula>
    </cfRule>
    <cfRule type="cellIs" dxfId="858" priority="874" operator="equal">
      <formula>"NR"</formula>
    </cfRule>
  </conditionalFormatting>
  <conditionalFormatting sqref="EA29">
    <cfRule type="cellIs" dxfId="857" priority="848" operator="equal">
      <formula>"none"</formula>
    </cfRule>
    <cfRule type="cellIs" dxfId="856" priority="849" operator="equal">
      <formula>"N/A"</formula>
    </cfRule>
    <cfRule type="cellIs" dxfId="855" priority="850" operator="equal">
      <formula>"NR"</formula>
    </cfRule>
  </conditionalFormatting>
  <conditionalFormatting sqref="EA28">
    <cfRule type="cellIs" dxfId="854" priority="854" operator="equal">
      <formula>"none"</formula>
    </cfRule>
    <cfRule type="cellIs" dxfId="853" priority="855" operator="equal">
      <formula>"N/A"</formula>
    </cfRule>
    <cfRule type="cellIs" dxfId="852" priority="856" operator="equal">
      <formula>"NR"</formula>
    </cfRule>
  </conditionalFormatting>
  <conditionalFormatting sqref="EA49">
    <cfRule type="cellIs" dxfId="851" priority="743" operator="equal">
      <formula>"none"</formula>
    </cfRule>
    <cfRule type="cellIs" dxfId="850" priority="744" operator="equal">
      <formula>"N/A"</formula>
    </cfRule>
    <cfRule type="cellIs" dxfId="849" priority="745" operator="equal">
      <formula>"NR"</formula>
    </cfRule>
  </conditionalFormatting>
  <conditionalFormatting sqref="EA51">
    <cfRule type="cellIs" dxfId="848" priority="746" operator="equal">
      <formula>"none"</formula>
    </cfRule>
    <cfRule type="cellIs" dxfId="847" priority="747" operator="equal">
      <formula>"N/A"</formula>
    </cfRule>
    <cfRule type="cellIs" dxfId="846" priority="748" operator="equal">
      <formula>"NR"</formula>
    </cfRule>
  </conditionalFormatting>
  <conditionalFormatting sqref="EA52:EA54">
    <cfRule type="cellIs" dxfId="845" priority="749" operator="equal">
      <formula>"none"</formula>
    </cfRule>
    <cfRule type="cellIs" dxfId="844" priority="750" operator="equal">
      <formula>"N/A"</formula>
    </cfRule>
    <cfRule type="cellIs" dxfId="843" priority="751" operator="equal">
      <formula>"NR"</formula>
    </cfRule>
  </conditionalFormatting>
  <conditionalFormatting sqref="AZ11">
    <cfRule type="cellIs" dxfId="842" priority="701" operator="equal">
      <formula>"none"</formula>
    </cfRule>
    <cfRule type="cellIs" dxfId="841" priority="702" operator="equal">
      <formula>"N/A"</formula>
    </cfRule>
    <cfRule type="cellIs" dxfId="840" priority="703" operator="equal">
      <formula>"NR"</formula>
    </cfRule>
  </conditionalFormatting>
  <conditionalFormatting sqref="W86:AC88">
    <cfRule type="cellIs" dxfId="839" priority="692" operator="equal">
      <formula>"none"</formula>
    </cfRule>
    <cfRule type="cellIs" dxfId="838" priority="693" operator="equal">
      <formula>"N/A"</formula>
    </cfRule>
    <cfRule type="cellIs" dxfId="837" priority="694" operator="equal">
      <formula>"NR"</formula>
    </cfRule>
  </conditionalFormatting>
  <conditionalFormatting sqref="AM86:AM88">
    <cfRule type="cellIs" dxfId="836" priority="689" operator="equal">
      <formula>"none"</formula>
    </cfRule>
    <cfRule type="cellIs" dxfId="835" priority="690" operator="equal">
      <formula>"N/A"</formula>
    </cfRule>
    <cfRule type="cellIs" dxfId="834" priority="691" operator="equal">
      <formula>"NR"</formula>
    </cfRule>
  </conditionalFormatting>
  <conditionalFormatting sqref="AD86:AL88">
    <cfRule type="cellIs" dxfId="833" priority="686" operator="equal">
      <formula>"none"</formula>
    </cfRule>
    <cfRule type="cellIs" dxfId="832" priority="687" operator="equal">
      <formula>"N/A"</formula>
    </cfRule>
    <cfRule type="cellIs" dxfId="831" priority="688" operator="equal">
      <formula>"NR"</formula>
    </cfRule>
  </conditionalFormatting>
  <conditionalFormatting sqref="AT86:AU88">
    <cfRule type="cellIs" dxfId="830" priority="671" operator="equal">
      <formula>"none"</formula>
    </cfRule>
    <cfRule type="cellIs" dxfId="829" priority="672" operator="equal">
      <formula>"N/A"</formula>
    </cfRule>
    <cfRule type="cellIs" dxfId="828" priority="673" operator="equal">
      <formula>"NR"</formula>
    </cfRule>
  </conditionalFormatting>
  <conditionalFormatting sqref="BC86:BE88">
    <cfRule type="cellIs" dxfId="827" priority="662" operator="equal">
      <formula>"none"</formula>
    </cfRule>
    <cfRule type="cellIs" dxfId="826" priority="663" operator="equal">
      <formula>"N/A"</formula>
    </cfRule>
    <cfRule type="cellIs" dxfId="825" priority="664" operator="equal">
      <formula>"NR"</formula>
    </cfRule>
  </conditionalFormatting>
  <conditionalFormatting sqref="BA86:BB88">
    <cfRule type="cellIs" dxfId="824" priority="659" operator="equal">
      <formula>"none"</formula>
    </cfRule>
    <cfRule type="cellIs" dxfId="823" priority="660" operator="equal">
      <formula>"N/A"</formula>
    </cfRule>
    <cfRule type="cellIs" dxfId="822" priority="661" operator="equal">
      <formula>"NR"</formula>
    </cfRule>
  </conditionalFormatting>
  <conditionalFormatting sqref="BF86:BM88">
    <cfRule type="cellIs" dxfId="821" priority="656" operator="equal">
      <formula>"none"</formula>
    </cfRule>
    <cfRule type="cellIs" dxfId="820" priority="657" operator="equal">
      <formula>"N/A"</formula>
    </cfRule>
    <cfRule type="cellIs" dxfId="819" priority="658" operator="equal">
      <formula>"NR"</formula>
    </cfRule>
  </conditionalFormatting>
  <conditionalFormatting sqref="ED45 EA45">
    <cfRule type="cellIs" dxfId="818" priority="785" operator="equal">
      <formula>"none"</formula>
    </cfRule>
    <cfRule type="cellIs" dxfId="817" priority="786" operator="equal">
      <formula>"N/A"</formula>
    </cfRule>
    <cfRule type="cellIs" dxfId="816" priority="787" operator="equal">
      <formula>"NR"</formula>
    </cfRule>
  </conditionalFormatting>
  <conditionalFormatting sqref="EC45">
    <cfRule type="cellIs" dxfId="815" priority="770" operator="equal">
      <formula>"none"</formula>
    </cfRule>
    <cfRule type="cellIs" dxfId="814" priority="771" operator="equal">
      <formula>"N/A"</formula>
    </cfRule>
    <cfRule type="cellIs" dxfId="813" priority="772" operator="equal">
      <formula>"NR"</formula>
    </cfRule>
  </conditionalFormatting>
  <conditionalFormatting sqref="EC50:ED50 EA50 EC50:EC54">
    <cfRule type="cellIs" dxfId="812" priority="755" operator="equal">
      <formula>"none"</formula>
    </cfRule>
    <cfRule type="cellIs" dxfId="811" priority="756" operator="equal">
      <formula>"N/A"</formula>
    </cfRule>
    <cfRule type="cellIs" dxfId="810" priority="757" operator="equal">
      <formula>"NR"</formula>
    </cfRule>
  </conditionalFormatting>
  <conditionalFormatting sqref="EA51:EA54">
    <cfRule type="cellIs" dxfId="809" priority="752" operator="equal">
      <formula>"none"</formula>
    </cfRule>
    <cfRule type="cellIs" dxfId="808" priority="753" operator="equal">
      <formula>"N/A"</formula>
    </cfRule>
    <cfRule type="cellIs" dxfId="807" priority="754" operator="equal">
      <formula>"NR"</formula>
    </cfRule>
  </conditionalFormatting>
  <conditionalFormatting sqref="EA87 EC87:ED88">
    <cfRule type="cellIs" dxfId="806" priority="740" operator="equal">
      <formula>"none"</formula>
    </cfRule>
    <cfRule type="cellIs" dxfId="805" priority="741" operator="equal">
      <formula>"N/A"</formula>
    </cfRule>
    <cfRule type="cellIs" dxfId="804" priority="742" operator="equal">
      <formula>"NR"</formula>
    </cfRule>
  </conditionalFormatting>
  <conditionalFormatting sqref="EA88">
    <cfRule type="cellIs" dxfId="803" priority="737" operator="equal">
      <formula>"none"</formula>
    </cfRule>
    <cfRule type="cellIs" dxfId="802" priority="738" operator="equal">
      <formula>"N/A"</formula>
    </cfRule>
    <cfRule type="cellIs" dxfId="801" priority="739" operator="equal">
      <formula>"NR"</formula>
    </cfRule>
  </conditionalFormatting>
  <conditionalFormatting sqref="EC60:ED76 EA60:EA76">
    <cfRule type="cellIs" dxfId="800" priority="731" operator="equal">
      <formula>"none"</formula>
    </cfRule>
    <cfRule type="cellIs" dxfId="799" priority="732" operator="equal">
      <formula>"N/A"</formula>
    </cfRule>
    <cfRule type="cellIs" dxfId="798" priority="733" operator="equal">
      <formula>"NR"</formula>
    </cfRule>
  </conditionalFormatting>
  <conditionalFormatting sqref="EC113:ED120 EA113:EA120">
    <cfRule type="cellIs" dxfId="797" priority="725" operator="equal">
      <formula>"none"</formula>
    </cfRule>
    <cfRule type="cellIs" dxfId="796" priority="726" operator="equal">
      <formula>"N/A"</formula>
    </cfRule>
    <cfRule type="cellIs" dxfId="795" priority="727" operator="equal">
      <formula>"NR"</formula>
    </cfRule>
  </conditionalFormatting>
  <conditionalFormatting sqref="AM10">
    <cfRule type="cellIs" dxfId="794" priority="707" operator="equal">
      <formula>"none"</formula>
    </cfRule>
    <cfRule type="cellIs" dxfId="793" priority="708" operator="equal">
      <formula>"N/A"</formula>
    </cfRule>
    <cfRule type="cellIs" dxfId="792" priority="709" operator="equal">
      <formula>"NR"</formula>
    </cfRule>
  </conditionalFormatting>
  <conditionalFormatting sqref="AK10:AK11 AL10 AL11:AM11 AN10:AN11 AT10:AU11 AW10:AX11">
    <cfRule type="cellIs" dxfId="791" priority="722" operator="equal">
      <formula>"none"</formula>
    </cfRule>
    <cfRule type="cellIs" dxfId="790" priority="723" operator="equal">
      <formula>"N/A"</formula>
    </cfRule>
    <cfRule type="cellIs" dxfId="789" priority="724" operator="equal">
      <formula>"NR"</formula>
    </cfRule>
  </conditionalFormatting>
  <conditionalFormatting sqref="AZ10">
    <cfRule type="cellIs" dxfId="788" priority="719" operator="equal">
      <formula>"none"</formula>
    </cfRule>
    <cfRule type="cellIs" dxfId="787" priority="720" operator="equal">
      <formula>"N/A"</formula>
    </cfRule>
    <cfRule type="cellIs" dxfId="786" priority="721" operator="equal">
      <formula>"NR"</formula>
    </cfRule>
  </conditionalFormatting>
  <conditionalFormatting sqref="V10:V11 AC10:AJ11">
    <cfRule type="cellIs" dxfId="785" priority="716" operator="equal">
      <formula>"none"</formula>
    </cfRule>
    <cfRule type="cellIs" dxfId="784" priority="717" operator="equal">
      <formula>"N/A"</formula>
    </cfRule>
    <cfRule type="cellIs" dxfId="783" priority="718" operator="equal">
      <formula>"NR"</formula>
    </cfRule>
  </conditionalFormatting>
  <conditionalFormatting sqref="BZ10:BZ11">
    <cfRule type="cellIs" dxfId="782" priority="713" operator="equal">
      <formula>"none"</formula>
    </cfRule>
    <cfRule type="cellIs" dxfId="781" priority="714" operator="equal">
      <formula>"N/A"</formula>
    </cfRule>
    <cfRule type="cellIs" dxfId="780" priority="715" operator="equal">
      <formula>"NR"</formula>
    </cfRule>
  </conditionalFormatting>
  <conditionalFormatting sqref="EH10:EH11">
    <cfRule type="cellIs" dxfId="779" priority="710" operator="equal">
      <formula>"none"</formula>
    </cfRule>
    <cfRule type="cellIs" dxfId="778" priority="711" operator="equal">
      <formula>"N/A"</formula>
    </cfRule>
    <cfRule type="cellIs" dxfId="777" priority="712" operator="equal">
      <formula>"NR"</formula>
    </cfRule>
  </conditionalFormatting>
  <conditionalFormatting sqref="AP8:AP9">
    <cfRule type="cellIs" dxfId="776" priority="563" operator="equal">
      <formula>"none"</formula>
    </cfRule>
    <cfRule type="cellIs" dxfId="775" priority="564" operator="equal">
      <formula>"N/A"</formula>
    </cfRule>
    <cfRule type="cellIs" dxfId="774" priority="565" operator="equal">
      <formula>"NR"</formula>
    </cfRule>
  </conditionalFormatting>
  <conditionalFormatting sqref="M86:N88 S86:V88">
    <cfRule type="cellIs" dxfId="773" priority="695" operator="equal">
      <formula>"none"</formula>
    </cfRule>
    <cfRule type="cellIs" dxfId="772" priority="696" operator="equal">
      <formula>"N/A"</formula>
    </cfRule>
    <cfRule type="cellIs" dxfId="771" priority="697" operator="equal">
      <formula>"NR"</formula>
    </cfRule>
  </conditionalFormatting>
  <conditionalFormatting sqref="AY86:AY88">
    <cfRule type="cellIs" dxfId="770" priority="680" operator="equal">
      <formula>"none"</formula>
    </cfRule>
    <cfRule type="cellIs" dxfId="769" priority="681" operator="equal">
      <formula>"N/A"</formula>
    </cfRule>
    <cfRule type="cellIs" dxfId="768" priority="682" operator="equal">
      <formula>"NR"</formula>
    </cfRule>
  </conditionalFormatting>
  <conditionalFormatting sqref="AO86:AO88 AQ86:AR88">
    <cfRule type="cellIs" dxfId="767" priority="677" operator="equal">
      <formula>"none"</formula>
    </cfRule>
    <cfRule type="cellIs" dxfId="766" priority="678" operator="equal">
      <formula>"N/A"</formula>
    </cfRule>
    <cfRule type="cellIs" dxfId="765" priority="679" operator="equal">
      <formula>"NR"</formula>
    </cfRule>
  </conditionalFormatting>
  <conditionalFormatting sqref="AW86:AX88">
    <cfRule type="cellIs" dxfId="764" priority="668" operator="equal">
      <formula>"none"</formula>
    </cfRule>
    <cfRule type="cellIs" dxfId="763" priority="669" operator="equal">
      <formula>"N/A"</formula>
    </cfRule>
    <cfRule type="cellIs" dxfId="762" priority="670" operator="equal">
      <formula>"NR"</formula>
    </cfRule>
  </conditionalFormatting>
  <conditionalFormatting sqref="BQ86:BS88">
    <cfRule type="cellIs" dxfId="761" priority="650" operator="equal">
      <formula>"none"</formula>
    </cfRule>
    <cfRule type="cellIs" dxfId="760" priority="651" operator="equal">
      <formula>"N/A"</formula>
    </cfRule>
    <cfRule type="cellIs" dxfId="759" priority="652" operator="equal">
      <formula>"NR"</formula>
    </cfRule>
  </conditionalFormatting>
  <conditionalFormatting sqref="BT86:BU88">
    <cfRule type="cellIs" dxfId="758" priority="644" operator="equal">
      <formula>"none"</formula>
    </cfRule>
    <cfRule type="cellIs" dxfId="757" priority="645" operator="equal">
      <formula>"N/A"</formula>
    </cfRule>
    <cfRule type="cellIs" dxfId="756" priority="646" operator="equal">
      <formula>"NR"</formula>
    </cfRule>
  </conditionalFormatting>
  <conditionalFormatting sqref="BV86:BV88">
    <cfRule type="cellIs" dxfId="755" priority="638" operator="equal">
      <formula>"none"</formula>
    </cfRule>
    <cfRule type="cellIs" dxfId="754" priority="639" operator="equal">
      <formula>"N/A"</formula>
    </cfRule>
    <cfRule type="cellIs" dxfId="753" priority="640" operator="equal">
      <formula>"NR"</formula>
    </cfRule>
  </conditionalFormatting>
  <conditionalFormatting sqref="BW86:CB88">
    <cfRule type="cellIs" dxfId="752" priority="635" operator="equal">
      <formula>"none"</formula>
    </cfRule>
    <cfRule type="cellIs" dxfId="751" priority="636" operator="equal">
      <formula>"N/A"</formula>
    </cfRule>
    <cfRule type="cellIs" dxfId="750" priority="637" operator="equal">
      <formula>"NR"</formula>
    </cfRule>
  </conditionalFormatting>
  <conditionalFormatting sqref="CG86:CG88">
    <cfRule type="cellIs" dxfId="749" priority="629" operator="equal">
      <formula>"none"</formula>
    </cfRule>
    <cfRule type="cellIs" dxfId="748" priority="630" operator="equal">
      <formula>"N/A"</formula>
    </cfRule>
    <cfRule type="cellIs" dxfId="747" priority="631" operator="equal">
      <formula>"NR"</formula>
    </cfRule>
  </conditionalFormatting>
  <conditionalFormatting sqref="CY86:CZ88">
    <cfRule type="cellIs" dxfId="746" priority="626" operator="equal">
      <formula>"none"</formula>
    </cfRule>
    <cfRule type="cellIs" dxfId="745" priority="627" operator="equal">
      <formula>"N/A"</formula>
    </cfRule>
    <cfRule type="cellIs" dxfId="744" priority="628" operator="equal">
      <formula>"NR"</formula>
    </cfRule>
  </conditionalFormatting>
  <conditionalFormatting sqref="CH86:CL88">
    <cfRule type="cellIs" dxfId="743" priority="623" operator="equal">
      <formula>"none"</formula>
    </cfRule>
    <cfRule type="cellIs" dxfId="742" priority="624" operator="equal">
      <formula>"N/A"</formula>
    </cfRule>
    <cfRule type="cellIs" dxfId="741" priority="625" operator="equal">
      <formula>"NR"</formula>
    </cfRule>
  </conditionalFormatting>
  <conditionalFormatting sqref="CR86:CW88">
    <cfRule type="cellIs" dxfId="740" priority="617" operator="equal">
      <formula>"none"</formula>
    </cfRule>
    <cfRule type="cellIs" dxfId="739" priority="618" operator="equal">
      <formula>"N/A"</formula>
    </cfRule>
    <cfRule type="cellIs" dxfId="738" priority="619" operator="equal">
      <formula>"NR"</formula>
    </cfRule>
  </conditionalFormatting>
  <conditionalFormatting sqref="CX86:CX88">
    <cfRule type="cellIs" dxfId="737" priority="614" operator="equal">
      <formula>"none"</formula>
    </cfRule>
    <cfRule type="cellIs" dxfId="736" priority="615" operator="equal">
      <formula>"N/A"</formula>
    </cfRule>
    <cfRule type="cellIs" dxfId="735" priority="616" operator="equal">
      <formula>"NR"</formula>
    </cfRule>
  </conditionalFormatting>
  <conditionalFormatting sqref="DC86:DK88">
    <cfRule type="cellIs" dxfId="734" priority="605" operator="equal">
      <formula>"none"</formula>
    </cfRule>
    <cfRule type="cellIs" dxfId="733" priority="606" operator="equal">
      <formula>"N/A"</formula>
    </cfRule>
    <cfRule type="cellIs" dxfId="732" priority="607" operator="equal">
      <formula>"NR"</formula>
    </cfRule>
  </conditionalFormatting>
  <conditionalFormatting sqref="DL86:DS88">
    <cfRule type="cellIs" dxfId="731" priority="602" operator="equal">
      <formula>"none"</formula>
    </cfRule>
    <cfRule type="cellIs" dxfId="730" priority="603" operator="equal">
      <formula>"N/A"</formula>
    </cfRule>
    <cfRule type="cellIs" dxfId="729" priority="604" operator="equal">
      <formula>"NR"</formula>
    </cfRule>
  </conditionalFormatting>
  <conditionalFormatting sqref="DT86:DT88">
    <cfRule type="cellIs" dxfId="728" priority="599" operator="equal">
      <formula>"none"</formula>
    </cfRule>
    <cfRule type="cellIs" dxfId="727" priority="600" operator="equal">
      <formula>"N/A"</formula>
    </cfRule>
    <cfRule type="cellIs" dxfId="726" priority="601" operator="equal">
      <formula>"NR"</formula>
    </cfRule>
  </conditionalFormatting>
  <conditionalFormatting sqref="DU86:DU88">
    <cfRule type="cellIs" dxfId="725" priority="596" operator="equal">
      <formula>"none"</formula>
    </cfRule>
    <cfRule type="cellIs" dxfId="724" priority="597" operator="equal">
      <formula>"N/A"</formula>
    </cfRule>
    <cfRule type="cellIs" dxfId="723" priority="598" operator="equal">
      <formula>"NR"</formula>
    </cfRule>
  </conditionalFormatting>
  <conditionalFormatting sqref="FA86:FA88">
    <cfRule type="cellIs" dxfId="722" priority="584" operator="equal">
      <formula>"none"</formula>
    </cfRule>
    <cfRule type="cellIs" dxfId="721" priority="585" operator="equal">
      <formula>"N/A"</formula>
    </cfRule>
    <cfRule type="cellIs" dxfId="720" priority="586" operator="equal">
      <formula>"NR"</formula>
    </cfRule>
  </conditionalFormatting>
  <conditionalFormatting sqref="EJ124 FB124:XFD124">
    <cfRule type="cellIs" dxfId="719" priority="581" operator="equal">
      <formula>"none"</formula>
    </cfRule>
    <cfRule type="cellIs" dxfId="718" priority="582" operator="equal">
      <formula>"N/A"</formula>
    </cfRule>
    <cfRule type="cellIs" dxfId="717" priority="583" operator="equal">
      <formula>"NR"</formula>
    </cfRule>
  </conditionalFormatting>
  <conditionalFormatting sqref="AP1:AP6 AP10:AP20 AP22 AP25:AP34">
    <cfRule type="cellIs" dxfId="716" priority="569" operator="equal">
      <formula>"none"</formula>
    </cfRule>
    <cfRule type="cellIs" dxfId="715" priority="570" operator="equal">
      <formula>"N/A"</formula>
    </cfRule>
    <cfRule type="cellIs" dxfId="714" priority="571" operator="equal">
      <formula>"NR"</formula>
    </cfRule>
  </conditionalFormatting>
  <conditionalFormatting sqref="AP7">
    <cfRule type="cellIs" dxfId="713" priority="566" operator="equal">
      <formula>"none"</formula>
    </cfRule>
    <cfRule type="cellIs" dxfId="712" priority="567" operator="equal">
      <formula>"N/A"</formula>
    </cfRule>
    <cfRule type="cellIs" dxfId="711" priority="568" operator="equal">
      <formula>"NR"</formula>
    </cfRule>
  </conditionalFormatting>
  <conditionalFormatting sqref="AP35">
    <cfRule type="cellIs" dxfId="710" priority="560" operator="equal">
      <formula>"none"</formula>
    </cfRule>
    <cfRule type="cellIs" dxfId="709" priority="561" operator="equal">
      <formula>"N/A"</formula>
    </cfRule>
    <cfRule type="cellIs" dxfId="708" priority="562" operator="equal">
      <formula>"NR"</formula>
    </cfRule>
  </conditionalFormatting>
  <conditionalFormatting sqref="DF36:DG37 DJ36:DP37">
    <cfRule type="cellIs" dxfId="707" priority="422" operator="equal">
      <formula>"none"</formula>
    </cfRule>
    <cfRule type="cellIs" dxfId="706" priority="423" operator="equal">
      <formula>"N/A"</formula>
    </cfRule>
    <cfRule type="cellIs" dxfId="705" priority="424" operator="equal">
      <formula>"NR"</formula>
    </cfRule>
  </conditionalFormatting>
  <conditionalFormatting sqref="DQ36:DS37">
    <cfRule type="cellIs" dxfId="704" priority="419" operator="equal">
      <formula>"none"</formula>
    </cfRule>
    <cfRule type="cellIs" dxfId="703" priority="420" operator="equal">
      <formula>"N/A"</formula>
    </cfRule>
    <cfRule type="cellIs" dxfId="702" priority="421" operator="equal">
      <formula>"NR"</formula>
    </cfRule>
  </conditionalFormatting>
  <conditionalFormatting sqref="AP86:AP88">
    <cfRule type="cellIs" dxfId="701" priority="551" operator="equal">
      <formula>"none"</formula>
    </cfRule>
    <cfRule type="cellIs" dxfId="700" priority="552" operator="equal">
      <formula>"N/A"</formula>
    </cfRule>
    <cfRule type="cellIs" dxfId="699" priority="553" operator="equal">
      <formula>"NR"</formula>
    </cfRule>
  </conditionalFormatting>
  <conditionalFormatting sqref="O28:P28 R25:R28 O25:O27 P10:R11 O12:R17 O4:R9 O18:P20 O22:Q22">
    <cfRule type="cellIs" dxfId="698" priority="548" operator="equal">
      <formula>"none"</formula>
    </cfRule>
    <cfRule type="cellIs" dxfId="697" priority="549" operator="equal">
      <formula>"N/A"</formula>
    </cfRule>
    <cfRule type="cellIs" dxfId="696" priority="550" operator="equal">
      <formula>"NR"</formula>
    </cfRule>
  </conditionalFormatting>
  <conditionalFormatting sqref="Q18:R20 R22">
    <cfRule type="cellIs" dxfId="695" priority="545" operator="equal">
      <formula>"none"</formula>
    </cfRule>
    <cfRule type="cellIs" dxfId="694" priority="546" operator="equal">
      <formula>"N/A"</formula>
    </cfRule>
    <cfRule type="cellIs" dxfId="693" priority="547" operator="equal">
      <formula>"NR"</formula>
    </cfRule>
  </conditionalFormatting>
  <conditionalFormatting sqref="P25:P27 Q25:Q28">
    <cfRule type="cellIs" dxfId="692" priority="542" operator="equal">
      <formula>"none"</formula>
    </cfRule>
    <cfRule type="cellIs" dxfId="691" priority="543" operator="equal">
      <formula>"N/A"</formula>
    </cfRule>
    <cfRule type="cellIs" dxfId="690" priority="544" operator="equal">
      <formula>"NR"</formula>
    </cfRule>
  </conditionalFormatting>
  <conditionalFormatting sqref="O30:P34">
    <cfRule type="cellIs" dxfId="689" priority="539" operator="equal">
      <formula>"none"</formula>
    </cfRule>
    <cfRule type="cellIs" dxfId="688" priority="540" operator="equal">
      <formula>"N/A"</formula>
    </cfRule>
    <cfRule type="cellIs" dxfId="687" priority="541" operator="equal">
      <formula>"NR"</formula>
    </cfRule>
  </conditionalFormatting>
  <conditionalFormatting sqref="Q30:Q34">
    <cfRule type="cellIs" dxfId="686" priority="536" operator="equal">
      <formula>"none"</formula>
    </cfRule>
    <cfRule type="cellIs" dxfId="685" priority="537" operator="equal">
      <formula>"N/A"</formula>
    </cfRule>
    <cfRule type="cellIs" dxfId="684" priority="538" operator="equal">
      <formula>"NR"</formula>
    </cfRule>
  </conditionalFormatting>
  <conditionalFormatting sqref="R30:R34">
    <cfRule type="cellIs" dxfId="683" priority="533" operator="equal">
      <formula>"none"</formula>
    </cfRule>
    <cfRule type="cellIs" dxfId="682" priority="534" operator="equal">
      <formula>"N/A"</formula>
    </cfRule>
    <cfRule type="cellIs" dxfId="681" priority="535" operator="equal">
      <formula>"NR"</formula>
    </cfRule>
  </conditionalFormatting>
  <conditionalFormatting sqref="O35:P35">
    <cfRule type="cellIs" dxfId="680" priority="530" operator="equal">
      <formula>"none"</formula>
    </cfRule>
    <cfRule type="cellIs" dxfId="679" priority="531" operator="equal">
      <formula>"N/A"</formula>
    </cfRule>
    <cfRule type="cellIs" dxfId="678" priority="532" operator="equal">
      <formula>"NR"</formula>
    </cfRule>
  </conditionalFormatting>
  <conditionalFormatting sqref="Q35">
    <cfRule type="cellIs" dxfId="677" priority="527" operator="equal">
      <formula>"none"</formula>
    </cfRule>
    <cfRule type="cellIs" dxfId="676" priority="528" operator="equal">
      <formula>"N/A"</formula>
    </cfRule>
    <cfRule type="cellIs" dxfId="675" priority="529" operator="equal">
      <formula>"NR"</formula>
    </cfRule>
  </conditionalFormatting>
  <conditionalFormatting sqref="R35">
    <cfRule type="cellIs" dxfId="674" priority="524" operator="equal">
      <formula>"none"</formula>
    </cfRule>
    <cfRule type="cellIs" dxfId="673" priority="525" operator="equal">
      <formula>"N/A"</formula>
    </cfRule>
    <cfRule type="cellIs" dxfId="672" priority="526" operator="equal">
      <formula>"NR"</formula>
    </cfRule>
  </conditionalFormatting>
  <conditionalFormatting sqref="O29:P29">
    <cfRule type="cellIs" dxfId="671" priority="521" operator="equal">
      <formula>"none"</formula>
    </cfRule>
    <cfRule type="cellIs" dxfId="670" priority="522" operator="equal">
      <formula>"N/A"</formula>
    </cfRule>
    <cfRule type="cellIs" dxfId="669" priority="523" operator="equal">
      <formula>"NR"</formula>
    </cfRule>
  </conditionalFormatting>
  <conditionalFormatting sqref="Q29">
    <cfRule type="cellIs" dxfId="668" priority="518" operator="equal">
      <formula>"none"</formula>
    </cfRule>
    <cfRule type="cellIs" dxfId="667" priority="519" operator="equal">
      <formula>"N/A"</formula>
    </cfRule>
    <cfRule type="cellIs" dxfId="666" priority="520" operator="equal">
      <formula>"NR"</formula>
    </cfRule>
  </conditionalFormatting>
  <conditionalFormatting sqref="R29">
    <cfRule type="cellIs" dxfId="665" priority="515" operator="equal">
      <formula>"none"</formula>
    </cfRule>
    <cfRule type="cellIs" dxfId="664" priority="516" operator="equal">
      <formula>"N/A"</formula>
    </cfRule>
    <cfRule type="cellIs" dxfId="663" priority="517" operator="equal">
      <formula>"NR"</formula>
    </cfRule>
  </conditionalFormatting>
  <conditionalFormatting sqref="AP37:AP42">
    <cfRule type="cellIs" dxfId="662" priority="377" operator="equal">
      <formula>"none"</formula>
    </cfRule>
    <cfRule type="cellIs" dxfId="661" priority="378" operator="equal">
      <formula>"N/A"</formula>
    </cfRule>
    <cfRule type="cellIs" dxfId="660" priority="379" operator="equal">
      <formula>"NR"</formula>
    </cfRule>
  </conditionalFormatting>
  <conditionalFormatting sqref="AP43">
    <cfRule type="cellIs" dxfId="659" priority="374" operator="equal">
      <formula>"none"</formula>
    </cfRule>
    <cfRule type="cellIs" dxfId="658" priority="375" operator="equal">
      <formula>"N/A"</formula>
    </cfRule>
    <cfRule type="cellIs" dxfId="657" priority="376" operator="equal">
      <formula>"NR"</formula>
    </cfRule>
  </conditionalFormatting>
  <conditionalFormatting sqref="O36:P36">
    <cfRule type="cellIs" dxfId="656" priority="371" operator="equal">
      <formula>"none"</formula>
    </cfRule>
    <cfRule type="cellIs" dxfId="655" priority="372" operator="equal">
      <formula>"N/A"</formula>
    </cfRule>
    <cfRule type="cellIs" dxfId="654" priority="373" operator="equal">
      <formula>"NR"</formula>
    </cfRule>
  </conditionalFormatting>
  <conditionalFormatting sqref="Q36">
    <cfRule type="cellIs" dxfId="653" priority="368" operator="equal">
      <formula>"none"</formula>
    </cfRule>
    <cfRule type="cellIs" dxfId="652" priority="369" operator="equal">
      <formula>"N/A"</formula>
    </cfRule>
    <cfRule type="cellIs" dxfId="651" priority="370" operator="equal">
      <formula>"NR"</formula>
    </cfRule>
  </conditionalFormatting>
  <conditionalFormatting sqref="R36">
    <cfRule type="cellIs" dxfId="650" priority="365" operator="equal">
      <formula>"none"</formula>
    </cfRule>
    <cfRule type="cellIs" dxfId="649" priority="366" operator="equal">
      <formula>"N/A"</formula>
    </cfRule>
    <cfRule type="cellIs" dxfId="648" priority="367" operator="equal">
      <formula>"NR"</formula>
    </cfRule>
  </conditionalFormatting>
  <conditionalFormatting sqref="O37:P42">
    <cfRule type="cellIs" dxfId="647" priority="362" operator="equal">
      <formula>"none"</formula>
    </cfRule>
    <cfRule type="cellIs" dxfId="646" priority="363" operator="equal">
      <formula>"N/A"</formula>
    </cfRule>
    <cfRule type="cellIs" dxfId="645" priority="364" operator="equal">
      <formula>"NR"</formula>
    </cfRule>
  </conditionalFormatting>
  <conditionalFormatting sqref="O10:O11">
    <cfRule type="cellIs" dxfId="644" priority="494" operator="equal">
      <formula>"none"</formula>
    </cfRule>
    <cfRule type="cellIs" dxfId="643" priority="495" operator="equal">
      <formula>"N/A"</formula>
    </cfRule>
    <cfRule type="cellIs" dxfId="642" priority="496" operator="equal">
      <formula>"NR"</formula>
    </cfRule>
  </conditionalFormatting>
  <conditionalFormatting sqref="O86:R88">
    <cfRule type="cellIs" dxfId="641" priority="491" operator="equal">
      <formula>"none"</formula>
    </cfRule>
    <cfRule type="cellIs" dxfId="640" priority="492" operator="equal">
      <formula>"N/A"</formula>
    </cfRule>
    <cfRule type="cellIs" dxfId="639" priority="493" operator="equal">
      <formula>"NR"</formula>
    </cfRule>
  </conditionalFormatting>
  <conditionalFormatting sqref="EI25 EI12:EI20 EI2:EI9">
    <cfRule type="cellIs" dxfId="638" priority="488" operator="equal">
      <formula>"none"</formula>
    </cfRule>
    <cfRule type="cellIs" dxfId="637" priority="489" operator="equal">
      <formula>"N/A"</formula>
    </cfRule>
    <cfRule type="cellIs" dxfId="636" priority="490" operator="equal">
      <formula>"NR"</formula>
    </cfRule>
  </conditionalFormatting>
  <conditionalFormatting sqref="EI22">
    <cfRule type="cellIs" dxfId="635" priority="485" operator="equal">
      <formula>"none"</formula>
    </cfRule>
    <cfRule type="cellIs" dxfId="634" priority="486" operator="equal">
      <formula>"N/A"</formula>
    </cfRule>
    <cfRule type="cellIs" dxfId="633" priority="487" operator="equal">
      <formula>"NR"</formula>
    </cfRule>
  </conditionalFormatting>
  <conditionalFormatting sqref="EI26">
    <cfRule type="cellIs" dxfId="632" priority="482" operator="equal">
      <formula>"none"</formula>
    </cfRule>
    <cfRule type="cellIs" dxfId="631" priority="483" operator="equal">
      <formula>"N/A"</formula>
    </cfRule>
    <cfRule type="cellIs" dxfId="630" priority="484" operator="equal">
      <formula>"NR"</formula>
    </cfRule>
  </conditionalFormatting>
  <conditionalFormatting sqref="EI27:EI28">
    <cfRule type="cellIs" dxfId="629" priority="479" operator="equal">
      <formula>"none"</formula>
    </cfRule>
    <cfRule type="cellIs" dxfId="628" priority="480" operator="equal">
      <formula>"N/A"</formula>
    </cfRule>
    <cfRule type="cellIs" dxfId="627" priority="481" operator="equal">
      <formula>"NR"</formula>
    </cfRule>
  </conditionalFormatting>
  <conditionalFormatting sqref="EI29:EI32">
    <cfRule type="cellIs" dxfId="626" priority="476" operator="equal">
      <formula>"none"</formula>
    </cfRule>
    <cfRule type="cellIs" dxfId="625" priority="477" operator="equal">
      <formula>"N/A"</formula>
    </cfRule>
    <cfRule type="cellIs" dxfId="624" priority="478" operator="equal">
      <formula>"NR"</formula>
    </cfRule>
  </conditionalFormatting>
  <conditionalFormatting sqref="EI33:EI34">
    <cfRule type="cellIs" dxfId="623" priority="473" operator="equal">
      <formula>"none"</formula>
    </cfRule>
    <cfRule type="cellIs" dxfId="622" priority="474" operator="equal">
      <formula>"N/A"</formula>
    </cfRule>
    <cfRule type="cellIs" dxfId="621" priority="475" operator="equal">
      <formula>"NR"</formula>
    </cfRule>
  </conditionalFormatting>
  <conditionalFormatting sqref="EI35">
    <cfRule type="cellIs" dxfId="620" priority="470" operator="equal">
      <formula>"none"</formula>
    </cfRule>
    <cfRule type="cellIs" dxfId="619" priority="471" operator="equal">
      <formula>"N/A"</formula>
    </cfRule>
    <cfRule type="cellIs" dxfId="618" priority="472" operator="equal">
      <formula>"NR"</formula>
    </cfRule>
  </conditionalFormatting>
  <conditionalFormatting sqref="EI10:EI11">
    <cfRule type="cellIs" dxfId="617" priority="467" operator="equal">
      <formula>"none"</formula>
    </cfRule>
    <cfRule type="cellIs" dxfId="616" priority="468" operator="equal">
      <formula>"N/A"</formula>
    </cfRule>
    <cfRule type="cellIs" dxfId="615" priority="469" operator="equal">
      <formula>"NR"</formula>
    </cfRule>
  </conditionalFormatting>
  <conditionalFormatting sqref="EC94:ED94 EA94 EH94:XFD94 A94:D94 K94:AU94 DP94:DU94 F94:G94 AW94:DM94">
    <cfRule type="cellIs" dxfId="614" priority="464" operator="equal">
      <formula>"none"</formula>
    </cfRule>
    <cfRule type="cellIs" dxfId="613" priority="465" operator="equal">
      <formula>"N/A"</formula>
    </cfRule>
    <cfRule type="cellIs" dxfId="612" priority="466" operator="equal">
      <formula>"NR"</formula>
    </cfRule>
  </conditionalFormatting>
  <conditionalFormatting sqref="EC97:ED97 EA97 EH97:XFD97 A97:D97 K97:AU97 DP97:DU97 F97:G97 AW97:DM97">
    <cfRule type="cellIs" dxfId="611" priority="461" operator="equal">
      <formula>"none"</formula>
    </cfRule>
    <cfRule type="cellIs" dxfId="610" priority="462" operator="equal">
      <formula>"N/A"</formula>
    </cfRule>
    <cfRule type="cellIs" dxfId="609" priority="463" operator="equal">
      <formula>"NR"</formula>
    </cfRule>
  </conditionalFormatting>
  <conditionalFormatting sqref="EC100:ED100 EA100 EH100:XFD100 A100:D100 K100:AU100 DP100:DU100 F100:G100 AW100:DM100">
    <cfRule type="cellIs" dxfId="608" priority="458" operator="equal">
      <formula>"none"</formula>
    </cfRule>
    <cfRule type="cellIs" dxfId="607" priority="459" operator="equal">
      <formula>"N/A"</formula>
    </cfRule>
    <cfRule type="cellIs" dxfId="606" priority="460" operator="equal">
      <formula>"NR"</formula>
    </cfRule>
  </conditionalFormatting>
  <conditionalFormatting sqref="CA43:CD43">
    <cfRule type="cellIs" dxfId="605" priority="392" operator="equal">
      <formula>"none"</formula>
    </cfRule>
    <cfRule type="cellIs" dxfId="604" priority="393" operator="equal">
      <formula>"N/A"</formula>
    </cfRule>
    <cfRule type="cellIs" dxfId="603" priority="394" operator="equal">
      <formula>"NR"</formula>
    </cfRule>
  </conditionalFormatting>
  <conditionalFormatting sqref="EC79:ED85 EA79:EA85">
    <cfRule type="cellIs" dxfId="602" priority="452" operator="equal">
      <formula>"none"</formula>
    </cfRule>
    <cfRule type="cellIs" dxfId="601" priority="453" operator="equal">
      <formula>"N/A"</formula>
    </cfRule>
    <cfRule type="cellIs" dxfId="600" priority="454" operator="equal">
      <formula>"NR"</formula>
    </cfRule>
  </conditionalFormatting>
  <conditionalFormatting sqref="S36:AC36 CY36:CZ43 DB36:DC37 DA38:DC43 V37:AC37 V38:AL43 S37:U43 AS36:AS43 BP36:BP43 BR36:BS43 BV36:CD36 BV37:BX43 CE36:CK43 CN36:CS43 DF38:DT43 DT36:DT37 EI38:EI43 EJ36:XFD43 AX36:BM43 A36:N43">
    <cfRule type="cellIs" dxfId="599" priority="449" operator="equal">
      <formula>"none"</formula>
    </cfRule>
    <cfRule type="cellIs" dxfId="598" priority="450" operator="equal">
      <formula>"N/A"</formula>
    </cfRule>
    <cfRule type="cellIs" dxfId="597" priority="451" operator="equal">
      <formula>"NR"</formula>
    </cfRule>
  </conditionalFormatting>
  <conditionalFormatting sqref="D36:E37 M36:N37 E37:E43">
    <cfRule type="cellIs" dxfId="596" priority="446" operator="equal">
      <formula>"none"</formula>
    </cfRule>
    <cfRule type="cellIs" dxfId="595" priority="447" operator="equal">
      <formula>"N/A"</formula>
    </cfRule>
    <cfRule type="cellIs" dxfId="594" priority="448" operator="equal">
      <formula>"NR"</formula>
    </cfRule>
  </conditionalFormatting>
  <conditionalFormatting sqref="AN36 AQ36:AR36">
    <cfRule type="cellIs" dxfId="593" priority="443" operator="equal">
      <formula>"none"</formula>
    </cfRule>
    <cfRule type="cellIs" dxfId="592" priority="444" operator="equal">
      <formula>"N/A"</formula>
    </cfRule>
    <cfRule type="cellIs" dxfId="591" priority="445" operator="equal">
      <formula>"NR"</formula>
    </cfRule>
  </conditionalFormatting>
  <conditionalFormatting sqref="AK36:AM36 AO36 AK37:AL37">
    <cfRule type="cellIs" dxfId="590" priority="440" operator="equal">
      <formula>"none"</formula>
    </cfRule>
    <cfRule type="cellIs" dxfId="589" priority="441" operator="equal">
      <formula>"N/A"</formula>
    </cfRule>
    <cfRule type="cellIs" dxfId="588" priority="442" operator="equal">
      <formula>"NR"</formula>
    </cfRule>
  </conditionalFormatting>
  <conditionalFormatting sqref="AE36:AH37">
    <cfRule type="cellIs" dxfId="587" priority="437" operator="equal">
      <formula>"none"</formula>
    </cfRule>
    <cfRule type="cellIs" dxfId="586" priority="438" operator="equal">
      <formula>"N/A"</formula>
    </cfRule>
    <cfRule type="cellIs" dxfId="585" priority="439" operator="equal">
      <formula>"NR"</formula>
    </cfRule>
  </conditionalFormatting>
  <conditionalFormatting sqref="AD36:AD37 AI36:AJ37">
    <cfRule type="cellIs" dxfId="584" priority="434" operator="equal">
      <formula>"none"</formula>
    </cfRule>
    <cfRule type="cellIs" dxfId="583" priority="435" operator="equal">
      <formula>"N/A"</formula>
    </cfRule>
    <cfRule type="cellIs" dxfId="582" priority="436" operator="equal">
      <formula>"NR"</formula>
    </cfRule>
  </conditionalFormatting>
  <conditionalFormatting sqref="BN36:BO36">
    <cfRule type="cellIs" dxfId="581" priority="431" operator="equal">
      <formula>"none"</formula>
    </cfRule>
    <cfRule type="cellIs" dxfId="580" priority="432" operator="equal">
      <formula>"N/A"</formula>
    </cfRule>
    <cfRule type="cellIs" dxfId="579" priority="433" operator="equal">
      <formula>"NR"</formula>
    </cfRule>
  </conditionalFormatting>
  <conditionalFormatting sqref="CT36:CX36">
    <cfRule type="cellIs" dxfId="578" priority="428" operator="equal">
      <formula>"none"</formula>
    </cfRule>
    <cfRule type="cellIs" dxfId="577" priority="429" operator="equal">
      <formula>"N/A"</formula>
    </cfRule>
    <cfRule type="cellIs" dxfId="576" priority="430" operator="equal">
      <formula>"NR"</formula>
    </cfRule>
  </conditionalFormatting>
  <conditionalFormatting sqref="DA36:DA37">
    <cfRule type="cellIs" dxfId="575" priority="425" operator="equal">
      <formula>"none"</formula>
    </cfRule>
    <cfRule type="cellIs" dxfId="574" priority="426" operator="equal">
      <formula>"N/A"</formula>
    </cfRule>
    <cfRule type="cellIs" dxfId="573" priority="427" operator="equal">
      <formula>"NR"</formula>
    </cfRule>
  </conditionalFormatting>
  <conditionalFormatting sqref="DH36:DI37">
    <cfRule type="cellIs" dxfId="572" priority="416" operator="equal">
      <formula>"none"</formula>
    </cfRule>
    <cfRule type="cellIs" dxfId="571" priority="417" operator="equal">
      <formula>"N/A"</formula>
    </cfRule>
    <cfRule type="cellIs" dxfId="570" priority="418" operator="equal">
      <formula>"NR"</formula>
    </cfRule>
  </conditionalFormatting>
  <conditionalFormatting sqref="AN37:AN42 AQ37:AR42">
    <cfRule type="cellIs" dxfId="569" priority="413" operator="equal">
      <formula>"none"</formula>
    </cfRule>
    <cfRule type="cellIs" dxfId="568" priority="414" operator="equal">
      <formula>"N/A"</formula>
    </cfRule>
    <cfRule type="cellIs" dxfId="567" priority="415" operator="equal">
      <formula>"NR"</formula>
    </cfRule>
  </conditionalFormatting>
  <conditionalFormatting sqref="AM37:AM42 AO37:AO42">
    <cfRule type="cellIs" dxfId="566" priority="410" operator="equal">
      <formula>"none"</formula>
    </cfRule>
    <cfRule type="cellIs" dxfId="565" priority="411" operator="equal">
      <formula>"N/A"</formula>
    </cfRule>
    <cfRule type="cellIs" dxfId="564" priority="412" operator="equal">
      <formula>"NR"</formula>
    </cfRule>
  </conditionalFormatting>
  <conditionalFormatting sqref="CA37:CD42">
    <cfRule type="cellIs" dxfId="563" priority="407" operator="equal">
      <formula>"none"</formula>
    </cfRule>
    <cfRule type="cellIs" dxfId="562" priority="408" operator="equal">
      <formula>"N/A"</formula>
    </cfRule>
    <cfRule type="cellIs" dxfId="561" priority="409" operator="equal">
      <formula>"NR"</formula>
    </cfRule>
  </conditionalFormatting>
  <conditionalFormatting sqref="BN37:BO42">
    <cfRule type="cellIs" dxfId="560" priority="404" operator="equal">
      <formula>"none"</formula>
    </cfRule>
    <cfRule type="cellIs" dxfId="559" priority="405" operator="equal">
      <formula>"N/A"</formula>
    </cfRule>
    <cfRule type="cellIs" dxfId="558" priority="406" operator="equal">
      <formula>"NR"</formula>
    </cfRule>
  </conditionalFormatting>
  <conditionalFormatting sqref="CT37:CX42">
    <cfRule type="cellIs" dxfId="557" priority="401" operator="equal">
      <formula>"none"</formula>
    </cfRule>
    <cfRule type="cellIs" dxfId="556" priority="402" operator="equal">
      <formula>"N/A"</formula>
    </cfRule>
    <cfRule type="cellIs" dxfId="555" priority="403" operator="equal">
      <formula>"NR"</formula>
    </cfRule>
  </conditionalFormatting>
  <conditionalFormatting sqref="AN43 AQ43:AR43">
    <cfRule type="cellIs" dxfId="554" priority="398" operator="equal">
      <formula>"none"</formula>
    </cfRule>
    <cfRule type="cellIs" dxfId="553" priority="399" operator="equal">
      <formula>"N/A"</formula>
    </cfRule>
    <cfRule type="cellIs" dxfId="552" priority="400" operator="equal">
      <formula>"NR"</formula>
    </cfRule>
  </conditionalFormatting>
  <conditionalFormatting sqref="AM43 AO43">
    <cfRule type="cellIs" dxfId="551" priority="395" operator="equal">
      <formula>"none"</formula>
    </cfRule>
    <cfRule type="cellIs" dxfId="550" priority="396" operator="equal">
      <formula>"N/A"</formula>
    </cfRule>
    <cfRule type="cellIs" dxfId="549" priority="397" operator="equal">
      <formula>"NR"</formula>
    </cfRule>
  </conditionalFormatting>
  <conditionalFormatting sqref="BN43:BO43">
    <cfRule type="cellIs" dxfId="548" priority="389" operator="equal">
      <formula>"none"</formula>
    </cfRule>
    <cfRule type="cellIs" dxfId="547" priority="390" operator="equal">
      <formula>"N/A"</formula>
    </cfRule>
    <cfRule type="cellIs" dxfId="546" priority="391" operator="equal">
      <formula>"NR"</formula>
    </cfRule>
  </conditionalFormatting>
  <conditionalFormatting sqref="CT43:CX43">
    <cfRule type="cellIs" dxfId="545" priority="386" operator="equal">
      <formula>"none"</formula>
    </cfRule>
    <cfRule type="cellIs" dxfId="544" priority="387" operator="equal">
      <formula>"N/A"</formula>
    </cfRule>
    <cfRule type="cellIs" dxfId="543" priority="388" operator="equal">
      <formula>"NR"</formula>
    </cfRule>
  </conditionalFormatting>
  <conditionalFormatting sqref="BY37:BZ43">
    <cfRule type="cellIs" dxfId="542" priority="383" operator="equal">
      <formula>"none"</formula>
    </cfRule>
    <cfRule type="cellIs" dxfId="541" priority="384" operator="equal">
      <formula>"N/A"</formula>
    </cfRule>
    <cfRule type="cellIs" dxfId="540" priority="385" operator="equal">
      <formula>"NR"</formula>
    </cfRule>
  </conditionalFormatting>
  <conditionalFormatting sqref="AP36">
    <cfRule type="cellIs" dxfId="539" priority="380" operator="equal">
      <formula>"none"</formula>
    </cfRule>
    <cfRule type="cellIs" dxfId="538" priority="381" operator="equal">
      <formula>"N/A"</formula>
    </cfRule>
    <cfRule type="cellIs" dxfId="537" priority="382" operator="equal">
      <formula>"NR"</formula>
    </cfRule>
  </conditionalFormatting>
  <conditionalFormatting sqref="Q37:Q42">
    <cfRule type="cellIs" dxfId="536" priority="359" operator="equal">
      <formula>"none"</formula>
    </cfRule>
    <cfRule type="cellIs" dxfId="535" priority="360" operator="equal">
      <formula>"N/A"</formula>
    </cfRule>
    <cfRule type="cellIs" dxfId="534" priority="361" operator="equal">
      <formula>"NR"</formula>
    </cfRule>
  </conditionalFormatting>
  <conditionalFormatting sqref="R37:R42">
    <cfRule type="cellIs" dxfId="533" priority="356" operator="equal">
      <formula>"none"</formula>
    </cfRule>
    <cfRule type="cellIs" dxfId="532" priority="357" operator="equal">
      <formula>"N/A"</formula>
    </cfRule>
    <cfRule type="cellIs" dxfId="531" priority="358" operator="equal">
      <formula>"NR"</formula>
    </cfRule>
  </conditionalFormatting>
  <conditionalFormatting sqref="O43:P43">
    <cfRule type="cellIs" dxfId="530" priority="353" operator="equal">
      <formula>"none"</formula>
    </cfRule>
    <cfRule type="cellIs" dxfId="529" priority="354" operator="equal">
      <formula>"N/A"</formula>
    </cfRule>
    <cfRule type="cellIs" dxfId="528" priority="355" operator="equal">
      <formula>"NR"</formula>
    </cfRule>
  </conditionalFormatting>
  <conditionalFormatting sqref="Q43">
    <cfRule type="cellIs" dxfId="527" priority="350" operator="equal">
      <formula>"none"</formula>
    </cfRule>
    <cfRule type="cellIs" dxfId="526" priority="351" operator="equal">
      <formula>"N/A"</formula>
    </cfRule>
    <cfRule type="cellIs" dxfId="525" priority="352" operator="equal">
      <formula>"NR"</formula>
    </cfRule>
  </conditionalFormatting>
  <conditionalFormatting sqref="R43">
    <cfRule type="cellIs" dxfId="524" priority="347" operator="equal">
      <formula>"none"</formula>
    </cfRule>
    <cfRule type="cellIs" dxfId="523" priority="348" operator="equal">
      <formula>"N/A"</formula>
    </cfRule>
    <cfRule type="cellIs" dxfId="522" priority="349" operator="equal">
      <formula>"NR"</formula>
    </cfRule>
  </conditionalFormatting>
  <conditionalFormatting sqref="EI36:EI37">
    <cfRule type="cellIs" dxfId="521" priority="344" operator="equal">
      <formula>"none"</formula>
    </cfRule>
    <cfRule type="cellIs" dxfId="520" priority="345" operator="equal">
      <formula>"N/A"</formula>
    </cfRule>
    <cfRule type="cellIs" dxfId="519" priority="346" operator="equal">
      <formula>"NR"</formula>
    </cfRule>
  </conditionalFormatting>
  <conditionalFormatting sqref="EH36:EH43 ED36:ED43">
    <cfRule type="cellIs" dxfId="518" priority="320" operator="equal">
      <formula>"none"</formula>
    </cfRule>
    <cfRule type="cellIs" dxfId="517" priority="321" operator="equal">
      <formula>"N/A"</formula>
    </cfRule>
    <cfRule type="cellIs" dxfId="516" priority="322" operator="equal">
      <formula>"NR"</formula>
    </cfRule>
  </conditionalFormatting>
  <conditionalFormatting sqref="AT36:AU43 AW36:AW43">
    <cfRule type="cellIs" dxfId="515" priority="341" operator="equal">
      <formula>"none"</formula>
    </cfRule>
    <cfRule type="cellIs" dxfId="514" priority="342" operator="equal">
      <formula>"N/A"</formula>
    </cfRule>
    <cfRule type="cellIs" dxfId="513" priority="343" operator="equal">
      <formula>"NR"</formula>
    </cfRule>
  </conditionalFormatting>
  <conditionalFormatting sqref="BQ36:BQ43">
    <cfRule type="cellIs" dxfId="512" priority="338" operator="equal">
      <formula>"none"</formula>
    </cfRule>
    <cfRule type="cellIs" dxfId="511" priority="339" operator="equal">
      <formula>"N/A"</formula>
    </cfRule>
    <cfRule type="cellIs" dxfId="510" priority="340" operator="equal">
      <formula>"NR"</formula>
    </cfRule>
  </conditionalFormatting>
  <conditionalFormatting sqref="BT36:BU43">
    <cfRule type="cellIs" dxfId="509" priority="335" operator="equal">
      <formula>"none"</formula>
    </cfRule>
    <cfRule type="cellIs" dxfId="508" priority="336" operator="equal">
      <formula>"N/A"</formula>
    </cfRule>
    <cfRule type="cellIs" dxfId="507" priority="337" operator="equal">
      <formula>"NR"</formula>
    </cfRule>
  </conditionalFormatting>
  <conditionalFormatting sqref="CL36:CM43">
    <cfRule type="cellIs" dxfId="506" priority="332" operator="equal">
      <formula>"none"</formula>
    </cfRule>
    <cfRule type="cellIs" dxfId="505" priority="333" operator="equal">
      <formula>"N/A"</formula>
    </cfRule>
    <cfRule type="cellIs" dxfId="504" priority="334" operator="equal">
      <formula>"NR"</formula>
    </cfRule>
  </conditionalFormatting>
  <conditionalFormatting sqref="DD36:DE43">
    <cfRule type="cellIs" dxfId="503" priority="329" operator="equal">
      <formula>"none"</formula>
    </cfRule>
    <cfRule type="cellIs" dxfId="502" priority="330" operator="equal">
      <formula>"N/A"</formula>
    </cfRule>
    <cfRule type="cellIs" dxfId="501" priority="331" operator="equal">
      <formula>"NR"</formula>
    </cfRule>
  </conditionalFormatting>
  <conditionalFormatting sqref="DU36:DU43">
    <cfRule type="cellIs" dxfId="500" priority="326" operator="equal">
      <formula>"none"</formula>
    </cfRule>
    <cfRule type="cellIs" dxfId="499" priority="327" operator="equal">
      <formula>"N/A"</formula>
    </cfRule>
    <cfRule type="cellIs" dxfId="498" priority="328" operator="equal">
      <formula>"NR"</formula>
    </cfRule>
  </conditionalFormatting>
  <conditionalFormatting sqref="EC36:EC43">
    <cfRule type="cellIs" dxfId="497" priority="323" operator="equal">
      <formula>"none"</formula>
    </cfRule>
    <cfRule type="cellIs" dxfId="496" priority="324" operator="equal">
      <formula>"N/A"</formula>
    </cfRule>
    <cfRule type="cellIs" dxfId="495" priority="325" operator="equal">
      <formula>"NR"</formula>
    </cfRule>
  </conditionalFormatting>
  <conditionalFormatting sqref="BA79:BB85">
    <cfRule type="cellIs" dxfId="494" priority="317" operator="equal">
      <formula>"none"</formula>
    </cfRule>
    <cfRule type="cellIs" dxfId="493" priority="318" operator="equal">
      <formula>"N/A"</formula>
    </cfRule>
    <cfRule type="cellIs" dxfId="492" priority="319" operator="equal">
      <formula>"NR"</formula>
    </cfRule>
  </conditionalFormatting>
  <conditionalFormatting sqref="EH21 S21:AO21 AQ21:AU21 A21:D21 EJ21:XFD21 F21:H21 K21:N21 AW21:DU21">
    <cfRule type="cellIs" dxfId="491" priority="314" operator="equal">
      <formula>"none"</formula>
    </cfRule>
    <cfRule type="cellIs" dxfId="490" priority="315" operator="equal">
      <formula>"N/A"</formula>
    </cfRule>
    <cfRule type="cellIs" dxfId="489" priority="316" operator="equal">
      <formula>"NR"</formula>
    </cfRule>
  </conditionalFormatting>
  <conditionalFormatting sqref="AP21">
    <cfRule type="cellIs" dxfId="488" priority="311" operator="equal">
      <formula>"none"</formula>
    </cfRule>
    <cfRule type="cellIs" dxfId="487" priority="312" operator="equal">
      <formula>"N/A"</formula>
    </cfRule>
    <cfRule type="cellIs" dxfId="486" priority="313" operator="equal">
      <formula>"NR"</formula>
    </cfRule>
  </conditionalFormatting>
  <conditionalFormatting sqref="O21:P21">
    <cfRule type="cellIs" dxfId="485" priority="308" operator="equal">
      <formula>"none"</formula>
    </cfRule>
    <cfRule type="cellIs" dxfId="484" priority="309" operator="equal">
      <formula>"N/A"</formula>
    </cfRule>
    <cfRule type="cellIs" dxfId="483" priority="310" operator="equal">
      <formula>"NR"</formula>
    </cfRule>
  </conditionalFormatting>
  <conditionalFormatting sqref="Q21:R21">
    <cfRule type="cellIs" dxfId="482" priority="305" operator="equal">
      <formula>"none"</formula>
    </cfRule>
    <cfRule type="cellIs" dxfId="481" priority="306" operator="equal">
      <formula>"N/A"</formula>
    </cfRule>
    <cfRule type="cellIs" dxfId="480" priority="307" operator="equal">
      <formula>"NR"</formula>
    </cfRule>
  </conditionalFormatting>
  <conditionalFormatting sqref="EI21">
    <cfRule type="cellIs" dxfId="479" priority="302" operator="equal">
      <formula>"none"</formula>
    </cfRule>
    <cfRule type="cellIs" dxfId="478" priority="303" operator="equal">
      <formula>"N/A"</formula>
    </cfRule>
    <cfRule type="cellIs" dxfId="477" priority="304" operator="equal">
      <formula>"NR"</formula>
    </cfRule>
  </conditionalFormatting>
  <conditionalFormatting sqref="EJ24:XFD24 A24:D24 S24:AO24 AQ24:AU24 EH24 K24:N24 G24:H24 DI24:DU24 AW24:DG24">
    <cfRule type="cellIs" dxfId="476" priority="299" operator="equal">
      <formula>"none"</formula>
    </cfRule>
    <cfRule type="cellIs" dxfId="475" priority="300" operator="equal">
      <formula>"N/A"</formula>
    </cfRule>
    <cfRule type="cellIs" dxfId="474" priority="301" operator="equal">
      <formula>"NR"</formula>
    </cfRule>
  </conditionalFormatting>
  <conditionalFormatting sqref="AP24">
    <cfRule type="cellIs" dxfId="473" priority="296" operator="equal">
      <formula>"none"</formula>
    </cfRule>
    <cfRule type="cellIs" dxfId="472" priority="297" operator="equal">
      <formula>"N/A"</formula>
    </cfRule>
    <cfRule type="cellIs" dxfId="471" priority="298" operator="equal">
      <formula>"NR"</formula>
    </cfRule>
  </conditionalFormatting>
  <conditionalFormatting sqref="O24:Q24">
    <cfRule type="cellIs" dxfId="470" priority="293" operator="equal">
      <formula>"none"</formula>
    </cfRule>
    <cfRule type="cellIs" dxfId="469" priority="294" operator="equal">
      <formula>"N/A"</formula>
    </cfRule>
    <cfRule type="cellIs" dxfId="468" priority="295" operator="equal">
      <formula>"NR"</formula>
    </cfRule>
  </conditionalFormatting>
  <conditionalFormatting sqref="R24">
    <cfRule type="cellIs" dxfId="467" priority="290" operator="equal">
      <formula>"none"</formula>
    </cfRule>
    <cfRule type="cellIs" dxfId="466" priority="291" operator="equal">
      <formula>"N/A"</formula>
    </cfRule>
    <cfRule type="cellIs" dxfId="465" priority="292" operator="equal">
      <formula>"NR"</formula>
    </cfRule>
  </conditionalFormatting>
  <conditionalFormatting sqref="EI24">
    <cfRule type="cellIs" dxfId="464" priority="287" operator="equal">
      <formula>"none"</formula>
    </cfRule>
    <cfRule type="cellIs" dxfId="463" priority="288" operator="equal">
      <formula>"N/A"</formula>
    </cfRule>
    <cfRule type="cellIs" dxfId="462" priority="289" operator="equal">
      <formula>"NR"</formula>
    </cfRule>
  </conditionalFormatting>
  <conditionalFormatting sqref="EJ23:XFD23 A23:D23 S23:AO23 AQ23:AU23 EH23 K23:N23 G23:H23 DI23:DU23 AW23:DG23">
    <cfRule type="cellIs" dxfId="461" priority="284" operator="equal">
      <formula>"none"</formula>
    </cfRule>
    <cfRule type="cellIs" dxfId="460" priority="285" operator="equal">
      <formula>"N/A"</formula>
    </cfRule>
    <cfRule type="cellIs" dxfId="459" priority="286" operator="equal">
      <formula>"NR"</formula>
    </cfRule>
  </conditionalFormatting>
  <conditionalFormatting sqref="AP23">
    <cfRule type="cellIs" dxfId="458" priority="281" operator="equal">
      <formula>"none"</formula>
    </cfRule>
    <cfRule type="cellIs" dxfId="457" priority="282" operator="equal">
      <formula>"N/A"</formula>
    </cfRule>
    <cfRule type="cellIs" dxfId="456" priority="283" operator="equal">
      <formula>"NR"</formula>
    </cfRule>
  </conditionalFormatting>
  <conditionalFormatting sqref="O23:Q23">
    <cfRule type="cellIs" dxfId="455" priority="278" operator="equal">
      <formula>"none"</formula>
    </cfRule>
    <cfRule type="cellIs" dxfId="454" priority="279" operator="equal">
      <formula>"N/A"</formula>
    </cfRule>
    <cfRule type="cellIs" dxfId="453" priority="280" operator="equal">
      <formula>"NR"</formula>
    </cfRule>
  </conditionalFormatting>
  <conditionalFormatting sqref="R23">
    <cfRule type="cellIs" dxfId="452" priority="275" operator="equal">
      <formula>"none"</formula>
    </cfRule>
    <cfRule type="cellIs" dxfId="451" priority="276" operator="equal">
      <formula>"N/A"</formula>
    </cfRule>
    <cfRule type="cellIs" dxfId="450" priority="277" operator="equal">
      <formula>"NR"</formula>
    </cfRule>
  </conditionalFormatting>
  <conditionalFormatting sqref="EI23">
    <cfRule type="cellIs" dxfId="449" priority="272" operator="equal">
      <formula>"none"</formula>
    </cfRule>
    <cfRule type="cellIs" dxfId="448" priority="273" operator="equal">
      <formula>"N/A"</formula>
    </cfRule>
    <cfRule type="cellIs" dxfId="447" priority="274" operator="equal">
      <formula>"NR"</formula>
    </cfRule>
  </conditionalFormatting>
  <conditionalFormatting sqref="EC93:ED93 EA93 EH93:XFD93 A93:B93 D93 K93:AU93 DP93:DU93 F93:G93 AW93:DM93">
    <cfRule type="cellIs" dxfId="446" priority="269" operator="equal">
      <formula>"none"</formula>
    </cfRule>
    <cfRule type="cellIs" dxfId="445" priority="270" operator="equal">
      <formula>"N/A"</formula>
    </cfRule>
    <cfRule type="cellIs" dxfId="444" priority="271" operator="equal">
      <formula>"NR"</formula>
    </cfRule>
  </conditionalFormatting>
  <conditionalFormatting sqref="EC92:ED92 EA92 EH92:XFD92 A92:B92 D92 K92:AU92 DP92:DU92 F92:G92 AW92:DM92">
    <cfRule type="cellIs" dxfId="443" priority="266" operator="equal">
      <formula>"none"</formula>
    </cfRule>
    <cfRule type="cellIs" dxfId="442" priority="267" operator="equal">
      <formula>"N/A"</formula>
    </cfRule>
    <cfRule type="cellIs" dxfId="441" priority="268" operator="equal">
      <formula>"NR"</formula>
    </cfRule>
  </conditionalFormatting>
  <conditionalFormatting sqref="EC96:ED96 EA96 EH96:XFD96 A96:B96 D96 K96:AU96 DP96:DU96 F96:G96 AW96:DM96">
    <cfRule type="cellIs" dxfId="440" priority="263" operator="equal">
      <formula>"none"</formula>
    </cfRule>
    <cfRule type="cellIs" dxfId="439" priority="264" operator="equal">
      <formula>"N/A"</formula>
    </cfRule>
    <cfRule type="cellIs" dxfId="438" priority="265" operator="equal">
      <formula>"NR"</formula>
    </cfRule>
  </conditionalFormatting>
  <conditionalFormatting sqref="EC95:ED95 EA95 EH95:XFD95 A95:B95 D95 K95:AU95 DP95:DU95 F95:G95 AW95:DM95">
    <cfRule type="cellIs" dxfId="437" priority="260" operator="equal">
      <formula>"none"</formula>
    </cfRule>
    <cfRule type="cellIs" dxfId="436" priority="261" operator="equal">
      <formula>"N/A"</formula>
    </cfRule>
    <cfRule type="cellIs" dxfId="435" priority="262" operator="equal">
      <formula>"NR"</formula>
    </cfRule>
  </conditionalFormatting>
  <conditionalFormatting sqref="EC99:ED99 EA99 EH99:XFD99 A99:B99 D99 K99:AU99 DP99:DU99 F99:G99 AW99:DM99">
    <cfRule type="cellIs" dxfId="434" priority="257" operator="equal">
      <formula>"none"</formula>
    </cfRule>
    <cfRule type="cellIs" dxfId="433" priority="258" operator="equal">
      <formula>"N/A"</formula>
    </cfRule>
    <cfRule type="cellIs" dxfId="432" priority="259" operator="equal">
      <formula>"NR"</formula>
    </cfRule>
  </conditionalFormatting>
  <conditionalFormatting sqref="EC98:ED98 EA98 EH98:XFD98 A98:B98 D98 K98:AU98 DP98:DU98 F98:G98 AW98:DM98">
    <cfRule type="cellIs" dxfId="431" priority="254" operator="equal">
      <formula>"none"</formula>
    </cfRule>
    <cfRule type="cellIs" dxfId="430" priority="255" operator="equal">
      <formula>"N/A"</formula>
    </cfRule>
    <cfRule type="cellIs" dxfId="429" priority="256" operator="equal">
      <formula>"NR"</formula>
    </cfRule>
  </conditionalFormatting>
  <conditionalFormatting sqref="EC101:ED101 EA101 EH101:XFD101 A101:D101 K101:AU101 DP101:DU101 F101:G101 AW101:DM101">
    <cfRule type="cellIs" dxfId="428" priority="251" operator="equal">
      <formula>"none"</formula>
    </cfRule>
    <cfRule type="cellIs" dxfId="427" priority="252" operator="equal">
      <formula>"N/A"</formula>
    </cfRule>
    <cfRule type="cellIs" dxfId="426" priority="253" operator="equal">
      <formula>"NR"</formula>
    </cfRule>
  </conditionalFormatting>
  <conditionalFormatting sqref="DY107 EA107 EH107:XFD107 EC107:ED107 A107:D107 K107:AU107 G107 AW107:DU107">
    <cfRule type="cellIs" dxfId="425" priority="248" operator="equal">
      <formula>"none"</formula>
    </cfRule>
    <cfRule type="cellIs" dxfId="424" priority="249" operator="equal">
      <formula>"N/A"</formula>
    </cfRule>
    <cfRule type="cellIs" dxfId="423" priority="250" operator="equal">
      <formula>"NR"</formula>
    </cfRule>
  </conditionalFormatting>
  <conditionalFormatting sqref="EC109:ED109 EA109 DY109 EH109:XFD109 A109:D109 K109:AU109 G109 AW109:DU109">
    <cfRule type="cellIs" dxfId="422" priority="245" operator="equal">
      <formula>"none"</formula>
    </cfRule>
    <cfRule type="cellIs" dxfId="421" priority="246" operator="equal">
      <formula>"N/A"</formula>
    </cfRule>
    <cfRule type="cellIs" dxfId="420" priority="247" operator="equal">
      <formula>"NR"</formula>
    </cfRule>
  </conditionalFormatting>
  <conditionalFormatting sqref="DY111 EA111 EH111:XFD111 EC111:ED111 A111:D111 K111:AU111 G111 AW111:DU111">
    <cfRule type="cellIs" dxfId="419" priority="242" operator="equal">
      <formula>"none"</formula>
    </cfRule>
    <cfRule type="cellIs" dxfId="418" priority="243" operator="equal">
      <formula>"N/A"</formula>
    </cfRule>
    <cfRule type="cellIs" dxfId="417" priority="244" operator="equal">
      <formula>"NR"</formula>
    </cfRule>
  </conditionalFormatting>
  <conditionalFormatting sqref="B127:C127 B126:N126 DU127 B128:J128 L128:V128 Q126:AU126 AE128 AK128:AU128 BN128:BP128 BR128:CG128 CO128:DE128 DT128 EV128:FA128 F127 FB126:XFD128 DJ126:DX126 I127:J127 AW128:BE128 AW126:DG126">
    <cfRule type="cellIs" dxfId="416" priority="239" operator="equal">
      <formula>"none"</formula>
    </cfRule>
    <cfRule type="cellIs" dxfId="415" priority="240" operator="equal">
      <formula>"N/A"</formula>
    </cfRule>
    <cfRule type="cellIs" dxfId="414" priority="241" operator="equal">
      <formula>"NR"</formula>
    </cfRule>
  </conditionalFormatting>
  <conditionalFormatting sqref="DV127:DX127 EG127">
    <cfRule type="cellIs" dxfId="413" priority="236" operator="equal">
      <formula>"none"</formula>
    </cfRule>
    <cfRule type="cellIs" dxfId="412" priority="237" operator="equal">
      <formula>"N/A"</formula>
    </cfRule>
    <cfRule type="cellIs" dxfId="411" priority="238" operator="equal">
      <formula>"NR"</formula>
    </cfRule>
  </conditionalFormatting>
  <conditionalFormatting sqref="D127:E127 Q127:AU127 K127:N127 G127:H127 DJ127:DT127 AW127:DG127">
    <cfRule type="cellIs" dxfId="410" priority="233" operator="equal">
      <formula>"none"</formula>
    </cfRule>
    <cfRule type="cellIs" dxfId="409" priority="234" operator="equal">
      <formula>"N/A"</formula>
    </cfRule>
    <cfRule type="cellIs" dxfId="408" priority="235" operator="equal">
      <formula>"NR"</formula>
    </cfRule>
  </conditionalFormatting>
  <conditionalFormatting sqref="EI127:EO127">
    <cfRule type="cellIs" dxfId="407" priority="230" operator="equal">
      <formula>"none"</formula>
    </cfRule>
    <cfRule type="cellIs" dxfId="406" priority="231" operator="equal">
      <formula>"N/A"</formula>
    </cfRule>
    <cfRule type="cellIs" dxfId="405" priority="232" operator="equal">
      <formula>"NR"</formula>
    </cfRule>
  </conditionalFormatting>
  <conditionalFormatting sqref="EP126:FA127">
    <cfRule type="cellIs" dxfId="404" priority="227" operator="equal">
      <formula>"none"</formula>
    </cfRule>
    <cfRule type="cellIs" dxfId="403" priority="228" operator="equal">
      <formula>"N/A"</formula>
    </cfRule>
    <cfRule type="cellIs" dxfId="402" priority="229" operator="equal">
      <formula>"NR"</formula>
    </cfRule>
  </conditionalFormatting>
  <conditionalFormatting sqref="K128">
    <cfRule type="containsText" dxfId="401" priority="226" operator="containsText" text="open-ended">
      <formula>NOT(ISERROR(SEARCH("open-ended",K128)))</formula>
    </cfRule>
  </conditionalFormatting>
  <conditionalFormatting sqref="O126:P127">
    <cfRule type="cellIs" dxfId="400" priority="223" operator="equal">
      <formula>"none"</formula>
    </cfRule>
    <cfRule type="cellIs" dxfId="399" priority="224" operator="equal">
      <formula>"N/A"</formula>
    </cfRule>
    <cfRule type="cellIs" dxfId="398" priority="225" operator="equal">
      <formula>"NR"</formula>
    </cfRule>
  </conditionalFormatting>
  <conditionalFormatting sqref="W128:Z128">
    <cfRule type="cellIs" dxfId="397" priority="220" operator="equal">
      <formula>"none"</formula>
    </cfRule>
    <cfRule type="cellIs" dxfId="396" priority="221" operator="equal">
      <formula>"N/A"</formula>
    </cfRule>
    <cfRule type="cellIs" dxfId="395" priority="222" operator="equal">
      <formula>"NR"</formula>
    </cfRule>
  </conditionalFormatting>
  <conditionalFormatting sqref="AA128:AD128">
    <cfRule type="cellIs" dxfId="394" priority="217" operator="equal">
      <formula>"none"</formula>
    </cfRule>
    <cfRule type="cellIs" dxfId="393" priority="218" operator="equal">
      <formula>"N/A"</formula>
    </cfRule>
    <cfRule type="cellIs" dxfId="392" priority="219" operator="equal">
      <formula>"NR"</formula>
    </cfRule>
  </conditionalFormatting>
  <conditionalFormatting sqref="AF128:AJ128">
    <cfRule type="cellIs" dxfId="391" priority="214" operator="equal">
      <formula>"none"</formula>
    </cfRule>
    <cfRule type="cellIs" dxfId="390" priority="215" operator="equal">
      <formula>"N/A"</formula>
    </cfRule>
    <cfRule type="cellIs" dxfId="389" priority="216" operator="equal">
      <formula>"NR"</formula>
    </cfRule>
  </conditionalFormatting>
  <conditionalFormatting sqref="BF128:BM128">
    <cfRule type="cellIs" dxfId="388" priority="211" operator="equal">
      <formula>"none"</formula>
    </cfRule>
    <cfRule type="cellIs" dxfId="387" priority="212" operator="equal">
      <formula>"N/A"</formula>
    </cfRule>
    <cfRule type="cellIs" dxfId="386" priority="213" operator="equal">
      <formula>"NR"</formula>
    </cfRule>
  </conditionalFormatting>
  <conditionalFormatting sqref="BQ128">
    <cfRule type="cellIs" dxfId="385" priority="208" operator="equal">
      <formula>"none"</formula>
    </cfRule>
    <cfRule type="cellIs" dxfId="384" priority="209" operator="equal">
      <formula>"N/A"</formula>
    </cfRule>
    <cfRule type="cellIs" dxfId="383" priority="210" operator="equal">
      <formula>"NR"</formula>
    </cfRule>
  </conditionalFormatting>
  <conditionalFormatting sqref="CH128:CN128">
    <cfRule type="cellIs" dxfId="382" priority="205" operator="equal">
      <formula>"none"</formula>
    </cfRule>
    <cfRule type="cellIs" dxfId="381" priority="206" operator="equal">
      <formula>"N/A"</formula>
    </cfRule>
    <cfRule type="cellIs" dxfId="380" priority="207" operator="equal">
      <formula>"NR"</formula>
    </cfRule>
  </conditionalFormatting>
  <conditionalFormatting sqref="DF128:DG128 DJ128:DS128">
    <cfRule type="cellIs" dxfId="379" priority="202" operator="equal">
      <formula>"none"</formula>
    </cfRule>
    <cfRule type="cellIs" dxfId="378" priority="203" operator="equal">
      <formula>"N/A"</formula>
    </cfRule>
    <cfRule type="cellIs" dxfId="377" priority="204" operator="equal">
      <formula>"NR"</formula>
    </cfRule>
  </conditionalFormatting>
  <conditionalFormatting sqref="DV128:DX128">
    <cfRule type="cellIs" dxfId="376" priority="199" operator="equal">
      <formula>"none"</formula>
    </cfRule>
    <cfRule type="cellIs" dxfId="375" priority="200" operator="equal">
      <formula>"N/A"</formula>
    </cfRule>
    <cfRule type="cellIs" dxfId="374" priority="201" operator="equal">
      <formula>"NR"</formula>
    </cfRule>
  </conditionalFormatting>
  <conditionalFormatting sqref="EP128:EU128">
    <cfRule type="cellIs" dxfId="373" priority="196" operator="equal">
      <formula>"none"</formula>
    </cfRule>
    <cfRule type="cellIs" dxfId="372" priority="197" operator="equal">
      <formula>"N/A"</formula>
    </cfRule>
    <cfRule type="cellIs" dxfId="371" priority="198" operator="equal">
      <formula>"NR"</formula>
    </cfRule>
  </conditionalFormatting>
  <conditionalFormatting sqref="DZ44 DZ29:DZ34 DZ86:DZ91 DZ102:DZ123 DZ46:DZ79">
    <cfRule type="cellIs" dxfId="370" priority="193" operator="equal">
      <formula>"none"</formula>
    </cfRule>
    <cfRule type="cellIs" dxfId="369" priority="194" operator="equal">
      <formula>"N/A"</formula>
    </cfRule>
    <cfRule type="cellIs" dxfId="368" priority="195" operator="equal">
      <formula>"NR"</formula>
    </cfRule>
  </conditionalFormatting>
  <conditionalFormatting sqref="DZ28">
    <cfRule type="cellIs" dxfId="367" priority="190" operator="equal">
      <formula>"none"</formula>
    </cfRule>
    <cfRule type="cellIs" dxfId="366" priority="191" operator="equal">
      <formula>"N/A"</formula>
    </cfRule>
    <cfRule type="cellIs" dxfId="365" priority="192" operator="equal">
      <formula>"NR"</formula>
    </cfRule>
  </conditionalFormatting>
  <conditionalFormatting sqref="DZ45">
    <cfRule type="cellIs" dxfId="364" priority="187" operator="equal">
      <formula>"none"</formula>
    </cfRule>
    <cfRule type="cellIs" dxfId="363" priority="188" operator="equal">
      <formula>"N/A"</formula>
    </cfRule>
    <cfRule type="cellIs" dxfId="362" priority="189" operator="equal">
      <formula>"NR"</formula>
    </cfRule>
  </conditionalFormatting>
  <conditionalFormatting sqref="DZ80:DZ85">
    <cfRule type="cellIs" dxfId="361" priority="184" operator="equal">
      <formula>"none"</formula>
    </cfRule>
    <cfRule type="cellIs" dxfId="360" priority="185" operator="equal">
      <formula>"N/A"</formula>
    </cfRule>
    <cfRule type="cellIs" dxfId="359" priority="186" operator="equal">
      <formula>"NR"</formula>
    </cfRule>
  </conditionalFormatting>
  <conditionalFormatting sqref="DZ125:DZ128">
    <cfRule type="cellIs" dxfId="358" priority="178" operator="equal">
      <formula>"none"</formula>
    </cfRule>
    <cfRule type="cellIs" dxfId="357" priority="179" operator="equal">
      <formula>"N/A"</formula>
    </cfRule>
    <cfRule type="cellIs" dxfId="356" priority="180" operator="equal">
      <formula>"NR"</formula>
    </cfRule>
  </conditionalFormatting>
  <conditionalFormatting sqref="DZ124">
    <cfRule type="cellIs" dxfId="355" priority="175" operator="equal">
      <formula>"none"</formula>
    </cfRule>
    <cfRule type="cellIs" dxfId="354" priority="176" operator="equal">
      <formula>"N/A"</formula>
    </cfRule>
    <cfRule type="cellIs" dxfId="353" priority="177" operator="equal">
      <formula>"NR"</formula>
    </cfRule>
  </conditionalFormatting>
  <conditionalFormatting sqref="DZ94">
    <cfRule type="cellIs" dxfId="352" priority="172" operator="equal">
      <formula>"none"</formula>
    </cfRule>
    <cfRule type="cellIs" dxfId="351" priority="173" operator="equal">
      <formula>"N/A"</formula>
    </cfRule>
    <cfRule type="cellIs" dxfId="350" priority="174" operator="equal">
      <formula>"NR"</formula>
    </cfRule>
  </conditionalFormatting>
  <conditionalFormatting sqref="DZ97">
    <cfRule type="cellIs" dxfId="349" priority="169" operator="equal">
      <formula>"none"</formula>
    </cfRule>
    <cfRule type="cellIs" dxfId="348" priority="170" operator="equal">
      <formula>"N/A"</formula>
    </cfRule>
    <cfRule type="cellIs" dxfId="347" priority="171" operator="equal">
      <formula>"NR"</formula>
    </cfRule>
  </conditionalFormatting>
  <conditionalFormatting sqref="DZ100">
    <cfRule type="cellIs" dxfId="346" priority="166" operator="equal">
      <formula>"none"</formula>
    </cfRule>
    <cfRule type="cellIs" dxfId="345" priority="167" operator="equal">
      <formula>"N/A"</formula>
    </cfRule>
    <cfRule type="cellIs" dxfId="344" priority="168" operator="equal">
      <formula>"NR"</formula>
    </cfRule>
  </conditionalFormatting>
  <conditionalFormatting sqref="DZ93">
    <cfRule type="cellIs" dxfId="343" priority="163" operator="equal">
      <formula>"none"</formula>
    </cfRule>
    <cfRule type="cellIs" dxfId="342" priority="164" operator="equal">
      <formula>"N/A"</formula>
    </cfRule>
    <cfRule type="cellIs" dxfId="341" priority="165" operator="equal">
      <formula>"NR"</formula>
    </cfRule>
  </conditionalFormatting>
  <conditionalFormatting sqref="DZ92">
    <cfRule type="cellIs" dxfId="340" priority="160" operator="equal">
      <formula>"none"</formula>
    </cfRule>
    <cfRule type="cellIs" dxfId="339" priority="161" operator="equal">
      <formula>"N/A"</formula>
    </cfRule>
    <cfRule type="cellIs" dxfId="338" priority="162" operator="equal">
      <formula>"NR"</formula>
    </cfRule>
  </conditionalFormatting>
  <conditionalFormatting sqref="DZ96">
    <cfRule type="cellIs" dxfId="337" priority="157" operator="equal">
      <formula>"none"</formula>
    </cfRule>
    <cfRule type="cellIs" dxfId="336" priority="158" operator="equal">
      <formula>"N/A"</formula>
    </cfRule>
    <cfRule type="cellIs" dxfId="335" priority="159" operator="equal">
      <formula>"NR"</formula>
    </cfRule>
  </conditionalFormatting>
  <conditionalFormatting sqref="DZ95">
    <cfRule type="cellIs" dxfId="334" priority="154" operator="equal">
      <formula>"none"</formula>
    </cfRule>
    <cfRule type="cellIs" dxfId="333" priority="155" operator="equal">
      <formula>"N/A"</formula>
    </cfRule>
    <cfRule type="cellIs" dxfId="332" priority="156" operator="equal">
      <formula>"NR"</formula>
    </cfRule>
  </conditionalFormatting>
  <conditionalFormatting sqref="DZ99">
    <cfRule type="cellIs" dxfId="331" priority="151" operator="equal">
      <formula>"none"</formula>
    </cfRule>
    <cfRule type="cellIs" dxfId="330" priority="152" operator="equal">
      <formula>"N/A"</formula>
    </cfRule>
    <cfRule type="cellIs" dxfId="329" priority="153" operator="equal">
      <formula>"NR"</formula>
    </cfRule>
  </conditionalFormatting>
  <conditionalFormatting sqref="DZ98">
    <cfRule type="cellIs" dxfId="328" priority="148" operator="equal">
      <formula>"none"</formula>
    </cfRule>
    <cfRule type="cellIs" dxfId="327" priority="149" operator="equal">
      <formula>"N/A"</formula>
    </cfRule>
    <cfRule type="cellIs" dxfId="326" priority="150" operator="equal">
      <formula>"NR"</formula>
    </cfRule>
  </conditionalFormatting>
  <conditionalFormatting sqref="DZ101">
    <cfRule type="cellIs" dxfId="325" priority="145" operator="equal">
      <formula>"none"</formula>
    </cfRule>
    <cfRule type="cellIs" dxfId="324" priority="146" operator="equal">
      <formula>"N/A"</formula>
    </cfRule>
    <cfRule type="cellIs" dxfId="323" priority="147" operator="equal">
      <formula>"NR"</formula>
    </cfRule>
  </conditionalFormatting>
  <conditionalFormatting sqref="EE29:EE33 EE86:EE91 EE121:EE123 EE102:EE106 EE77:EE78 EE44:EE59 EE108 EE110 EE112 EE125:EE128">
    <cfRule type="cellIs" dxfId="322" priority="61" operator="equal">
      <formula>"none"</formula>
    </cfRule>
    <cfRule type="cellIs" dxfId="321" priority="62" operator="equal">
      <formula>"N/A"</formula>
    </cfRule>
    <cfRule type="cellIs" dxfId="320" priority="63" operator="equal">
      <formula>"NR"</formula>
    </cfRule>
  </conditionalFormatting>
  <conditionalFormatting sqref="EE60:EE76">
    <cfRule type="cellIs" dxfId="319" priority="58" operator="equal">
      <formula>"none"</formula>
    </cfRule>
    <cfRule type="cellIs" dxfId="318" priority="59" operator="equal">
      <formula>"N/A"</formula>
    </cfRule>
    <cfRule type="cellIs" dxfId="317" priority="60" operator="equal">
      <formula>"NR"</formula>
    </cfRule>
  </conditionalFormatting>
  <conditionalFormatting sqref="EE113:EE120">
    <cfRule type="cellIs" dxfId="316" priority="55" operator="equal">
      <formula>"none"</formula>
    </cfRule>
    <cfRule type="cellIs" dxfId="315" priority="56" operator="equal">
      <formula>"N/A"</formula>
    </cfRule>
    <cfRule type="cellIs" dxfId="314" priority="57" operator="equal">
      <formula>"NR"</formula>
    </cfRule>
  </conditionalFormatting>
  <conditionalFormatting sqref="EE124">
    <cfRule type="cellIs" dxfId="313" priority="52" operator="equal">
      <formula>"none"</formula>
    </cfRule>
    <cfRule type="cellIs" dxfId="312" priority="53" operator="equal">
      <formula>"N/A"</formula>
    </cfRule>
    <cfRule type="cellIs" dxfId="311" priority="54" operator="equal">
      <formula>"NR"</formula>
    </cfRule>
  </conditionalFormatting>
  <conditionalFormatting sqref="EE94">
    <cfRule type="cellIs" dxfId="310" priority="49" operator="equal">
      <formula>"none"</formula>
    </cfRule>
    <cfRule type="cellIs" dxfId="309" priority="50" operator="equal">
      <formula>"N/A"</formula>
    </cfRule>
    <cfRule type="cellIs" dxfId="308" priority="51" operator="equal">
      <formula>"NR"</formula>
    </cfRule>
  </conditionalFormatting>
  <conditionalFormatting sqref="EE97">
    <cfRule type="cellIs" dxfId="307" priority="46" operator="equal">
      <formula>"none"</formula>
    </cfRule>
    <cfRule type="cellIs" dxfId="306" priority="47" operator="equal">
      <formula>"N/A"</formula>
    </cfRule>
    <cfRule type="cellIs" dxfId="305" priority="48" operator="equal">
      <formula>"NR"</formula>
    </cfRule>
  </conditionalFormatting>
  <conditionalFormatting sqref="EE100">
    <cfRule type="cellIs" dxfId="304" priority="43" operator="equal">
      <formula>"none"</formula>
    </cfRule>
    <cfRule type="cellIs" dxfId="303" priority="44" operator="equal">
      <formula>"N/A"</formula>
    </cfRule>
    <cfRule type="cellIs" dxfId="302" priority="45" operator="equal">
      <formula>"NR"</formula>
    </cfRule>
  </conditionalFormatting>
  <conditionalFormatting sqref="EE79:EE85">
    <cfRule type="cellIs" dxfId="301" priority="40" operator="equal">
      <formula>"none"</formula>
    </cfRule>
    <cfRule type="cellIs" dxfId="300" priority="41" operator="equal">
      <formula>"N/A"</formula>
    </cfRule>
    <cfRule type="cellIs" dxfId="299" priority="42" operator="equal">
      <formula>"NR"</formula>
    </cfRule>
  </conditionalFormatting>
  <conditionalFormatting sqref="EE36:EE43">
    <cfRule type="cellIs" dxfId="298" priority="37" operator="equal">
      <formula>"none"</formula>
    </cfRule>
    <cfRule type="cellIs" dxfId="297" priority="38" operator="equal">
      <formula>"N/A"</formula>
    </cfRule>
    <cfRule type="cellIs" dxfId="296" priority="39" operator="equal">
      <formula>"NR"</formula>
    </cfRule>
  </conditionalFormatting>
  <conditionalFormatting sqref="EE93">
    <cfRule type="cellIs" dxfId="295" priority="34" operator="equal">
      <formula>"none"</formula>
    </cfRule>
    <cfRule type="cellIs" dxfId="294" priority="35" operator="equal">
      <formula>"N/A"</formula>
    </cfRule>
    <cfRule type="cellIs" dxfId="293" priority="36" operator="equal">
      <formula>"NR"</formula>
    </cfRule>
  </conditionalFormatting>
  <conditionalFormatting sqref="EE92">
    <cfRule type="cellIs" dxfId="292" priority="31" operator="equal">
      <formula>"none"</formula>
    </cfRule>
    <cfRule type="cellIs" dxfId="291" priority="32" operator="equal">
      <formula>"N/A"</formula>
    </cfRule>
    <cfRule type="cellIs" dxfId="290" priority="33" operator="equal">
      <formula>"NR"</formula>
    </cfRule>
  </conditionalFormatting>
  <conditionalFormatting sqref="EE96">
    <cfRule type="cellIs" dxfId="289" priority="28" operator="equal">
      <formula>"none"</formula>
    </cfRule>
    <cfRule type="cellIs" dxfId="288" priority="29" operator="equal">
      <formula>"N/A"</formula>
    </cfRule>
    <cfRule type="cellIs" dxfId="287" priority="30" operator="equal">
      <formula>"NR"</formula>
    </cfRule>
  </conditionalFormatting>
  <conditionalFormatting sqref="EE95">
    <cfRule type="cellIs" dxfId="286" priority="25" operator="equal">
      <formula>"none"</formula>
    </cfRule>
    <cfRule type="cellIs" dxfId="285" priority="26" operator="equal">
      <formula>"N/A"</formula>
    </cfRule>
    <cfRule type="cellIs" dxfId="284" priority="27" operator="equal">
      <formula>"NR"</formula>
    </cfRule>
  </conditionalFormatting>
  <conditionalFormatting sqref="EE99">
    <cfRule type="cellIs" dxfId="283" priority="22" operator="equal">
      <formula>"none"</formula>
    </cfRule>
    <cfRule type="cellIs" dxfId="282" priority="23" operator="equal">
      <formula>"N/A"</formula>
    </cfRule>
    <cfRule type="cellIs" dxfId="281" priority="24" operator="equal">
      <formula>"NR"</formula>
    </cfRule>
  </conditionalFormatting>
  <conditionalFormatting sqref="EE98">
    <cfRule type="cellIs" dxfId="280" priority="19" operator="equal">
      <formula>"none"</formula>
    </cfRule>
    <cfRule type="cellIs" dxfId="279" priority="20" operator="equal">
      <formula>"N/A"</formula>
    </cfRule>
    <cfRule type="cellIs" dxfId="278" priority="21" operator="equal">
      <formula>"NR"</formula>
    </cfRule>
  </conditionalFormatting>
  <conditionalFormatting sqref="EE101">
    <cfRule type="cellIs" dxfId="277" priority="16" operator="equal">
      <formula>"none"</formula>
    </cfRule>
    <cfRule type="cellIs" dxfId="276" priority="17" operator="equal">
      <formula>"N/A"</formula>
    </cfRule>
    <cfRule type="cellIs" dxfId="275" priority="18" operator="equal">
      <formula>"NR"</formula>
    </cfRule>
  </conditionalFormatting>
  <conditionalFormatting sqref="EE107">
    <cfRule type="cellIs" dxfId="274" priority="13" operator="equal">
      <formula>"none"</formula>
    </cfRule>
    <cfRule type="cellIs" dxfId="273" priority="14" operator="equal">
      <formula>"N/A"</formula>
    </cfRule>
    <cfRule type="cellIs" dxfId="272" priority="15" operator="equal">
      <formula>"NR"</formula>
    </cfRule>
  </conditionalFormatting>
  <conditionalFormatting sqref="EE109">
    <cfRule type="cellIs" dxfId="271" priority="10" operator="equal">
      <formula>"none"</formula>
    </cfRule>
    <cfRule type="cellIs" dxfId="270" priority="11" operator="equal">
      <formula>"N/A"</formula>
    </cfRule>
    <cfRule type="cellIs" dxfId="269" priority="12" operator="equal">
      <formula>"NR"</formula>
    </cfRule>
  </conditionalFormatting>
  <conditionalFormatting sqref="EE111">
    <cfRule type="cellIs" dxfId="268" priority="7" operator="equal">
      <formula>"none"</formula>
    </cfRule>
    <cfRule type="cellIs" dxfId="267" priority="8" operator="equal">
      <formula>"N/A"</formula>
    </cfRule>
    <cfRule type="cellIs" dxfId="266" priority="9" operator="equal">
      <formula>"NR"</formula>
    </cfRule>
  </conditionalFormatting>
  <conditionalFormatting sqref="EF77:EF78">
    <cfRule type="cellIs" dxfId="265" priority="4" operator="equal">
      <formula>"none"</formula>
    </cfRule>
    <cfRule type="cellIs" dxfId="264" priority="5" operator="equal">
      <formula>"N/A"</formula>
    </cfRule>
    <cfRule type="cellIs" dxfId="263" priority="6" operator="equal">
      <formula>"NR"</formula>
    </cfRule>
  </conditionalFormatting>
  <conditionalFormatting sqref="EF112:EF127">
    <cfRule type="cellIs" dxfId="262" priority="1" operator="equal">
      <formula>"none"</formula>
    </cfRule>
    <cfRule type="cellIs" dxfId="261" priority="2" operator="equal">
      <formula>"N/A"</formula>
    </cfRule>
    <cfRule type="cellIs" dxfId="260" priority="3" operator="equal">
      <formula>"NR"</formula>
    </cfRule>
  </conditionalFormatting>
  <hyperlinks>
    <hyperlink ref="D1" location="'Code Book'!A1" display="Click here for code book" xr:uid="{00000000-0004-0000-0000-000000000000}"/>
    <hyperlink ref="F1:L1" location="Source_Data" display="Source Data" xr:uid="{00000000-0004-0000-0000-000001000000}"/>
    <hyperlink ref="M1:V1" location="Perspective" display="Perspective" xr:uid="{00000000-0004-0000-0000-000002000000}"/>
    <hyperlink ref="W1:AC1" location="Timeframe" display="Timeframe" xr:uid="{00000000-0004-0000-0000-000003000000}"/>
    <hyperlink ref="AD1:AM1" location="Costing_Frame" display="Costing frame                                                           Costing frame                                                           Costing frame                                                           " xr:uid="{00000000-0004-0000-0000-000004000000}"/>
    <hyperlink ref="BC1:BE1" location="Type_Cost" display="Type of Cost" xr:uid="{00000000-0004-0000-0000-000005000000}"/>
    <hyperlink ref="BF1:BP1" location="Sampling" display="Sampling                                                     Sampling                                                     Sampling                                                     " xr:uid="{00000000-0004-0000-0000-000006000000}"/>
    <hyperlink ref="BQ1:BS1" location="Timing" display="Timing" xr:uid="{00000000-0004-0000-0000-000007000000}"/>
    <hyperlink ref="BT1:BV1" location="Measurement" display="Measurement of Resource Use" xr:uid="{00000000-0004-0000-0000-000008000000}"/>
    <hyperlink ref="BW1:CG1" location="Misc_Econ_Methods" display="Misc Economic Methods" xr:uid="{00000000-0004-0000-0000-000009000000}"/>
    <hyperlink ref="CH1:CN1" location="Valuing_Time" display="Valuing time" xr:uid="{00000000-0004-0000-0000-00000A000000}"/>
    <hyperlink ref="CO1:CQ1" location="Unit_of_Analysis" display="Unit of Analysis" xr:uid="{00000000-0004-0000-0000-00000B000000}"/>
    <hyperlink ref="CR1:CV1" location="Heterogeneity" display="Heterogeneity" xr:uid="{00000000-0004-0000-0000-00000C000000}"/>
    <hyperlink ref="CW1:DA1" location="Results" display="Results" xr:uid="{00000000-0004-0000-0000-00000D000000}"/>
    <hyperlink ref="DB1:DT1" location="Setting_Char" display="Setting characteristics                                                           Setting characteristics                                                           Setting characteristics                                                           " xr:uid="{00000000-0004-0000-0000-00000E000000}"/>
    <hyperlink ref="DU1:EU1" location="Int_Char" display="Intervention characteristics                                                                     Intervention characteristics                                                          Intervention characteristics                                            " xr:uid="{00000000-0004-0000-0000-00000F000000}"/>
    <hyperlink ref="EV1:EY1" location="Reporting" display="Reporting detail" xr:uid="{00000000-0004-0000-0000-000010000000}"/>
    <hyperlink ref="EZ1:FA1" location="Consistency" display="Consistency" xr:uid="{00000000-0004-0000-0000-000011000000}"/>
    <hyperlink ref="AY1:AZ1" location="Health_Sys_Lev" display="Health system level" xr:uid="{00000000-0004-0000-0000-000012000000}"/>
    <hyperlink ref="AT1:AX1" location="Geography" display="Geography" xr:uid="{00000000-0004-0000-0000-000013000000}"/>
    <hyperlink ref="AQ2" location="CB_Incremental" display="Full or incremental costing" xr:uid="{00000000-0004-0000-0000-000014000000}"/>
    <hyperlink ref="CA2" location="'ISO Codes'!A1" display="'ISO Codes'!A1" xr:uid="{00000000-0004-0000-0000-000015000000}"/>
    <hyperlink ref="AK2" location="CB_OverheadCosts" display="Overhead costs measured" xr:uid="{00000000-0004-0000-0000-000016000000}"/>
    <hyperlink ref="X2:Z2" location="CB_PeriodPortrayed" display="CB_PeriodPortrayed" xr:uid="{00000000-0004-0000-0000-000017000000}"/>
    <hyperlink ref="W2" location="CB_PeriodPortrayed" display="CB_PeriodPortrayed" xr:uid="{00000000-0004-0000-0000-000018000000}"/>
    <hyperlink ref="AP1" location="Exclusions" display="Exclusions" xr:uid="{00000000-0004-0000-0000-000019000000}"/>
    <hyperlink ref="EI1" location="Int_Char" display="Intervention characteristics                                                                     Intervention characteristics                                                          Intervention characteristics                                            " xr:uid="{00000000-0004-0000-0000-00001A000000}"/>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Responses!$C$23:$H$23</xm:f>
          </x14:formula1>
          <xm:sqref>U1:U35 U44:U125 U129:U1048576</xm:sqref>
        </x14:dataValidation>
        <x14:dataValidation type="list" allowBlank="1" showInputMessage="1" showErrorMessage="1" xr:uid="{00000000-0002-0000-0000-000001000000}">
          <x14:formula1>
            <xm:f>'C:\Users\dcameron03\Desktop\[GHCC_Data_Extraction_VMMC_v57_5-July-2017 (Final).xlsx]Responses'!#REF!</xm:f>
          </x14:formula1>
          <xm:sqref>U36:U43</xm:sqref>
        </x14:dataValidation>
        <x14:dataValidation type="list" allowBlank="1" showInputMessage="1" showErrorMessage="1" xr:uid="{00000000-0002-0000-0000-000002000000}">
          <x14:formula1>
            <xm:f>'\Users\dcameron03\Documents\Berkeley\`Fall 2017\Weiss Application\My Materials\C:\Users\benhe\Downloads\[GHCC_Data_Extraction_VMMC_v59_11-October-2017 _ LNC.xlsx]Responses'!#REF!</xm:f>
          </x14:formula1>
          <xm:sqref>U126:U128</xm:sqref>
        </x14:dataValidation>
        <x14:dataValidation type="list" allowBlank="1" showInputMessage="1" showErrorMessage="1" xr:uid="{00000000-0002-0000-0000-000003000000}">
          <x14:formula1>
            <xm:f>'WB income groups'!$C$7:$C$225</xm:f>
          </x14:formula1>
          <xm:sqref>AV4:AV128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C000"/>
  </sheetPr>
  <dimension ref="A1:CD826"/>
  <sheetViews>
    <sheetView zoomScale="85" zoomScaleNormal="85" zoomScalePageLayoutView="85" workbookViewId="0">
      <pane xSplit="2" ySplit="3" topLeftCell="AC4" activePane="bottomRight" state="frozen"/>
      <selection pane="topRight" activeCell="C1" sqref="C1"/>
      <selection pane="bottomLeft" activeCell="A9" sqref="A9"/>
      <selection pane="bottomRight" activeCell="AE4" sqref="AE4:AF826"/>
    </sheetView>
  </sheetViews>
  <sheetFormatPr defaultColWidth="10.83203125" defaultRowHeight="15.5" x14ac:dyDescent="0.35"/>
  <cols>
    <col min="1" max="2" width="11.5" style="269" customWidth="1"/>
    <col min="3" max="4" width="13.33203125" style="269" customWidth="1"/>
    <col min="5" max="5" width="11" style="253" customWidth="1"/>
    <col min="6" max="6" width="13.5" style="253" customWidth="1"/>
    <col min="7" max="7" width="29.33203125" style="253" customWidth="1"/>
    <col min="8" max="8" width="21" style="253" customWidth="1"/>
    <col min="9" max="13" width="19.6640625" style="253" customWidth="1"/>
    <col min="14" max="14" width="24.1640625" style="253" customWidth="1"/>
    <col min="15" max="15" width="24.1640625" style="270" customWidth="1"/>
    <col min="16" max="18" width="24.1640625" style="253" customWidth="1"/>
    <col min="19" max="19" width="12.1640625" style="253" customWidth="1"/>
    <col min="20" max="20" width="22.83203125" style="253" customWidth="1"/>
    <col min="21" max="21" width="20.6640625" style="253" customWidth="1"/>
    <col min="22" max="22" width="21.83203125" style="253" customWidth="1"/>
    <col min="23" max="23" width="14.83203125" style="253" customWidth="1"/>
    <col min="24" max="25" width="12.83203125" style="271" customWidth="1"/>
    <col min="26" max="30" width="12.83203125" style="251" customWidth="1"/>
    <col min="31" max="31" width="12.1640625" style="324" customWidth="1"/>
    <col min="32" max="32" width="12.6640625" style="253" customWidth="1"/>
    <col min="33" max="34" width="20.5" style="253" customWidth="1"/>
    <col min="35" max="35" width="11.5" style="271" customWidth="1"/>
    <col min="36" max="36" width="11.5" style="272" customWidth="1"/>
    <col min="37" max="37" width="16.33203125" style="253" customWidth="1"/>
    <col min="38" max="38" width="11.5" style="253" customWidth="1"/>
    <col min="39" max="39" width="14.5" style="273" customWidth="1"/>
    <col min="40" max="41" width="11.5" style="265" customWidth="1"/>
    <col min="42" max="42" width="28.33203125" style="253" customWidth="1"/>
    <col min="43" max="43" width="25.6640625" style="253" customWidth="1"/>
    <col min="44" max="44" width="22.1640625" style="251" customWidth="1"/>
    <col min="45" max="45" width="12.83203125" style="251" customWidth="1"/>
    <col min="46" max="46" width="19.83203125" style="251" customWidth="1"/>
    <col min="47" max="48" width="12.83203125" style="251" customWidth="1"/>
    <col min="49" max="49" width="32.33203125" style="251" customWidth="1"/>
    <col min="50" max="50" width="12.83203125" style="251" customWidth="1"/>
    <col min="51" max="51" width="39.33203125" style="251" customWidth="1"/>
    <col min="52" max="62" width="15.6640625" style="251" customWidth="1"/>
    <col min="63" max="63" width="23" style="251" customWidth="1"/>
    <col min="64" max="64" width="15.6640625" style="251" customWidth="1"/>
    <col min="65" max="68" width="12.83203125" style="251" customWidth="1"/>
    <col min="69" max="69" width="17" style="251" customWidth="1"/>
    <col min="70" max="72" width="12.83203125" style="251" customWidth="1"/>
    <col min="73" max="73" width="12.83203125" style="265" customWidth="1"/>
    <col min="74" max="78" width="12.83203125" style="251" customWidth="1"/>
    <col min="79" max="79" width="37.5" style="253" customWidth="1"/>
    <col min="80" max="82" width="20.1640625" style="253" customWidth="1"/>
    <col min="83" max="16384" width="10.83203125" style="253"/>
  </cols>
  <sheetData>
    <row r="1" spans="1:82" s="224" customFormat="1" ht="30.75" customHeight="1" thickBot="1" x14ac:dyDescent="0.4">
      <c r="A1" s="386" t="s">
        <v>542</v>
      </c>
      <c r="B1" s="387"/>
      <c r="C1" s="387"/>
      <c r="D1" s="274"/>
      <c r="E1" s="388" t="s">
        <v>544</v>
      </c>
      <c r="F1" s="389"/>
      <c r="G1" s="220"/>
      <c r="H1" s="386" t="s">
        <v>3345</v>
      </c>
      <c r="I1" s="391"/>
      <c r="J1" s="386" t="s">
        <v>3349</v>
      </c>
      <c r="K1" s="391"/>
      <c r="L1" s="386" t="s">
        <v>362</v>
      </c>
      <c r="M1" s="391"/>
      <c r="N1" s="221"/>
      <c r="O1" s="222"/>
      <c r="P1" s="221"/>
      <c r="Q1" s="221"/>
      <c r="R1" s="221"/>
      <c r="S1" s="223"/>
      <c r="T1" s="390" t="s">
        <v>1183</v>
      </c>
      <c r="U1" s="390"/>
      <c r="V1" s="390"/>
      <c r="W1" s="390"/>
      <c r="X1" s="381" t="s">
        <v>553</v>
      </c>
      <c r="Y1" s="381"/>
      <c r="Z1" s="381"/>
      <c r="AA1" s="381"/>
      <c r="AB1" s="381"/>
      <c r="AC1" s="381"/>
      <c r="AD1" s="382"/>
      <c r="AE1" s="383" t="s">
        <v>539</v>
      </c>
      <c r="AF1" s="384"/>
      <c r="AG1" s="384"/>
      <c r="AH1" s="385"/>
      <c r="AI1" s="380" t="s">
        <v>552</v>
      </c>
      <c r="AJ1" s="381"/>
      <c r="AK1" s="382"/>
      <c r="AL1" s="383" t="s">
        <v>587</v>
      </c>
      <c r="AM1" s="384"/>
      <c r="AN1" s="384"/>
      <c r="AO1" s="385"/>
      <c r="AR1" s="225" t="s">
        <v>357</v>
      </c>
      <c r="AS1" s="226"/>
      <c r="AT1" s="226"/>
      <c r="AU1" s="227"/>
      <c r="AV1" s="225" t="s">
        <v>306</v>
      </c>
      <c r="AW1" s="226"/>
      <c r="AX1" s="226"/>
      <c r="AY1" s="226"/>
      <c r="AZ1" s="226"/>
      <c r="BA1" s="226"/>
      <c r="BB1" s="226"/>
      <c r="BC1" s="226"/>
      <c r="BD1" s="226"/>
      <c r="BE1" s="226"/>
      <c r="BF1" s="226"/>
      <c r="BG1" s="226"/>
      <c r="BH1" s="226"/>
      <c r="BI1" s="226"/>
      <c r="BJ1" s="226"/>
      <c r="BK1" s="226"/>
      <c r="BL1" s="226"/>
      <c r="BM1" s="226"/>
      <c r="BN1" s="226"/>
      <c r="BO1" s="226"/>
      <c r="BP1" s="226"/>
      <c r="BQ1" s="226"/>
      <c r="BR1" s="226"/>
      <c r="BS1" s="226"/>
      <c r="BT1" s="226"/>
      <c r="BU1" s="226"/>
      <c r="BV1" s="226"/>
      <c r="BW1" s="226"/>
      <c r="BX1" s="226"/>
      <c r="BY1" s="226"/>
      <c r="BZ1" s="226"/>
      <c r="CA1" s="228"/>
    </row>
    <row r="2" spans="1:82" s="230" customFormat="1" ht="66" customHeight="1" thickBot="1" x14ac:dyDescent="0.4">
      <c r="A2" s="229" t="s">
        <v>3413</v>
      </c>
      <c r="B2" s="229" t="s">
        <v>2883</v>
      </c>
      <c r="C2" s="229" t="s">
        <v>1397</v>
      </c>
      <c r="D2" s="229" t="s">
        <v>1399</v>
      </c>
      <c r="E2" s="230" t="s">
        <v>5</v>
      </c>
      <c r="F2" s="230" t="s">
        <v>2</v>
      </c>
      <c r="G2" s="231" t="s">
        <v>3348</v>
      </c>
      <c r="H2" s="231" t="s">
        <v>3346</v>
      </c>
      <c r="I2" s="231" t="s">
        <v>3347</v>
      </c>
      <c r="J2" s="231" t="s">
        <v>3346</v>
      </c>
      <c r="K2" s="231" t="s">
        <v>3347</v>
      </c>
      <c r="L2" s="231" t="s">
        <v>3346</v>
      </c>
      <c r="M2" s="231" t="s">
        <v>3347</v>
      </c>
      <c r="N2" s="231" t="s">
        <v>3339</v>
      </c>
      <c r="O2" s="232" t="s">
        <v>3341</v>
      </c>
      <c r="P2" s="231" t="s">
        <v>3343</v>
      </c>
      <c r="Q2" s="231" t="s">
        <v>3406</v>
      </c>
      <c r="R2" s="231" t="s">
        <v>3407</v>
      </c>
      <c r="S2" s="230" t="s">
        <v>545</v>
      </c>
      <c r="T2" s="233" t="s">
        <v>1184</v>
      </c>
      <c r="U2" s="234" t="s">
        <v>1181</v>
      </c>
      <c r="V2" s="235" t="s">
        <v>1182</v>
      </c>
      <c r="W2" s="233" t="s">
        <v>1180</v>
      </c>
      <c r="X2" s="236" t="s">
        <v>94</v>
      </c>
      <c r="Y2" s="236" t="s">
        <v>96</v>
      </c>
      <c r="Z2" s="237" t="s">
        <v>97</v>
      </c>
      <c r="AA2" s="237" t="s">
        <v>108</v>
      </c>
      <c r="AB2" s="237" t="s">
        <v>95</v>
      </c>
      <c r="AC2" s="237" t="s">
        <v>98</v>
      </c>
      <c r="AD2" s="237" t="s">
        <v>99</v>
      </c>
      <c r="AE2" s="322" t="s">
        <v>374</v>
      </c>
      <c r="AF2" s="230" t="s">
        <v>375</v>
      </c>
      <c r="AG2" s="230" t="s">
        <v>3191</v>
      </c>
      <c r="AH2" s="230" t="s">
        <v>3192</v>
      </c>
      <c r="AI2" s="236" t="s">
        <v>26</v>
      </c>
      <c r="AJ2" s="238" t="s">
        <v>439</v>
      </c>
      <c r="AK2" s="230" t="s">
        <v>415</v>
      </c>
      <c r="AL2" s="230" t="s">
        <v>417</v>
      </c>
      <c r="AM2" s="239" t="s">
        <v>416</v>
      </c>
      <c r="AN2" s="240" t="s">
        <v>393</v>
      </c>
      <c r="AO2" s="240" t="s">
        <v>405</v>
      </c>
      <c r="AP2" s="230" t="s">
        <v>363</v>
      </c>
      <c r="AQ2" s="241" t="s">
        <v>586</v>
      </c>
      <c r="AR2" s="235" t="s">
        <v>123</v>
      </c>
      <c r="AS2" s="235" t="s">
        <v>124</v>
      </c>
      <c r="AT2" s="235" t="s">
        <v>133</v>
      </c>
      <c r="AU2" s="242" t="s">
        <v>310</v>
      </c>
      <c r="AV2" s="230" t="s">
        <v>1302</v>
      </c>
      <c r="AW2" s="233" t="s">
        <v>386</v>
      </c>
      <c r="AX2" s="233" t="s">
        <v>385</v>
      </c>
      <c r="AY2" s="233" t="s">
        <v>387</v>
      </c>
      <c r="AZ2" s="233" t="s">
        <v>388</v>
      </c>
      <c r="BA2" s="233" t="s">
        <v>379</v>
      </c>
      <c r="BB2" s="233" t="s">
        <v>380</v>
      </c>
      <c r="BC2" s="233" t="s">
        <v>560</v>
      </c>
      <c r="BD2" s="233" t="s">
        <v>561</v>
      </c>
      <c r="BE2" s="233" t="s">
        <v>228</v>
      </c>
      <c r="BF2" s="233" t="s">
        <v>229</v>
      </c>
      <c r="BG2" s="233" t="s">
        <v>593</v>
      </c>
      <c r="BH2" s="233" t="s">
        <v>594</v>
      </c>
      <c r="BI2" s="233" t="s">
        <v>230</v>
      </c>
      <c r="BJ2" s="233" t="s">
        <v>231</v>
      </c>
      <c r="BK2" s="233" t="s">
        <v>232</v>
      </c>
      <c r="BL2" s="233" t="s">
        <v>233</v>
      </c>
      <c r="BM2" s="233" t="s">
        <v>339</v>
      </c>
      <c r="BN2" s="233" t="s">
        <v>340</v>
      </c>
      <c r="BO2" s="233" t="s">
        <v>1013</v>
      </c>
      <c r="BP2" s="233" t="s">
        <v>1014</v>
      </c>
      <c r="BQ2" s="233" t="s">
        <v>158</v>
      </c>
      <c r="BR2" s="233" t="s">
        <v>159</v>
      </c>
      <c r="BS2" s="233" t="s">
        <v>341</v>
      </c>
      <c r="BT2" s="233" t="s">
        <v>342</v>
      </c>
      <c r="BU2" s="243" t="s">
        <v>171</v>
      </c>
      <c r="BV2" s="233" t="s">
        <v>172</v>
      </c>
      <c r="BW2" s="233" t="s">
        <v>205</v>
      </c>
      <c r="BX2" s="233" t="s">
        <v>206</v>
      </c>
      <c r="BY2" s="233" t="s">
        <v>3237</v>
      </c>
      <c r="BZ2" s="233" t="s">
        <v>3238</v>
      </c>
      <c r="CA2" s="241" t="s">
        <v>333</v>
      </c>
      <c r="CB2" s="230" t="s">
        <v>597</v>
      </c>
      <c r="CC2" s="233" t="s">
        <v>335</v>
      </c>
      <c r="CD2" s="233" t="s">
        <v>194</v>
      </c>
    </row>
    <row r="3" spans="1:82" s="244" customFormat="1" ht="29.5" customHeight="1" x14ac:dyDescent="0.35">
      <c r="A3" s="244" t="s">
        <v>1467</v>
      </c>
      <c r="B3" s="244" t="s">
        <v>3022</v>
      </c>
      <c r="C3" s="244" t="s">
        <v>1468</v>
      </c>
      <c r="D3" s="244" t="s">
        <v>1473</v>
      </c>
      <c r="E3" s="244" t="s">
        <v>142</v>
      </c>
      <c r="F3" s="244" t="s">
        <v>141</v>
      </c>
      <c r="G3" s="244" t="s">
        <v>3333</v>
      </c>
      <c r="H3" s="244" t="s">
        <v>3334</v>
      </c>
      <c r="I3" s="244" t="s">
        <v>3332</v>
      </c>
      <c r="J3" s="244" t="s">
        <v>3335</v>
      </c>
      <c r="K3" s="244" t="s">
        <v>3336</v>
      </c>
      <c r="L3" s="244" t="s">
        <v>3337</v>
      </c>
      <c r="M3" s="244" t="s">
        <v>3338</v>
      </c>
      <c r="N3" s="244" t="s">
        <v>3340</v>
      </c>
      <c r="O3" s="245" t="s">
        <v>3342</v>
      </c>
      <c r="P3" s="244" t="s">
        <v>3344</v>
      </c>
      <c r="Q3" s="244" t="s">
        <v>3408</v>
      </c>
      <c r="R3" s="244" t="s">
        <v>3373</v>
      </c>
      <c r="S3" s="244" t="s">
        <v>1475</v>
      </c>
      <c r="T3" s="244" t="s">
        <v>1476</v>
      </c>
      <c r="U3" s="244" t="s">
        <v>1477</v>
      </c>
      <c r="V3" s="244" t="s">
        <v>1478</v>
      </c>
      <c r="W3" s="244" t="s">
        <v>1479</v>
      </c>
      <c r="X3" s="246" t="s">
        <v>1480</v>
      </c>
      <c r="Y3" s="246" t="s">
        <v>1481</v>
      </c>
      <c r="Z3" s="246" t="s">
        <v>1482</v>
      </c>
      <c r="AA3" s="246" t="s">
        <v>1483</v>
      </c>
      <c r="AB3" s="246" t="s">
        <v>1484</v>
      </c>
      <c r="AC3" s="246" t="s">
        <v>1485</v>
      </c>
      <c r="AD3" s="246" t="s">
        <v>1486</v>
      </c>
      <c r="AE3" s="323" t="s">
        <v>1487</v>
      </c>
      <c r="AF3" s="244" t="s">
        <v>1488</v>
      </c>
      <c r="AG3" s="244" t="s">
        <v>3193</v>
      </c>
      <c r="AH3" s="244" t="s">
        <v>3194</v>
      </c>
      <c r="AI3" s="246" t="s">
        <v>1489</v>
      </c>
      <c r="AJ3" s="247" t="s">
        <v>1490</v>
      </c>
      <c r="AK3" s="244" t="s">
        <v>1491</v>
      </c>
      <c r="AL3" s="244" t="s">
        <v>1492</v>
      </c>
      <c r="AM3" s="248" t="s">
        <v>1493</v>
      </c>
      <c r="AN3" s="249" t="s">
        <v>1494</v>
      </c>
      <c r="AO3" s="249" t="s">
        <v>1495</v>
      </c>
      <c r="AP3" s="244" t="s">
        <v>1496</v>
      </c>
      <c r="AQ3" s="244" t="s">
        <v>1497</v>
      </c>
      <c r="AR3" s="250" t="s">
        <v>1498</v>
      </c>
      <c r="AS3" s="250" t="s">
        <v>1499</v>
      </c>
      <c r="AT3" s="250" t="s">
        <v>1500</v>
      </c>
      <c r="AU3" s="250" t="s">
        <v>1501</v>
      </c>
      <c r="AV3" s="250" t="s">
        <v>1502</v>
      </c>
      <c r="AW3" s="250" t="s">
        <v>1503</v>
      </c>
      <c r="AX3" s="251" t="s">
        <v>1504</v>
      </c>
      <c r="AY3" s="252" t="s">
        <v>1505</v>
      </c>
      <c r="AZ3" s="252" t="s">
        <v>1506</v>
      </c>
      <c r="BA3" s="253" t="s">
        <v>1507</v>
      </c>
      <c r="BB3" s="253" t="s">
        <v>1508</v>
      </c>
      <c r="BC3" s="253" t="s">
        <v>1509</v>
      </c>
      <c r="BD3" s="253" t="s">
        <v>1510</v>
      </c>
      <c r="BE3" s="244" t="s">
        <v>1511</v>
      </c>
      <c r="BF3" s="244" t="s">
        <v>1512</v>
      </c>
      <c r="BG3" s="253" t="s">
        <v>1513</v>
      </c>
      <c r="BH3" s="244" t="s">
        <v>1514</v>
      </c>
      <c r="BI3" s="244" t="s">
        <v>1515</v>
      </c>
      <c r="BJ3" s="244" t="s">
        <v>1516</v>
      </c>
      <c r="BK3" s="253" t="s">
        <v>1517</v>
      </c>
      <c r="BL3" s="244" t="s">
        <v>1518</v>
      </c>
      <c r="BM3" s="251" t="s">
        <v>1519</v>
      </c>
      <c r="BN3" s="251" t="s">
        <v>1520</v>
      </c>
      <c r="BO3" s="251" t="s">
        <v>1521</v>
      </c>
      <c r="BP3" s="251" t="s">
        <v>1522</v>
      </c>
      <c r="BQ3" s="251" t="s">
        <v>1523</v>
      </c>
      <c r="BR3" s="251" t="s">
        <v>1524</v>
      </c>
      <c r="BS3" s="251" t="s">
        <v>1525</v>
      </c>
      <c r="BT3" s="251" t="s">
        <v>1526</v>
      </c>
      <c r="BU3" s="254" t="s">
        <v>1527</v>
      </c>
      <c r="BV3" s="251" t="s">
        <v>1528</v>
      </c>
      <c r="BW3" s="253" t="s">
        <v>1529</v>
      </c>
      <c r="BX3" s="253" t="s">
        <v>1530</v>
      </c>
      <c r="BY3" s="253" t="s">
        <v>1531</v>
      </c>
      <c r="BZ3" s="253" t="s">
        <v>1532</v>
      </c>
      <c r="CA3" s="244" t="s">
        <v>1533</v>
      </c>
      <c r="CB3" s="253" t="s">
        <v>1534</v>
      </c>
      <c r="CC3" s="253" t="s">
        <v>1535</v>
      </c>
      <c r="CD3" s="253" t="s">
        <v>1536</v>
      </c>
    </row>
    <row r="4" spans="1:82" s="244" customFormat="1" ht="29.5" customHeight="1" x14ac:dyDescent="0.35">
      <c r="A4" s="244" t="s">
        <v>1537</v>
      </c>
      <c r="B4" s="244" t="s">
        <v>2880</v>
      </c>
      <c r="C4" s="244" t="s">
        <v>1538</v>
      </c>
      <c r="D4" s="244" t="s">
        <v>1540</v>
      </c>
      <c r="E4" s="244" t="s">
        <v>304</v>
      </c>
      <c r="F4" s="244" t="s">
        <v>2674</v>
      </c>
      <c r="G4" s="244" t="s">
        <v>1541</v>
      </c>
      <c r="H4" s="244" t="s">
        <v>1623</v>
      </c>
      <c r="I4" s="244" t="str">
        <f>IF(H4="","",VLOOKUP(H4,'Cost Categories'!$A$1:$B$66,2,FALSE))</f>
        <v>Recurring goods</v>
      </c>
      <c r="J4" s="244" t="s">
        <v>3288</v>
      </c>
      <c r="K4" s="244" t="str">
        <f>IF(J4="","",VLOOKUP(J4,'Cost Categories'!$A$70:$B$85,2,FALSE))</f>
        <v>Recurrent - other</v>
      </c>
      <c r="L4" s="244" t="s">
        <v>3307</v>
      </c>
      <c r="M4" s="244" t="str">
        <f>IF(L4="","",VLOOKUP(L4,'Cost Categories'!$A$112:$B$133,2,FALSE))</f>
        <v>Primary service delivery</v>
      </c>
      <c r="N4" s="244" t="s">
        <v>3368</v>
      </c>
      <c r="O4" s="245" t="s">
        <v>1245</v>
      </c>
      <c r="P4" s="244" t="s">
        <v>3371</v>
      </c>
      <c r="Q4" s="253" t="s">
        <v>3372</v>
      </c>
      <c r="R4" s="253" t="s">
        <v>13</v>
      </c>
      <c r="S4" s="244" t="s">
        <v>111</v>
      </c>
      <c r="T4" s="244" t="s">
        <v>1542</v>
      </c>
      <c r="U4" s="244" t="s">
        <v>1087</v>
      </c>
      <c r="V4" s="244" t="s">
        <v>1309</v>
      </c>
      <c r="W4" s="244" t="s">
        <v>217</v>
      </c>
      <c r="X4" s="246">
        <v>27.9</v>
      </c>
      <c r="Y4" s="246" t="s">
        <v>6</v>
      </c>
      <c r="Z4" s="246" t="s">
        <v>6</v>
      </c>
      <c r="AA4" s="246" t="s">
        <v>6</v>
      </c>
      <c r="AB4" s="246" t="s">
        <v>6</v>
      </c>
      <c r="AC4" s="246" t="s">
        <v>6</v>
      </c>
      <c r="AD4" s="246" t="s">
        <v>6</v>
      </c>
      <c r="AE4" s="348">
        <v>1</v>
      </c>
      <c r="AF4" s="348" t="s">
        <v>20</v>
      </c>
      <c r="AG4" s="244" t="s">
        <v>110</v>
      </c>
      <c r="AI4" s="246" t="s">
        <v>6</v>
      </c>
      <c r="AJ4" s="247" t="s">
        <v>6</v>
      </c>
      <c r="AK4" s="244" t="s">
        <v>6</v>
      </c>
      <c r="AL4" s="244" t="s">
        <v>6</v>
      </c>
      <c r="AM4" s="248" t="s">
        <v>6</v>
      </c>
      <c r="AN4" s="249">
        <v>1556</v>
      </c>
      <c r="AO4" s="249">
        <v>12</v>
      </c>
      <c r="AP4" s="244" t="s">
        <v>1543</v>
      </c>
      <c r="AQ4" s="244" t="s">
        <v>184</v>
      </c>
      <c r="AR4" s="250" t="s">
        <v>6</v>
      </c>
      <c r="AS4" s="250" t="s">
        <v>6</v>
      </c>
      <c r="AT4" s="250" t="s">
        <v>6</v>
      </c>
      <c r="AU4" s="250" t="s">
        <v>184</v>
      </c>
      <c r="AV4" s="250" t="s">
        <v>1305</v>
      </c>
      <c r="AW4" s="250" t="s">
        <v>1544</v>
      </c>
      <c r="AX4" s="250" t="s">
        <v>118</v>
      </c>
      <c r="AY4" s="252" t="s">
        <v>1545</v>
      </c>
      <c r="AZ4" s="252" t="s">
        <v>118</v>
      </c>
      <c r="BA4" s="244" t="s">
        <v>381</v>
      </c>
      <c r="BB4" s="244" t="s">
        <v>118</v>
      </c>
      <c r="BC4" s="244" t="s">
        <v>22</v>
      </c>
      <c r="BD4" s="244" t="s">
        <v>118</v>
      </c>
      <c r="BE4" s="244" t="s">
        <v>259</v>
      </c>
      <c r="BF4" s="244" t="s">
        <v>118</v>
      </c>
      <c r="BG4" s="244" t="s">
        <v>1546</v>
      </c>
      <c r="BH4" s="244" t="s">
        <v>118</v>
      </c>
      <c r="BI4" s="244" t="s">
        <v>134</v>
      </c>
      <c r="BJ4" s="244" t="s">
        <v>119</v>
      </c>
      <c r="BK4" s="244" t="s">
        <v>13</v>
      </c>
      <c r="BL4" s="244" t="s">
        <v>13</v>
      </c>
      <c r="BM4" s="250" t="s">
        <v>40</v>
      </c>
      <c r="BN4" s="250" t="s">
        <v>118</v>
      </c>
      <c r="BO4" s="250" t="s">
        <v>13</v>
      </c>
      <c r="BP4" s="250" t="s">
        <v>13</v>
      </c>
      <c r="BQ4" s="250" t="s">
        <v>160</v>
      </c>
      <c r="BR4" s="250" t="s">
        <v>118</v>
      </c>
      <c r="BS4" s="250" t="s">
        <v>40</v>
      </c>
      <c r="BT4" s="250" t="s">
        <v>119</v>
      </c>
      <c r="BU4" s="255" t="s">
        <v>6</v>
      </c>
      <c r="BV4" s="250" t="s">
        <v>6</v>
      </c>
      <c r="BW4" s="244" t="s">
        <v>6</v>
      </c>
      <c r="BX4" s="244" t="s">
        <v>6</v>
      </c>
      <c r="BY4" s="244" t="s">
        <v>13</v>
      </c>
      <c r="BZ4" s="244" t="s">
        <v>13</v>
      </c>
      <c r="CA4" s="244" t="s">
        <v>1547</v>
      </c>
      <c r="CB4" s="244" t="s">
        <v>6</v>
      </c>
      <c r="CC4" s="244" t="s">
        <v>6</v>
      </c>
      <c r="CD4" s="244" t="s">
        <v>6</v>
      </c>
    </row>
    <row r="5" spans="1:82" s="244" customFormat="1" ht="29.5" customHeight="1" x14ac:dyDescent="0.35">
      <c r="A5" s="244" t="s">
        <v>1537</v>
      </c>
      <c r="B5" s="244" t="s">
        <v>2880</v>
      </c>
      <c r="C5" s="244" t="s">
        <v>1548</v>
      </c>
      <c r="D5" s="244" t="s">
        <v>1540</v>
      </c>
      <c r="E5" s="244" t="s">
        <v>304</v>
      </c>
      <c r="F5" s="244" t="s">
        <v>2674</v>
      </c>
      <c r="G5" s="244" t="s">
        <v>1549</v>
      </c>
      <c r="H5" s="244" t="s">
        <v>1317</v>
      </c>
      <c r="I5" s="244" t="str">
        <f>IF(H5="","",VLOOKUP(H5,'Cost Categories'!$A$1:$B$66,2,FALSE))</f>
        <v>Capital</v>
      </c>
      <c r="J5" s="244" t="s">
        <v>3276</v>
      </c>
      <c r="K5" s="244" t="str">
        <f>IF(J5="","",VLOOKUP(J5,'Cost Categories'!$A$70:$B$85,2,FALSE))</f>
        <v>Capital</v>
      </c>
      <c r="L5" s="244" t="s">
        <v>3307</v>
      </c>
      <c r="M5" s="244" t="str">
        <f>IF(L5="","",VLOOKUP(L5,'Cost Categories'!$A$112:$B$133,2,FALSE))</f>
        <v>Primary service delivery</v>
      </c>
      <c r="N5" s="244" t="s">
        <v>3368</v>
      </c>
      <c r="O5" s="245" t="s">
        <v>1245</v>
      </c>
      <c r="P5" s="244" t="s">
        <v>3370</v>
      </c>
      <c r="Q5" s="253" t="s">
        <v>3372</v>
      </c>
      <c r="R5" s="253" t="s">
        <v>13</v>
      </c>
      <c r="S5" s="244" t="s">
        <v>111</v>
      </c>
      <c r="T5" s="244" t="s">
        <v>1542</v>
      </c>
      <c r="U5" s="244" t="s">
        <v>1087</v>
      </c>
      <c r="V5" s="244" t="s">
        <v>1309</v>
      </c>
      <c r="W5" s="244" t="s">
        <v>217</v>
      </c>
      <c r="X5" s="246">
        <v>0.49</v>
      </c>
      <c r="Y5" s="246" t="s">
        <v>6</v>
      </c>
      <c r="Z5" s="246" t="s">
        <v>6</v>
      </c>
      <c r="AA5" s="246" t="s">
        <v>6</v>
      </c>
      <c r="AB5" s="246" t="s">
        <v>6</v>
      </c>
      <c r="AC5" s="246" t="s">
        <v>6</v>
      </c>
      <c r="AD5" s="246" t="s">
        <v>6</v>
      </c>
      <c r="AE5" s="348">
        <v>1</v>
      </c>
      <c r="AF5" s="348" t="s">
        <v>20</v>
      </c>
      <c r="AG5" s="244" t="s">
        <v>110</v>
      </c>
      <c r="AI5" s="246" t="s">
        <v>6</v>
      </c>
      <c r="AJ5" s="247" t="s">
        <v>6</v>
      </c>
      <c r="AK5" s="244" t="s">
        <v>6</v>
      </c>
      <c r="AL5" s="244" t="s">
        <v>6</v>
      </c>
      <c r="AM5" s="248" t="s">
        <v>6</v>
      </c>
      <c r="AN5" s="249">
        <v>1556</v>
      </c>
      <c r="AO5" s="249">
        <v>12</v>
      </c>
      <c r="AP5" s="244" t="s">
        <v>1543</v>
      </c>
      <c r="AQ5" s="244" t="s">
        <v>184</v>
      </c>
      <c r="AR5" s="250" t="s">
        <v>6</v>
      </c>
      <c r="AS5" s="250" t="s">
        <v>6</v>
      </c>
      <c r="AT5" s="250" t="s">
        <v>6</v>
      </c>
      <c r="AU5" s="250" t="s">
        <v>184</v>
      </c>
      <c r="AV5" s="250" t="s">
        <v>1305</v>
      </c>
      <c r="AW5" s="250" t="s">
        <v>1544</v>
      </c>
      <c r="AX5" s="250" t="s">
        <v>118</v>
      </c>
      <c r="AY5" s="252" t="s">
        <v>1545</v>
      </c>
      <c r="AZ5" s="252" t="s">
        <v>118</v>
      </c>
      <c r="BA5" s="244" t="s">
        <v>381</v>
      </c>
      <c r="BB5" s="244" t="s">
        <v>118</v>
      </c>
      <c r="BC5" s="244" t="s">
        <v>22</v>
      </c>
      <c r="BD5" s="244" t="s">
        <v>118</v>
      </c>
      <c r="BE5" s="244" t="s">
        <v>259</v>
      </c>
      <c r="BF5" s="244" t="s">
        <v>118</v>
      </c>
      <c r="BG5" s="244" t="s">
        <v>1546</v>
      </c>
      <c r="BH5" s="244" t="s">
        <v>118</v>
      </c>
      <c r="BI5" s="244" t="s">
        <v>134</v>
      </c>
      <c r="BJ5" s="244" t="s">
        <v>119</v>
      </c>
      <c r="BK5" s="244" t="s">
        <v>13</v>
      </c>
      <c r="BL5" s="244" t="s">
        <v>13</v>
      </c>
      <c r="BM5" s="250" t="s">
        <v>40</v>
      </c>
      <c r="BN5" s="250" t="s">
        <v>118</v>
      </c>
      <c r="BO5" s="250" t="s">
        <v>13</v>
      </c>
      <c r="BP5" s="250" t="s">
        <v>13</v>
      </c>
      <c r="BQ5" s="250" t="s">
        <v>160</v>
      </c>
      <c r="BR5" s="250" t="s">
        <v>118</v>
      </c>
      <c r="BS5" s="250" t="s">
        <v>40</v>
      </c>
      <c r="BT5" s="250" t="s">
        <v>119</v>
      </c>
      <c r="BU5" s="255" t="s">
        <v>6</v>
      </c>
      <c r="BV5" s="250" t="s">
        <v>6</v>
      </c>
      <c r="BW5" s="244" t="s">
        <v>6</v>
      </c>
      <c r="BX5" s="244" t="s">
        <v>6</v>
      </c>
      <c r="BY5" s="244" t="s">
        <v>13</v>
      </c>
      <c r="BZ5" s="244" t="s">
        <v>13</v>
      </c>
      <c r="CA5" s="244" t="s">
        <v>510</v>
      </c>
      <c r="CB5" s="244" t="s">
        <v>6</v>
      </c>
      <c r="CC5" s="244" t="s">
        <v>6</v>
      </c>
      <c r="CD5" s="244" t="s">
        <v>6</v>
      </c>
    </row>
    <row r="6" spans="1:82" s="244" customFormat="1" ht="29.5" customHeight="1" x14ac:dyDescent="0.35">
      <c r="A6" s="244" t="s">
        <v>1537</v>
      </c>
      <c r="B6" s="244" t="s">
        <v>2880</v>
      </c>
      <c r="C6" s="244" t="s">
        <v>356</v>
      </c>
      <c r="D6" s="244" t="s">
        <v>1540</v>
      </c>
      <c r="E6" s="244" t="s">
        <v>304</v>
      </c>
      <c r="F6" s="244" t="s">
        <v>2674</v>
      </c>
      <c r="G6" s="244" t="s">
        <v>1550</v>
      </c>
      <c r="H6" s="244" t="s">
        <v>3351</v>
      </c>
      <c r="I6" s="244" t="str">
        <f>IF(H6="","",VLOOKUP(H6,'Cost Categories'!$A$1:$B$66,2,FALSE))</f>
        <v>Personnel</v>
      </c>
      <c r="J6" s="244" t="s">
        <v>3271</v>
      </c>
      <c r="K6" s="244" t="str">
        <f>IF(J6="","",VLOOKUP(J6,'Cost Categories'!$A$70:$B$85,2,FALSE))</f>
        <v>Personnel</v>
      </c>
      <c r="L6" s="244" t="s">
        <v>3307</v>
      </c>
      <c r="M6" s="244" t="str">
        <f>IF(L6="","",VLOOKUP(L6,'Cost Categories'!$A$112:$B$133,2,FALSE))</f>
        <v>Primary service delivery</v>
      </c>
      <c r="N6" s="244" t="s">
        <v>3368</v>
      </c>
      <c r="O6" s="245" t="s">
        <v>13</v>
      </c>
      <c r="P6" s="244" t="s">
        <v>3369</v>
      </c>
      <c r="Q6" s="253" t="s">
        <v>3372</v>
      </c>
      <c r="R6" s="253" t="s">
        <v>13</v>
      </c>
      <c r="S6" s="244" t="s">
        <v>517</v>
      </c>
      <c r="T6" s="244" t="s">
        <v>1542</v>
      </c>
      <c r="U6" s="244" t="s">
        <v>1087</v>
      </c>
      <c r="V6" s="244" t="s">
        <v>1309</v>
      </c>
      <c r="W6" s="244" t="s">
        <v>217</v>
      </c>
      <c r="X6" s="246">
        <v>12.12</v>
      </c>
      <c r="Y6" s="246" t="s">
        <v>6</v>
      </c>
      <c r="Z6" s="246" t="s">
        <v>6</v>
      </c>
      <c r="AA6" s="246" t="s">
        <v>6</v>
      </c>
      <c r="AB6" s="246" t="s">
        <v>6</v>
      </c>
      <c r="AC6" s="246" t="s">
        <v>6</v>
      </c>
      <c r="AD6" s="246" t="s">
        <v>6</v>
      </c>
      <c r="AE6" s="348">
        <v>1</v>
      </c>
      <c r="AF6" s="348" t="s">
        <v>20</v>
      </c>
      <c r="AG6" s="244" t="s">
        <v>110</v>
      </c>
      <c r="AI6" s="246" t="s">
        <v>6</v>
      </c>
      <c r="AJ6" s="247" t="s">
        <v>6</v>
      </c>
      <c r="AK6" s="244" t="s">
        <v>6</v>
      </c>
      <c r="AL6" s="244" t="s">
        <v>6</v>
      </c>
      <c r="AM6" s="248" t="s">
        <v>6</v>
      </c>
      <c r="AN6" s="249">
        <v>1556</v>
      </c>
      <c r="AO6" s="249">
        <v>12</v>
      </c>
      <c r="AP6" s="244" t="s">
        <v>1543</v>
      </c>
      <c r="AQ6" s="244" t="s">
        <v>184</v>
      </c>
      <c r="AR6" s="250" t="s">
        <v>6</v>
      </c>
      <c r="AS6" s="250" t="s">
        <v>6</v>
      </c>
      <c r="AT6" s="250" t="s">
        <v>6</v>
      </c>
      <c r="AU6" s="250" t="s">
        <v>184</v>
      </c>
      <c r="AV6" s="250" t="s">
        <v>1305</v>
      </c>
      <c r="AW6" s="250" t="s">
        <v>1551</v>
      </c>
      <c r="AX6" s="250" t="s">
        <v>118</v>
      </c>
      <c r="AY6" s="252" t="s">
        <v>1552</v>
      </c>
      <c r="AZ6" s="252" t="s">
        <v>118</v>
      </c>
      <c r="BA6" s="244" t="s">
        <v>381</v>
      </c>
      <c r="BB6" s="244" t="s">
        <v>118</v>
      </c>
      <c r="BC6" s="244" t="s">
        <v>383</v>
      </c>
      <c r="BD6" s="244" t="s">
        <v>118</v>
      </c>
      <c r="BE6" s="244" t="s">
        <v>261</v>
      </c>
      <c r="BF6" s="244" t="s">
        <v>118</v>
      </c>
      <c r="BG6" s="244" t="s">
        <v>1553</v>
      </c>
      <c r="BH6" s="244" t="s">
        <v>118</v>
      </c>
      <c r="BI6" s="244" t="s">
        <v>134</v>
      </c>
      <c r="BJ6" s="244" t="s">
        <v>119</v>
      </c>
      <c r="BK6" s="244" t="s">
        <v>13</v>
      </c>
      <c r="BL6" s="244" t="s">
        <v>13</v>
      </c>
      <c r="BM6" s="250" t="s">
        <v>22</v>
      </c>
      <c r="BN6" s="250" t="s">
        <v>118</v>
      </c>
      <c r="BO6" s="250" t="s">
        <v>13</v>
      </c>
      <c r="BP6" s="250" t="s">
        <v>13</v>
      </c>
      <c r="BQ6" s="250" t="s">
        <v>22</v>
      </c>
      <c r="BR6" s="250" t="s">
        <v>118</v>
      </c>
      <c r="BS6" s="250" t="s">
        <v>22</v>
      </c>
      <c r="BT6" s="250" t="s">
        <v>118</v>
      </c>
      <c r="BU6" s="255" t="s">
        <v>6</v>
      </c>
      <c r="BV6" s="250" t="s">
        <v>6</v>
      </c>
      <c r="BW6" s="244" t="s">
        <v>6</v>
      </c>
      <c r="BX6" s="244" t="s">
        <v>6</v>
      </c>
      <c r="BY6" s="244" t="s">
        <v>13</v>
      </c>
      <c r="BZ6" s="244" t="s">
        <v>13</v>
      </c>
      <c r="CA6" s="244" t="s">
        <v>1554</v>
      </c>
      <c r="CB6" s="244" t="s">
        <v>6</v>
      </c>
      <c r="CC6" s="244" t="s">
        <v>6</v>
      </c>
      <c r="CD6" s="244" t="s">
        <v>6</v>
      </c>
    </row>
    <row r="7" spans="1:82" s="244" customFormat="1" ht="29.5" customHeight="1" x14ac:dyDescent="0.35">
      <c r="A7" s="244" t="s">
        <v>1537</v>
      </c>
      <c r="B7" s="244" t="s">
        <v>2880</v>
      </c>
      <c r="C7" s="244" t="s">
        <v>1555</v>
      </c>
      <c r="D7" s="244" t="s">
        <v>1540</v>
      </c>
      <c r="E7" s="244" t="s">
        <v>304</v>
      </c>
      <c r="F7" s="244" t="s">
        <v>2674</v>
      </c>
      <c r="G7" s="244" t="s">
        <v>1556</v>
      </c>
      <c r="H7" s="244" t="s">
        <v>3</v>
      </c>
      <c r="I7" s="244" t="str">
        <f>IF(H7="","",VLOOKUP(H7,'Cost Categories'!$A$1:$B$66,2,FALSE))</f>
        <v>Recurring services</v>
      </c>
      <c r="J7" s="244" t="s">
        <v>3297</v>
      </c>
      <c r="K7" s="244" t="str">
        <f>IF(J7="","",VLOOKUP(J7,'Cost Categories'!$A$70:$B$85,2,FALSE))</f>
        <v>Mixed</v>
      </c>
      <c r="L7" s="244" t="s">
        <v>3</v>
      </c>
      <c r="M7" s="244" t="str">
        <f>IF(L7="","",VLOOKUP(L7,'Cost Categories'!$A$112:$B$133,2,FALSE))</f>
        <v>Operational</v>
      </c>
      <c r="N7" s="244" t="s">
        <v>3368</v>
      </c>
      <c r="O7" s="245" t="s">
        <v>13</v>
      </c>
      <c r="P7" s="244" t="s">
        <v>3369</v>
      </c>
      <c r="Q7" s="253" t="s">
        <v>3372</v>
      </c>
      <c r="R7" s="253" t="s">
        <v>13</v>
      </c>
      <c r="S7" s="244" t="s">
        <v>111</v>
      </c>
      <c r="T7" s="244" t="s">
        <v>1542</v>
      </c>
      <c r="U7" s="244" t="s">
        <v>1087</v>
      </c>
      <c r="V7" s="244" t="s">
        <v>1309</v>
      </c>
      <c r="W7" s="244" t="s">
        <v>217</v>
      </c>
      <c r="X7" s="246">
        <v>2.09</v>
      </c>
      <c r="Y7" s="246" t="s">
        <v>6</v>
      </c>
      <c r="Z7" s="246" t="s">
        <v>6</v>
      </c>
      <c r="AA7" s="246" t="s">
        <v>6</v>
      </c>
      <c r="AB7" s="246" t="s">
        <v>6</v>
      </c>
      <c r="AC7" s="246" t="s">
        <v>6</v>
      </c>
      <c r="AD7" s="246" t="s">
        <v>6</v>
      </c>
      <c r="AE7" s="348">
        <v>1</v>
      </c>
      <c r="AF7" s="348" t="s">
        <v>20</v>
      </c>
      <c r="AG7" s="244" t="s">
        <v>110</v>
      </c>
      <c r="AI7" s="246" t="s">
        <v>6</v>
      </c>
      <c r="AJ7" s="247" t="s">
        <v>6</v>
      </c>
      <c r="AK7" s="244" t="s">
        <v>6</v>
      </c>
      <c r="AL7" s="244" t="s">
        <v>6</v>
      </c>
      <c r="AM7" s="248" t="s">
        <v>6</v>
      </c>
      <c r="AN7" s="249">
        <v>1556</v>
      </c>
      <c r="AO7" s="249">
        <v>12</v>
      </c>
      <c r="AP7" s="244" t="s">
        <v>1543</v>
      </c>
      <c r="AQ7" s="244" t="s">
        <v>184</v>
      </c>
      <c r="AR7" s="250" t="s">
        <v>6</v>
      </c>
      <c r="AS7" s="250" t="s">
        <v>6</v>
      </c>
      <c r="AT7" s="250" t="s">
        <v>6</v>
      </c>
      <c r="AU7" s="250" t="s">
        <v>184</v>
      </c>
      <c r="AV7" s="250" t="s">
        <v>1305</v>
      </c>
      <c r="AW7" s="250" t="s">
        <v>1557</v>
      </c>
      <c r="AX7" s="250" t="s">
        <v>118</v>
      </c>
      <c r="AY7" s="252" t="s">
        <v>6</v>
      </c>
      <c r="AZ7" s="252" t="s">
        <v>6</v>
      </c>
      <c r="BA7" s="244" t="s">
        <v>381</v>
      </c>
      <c r="BB7" s="244" t="s">
        <v>118</v>
      </c>
      <c r="BC7" s="244" t="s">
        <v>383</v>
      </c>
      <c r="BD7" s="244" t="s">
        <v>119</v>
      </c>
      <c r="BE7" s="244" t="s">
        <v>261</v>
      </c>
      <c r="BF7" s="244" t="s">
        <v>118</v>
      </c>
      <c r="BG7" s="244" t="s">
        <v>1546</v>
      </c>
      <c r="BH7" s="244" t="s">
        <v>118</v>
      </c>
      <c r="BI7" s="244" t="s">
        <v>134</v>
      </c>
      <c r="BJ7" s="244" t="s">
        <v>119</v>
      </c>
      <c r="BK7" s="244" t="s">
        <v>13</v>
      </c>
      <c r="BL7" s="244" t="s">
        <v>13</v>
      </c>
      <c r="BM7" s="250" t="s">
        <v>40</v>
      </c>
      <c r="BN7" s="250" t="s">
        <v>118</v>
      </c>
      <c r="BO7" s="250" t="s">
        <v>13</v>
      </c>
      <c r="BP7" s="250" t="s">
        <v>13</v>
      </c>
      <c r="BQ7" s="250" t="s">
        <v>160</v>
      </c>
      <c r="BR7" s="250" t="s">
        <v>118</v>
      </c>
      <c r="BS7" s="250" t="s">
        <v>40</v>
      </c>
      <c r="BT7" s="250" t="s">
        <v>118</v>
      </c>
      <c r="BU7" s="255" t="s">
        <v>6</v>
      </c>
      <c r="BV7" s="250" t="s">
        <v>6</v>
      </c>
      <c r="BW7" s="244" t="s">
        <v>6</v>
      </c>
      <c r="BX7" s="244" t="s">
        <v>6</v>
      </c>
      <c r="BY7" s="244" t="s">
        <v>13</v>
      </c>
      <c r="BZ7" s="244" t="s">
        <v>13</v>
      </c>
      <c r="CA7" s="244" t="s">
        <v>1558</v>
      </c>
      <c r="CB7" s="244" t="s">
        <v>6</v>
      </c>
      <c r="CC7" s="244" t="s">
        <v>6</v>
      </c>
      <c r="CD7" s="244" t="s">
        <v>6</v>
      </c>
    </row>
    <row r="8" spans="1:82" s="244" customFormat="1" ht="29.5" customHeight="1" x14ac:dyDescent="0.35">
      <c r="A8" s="244" t="s">
        <v>1537</v>
      </c>
      <c r="B8" s="244" t="s">
        <v>2880</v>
      </c>
      <c r="C8" s="244" t="s">
        <v>1540</v>
      </c>
      <c r="D8" s="244" t="s">
        <v>358</v>
      </c>
      <c r="E8" s="244" t="s">
        <v>304</v>
      </c>
      <c r="F8" s="244" t="s">
        <v>2674</v>
      </c>
      <c r="G8" s="244" t="s">
        <v>1559</v>
      </c>
      <c r="H8" s="244" t="s">
        <v>1310</v>
      </c>
      <c r="I8" s="244" t="str">
        <f>IF(H8="","",VLOOKUP(H8,'Cost Categories'!$A$1:$B$66,2,FALSE))</f>
        <v>Subtotal</v>
      </c>
      <c r="J8" s="244" t="s">
        <v>3297</v>
      </c>
      <c r="K8" s="244" t="str">
        <f>IF(J8="","",VLOOKUP(J8,'Cost Categories'!$A$70:$B$85,2,FALSE))</f>
        <v>Mixed</v>
      </c>
      <c r="L8" s="244" t="s">
        <v>3307</v>
      </c>
      <c r="M8" s="244" t="str">
        <f>IF(L8="","",VLOOKUP(L8,'Cost Categories'!$A$112:$B$133,2,FALSE))</f>
        <v>Primary service delivery</v>
      </c>
      <c r="N8" s="244" t="s">
        <v>3368</v>
      </c>
      <c r="O8" s="245" t="s">
        <v>13</v>
      </c>
      <c r="P8" s="244" t="s">
        <v>3416</v>
      </c>
      <c r="Q8" s="253" t="s">
        <v>3372</v>
      </c>
      <c r="R8" s="253" t="s">
        <v>13</v>
      </c>
      <c r="S8" s="244" t="s">
        <v>111</v>
      </c>
      <c r="T8" s="244" t="s">
        <v>1542</v>
      </c>
      <c r="U8" s="244" t="s">
        <v>1087</v>
      </c>
      <c r="V8" s="244" t="s">
        <v>1309</v>
      </c>
      <c r="W8" s="244" t="s">
        <v>217</v>
      </c>
      <c r="X8" s="246">
        <v>42.6</v>
      </c>
      <c r="Y8" s="246" t="s">
        <v>6</v>
      </c>
      <c r="Z8" s="246" t="s">
        <v>6</v>
      </c>
      <c r="AA8" s="246" t="s">
        <v>6</v>
      </c>
      <c r="AB8" s="246" t="s">
        <v>6</v>
      </c>
      <c r="AC8" s="246" t="s">
        <v>6</v>
      </c>
      <c r="AD8" s="246" t="s">
        <v>6</v>
      </c>
      <c r="AE8" s="348">
        <v>1</v>
      </c>
      <c r="AF8" s="348" t="s">
        <v>20</v>
      </c>
      <c r="AG8" s="244" t="s">
        <v>110</v>
      </c>
      <c r="AI8" s="246" t="s">
        <v>6</v>
      </c>
      <c r="AJ8" s="247" t="s">
        <v>6</v>
      </c>
      <c r="AK8" s="244" t="s">
        <v>6</v>
      </c>
      <c r="AL8" s="244" t="s">
        <v>6</v>
      </c>
      <c r="AM8" s="248" t="s">
        <v>6</v>
      </c>
      <c r="AN8" s="249">
        <v>1556</v>
      </c>
      <c r="AO8" s="249">
        <v>12</v>
      </c>
      <c r="AP8" s="244" t="s">
        <v>1543</v>
      </c>
      <c r="AQ8" s="244" t="s">
        <v>184</v>
      </c>
      <c r="AR8" s="250" t="s">
        <v>6</v>
      </c>
      <c r="AS8" s="250" t="s">
        <v>6</v>
      </c>
      <c r="AT8" s="250" t="s">
        <v>6</v>
      </c>
      <c r="AU8" s="250" t="s">
        <v>184</v>
      </c>
      <c r="AV8" s="250" t="s">
        <v>1305</v>
      </c>
      <c r="AW8" s="250" t="s">
        <v>13</v>
      </c>
      <c r="AX8" s="250" t="s">
        <v>6</v>
      </c>
      <c r="AY8" s="252" t="s">
        <v>13</v>
      </c>
      <c r="AZ8" s="252" t="s">
        <v>13</v>
      </c>
      <c r="BA8" s="244" t="s">
        <v>381</v>
      </c>
      <c r="BB8" s="244" t="s">
        <v>118</v>
      </c>
      <c r="BC8" s="244" t="s">
        <v>13</v>
      </c>
      <c r="BD8" s="244" t="s">
        <v>13</v>
      </c>
      <c r="BE8" s="244" t="s">
        <v>13</v>
      </c>
      <c r="BF8" s="244" t="s">
        <v>118</v>
      </c>
      <c r="BG8" s="244" t="s">
        <v>13</v>
      </c>
      <c r="BH8" s="244" t="s">
        <v>118</v>
      </c>
      <c r="BI8" s="244" t="s">
        <v>134</v>
      </c>
      <c r="BJ8" s="244" t="s">
        <v>119</v>
      </c>
      <c r="BK8" s="244" t="s">
        <v>13</v>
      </c>
      <c r="BL8" s="244" t="s">
        <v>13</v>
      </c>
      <c r="BM8" s="250" t="s">
        <v>13</v>
      </c>
      <c r="BN8" s="250" t="s">
        <v>6</v>
      </c>
      <c r="BO8" s="250" t="s">
        <v>13</v>
      </c>
      <c r="BP8" s="250" t="s">
        <v>13</v>
      </c>
      <c r="BQ8" s="250" t="s">
        <v>13</v>
      </c>
      <c r="BR8" s="250" t="s">
        <v>13</v>
      </c>
      <c r="BS8" s="250" t="s">
        <v>13</v>
      </c>
      <c r="BT8" s="250" t="s">
        <v>13</v>
      </c>
      <c r="BU8" s="255" t="s">
        <v>6</v>
      </c>
      <c r="BV8" s="250" t="s">
        <v>6</v>
      </c>
      <c r="BW8" s="244" t="s">
        <v>6</v>
      </c>
      <c r="BX8" s="244" t="s">
        <v>6</v>
      </c>
      <c r="BY8" s="244" t="s">
        <v>6</v>
      </c>
      <c r="BZ8" s="244" t="s">
        <v>6</v>
      </c>
      <c r="CA8" s="244" t="s">
        <v>1560</v>
      </c>
      <c r="CB8" s="244" t="s">
        <v>6</v>
      </c>
      <c r="CC8" s="244" t="s">
        <v>6</v>
      </c>
      <c r="CD8" s="244" t="s">
        <v>6</v>
      </c>
    </row>
    <row r="9" spans="1:82" s="244" customFormat="1" ht="29.5" customHeight="1" x14ac:dyDescent="0.35">
      <c r="A9" s="244" t="s">
        <v>1537</v>
      </c>
      <c r="B9" s="244" t="s">
        <v>2880</v>
      </c>
      <c r="C9" s="244" t="s">
        <v>1561</v>
      </c>
      <c r="D9" s="244" t="s">
        <v>1562</v>
      </c>
      <c r="E9" s="244" t="s">
        <v>304</v>
      </c>
      <c r="F9" s="244" t="s">
        <v>2674</v>
      </c>
      <c r="G9" s="244" t="s">
        <v>1563</v>
      </c>
      <c r="H9" s="244" t="s">
        <v>3350</v>
      </c>
      <c r="I9" s="244" t="str">
        <f>IF(H9="","",VLOOKUP(H9,'Cost Categories'!$A$1:$B$66,2,FALSE))</f>
        <v>Capital</v>
      </c>
      <c r="J9" s="244" t="s">
        <v>3283</v>
      </c>
      <c r="K9" s="244" t="str">
        <f>IF(J9="","",VLOOKUP(J9,'Cost Categories'!$A$70:$B$85,2,FALSE))</f>
        <v>Capital</v>
      </c>
      <c r="L9" s="244" t="s">
        <v>3324</v>
      </c>
      <c r="M9" s="244" t="str">
        <f>IF(L9="","",VLOOKUP(L9,'Cost Categories'!$A$112:$B$133,2,FALSE))</f>
        <v>Operational</v>
      </c>
      <c r="N9" s="244" t="s">
        <v>3368</v>
      </c>
      <c r="O9" s="245" t="s">
        <v>1245</v>
      </c>
      <c r="P9" s="244" t="s">
        <v>3370</v>
      </c>
      <c r="Q9" s="253" t="s">
        <v>3372</v>
      </c>
      <c r="R9" s="253" t="s">
        <v>13</v>
      </c>
      <c r="S9" s="244" t="s">
        <v>111</v>
      </c>
      <c r="T9" s="244" t="s">
        <v>1542</v>
      </c>
      <c r="U9" s="244" t="s">
        <v>1087</v>
      </c>
      <c r="V9" s="244" t="s">
        <v>1309</v>
      </c>
      <c r="W9" s="244" t="s">
        <v>217</v>
      </c>
      <c r="X9" s="246">
        <v>2.0499999999999998</v>
      </c>
      <c r="Y9" s="246" t="s">
        <v>6</v>
      </c>
      <c r="Z9" s="246" t="s">
        <v>6</v>
      </c>
      <c r="AA9" s="246" t="s">
        <v>6</v>
      </c>
      <c r="AB9" s="246" t="s">
        <v>6</v>
      </c>
      <c r="AC9" s="246" t="s">
        <v>6</v>
      </c>
      <c r="AD9" s="246" t="s">
        <v>6</v>
      </c>
      <c r="AE9" s="348">
        <v>1</v>
      </c>
      <c r="AF9" s="348" t="s">
        <v>20</v>
      </c>
      <c r="AG9" s="244" t="s">
        <v>110</v>
      </c>
      <c r="AI9" s="246" t="s">
        <v>6</v>
      </c>
      <c r="AJ9" s="247" t="s">
        <v>6</v>
      </c>
      <c r="AK9" s="244" t="s">
        <v>6</v>
      </c>
      <c r="AL9" s="244" t="s">
        <v>6</v>
      </c>
      <c r="AM9" s="248" t="s">
        <v>6</v>
      </c>
      <c r="AN9" s="249">
        <v>1556</v>
      </c>
      <c r="AO9" s="249">
        <v>12</v>
      </c>
      <c r="AP9" s="244" t="s">
        <v>1543</v>
      </c>
      <c r="AQ9" s="244" t="s">
        <v>184</v>
      </c>
      <c r="AR9" s="250" t="s">
        <v>6</v>
      </c>
      <c r="AS9" s="250" t="s">
        <v>6</v>
      </c>
      <c r="AT9" s="250" t="s">
        <v>6</v>
      </c>
      <c r="AU9" s="250" t="s">
        <v>184</v>
      </c>
      <c r="AV9" s="250" t="s">
        <v>1305</v>
      </c>
      <c r="AW9" s="250" t="s">
        <v>1564</v>
      </c>
      <c r="AX9" s="250" t="s">
        <v>118</v>
      </c>
      <c r="AY9" s="250" t="s">
        <v>6</v>
      </c>
      <c r="AZ9" s="250" t="s">
        <v>6</v>
      </c>
      <c r="BA9" s="244" t="s">
        <v>381</v>
      </c>
      <c r="BB9" s="244" t="s">
        <v>118</v>
      </c>
      <c r="BC9" s="244" t="s">
        <v>383</v>
      </c>
      <c r="BD9" s="244" t="s">
        <v>119</v>
      </c>
      <c r="BE9" s="244" t="s">
        <v>261</v>
      </c>
      <c r="BF9" s="244" t="s">
        <v>118</v>
      </c>
      <c r="BG9" s="244" t="s">
        <v>1565</v>
      </c>
      <c r="BH9" s="244" t="s">
        <v>118</v>
      </c>
      <c r="BI9" s="244" t="s">
        <v>134</v>
      </c>
      <c r="BJ9" s="244" t="s">
        <v>119</v>
      </c>
      <c r="BK9" s="244" t="s">
        <v>13</v>
      </c>
      <c r="BL9" s="244" t="s">
        <v>13</v>
      </c>
      <c r="BM9" s="250" t="s">
        <v>40</v>
      </c>
      <c r="BN9" s="250" t="s">
        <v>118</v>
      </c>
      <c r="BO9" s="250" t="s">
        <v>13</v>
      </c>
      <c r="BP9" s="250" t="s">
        <v>13</v>
      </c>
      <c r="BQ9" s="250" t="s">
        <v>226</v>
      </c>
      <c r="BR9" s="250" t="s">
        <v>118</v>
      </c>
      <c r="BS9" s="250" t="s">
        <v>40</v>
      </c>
      <c r="BT9" s="250" t="s">
        <v>118</v>
      </c>
      <c r="BU9" s="255" t="s">
        <v>6</v>
      </c>
      <c r="BV9" s="250" t="s">
        <v>6</v>
      </c>
      <c r="BW9" s="244" t="s">
        <v>6</v>
      </c>
      <c r="BX9" s="244" t="s">
        <v>6</v>
      </c>
      <c r="BY9" s="244" t="s">
        <v>13</v>
      </c>
      <c r="BZ9" s="244" t="s">
        <v>13</v>
      </c>
      <c r="CA9" s="244" t="s">
        <v>1566</v>
      </c>
      <c r="CB9" s="244" t="s">
        <v>6</v>
      </c>
      <c r="CC9" s="244" t="s">
        <v>6</v>
      </c>
      <c r="CD9" s="244" t="s">
        <v>6</v>
      </c>
    </row>
    <row r="10" spans="1:82" s="244" customFormat="1" ht="29.5" customHeight="1" x14ac:dyDescent="0.35">
      <c r="A10" s="244" t="s">
        <v>1537</v>
      </c>
      <c r="B10" s="244" t="s">
        <v>2880</v>
      </c>
      <c r="C10" s="244" t="s">
        <v>1567</v>
      </c>
      <c r="D10" s="244" t="s">
        <v>358</v>
      </c>
      <c r="E10" s="244" t="s">
        <v>304</v>
      </c>
      <c r="F10" s="244" t="s">
        <v>2674</v>
      </c>
      <c r="G10" s="244" t="s">
        <v>1568</v>
      </c>
      <c r="H10" s="244" t="s">
        <v>1632</v>
      </c>
      <c r="I10" s="244" t="str">
        <f>IF(H10="","",VLOOKUP(H10,'Cost Categories'!$A$1:$B$66,2,FALSE))</f>
        <v>Facility</v>
      </c>
      <c r="J10" s="244" t="s">
        <v>3297</v>
      </c>
      <c r="K10" s="244" t="str">
        <f>IF(J10="","",VLOOKUP(J10,'Cost Categories'!$A$70:$B$85,2,FALSE))</f>
        <v>Mixed</v>
      </c>
      <c r="L10" s="48" t="s">
        <v>3323</v>
      </c>
      <c r="M10" s="244" t="str">
        <f>IF(L10="","",VLOOKUP(L10,'Cost Categories'!$A$112:$B$133,2,FALSE))</f>
        <v>Operational</v>
      </c>
      <c r="N10" s="244" t="s">
        <v>3368</v>
      </c>
      <c r="O10" s="245" t="s">
        <v>13</v>
      </c>
      <c r="P10" s="244" t="s">
        <v>3369</v>
      </c>
      <c r="Q10" s="253" t="s">
        <v>3372</v>
      </c>
      <c r="R10" s="253" t="s">
        <v>13</v>
      </c>
      <c r="S10" s="244" t="s">
        <v>111</v>
      </c>
      <c r="T10" s="244" t="s">
        <v>1542</v>
      </c>
      <c r="U10" s="244" t="s">
        <v>1087</v>
      </c>
      <c r="V10" s="244" t="s">
        <v>1309</v>
      </c>
      <c r="W10" s="244" t="s">
        <v>217</v>
      </c>
      <c r="X10" s="246">
        <v>7.22</v>
      </c>
      <c r="Y10" s="246" t="s">
        <v>6</v>
      </c>
      <c r="Z10" s="246" t="s">
        <v>6</v>
      </c>
      <c r="AA10" s="246" t="s">
        <v>6</v>
      </c>
      <c r="AB10" s="246" t="s">
        <v>6</v>
      </c>
      <c r="AC10" s="246" t="s">
        <v>6</v>
      </c>
      <c r="AD10" s="246" t="s">
        <v>6</v>
      </c>
      <c r="AE10" s="348">
        <v>1</v>
      </c>
      <c r="AF10" s="348" t="s">
        <v>20</v>
      </c>
      <c r="AG10" s="244" t="s">
        <v>110</v>
      </c>
      <c r="AI10" s="246" t="s">
        <v>6</v>
      </c>
      <c r="AJ10" s="247" t="s">
        <v>6</v>
      </c>
      <c r="AK10" s="244" t="s">
        <v>6</v>
      </c>
      <c r="AL10" s="244" t="s">
        <v>6</v>
      </c>
      <c r="AM10" s="248" t="s">
        <v>6</v>
      </c>
      <c r="AN10" s="249">
        <v>1556</v>
      </c>
      <c r="AO10" s="249">
        <v>12</v>
      </c>
      <c r="AP10" s="244" t="s">
        <v>1543</v>
      </c>
      <c r="AQ10" s="244" t="s">
        <v>184</v>
      </c>
      <c r="AR10" s="250" t="s">
        <v>6</v>
      </c>
      <c r="AS10" s="250" t="s">
        <v>6</v>
      </c>
      <c r="AT10" s="250" t="s">
        <v>6</v>
      </c>
      <c r="AU10" s="250" t="s">
        <v>184</v>
      </c>
      <c r="AV10" s="250" t="s">
        <v>1305</v>
      </c>
      <c r="AW10" s="250" t="s">
        <v>1569</v>
      </c>
      <c r="AX10" s="250" t="s">
        <v>118</v>
      </c>
      <c r="AY10" s="252" t="s">
        <v>6</v>
      </c>
      <c r="AZ10" s="252" t="s">
        <v>6</v>
      </c>
      <c r="BA10" s="244" t="s">
        <v>381</v>
      </c>
      <c r="BB10" s="244" t="s">
        <v>118</v>
      </c>
      <c r="BC10" s="244" t="s">
        <v>22</v>
      </c>
      <c r="BD10" s="244" t="s">
        <v>119</v>
      </c>
      <c r="BE10" s="244" t="s">
        <v>261</v>
      </c>
      <c r="BF10" s="244" t="s">
        <v>119</v>
      </c>
      <c r="BG10" s="244" t="s">
        <v>1546</v>
      </c>
      <c r="BH10" s="244" t="s">
        <v>118</v>
      </c>
      <c r="BI10" s="244" t="s">
        <v>134</v>
      </c>
      <c r="BJ10" s="244" t="s">
        <v>119</v>
      </c>
      <c r="BK10" s="244" t="s">
        <v>13</v>
      </c>
      <c r="BL10" s="244" t="s">
        <v>13</v>
      </c>
      <c r="BM10" s="250" t="s">
        <v>40</v>
      </c>
      <c r="BN10" s="250" t="s">
        <v>118</v>
      </c>
      <c r="BO10" s="250" t="s">
        <v>13</v>
      </c>
      <c r="BP10" s="250" t="s">
        <v>13</v>
      </c>
      <c r="BQ10" s="250" t="s">
        <v>226</v>
      </c>
      <c r="BR10" s="250" t="s">
        <v>118</v>
      </c>
      <c r="BS10" s="250" t="s">
        <v>40</v>
      </c>
      <c r="BT10" s="250" t="s">
        <v>118</v>
      </c>
      <c r="BU10" s="255" t="s">
        <v>6</v>
      </c>
      <c r="BV10" s="250" t="s">
        <v>6</v>
      </c>
      <c r="BW10" s="244" t="s">
        <v>6</v>
      </c>
      <c r="BX10" s="244" t="s">
        <v>6</v>
      </c>
      <c r="BY10" s="244" t="s">
        <v>13</v>
      </c>
      <c r="BZ10" s="244" t="s">
        <v>13</v>
      </c>
      <c r="CA10" s="244" t="s">
        <v>1570</v>
      </c>
      <c r="CB10" s="244" t="s">
        <v>6</v>
      </c>
      <c r="CC10" s="244" t="s">
        <v>6</v>
      </c>
      <c r="CD10" s="244" t="s">
        <v>6</v>
      </c>
    </row>
    <row r="11" spans="1:82" s="244" customFormat="1" ht="48" customHeight="1" x14ac:dyDescent="0.35">
      <c r="A11" s="244" t="s">
        <v>1537</v>
      </c>
      <c r="B11" s="244" t="s">
        <v>2880</v>
      </c>
      <c r="C11" s="244" t="s">
        <v>1571</v>
      </c>
      <c r="D11" s="244" t="s">
        <v>358</v>
      </c>
      <c r="E11" s="244" t="s">
        <v>304</v>
      </c>
      <c r="F11" s="244" t="s">
        <v>2674</v>
      </c>
      <c r="G11" s="244" t="s">
        <v>1572</v>
      </c>
      <c r="H11" s="244" t="s">
        <v>3353</v>
      </c>
      <c r="I11" s="244" t="str">
        <f>IF(H11="","",VLOOKUP(H11,'Cost Categories'!$A$1:$B$66,2,FALSE))</f>
        <v>Personnel</v>
      </c>
      <c r="J11" s="244" t="s">
        <v>1757</v>
      </c>
      <c r="K11" s="244" t="str">
        <f>IF(J11="","",VLOOKUP(J11,'Cost Categories'!$A$70:$B$85,2,FALSE))</f>
        <v>Personnel</v>
      </c>
      <c r="L11" s="244" t="s">
        <v>3324</v>
      </c>
      <c r="M11" s="244" t="str">
        <f>IF(L11="","",VLOOKUP(L11,'Cost Categories'!$A$112:$B$133,2,FALSE))</f>
        <v>Operational</v>
      </c>
      <c r="N11" s="244" t="s">
        <v>3368</v>
      </c>
      <c r="O11" s="245" t="s">
        <v>13</v>
      </c>
      <c r="P11" s="244" t="s">
        <v>3369</v>
      </c>
      <c r="Q11" s="253" t="s">
        <v>3372</v>
      </c>
      <c r="R11" s="253" t="s">
        <v>13</v>
      </c>
      <c r="S11" s="244" t="s">
        <v>517</v>
      </c>
      <c r="T11" s="244" t="s">
        <v>1542</v>
      </c>
      <c r="U11" s="244" t="s">
        <v>1087</v>
      </c>
      <c r="V11" s="244" t="s">
        <v>1309</v>
      </c>
      <c r="W11" s="244" t="s">
        <v>217</v>
      </c>
      <c r="X11" s="246">
        <v>9.8000000000000007</v>
      </c>
      <c r="Y11" s="246" t="s">
        <v>6</v>
      </c>
      <c r="Z11" s="246" t="s">
        <v>6</v>
      </c>
      <c r="AA11" s="246" t="s">
        <v>6</v>
      </c>
      <c r="AB11" s="246" t="s">
        <v>6</v>
      </c>
      <c r="AC11" s="246" t="s">
        <v>6</v>
      </c>
      <c r="AD11" s="246" t="s">
        <v>6</v>
      </c>
      <c r="AE11" s="348">
        <v>1</v>
      </c>
      <c r="AF11" s="348" t="s">
        <v>20</v>
      </c>
      <c r="AG11" s="244" t="s">
        <v>110</v>
      </c>
      <c r="AI11" s="246" t="s">
        <v>6</v>
      </c>
      <c r="AJ11" s="247" t="s">
        <v>6</v>
      </c>
      <c r="AK11" s="244" t="s">
        <v>6</v>
      </c>
      <c r="AL11" s="244" t="s">
        <v>6</v>
      </c>
      <c r="AM11" s="248" t="s">
        <v>6</v>
      </c>
      <c r="AN11" s="249">
        <v>1556</v>
      </c>
      <c r="AO11" s="249">
        <v>12</v>
      </c>
      <c r="AP11" s="244" t="s">
        <v>1543</v>
      </c>
      <c r="AQ11" s="244" t="s">
        <v>184</v>
      </c>
      <c r="AR11" s="250" t="s">
        <v>6</v>
      </c>
      <c r="AS11" s="250" t="s">
        <v>6</v>
      </c>
      <c r="AT11" s="250" t="s">
        <v>6</v>
      </c>
      <c r="AU11" s="250" t="s">
        <v>184</v>
      </c>
      <c r="AV11" s="250" t="s">
        <v>1305</v>
      </c>
      <c r="AW11" s="250" t="s">
        <v>1569</v>
      </c>
      <c r="AX11" s="250" t="s">
        <v>118</v>
      </c>
      <c r="AY11" s="252" t="s">
        <v>6</v>
      </c>
      <c r="AZ11" s="252" t="s">
        <v>6</v>
      </c>
      <c r="BA11" s="244" t="s">
        <v>381</v>
      </c>
      <c r="BB11" s="244" t="s">
        <v>118</v>
      </c>
      <c r="BC11" s="244" t="s">
        <v>22</v>
      </c>
      <c r="BD11" s="244" t="s">
        <v>119</v>
      </c>
      <c r="BE11" s="244" t="s">
        <v>261</v>
      </c>
      <c r="BF11" s="244" t="s">
        <v>119</v>
      </c>
      <c r="BG11" s="244" t="s">
        <v>1546</v>
      </c>
      <c r="BH11" s="244" t="s">
        <v>118</v>
      </c>
      <c r="BI11" s="244" t="s">
        <v>134</v>
      </c>
      <c r="BJ11" s="244" t="s">
        <v>119</v>
      </c>
      <c r="BK11" s="244" t="s">
        <v>13</v>
      </c>
      <c r="BL11" s="244" t="s">
        <v>13</v>
      </c>
      <c r="BM11" s="250" t="s">
        <v>40</v>
      </c>
      <c r="BN11" s="250" t="s">
        <v>118</v>
      </c>
      <c r="BO11" s="250" t="s">
        <v>13</v>
      </c>
      <c r="BP11" s="250" t="s">
        <v>13</v>
      </c>
      <c r="BQ11" s="250" t="s">
        <v>226</v>
      </c>
      <c r="BR11" s="250" t="s">
        <v>118</v>
      </c>
      <c r="BS11" s="250" t="s">
        <v>40</v>
      </c>
      <c r="BT11" s="250" t="s">
        <v>118</v>
      </c>
      <c r="BU11" s="255" t="s">
        <v>6</v>
      </c>
      <c r="BV11" s="250" t="s">
        <v>6</v>
      </c>
      <c r="BW11" s="244" t="s">
        <v>6</v>
      </c>
      <c r="BX11" s="244" t="s">
        <v>6</v>
      </c>
      <c r="BY11" s="244" t="s">
        <v>13</v>
      </c>
      <c r="BZ11" s="244" t="s">
        <v>13</v>
      </c>
      <c r="CA11" s="244" t="s">
        <v>510</v>
      </c>
      <c r="CB11" s="244" t="s">
        <v>6</v>
      </c>
      <c r="CC11" s="244" t="s">
        <v>6</v>
      </c>
      <c r="CD11" s="244" t="s">
        <v>6</v>
      </c>
    </row>
    <row r="12" spans="1:82" s="256" customFormat="1" ht="29.5" customHeight="1" x14ac:dyDescent="0.35">
      <c r="A12" s="244" t="s">
        <v>1537</v>
      </c>
      <c r="B12" s="244" t="s">
        <v>2880</v>
      </c>
      <c r="C12" s="244" t="s">
        <v>1573</v>
      </c>
      <c r="D12" s="244" t="s">
        <v>358</v>
      </c>
      <c r="E12" s="244" t="s">
        <v>304</v>
      </c>
      <c r="F12" s="244" t="s">
        <v>2674</v>
      </c>
      <c r="G12" s="256" t="s">
        <v>1574</v>
      </c>
      <c r="H12" s="244" t="s">
        <v>7</v>
      </c>
      <c r="I12" s="244" t="str">
        <f>IF(H12="","",VLOOKUP(H12,'Cost Categories'!$A$1:$B$66,2,FALSE))</f>
        <v>Recurring services</v>
      </c>
      <c r="J12" s="244" t="s">
        <v>1757</v>
      </c>
      <c r="K12" s="244" t="str">
        <f>IF(J12="","",VLOOKUP(J12,'Cost Categories'!$A$70:$B$85,2,FALSE))</f>
        <v>Personnel</v>
      </c>
      <c r="L12" s="244" t="s">
        <v>3324</v>
      </c>
      <c r="M12" s="244" t="str">
        <f>IF(L12="","",VLOOKUP(L12,'Cost Categories'!$A$112:$B$133,2,FALSE))</f>
        <v>Operational</v>
      </c>
      <c r="N12" s="244" t="s">
        <v>3368</v>
      </c>
      <c r="O12" s="245" t="s">
        <v>13</v>
      </c>
      <c r="P12" s="244" t="s">
        <v>3369</v>
      </c>
      <c r="Q12" s="253" t="s">
        <v>3372</v>
      </c>
      <c r="R12" s="253" t="s">
        <v>13</v>
      </c>
      <c r="S12" s="256" t="s">
        <v>111</v>
      </c>
      <c r="T12" s="244" t="s">
        <v>1542</v>
      </c>
      <c r="U12" s="244" t="s">
        <v>1087</v>
      </c>
      <c r="V12" s="244" t="s">
        <v>1309</v>
      </c>
      <c r="W12" s="244" t="s">
        <v>217</v>
      </c>
      <c r="X12" s="246">
        <v>3.64</v>
      </c>
      <c r="Y12" s="246" t="s">
        <v>6</v>
      </c>
      <c r="Z12" s="246" t="s">
        <v>6</v>
      </c>
      <c r="AA12" s="246" t="s">
        <v>6</v>
      </c>
      <c r="AB12" s="246" t="s">
        <v>6</v>
      </c>
      <c r="AC12" s="246" t="s">
        <v>6</v>
      </c>
      <c r="AD12" s="246" t="s">
        <v>6</v>
      </c>
      <c r="AE12" s="348">
        <v>1</v>
      </c>
      <c r="AF12" s="348" t="s">
        <v>20</v>
      </c>
      <c r="AG12" s="244" t="s">
        <v>110</v>
      </c>
      <c r="AH12" s="244"/>
      <c r="AI12" s="246" t="s">
        <v>6</v>
      </c>
      <c r="AJ12" s="247" t="s">
        <v>6</v>
      </c>
      <c r="AK12" s="244" t="s">
        <v>6</v>
      </c>
      <c r="AL12" s="244" t="s">
        <v>6</v>
      </c>
      <c r="AM12" s="248" t="s">
        <v>6</v>
      </c>
      <c r="AN12" s="249">
        <v>1556</v>
      </c>
      <c r="AO12" s="249">
        <v>12</v>
      </c>
      <c r="AP12" s="244" t="s">
        <v>1543</v>
      </c>
      <c r="AQ12" s="244" t="s">
        <v>184</v>
      </c>
      <c r="AR12" s="250" t="s">
        <v>6</v>
      </c>
      <c r="AS12" s="250" t="s">
        <v>6</v>
      </c>
      <c r="AT12" s="250" t="s">
        <v>6</v>
      </c>
      <c r="AU12" s="250" t="s">
        <v>184</v>
      </c>
      <c r="AV12" s="250" t="s">
        <v>1305</v>
      </c>
      <c r="AW12" s="250" t="s">
        <v>1575</v>
      </c>
      <c r="AX12" s="250" t="s">
        <v>118</v>
      </c>
      <c r="AY12" s="250" t="s">
        <v>6</v>
      </c>
      <c r="AZ12" s="250" t="s">
        <v>6</v>
      </c>
      <c r="BA12" s="244" t="s">
        <v>381</v>
      </c>
      <c r="BB12" s="244" t="s">
        <v>118</v>
      </c>
      <c r="BC12" s="244" t="s">
        <v>22</v>
      </c>
      <c r="BD12" s="244" t="s">
        <v>119</v>
      </c>
      <c r="BE12" s="244" t="s">
        <v>262</v>
      </c>
      <c r="BF12" s="244" t="s">
        <v>118</v>
      </c>
      <c r="BG12" s="244" t="s">
        <v>187</v>
      </c>
      <c r="BH12" s="244" t="s">
        <v>118</v>
      </c>
      <c r="BI12" s="244" t="s">
        <v>134</v>
      </c>
      <c r="BJ12" s="244" t="s">
        <v>119</v>
      </c>
      <c r="BK12" s="244" t="s">
        <v>13</v>
      </c>
      <c r="BL12" s="244" t="s">
        <v>13</v>
      </c>
      <c r="BM12" s="250" t="s">
        <v>40</v>
      </c>
      <c r="BN12" s="250" t="s">
        <v>118</v>
      </c>
      <c r="BO12" s="250" t="s">
        <v>13</v>
      </c>
      <c r="BP12" s="250" t="s">
        <v>13</v>
      </c>
      <c r="BQ12" s="250" t="s">
        <v>6</v>
      </c>
      <c r="BR12" s="250" t="s">
        <v>6</v>
      </c>
      <c r="BS12" s="250" t="s">
        <v>40</v>
      </c>
      <c r="BT12" s="250" t="s">
        <v>118</v>
      </c>
      <c r="BU12" s="255" t="s">
        <v>6</v>
      </c>
      <c r="BV12" s="250" t="s">
        <v>6</v>
      </c>
      <c r="BW12" s="244" t="s">
        <v>6</v>
      </c>
      <c r="BX12" s="244" t="s">
        <v>6</v>
      </c>
      <c r="BY12" s="244" t="s">
        <v>13</v>
      </c>
      <c r="BZ12" s="244" t="s">
        <v>13</v>
      </c>
      <c r="CA12" s="244" t="s">
        <v>1576</v>
      </c>
      <c r="CB12" s="244" t="s">
        <v>6</v>
      </c>
      <c r="CC12" s="244" t="s">
        <v>6</v>
      </c>
      <c r="CD12" s="244" t="s">
        <v>6</v>
      </c>
    </row>
    <row r="13" spans="1:82" s="256" customFormat="1" ht="29.5" customHeight="1" x14ac:dyDescent="0.35">
      <c r="A13" s="244" t="s">
        <v>1537</v>
      </c>
      <c r="B13" s="244" t="s">
        <v>2880</v>
      </c>
      <c r="C13" s="244" t="s">
        <v>358</v>
      </c>
      <c r="D13" s="244" t="s">
        <v>1562</v>
      </c>
      <c r="E13" s="244" t="s">
        <v>304</v>
      </c>
      <c r="F13" s="244" t="s">
        <v>2674</v>
      </c>
      <c r="G13" s="256" t="s">
        <v>1577</v>
      </c>
      <c r="H13" s="244" t="s">
        <v>1310</v>
      </c>
      <c r="I13" s="244" t="str">
        <f>IF(H13="","",VLOOKUP(H13,'Cost Categories'!$A$1:$B$66,2,FALSE))</f>
        <v>Subtotal</v>
      </c>
      <c r="J13" s="244" t="s">
        <v>3297</v>
      </c>
      <c r="K13" s="244" t="str">
        <f>IF(J13="","",VLOOKUP(J13,'Cost Categories'!$A$70:$B$85,2,FALSE))</f>
        <v>Mixed</v>
      </c>
      <c r="L13" s="244" t="s">
        <v>3324</v>
      </c>
      <c r="M13" s="244" t="str">
        <f>IF(L13="","",VLOOKUP(L13,'Cost Categories'!$A$112:$B$133,2,FALSE))</f>
        <v>Operational</v>
      </c>
      <c r="N13" s="244" t="s">
        <v>3368</v>
      </c>
      <c r="O13" s="245" t="s">
        <v>13</v>
      </c>
      <c r="P13" s="244" t="s">
        <v>3416</v>
      </c>
      <c r="Q13" s="253" t="s">
        <v>3372</v>
      </c>
      <c r="R13" s="253" t="s">
        <v>13</v>
      </c>
      <c r="S13" s="256" t="s">
        <v>111</v>
      </c>
      <c r="T13" s="244" t="s">
        <v>1542</v>
      </c>
      <c r="U13" s="244" t="s">
        <v>1087</v>
      </c>
      <c r="V13" s="244" t="s">
        <v>1309</v>
      </c>
      <c r="W13" s="244" t="s">
        <v>217</v>
      </c>
      <c r="X13" s="246">
        <v>22.72</v>
      </c>
      <c r="Y13" s="246" t="s">
        <v>6</v>
      </c>
      <c r="Z13" s="246" t="s">
        <v>6</v>
      </c>
      <c r="AA13" s="246" t="s">
        <v>6</v>
      </c>
      <c r="AB13" s="246" t="s">
        <v>6</v>
      </c>
      <c r="AC13" s="246" t="s">
        <v>6</v>
      </c>
      <c r="AD13" s="246" t="s">
        <v>6</v>
      </c>
      <c r="AE13" s="348">
        <v>1</v>
      </c>
      <c r="AF13" s="348" t="s">
        <v>20</v>
      </c>
      <c r="AG13" s="244" t="s">
        <v>110</v>
      </c>
      <c r="AH13" s="244"/>
      <c r="AI13" s="246" t="s">
        <v>6</v>
      </c>
      <c r="AJ13" s="247" t="s">
        <v>6</v>
      </c>
      <c r="AK13" s="244" t="s">
        <v>6</v>
      </c>
      <c r="AL13" s="244" t="s">
        <v>6</v>
      </c>
      <c r="AM13" s="248" t="s">
        <v>6</v>
      </c>
      <c r="AN13" s="249">
        <v>1556</v>
      </c>
      <c r="AO13" s="249">
        <v>12</v>
      </c>
      <c r="AP13" s="244" t="s">
        <v>1543</v>
      </c>
      <c r="AQ13" s="244" t="s">
        <v>184</v>
      </c>
      <c r="AR13" s="250" t="s">
        <v>6</v>
      </c>
      <c r="AS13" s="250" t="s">
        <v>6</v>
      </c>
      <c r="AT13" s="250" t="s">
        <v>6</v>
      </c>
      <c r="AU13" s="250" t="s">
        <v>184</v>
      </c>
      <c r="AV13" s="250" t="s">
        <v>1305</v>
      </c>
      <c r="AW13" s="250" t="s">
        <v>13</v>
      </c>
      <c r="AX13" s="250" t="s">
        <v>6</v>
      </c>
      <c r="AY13" s="250" t="s">
        <v>13</v>
      </c>
      <c r="AZ13" s="250" t="s">
        <v>13</v>
      </c>
      <c r="BA13" s="244" t="s">
        <v>381</v>
      </c>
      <c r="BB13" s="244" t="s">
        <v>118</v>
      </c>
      <c r="BC13" s="244" t="s">
        <v>13</v>
      </c>
      <c r="BD13" s="244" t="s">
        <v>13</v>
      </c>
      <c r="BE13" s="244" t="s">
        <v>13</v>
      </c>
      <c r="BF13" s="244" t="s">
        <v>118</v>
      </c>
      <c r="BG13" s="244" t="s">
        <v>13</v>
      </c>
      <c r="BH13" s="244" t="s">
        <v>118</v>
      </c>
      <c r="BI13" s="244" t="s">
        <v>134</v>
      </c>
      <c r="BJ13" s="244" t="s">
        <v>119</v>
      </c>
      <c r="BK13" s="244" t="s">
        <v>13</v>
      </c>
      <c r="BL13" s="244" t="s">
        <v>13</v>
      </c>
      <c r="BM13" s="250" t="s">
        <v>13</v>
      </c>
      <c r="BN13" s="250" t="s">
        <v>6</v>
      </c>
      <c r="BO13" s="250" t="s">
        <v>13</v>
      </c>
      <c r="BP13" s="250" t="s">
        <v>13</v>
      </c>
      <c r="BQ13" s="250" t="s">
        <v>13</v>
      </c>
      <c r="BR13" s="250" t="s">
        <v>13</v>
      </c>
      <c r="BS13" s="250" t="s">
        <v>13</v>
      </c>
      <c r="BT13" s="250" t="s">
        <v>13</v>
      </c>
      <c r="BU13" s="255" t="s">
        <v>6</v>
      </c>
      <c r="BV13" s="250" t="s">
        <v>6</v>
      </c>
      <c r="BW13" s="244" t="s">
        <v>6</v>
      </c>
      <c r="BX13" s="244" t="s">
        <v>6</v>
      </c>
      <c r="BY13" s="244" t="s">
        <v>6</v>
      </c>
      <c r="BZ13" s="244" t="s">
        <v>6</v>
      </c>
      <c r="CA13" s="244" t="s">
        <v>1560</v>
      </c>
      <c r="CB13" s="244" t="s">
        <v>6</v>
      </c>
      <c r="CC13" s="244" t="s">
        <v>6</v>
      </c>
      <c r="CD13" s="244" t="s">
        <v>6</v>
      </c>
    </row>
    <row r="14" spans="1:82" s="256" customFormat="1" ht="29.5" customHeight="1" x14ac:dyDescent="0.35">
      <c r="A14" s="256" t="s">
        <v>1537</v>
      </c>
      <c r="B14" s="256" t="s">
        <v>2880</v>
      </c>
      <c r="C14" s="244" t="s">
        <v>1562</v>
      </c>
      <c r="D14" s="244" t="s">
        <v>1579</v>
      </c>
      <c r="E14" s="244" t="s">
        <v>304</v>
      </c>
      <c r="F14" s="244" t="s">
        <v>2674</v>
      </c>
      <c r="G14" s="244" t="s">
        <v>1580</v>
      </c>
      <c r="H14" s="244" t="s">
        <v>1578</v>
      </c>
      <c r="I14" s="244" t="str">
        <f>IF(H14="","",VLOOKUP(H14,'Cost Categories'!$A$1:$B$66,2,FALSE))</f>
        <v>Total</v>
      </c>
      <c r="J14" s="244" t="s">
        <v>3297</v>
      </c>
      <c r="K14" s="244" t="str">
        <f>IF(J14="","",VLOOKUP(J14,'Cost Categories'!$A$70:$B$85,2,FALSE))</f>
        <v>Mixed</v>
      </c>
      <c r="L14" s="244" t="s">
        <v>3297</v>
      </c>
      <c r="M14" s="244" t="str">
        <f>IF(L14="","",VLOOKUP(L14,'Cost Categories'!$A$112:$B$133,2,FALSE))</f>
        <v>Mixed</v>
      </c>
      <c r="N14" s="244" t="s">
        <v>3368</v>
      </c>
      <c r="O14" s="245" t="s">
        <v>13</v>
      </c>
      <c r="P14" s="244" t="s">
        <v>3416</v>
      </c>
      <c r="Q14" s="253" t="s">
        <v>3372</v>
      </c>
      <c r="R14" s="253" t="s">
        <v>13</v>
      </c>
      <c r="S14" s="244" t="s">
        <v>111</v>
      </c>
      <c r="T14" s="244" t="s">
        <v>1542</v>
      </c>
      <c r="U14" s="244" t="s">
        <v>1087</v>
      </c>
      <c r="V14" s="244" t="s">
        <v>1309</v>
      </c>
      <c r="W14" s="244" t="s">
        <v>217</v>
      </c>
      <c r="X14" s="246">
        <v>65.319999999999993</v>
      </c>
      <c r="Y14" s="246" t="s">
        <v>6</v>
      </c>
      <c r="Z14" s="246" t="s">
        <v>6</v>
      </c>
      <c r="AA14" s="246" t="s">
        <v>6</v>
      </c>
      <c r="AB14" s="246" t="s">
        <v>6</v>
      </c>
      <c r="AC14" s="246" t="s">
        <v>6</v>
      </c>
      <c r="AD14" s="246" t="s">
        <v>6</v>
      </c>
      <c r="AE14" s="348">
        <v>1</v>
      </c>
      <c r="AF14" s="348" t="s">
        <v>20</v>
      </c>
      <c r="AG14" s="244" t="s">
        <v>110</v>
      </c>
      <c r="AH14" s="244"/>
      <c r="AI14" s="246" t="s">
        <v>6</v>
      </c>
      <c r="AJ14" s="257" t="s">
        <v>6</v>
      </c>
      <c r="AK14" s="246" t="s">
        <v>6</v>
      </c>
      <c r="AL14" s="246" t="s">
        <v>6</v>
      </c>
      <c r="AM14" s="246" t="s">
        <v>6</v>
      </c>
      <c r="AN14" s="249">
        <v>1556</v>
      </c>
      <c r="AO14" s="249">
        <v>12</v>
      </c>
      <c r="AP14" s="244" t="s">
        <v>1543</v>
      </c>
      <c r="AQ14" s="244" t="s">
        <v>184</v>
      </c>
      <c r="AR14" s="250" t="s">
        <v>6</v>
      </c>
      <c r="AS14" s="250" t="s">
        <v>6</v>
      </c>
      <c r="AT14" s="250" t="s">
        <v>6</v>
      </c>
      <c r="AU14" s="250" t="s">
        <v>184</v>
      </c>
      <c r="AV14" s="250" t="s">
        <v>1305</v>
      </c>
      <c r="AW14" s="250" t="s">
        <v>13</v>
      </c>
      <c r="AX14" s="250" t="s">
        <v>6</v>
      </c>
      <c r="AY14" s="252" t="s">
        <v>13</v>
      </c>
      <c r="AZ14" s="252" t="s">
        <v>13</v>
      </c>
      <c r="BA14" s="244" t="s">
        <v>381</v>
      </c>
      <c r="BB14" s="244" t="s">
        <v>118</v>
      </c>
      <c r="BC14" s="244" t="s">
        <v>13</v>
      </c>
      <c r="BD14" s="244" t="s">
        <v>13</v>
      </c>
      <c r="BE14" s="244" t="s">
        <v>13</v>
      </c>
      <c r="BF14" s="244" t="s">
        <v>118</v>
      </c>
      <c r="BG14" s="244" t="s">
        <v>13</v>
      </c>
      <c r="BH14" s="244" t="s">
        <v>118</v>
      </c>
      <c r="BI14" s="244" t="s">
        <v>134</v>
      </c>
      <c r="BJ14" s="244" t="s">
        <v>119</v>
      </c>
      <c r="BK14" s="244" t="s">
        <v>13</v>
      </c>
      <c r="BL14" s="244" t="s">
        <v>13</v>
      </c>
      <c r="BM14" s="250" t="s">
        <v>13</v>
      </c>
      <c r="BN14" s="250" t="s">
        <v>6</v>
      </c>
      <c r="BO14" s="250" t="s">
        <v>13</v>
      </c>
      <c r="BP14" s="250" t="s">
        <v>13</v>
      </c>
      <c r="BQ14" s="250" t="s">
        <v>13</v>
      </c>
      <c r="BR14" s="250" t="s">
        <v>13</v>
      </c>
      <c r="BS14" s="250" t="s">
        <v>13</v>
      </c>
      <c r="BT14" s="250" t="s">
        <v>13</v>
      </c>
      <c r="BU14" s="255" t="s">
        <v>6</v>
      </c>
      <c r="BV14" s="250" t="s">
        <v>6</v>
      </c>
      <c r="BW14" s="244" t="s">
        <v>6</v>
      </c>
      <c r="BX14" s="244" t="s">
        <v>6</v>
      </c>
      <c r="BY14" s="244" t="s">
        <v>6</v>
      </c>
      <c r="BZ14" s="244" t="s">
        <v>6</v>
      </c>
      <c r="CA14" s="244" t="s">
        <v>1560</v>
      </c>
      <c r="CB14" s="244" t="s">
        <v>6</v>
      </c>
      <c r="CC14" s="244" t="s">
        <v>6</v>
      </c>
      <c r="CD14" s="244" t="s">
        <v>6</v>
      </c>
    </row>
    <row r="15" spans="1:82" s="256" customFormat="1" ht="29.5" customHeight="1" x14ac:dyDescent="0.35">
      <c r="A15" s="256" t="s">
        <v>1581</v>
      </c>
      <c r="B15" s="256" t="s">
        <v>2880</v>
      </c>
      <c r="C15" s="244" t="s">
        <v>1538</v>
      </c>
      <c r="D15" s="244" t="s">
        <v>1540</v>
      </c>
      <c r="E15" s="244" t="s">
        <v>304</v>
      </c>
      <c r="F15" s="244" t="s">
        <v>2674</v>
      </c>
      <c r="G15" s="244" t="s">
        <v>1541</v>
      </c>
      <c r="H15" s="244" t="s">
        <v>1623</v>
      </c>
      <c r="I15" s="244" t="str">
        <f>IF(H15="","",VLOOKUP(H15,'Cost Categories'!$A$1:$B$66,2,FALSE))</f>
        <v>Recurring goods</v>
      </c>
      <c r="J15" s="244" t="s">
        <v>3288</v>
      </c>
      <c r="K15" s="244" t="str">
        <f>IF(J15="","",VLOOKUP(J15,'Cost Categories'!$A$70:$B$85,2,FALSE))</f>
        <v>Recurrent - other</v>
      </c>
      <c r="L15" s="244" t="s">
        <v>3307</v>
      </c>
      <c r="M15" s="244" t="str">
        <f>IF(L15="","",VLOOKUP(L15,'Cost Categories'!$A$112:$B$133,2,FALSE))</f>
        <v>Primary service delivery</v>
      </c>
      <c r="N15" s="244" t="s">
        <v>3368</v>
      </c>
      <c r="O15" s="245" t="s">
        <v>1245</v>
      </c>
      <c r="P15" s="244" t="s">
        <v>3371</v>
      </c>
      <c r="Q15" s="253" t="s">
        <v>3372</v>
      </c>
      <c r="R15" s="253" t="s">
        <v>13</v>
      </c>
      <c r="S15" s="244" t="s">
        <v>111</v>
      </c>
      <c r="T15" s="244" t="s">
        <v>1542</v>
      </c>
      <c r="U15" s="244" t="s">
        <v>1087</v>
      </c>
      <c r="V15" s="244" t="s">
        <v>1309</v>
      </c>
      <c r="W15" s="244" t="s">
        <v>217</v>
      </c>
      <c r="X15" s="246">
        <v>32.17</v>
      </c>
      <c r="Y15" s="246" t="s">
        <v>6</v>
      </c>
      <c r="Z15" s="246" t="s">
        <v>6</v>
      </c>
      <c r="AA15" s="246" t="s">
        <v>6</v>
      </c>
      <c r="AB15" s="246" t="s">
        <v>6</v>
      </c>
      <c r="AC15" s="246" t="s">
        <v>6</v>
      </c>
      <c r="AD15" s="246" t="s">
        <v>6</v>
      </c>
      <c r="AE15" s="348">
        <v>1</v>
      </c>
      <c r="AF15" s="348" t="s">
        <v>20</v>
      </c>
      <c r="AG15" s="244" t="s">
        <v>110</v>
      </c>
      <c r="AH15" s="244"/>
      <c r="AI15" s="246" t="s">
        <v>6</v>
      </c>
      <c r="AJ15" s="257" t="s">
        <v>6</v>
      </c>
      <c r="AK15" s="246" t="s">
        <v>6</v>
      </c>
      <c r="AL15" s="246" t="s">
        <v>6</v>
      </c>
      <c r="AM15" s="246" t="s">
        <v>6</v>
      </c>
      <c r="AN15" s="258">
        <v>1528</v>
      </c>
      <c r="AO15" s="258">
        <v>12</v>
      </c>
      <c r="AP15" s="244" t="s">
        <v>1543</v>
      </c>
      <c r="AQ15" s="244" t="s">
        <v>184</v>
      </c>
      <c r="AR15" s="250" t="s">
        <v>6</v>
      </c>
      <c r="AS15" s="250" t="s">
        <v>6</v>
      </c>
      <c r="AT15" s="250" t="s">
        <v>6</v>
      </c>
      <c r="AU15" s="250" t="s">
        <v>184</v>
      </c>
      <c r="AV15" s="250" t="s">
        <v>1305</v>
      </c>
      <c r="AW15" s="250" t="s">
        <v>1544</v>
      </c>
      <c r="AX15" s="250" t="s">
        <v>118</v>
      </c>
      <c r="AY15" s="252" t="s">
        <v>1545</v>
      </c>
      <c r="AZ15" s="252" t="s">
        <v>118</v>
      </c>
      <c r="BA15" s="244" t="s">
        <v>381</v>
      </c>
      <c r="BB15" s="244" t="s">
        <v>118</v>
      </c>
      <c r="BC15" s="244" t="s">
        <v>383</v>
      </c>
      <c r="BD15" s="244" t="s">
        <v>118</v>
      </c>
      <c r="BE15" s="244" t="s">
        <v>259</v>
      </c>
      <c r="BF15" s="244" t="s">
        <v>118</v>
      </c>
      <c r="BG15" s="244" t="s">
        <v>1546</v>
      </c>
      <c r="BH15" s="244" t="s">
        <v>118</v>
      </c>
      <c r="BI15" s="244" t="s">
        <v>134</v>
      </c>
      <c r="BJ15" s="244" t="s">
        <v>119</v>
      </c>
      <c r="BK15" s="244" t="s">
        <v>13</v>
      </c>
      <c r="BL15" s="244" t="s">
        <v>13</v>
      </c>
      <c r="BM15" s="250" t="s">
        <v>40</v>
      </c>
      <c r="BN15" s="250" t="s">
        <v>118</v>
      </c>
      <c r="BO15" s="250" t="s">
        <v>13</v>
      </c>
      <c r="BP15" s="250" t="s">
        <v>13</v>
      </c>
      <c r="BQ15" s="250" t="s">
        <v>160</v>
      </c>
      <c r="BR15" s="250" t="s">
        <v>118</v>
      </c>
      <c r="BS15" s="250" t="s">
        <v>40</v>
      </c>
      <c r="BT15" s="250" t="s">
        <v>119</v>
      </c>
      <c r="BU15" s="255" t="s">
        <v>6</v>
      </c>
      <c r="BV15" s="250" t="s">
        <v>6</v>
      </c>
      <c r="BW15" s="244" t="s">
        <v>6</v>
      </c>
      <c r="BX15" s="244" t="s">
        <v>6</v>
      </c>
      <c r="BY15" s="244" t="s">
        <v>13</v>
      </c>
      <c r="BZ15" s="244" t="s">
        <v>13</v>
      </c>
      <c r="CA15" s="244" t="s">
        <v>1547</v>
      </c>
      <c r="CB15" s="244" t="s">
        <v>6</v>
      </c>
      <c r="CC15" s="244" t="s">
        <v>6</v>
      </c>
      <c r="CD15" s="244" t="s">
        <v>6</v>
      </c>
    </row>
    <row r="16" spans="1:82" s="256" customFormat="1" ht="29.5" customHeight="1" x14ac:dyDescent="0.35">
      <c r="A16" s="256" t="s">
        <v>1581</v>
      </c>
      <c r="B16" s="256" t="s">
        <v>2880</v>
      </c>
      <c r="C16" s="244" t="s">
        <v>1548</v>
      </c>
      <c r="D16" s="244" t="s">
        <v>1540</v>
      </c>
      <c r="E16" s="244" t="s">
        <v>304</v>
      </c>
      <c r="F16" s="244" t="s">
        <v>2674</v>
      </c>
      <c r="G16" s="244" t="s">
        <v>1549</v>
      </c>
      <c r="H16" s="244" t="s">
        <v>1317</v>
      </c>
      <c r="I16" s="244" t="str">
        <f>IF(H16="","",VLOOKUP(H16,'Cost Categories'!$A$1:$B$66,2,FALSE))</f>
        <v>Capital</v>
      </c>
      <c r="J16" s="244" t="s">
        <v>3276</v>
      </c>
      <c r="K16" s="244" t="str">
        <f>IF(J16="","",VLOOKUP(J16,'Cost Categories'!$A$70:$B$85,2,FALSE))</f>
        <v>Capital</v>
      </c>
      <c r="L16" s="244" t="s">
        <v>3307</v>
      </c>
      <c r="M16" s="244" t="str">
        <f>IF(L16="","",VLOOKUP(L16,'Cost Categories'!$A$112:$B$133,2,FALSE))</f>
        <v>Primary service delivery</v>
      </c>
      <c r="N16" s="244" t="s">
        <v>3368</v>
      </c>
      <c r="O16" s="245" t="s">
        <v>1245</v>
      </c>
      <c r="P16" s="244" t="s">
        <v>3370</v>
      </c>
      <c r="Q16" s="253" t="s">
        <v>3372</v>
      </c>
      <c r="R16" s="253" t="s">
        <v>13</v>
      </c>
      <c r="S16" s="244" t="s">
        <v>111</v>
      </c>
      <c r="T16" s="244" t="s">
        <v>1542</v>
      </c>
      <c r="U16" s="244" t="s">
        <v>1087</v>
      </c>
      <c r="V16" s="244" t="s">
        <v>1309</v>
      </c>
      <c r="W16" s="244" t="s">
        <v>217</v>
      </c>
      <c r="X16" s="246">
        <v>0.77</v>
      </c>
      <c r="Y16" s="246" t="s">
        <v>6</v>
      </c>
      <c r="Z16" s="246" t="s">
        <v>6</v>
      </c>
      <c r="AA16" s="246" t="s">
        <v>6</v>
      </c>
      <c r="AB16" s="246" t="s">
        <v>6</v>
      </c>
      <c r="AC16" s="246" t="s">
        <v>6</v>
      </c>
      <c r="AD16" s="246" t="s">
        <v>6</v>
      </c>
      <c r="AE16" s="348">
        <v>1</v>
      </c>
      <c r="AF16" s="348" t="s">
        <v>20</v>
      </c>
      <c r="AG16" s="244" t="s">
        <v>110</v>
      </c>
      <c r="AH16" s="244"/>
      <c r="AI16" s="246" t="s">
        <v>6</v>
      </c>
      <c r="AJ16" s="257" t="s">
        <v>6</v>
      </c>
      <c r="AK16" s="246" t="s">
        <v>6</v>
      </c>
      <c r="AL16" s="246" t="s">
        <v>6</v>
      </c>
      <c r="AM16" s="246" t="s">
        <v>6</v>
      </c>
      <c r="AN16" s="258">
        <v>1528</v>
      </c>
      <c r="AO16" s="258">
        <v>12</v>
      </c>
      <c r="AP16" s="244" t="s">
        <v>1543</v>
      </c>
      <c r="AQ16" s="244" t="s">
        <v>184</v>
      </c>
      <c r="AR16" s="250" t="s">
        <v>6</v>
      </c>
      <c r="AS16" s="250" t="s">
        <v>6</v>
      </c>
      <c r="AT16" s="250" t="s">
        <v>6</v>
      </c>
      <c r="AU16" s="250" t="s">
        <v>184</v>
      </c>
      <c r="AV16" s="250" t="s">
        <v>1305</v>
      </c>
      <c r="AW16" s="250" t="s">
        <v>1544</v>
      </c>
      <c r="AX16" s="250" t="s">
        <v>118</v>
      </c>
      <c r="AY16" s="252" t="s">
        <v>1545</v>
      </c>
      <c r="AZ16" s="252" t="s">
        <v>118</v>
      </c>
      <c r="BA16" s="244" t="s">
        <v>381</v>
      </c>
      <c r="BB16" s="244" t="s">
        <v>118</v>
      </c>
      <c r="BC16" s="244" t="s">
        <v>383</v>
      </c>
      <c r="BD16" s="244" t="s">
        <v>118</v>
      </c>
      <c r="BE16" s="244" t="s">
        <v>259</v>
      </c>
      <c r="BF16" s="244" t="s">
        <v>118</v>
      </c>
      <c r="BG16" s="244" t="s">
        <v>1546</v>
      </c>
      <c r="BH16" s="244" t="s">
        <v>118</v>
      </c>
      <c r="BI16" s="244" t="s">
        <v>134</v>
      </c>
      <c r="BJ16" s="244" t="s">
        <v>119</v>
      </c>
      <c r="BK16" s="244" t="s">
        <v>13</v>
      </c>
      <c r="BL16" s="244" t="s">
        <v>13</v>
      </c>
      <c r="BM16" s="250" t="s">
        <v>40</v>
      </c>
      <c r="BN16" s="250" t="s">
        <v>118</v>
      </c>
      <c r="BO16" s="250" t="s">
        <v>13</v>
      </c>
      <c r="BP16" s="250" t="s">
        <v>13</v>
      </c>
      <c r="BQ16" s="250" t="s">
        <v>160</v>
      </c>
      <c r="BR16" s="250" t="s">
        <v>118</v>
      </c>
      <c r="BS16" s="250" t="s">
        <v>40</v>
      </c>
      <c r="BT16" s="250" t="s">
        <v>119</v>
      </c>
      <c r="BU16" s="255" t="s">
        <v>6</v>
      </c>
      <c r="BV16" s="250" t="s">
        <v>6</v>
      </c>
      <c r="BW16" s="244" t="s">
        <v>6</v>
      </c>
      <c r="BX16" s="244" t="s">
        <v>6</v>
      </c>
      <c r="BY16" s="244" t="s">
        <v>13</v>
      </c>
      <c r="BZ16" s="244" t="s">
        <v>13</v>
      </c>
      <c r="CA16" s="244" t="s">
        <v>510</v>
      </c>
      <c r="CB16" s="244" t="s">
        <v>6</v>
      </c>
      <c r="CC16" s="244" t="s">
        <v>6</v>
      </c>
      <c r="CD16" s="244" t="s">
        <v>6</v>
      </c>
    </row>
    <row r="17" spans="1:82" s="256" customFormat="1" ht="29.5" customHeight="1" x14ac:dyDescent="0.35">
      <c r="A17" s="256" t="s">
        <v>1581</v>
      </c>
      <c r="B17" s="256" t="s">
        <v>2880</v>
      </c>
      <c r="C17" s="244" t="s">
        <v>356</v>
      </c>
      <c r="D17" s="244" t="s">
        <v>1540</v>
      </c>
      <c r="E17" s="244" t="s">
        <v>304</v>
      </c>
      <c r="F17" s="244" t="s">
        <v>2674</v>
      </c>
      <c r="G17" s="244" t="s">
        <v>1550</v>
      </c>
      <c r="H17" s="244" t="s">
        <v>3351</v>
      </c>
      <c r="I17" s="244" t="str">
        <f>IF(H17="","",VLOOKUP(H17,'Cost Categories'!$A$1:$B$66,2,FALSE))</f>
        <v>Personnel</v>
      </c>
      <c r="J17" s="244" t="s">
        <v>3271</v>
      </c>
      <c r="K17" s="244" t="str">
        <f>IF(J17="","",VLOOKUP(J17,'Cost Categories'!$A$70:$B$85,2,FALSE))</f>
        <v>Personnel</v>
      </c>
      <c r="L17" s="244" t="s">
        <v>3307</v>
      </c>
      <c r="M17" s="244" t="str">
        <f>IF(L17="","",VLOOKUP(L17,'Cost Categories'!$A$112:$B$133,2,FALSE))</f>
        <v>Primary service delivery</v>
      </c>
      <c r="N17" s="244" t="s">
        <v>3368</v>
      </c>
      <c r="O17" s="245" t="s">
        <v>13</v>
      </c>
      <c r="P17" s="244" t="s">
        <v>3369</v>
      </c>
      <c r="Q17" s="253" t="s">
        <v>3372</v>
      </c>
      <c r="R17" s="253" t="s">
        <v>13</v>
      </c>
      <c r="S17" s="244" t="s">
        <v>517</v>
      </c>
      <c r="T17" s="244" t="s">
        <v>1542</v>
      </c>
      <c r="U17" s="244" t="s">
        <v>1087</v>
      </c>
      <c r="V17" s="244" t="s">
        <v>1309</v>
      </c>
      <c r="W17" s="244" t="s">
        <v>217</v>
      </c>
      <c r="X17" s="246">
        <v>16.79</v>
      </c>
      <c r="Y17" s="246" t="s">
        <v>6</v>
      </c>
      <c r="Z17" s="246" t="s">
        <v>6</v>
      </c>
      <c r="AA17" s="246" t="s">
        <v>6</v>
      </c>
      <c r="AB17" s="246" t="s">
        <v>6</v>
      </c>
      <c r="AC17" s="246" t="s">
        <v>6</v>
      </c>
      <c r="AD17" s="246" t="s">
        <v>6</v>
      </c>
      <c r="AE17" s="348">
        <v>1</v>
      </c>
      <c r="AF17" s="348" t="s">
        <v>20</v>
      </c>
      <c r="AG17" s="244" t="s">
        <v>110</v>
      </c>
      <c r="AH17" s="244"/>
      <c r="AI17" s="246" t="s">
        <v>6</v>
      </c>
      <c r="AJ17" s="257" t="s">
        <v>6</v>
      </c>
      <c r="AK17" s="246" t="s">
        <v>6</v>
      </c>
      <c r="AL17" s="246" t="s">
        <v>6</v>
      </c>
      <c r="AM17" s="246" t="s">
        <v>6</v>
      </c>
      <c r="AN17" s="258">
        <v>1528</v>
      </c>
      <c r="AO17" s="258">
        <v>12</v>
      </c>
      <c r="AP17" s="244" t="s">
        <v>1543</v>
      </c>
      <c r="AQ17" s="244" t="s">
        <v>184</v>
      </c>
      <c r="AR17" s="250" t="s">
        <v>6</v>
      </c>
      <c r="AS17" s="250" t="s">
        <v>6</v>
      </c>
      <c r="AT17" s="250" t="s">
        <v>6</v>
      </c>
      <c r="AU17" s="250" t="s">
        <v>184</v>
      </c>
      <c r="AV17" s="250" t="s">
        <v>1305</v>
      </c>
      <c r="AW17" s="250" t="s">
        <v>1551</v>
      </c>
      <c r="AX17" s="250" t="s">
        <v>118</v>
      </c>
      <c r="AY17" s="252" t="s">
        <v>1552</v>
      </c>
      <c r="AZ17" s="252" t="s">
        <v>118</v>
      </c>
      <c r="BA17" s="244" t="s">
        <v>381</v>
      </c>
      <c r="BB17" s="244" t="s">
        <v>118</v>
      </c>
      <c r="BC17" s="244" t="s">
        <v>383</v>
      </c>
      <c r="BD17" s="244" t="s">
        <v>118</v>
      </c>
      <c r="BE17" s="244" t="s">
        <v>261</v>
      </c>
      <c r="BF17" s="244" t="s">
        <v>118</v>
      </c>
      <c r="BG17" s="244" t="s">
        <v>1565</v>
      </c>
      <c r="BH17" s="244" t="s">
        <v>118</v>
      </c>
      <c r="BI17" s="244" t="s">
        <v>134</v>
      </c>
      <c r="BJ17" s="244" t="s">
        <v>119</v>
      </c>
      <c r="BK17" s="244" t="s">
        <v>13</v>
      </c>
      <c r="BL17" s="244" t="s">
        <v>13</v>
      </c>
      <c r="BM17" s="250" t="s">
        <v>40</v>
      </c>
      <c r="BN17" s="250" t="s">
        <v>118</v>
      </c>
      <c r="BO17" s="250" t="s">
        <v>13</v>
      </c>
      <c r="BP17" s="250" t="s">
        <v>13</v>
      </c>
      <c r="BQ17" s="250" t="s">
        <v>22</v>
      </c>
      <c r="BR17" s="250" t="s">
        <v>118</v>
      </c>
      <c r="BS17" s="250" t="s">
        <v>41</v>
      </c>
      <c r="BT17" s="250" t="s">
        <v>119</v>
      </c>
      <c r="BU17" s="255" t="s">
        <v>6</v>
      </c>
      <c r="BV17" s="250" t="s">
        <v>6</v>
      </c>
      <c r="BW17" s="244" t="s">
        <v>6</v>
      </c>
      <c r="BX17" s="244" t="s">
        <v>6</v>
      </c>
      <c r="BY17" s="244" t="s">
        <v>6</v>
      </c>
      <c r="BZ17" s="244" t="s">
        <v>6</v>
      </c>
      <c r="CA17" s="244" t="s">
        <v>1554</v>
      </c>
      <c r="CB17" s="244" t="s">
        <v>6</v>
      </c>
      <c r="CC17" s="244" t="s">
        <v>6</v>
      </c>
      <c r="CD17" s="244" t="s">
        <v>6</v>
      </c>
    </row>
    <row r="18" spans="1:82" s="256" customFormat="1" ht="29.5" customHeight="1" x14ac:dyDescent="0.35">
      <c r="A18" s="256" t="s">
        <v>1581</v>
      </c>
      <c r="B18" s="256" t="s">
        <v>2880</v>
      </c>
      <c r="C18" s="244" t="s">
        <v>1555</v>
      </c>
      <c r="D18" s="244" t="s">
        <v>1540</v>
      </c>
      <c r="E18" s="244" t="s">
        <v>304</v>
      </c>
      <c r="F18" s="244" t="s">
        <v>2674</v>
      </c>
      <c r="G18" s="244" t="s">
        <v>1556</v>
      </c>
      <c r="H18" s="244" t="s">
        <v>3</v>
      </c>
      <c r="I18" s="244" t="str">
        <f>IF(H18="","",VLOOKUP(H18,'Cost Categories'!$A$1:$B$66,2,FALSE))</f>
        <v>Recurring services</v>
      </c>
      <c r="J18" s="244" t="s">
        <v>3297</v>
      </c>
      <c r="K18" s="244" t="str">
        <f>IF(J18="","",VLOOKUP(J18,'Cost Categories'!$A$70:$B$85,2,FALSE))</f>
        <v>Mixed</v>
      </c>
      <c r="L18" s="244" t="s">
        <v>3</v>
      </c>
      <c r="M18" s="244" t="str">
        <f>IF(L18="","",VLOOKUP(L18,'Cost Categories'!$A$112:$B$133,2,FALSE))</f>
        <v>Operational</v>
      </c>
      <c r="N18" s="244" t="s">
        <v>3368</v>
      </c>
      <c r="O18" s="245" t="s">
        <v>13</v>
      </c>
      <c r="P18" s="244" t="s">
        <v>3369</v>
      </c>
      <c r="Q18" s="253" t="s">
        <v>3372</v>
      </c>
      <c r="R18" s="253" t="s">
        <v>13</v>
      </c>
      <c r="S18" s="244" t="s">
        <v>111</v>
      </c>
      <c r="T18" s="244" t="s">
        <v>1542</v>
      </c>
      <c r="U18" s="244" t="s">
        <v>1087</v>
      </c>
      <c r="V18" s="244" t="s">
        <v>1309</v>
      </c>
      <c r="W18" s="244" t="s">
        <v>217</v>
      </c>
      <c r="X18" s="246">
        <v>2.13</v>
      </c>
      <c r="Y18" s="246" t="s">
        <v>6</v>
      </c>
      <c r="Z18" s="246" t="s">
        <v>6</v>
      </c>
      <c r="AA18" s="246" t="s">
        <v>6</v>
      </c>
      <c r="AB18" s="246" t="s">
        <v>6</v>
      </c>
      <c r="AC18" s="246" t="s">
        <v>6</v>
      </c>
      <c r="AD18" s="246" t="s">
        <v>6</v>
      </c>
      <c r="AE18" s="348">
        <v>1</v>
      </c>
      <c r="AF18" s="348" t="s">
        <v>20</v>
      </c>
      <c r="AG18" s="244" t="s">
        <v>110</v>
      </c>
      <c r="AH18" s="244"/>
      <c r="AI18" s="246" t="s">
        <v>6</v>
      </c>
      <c r="AJ18" s="257" t="s">
        <v>6</v>
      </c>
      <c r="AK18" s="246" t="s">
        <v>6</v>
      </c>
      <c r="AL18" s="246" t="s">
        <v>6</v>
      </c>
      <c r="AM18" s="246" t="s">
        <v>6</v>
      </c>
      <c r="AN18" s="258">
        <v>1528</v>
      </c>
      <c r="AO18" s="258">
        <v>12</v>
      </c>
      <c r="AP18" s="244" t="s">
        <v>1543</v>
      </c>
      <c r="AQ18" s="244" t="s">
        <v>184</v>
      </c>
      <c r="AR18" s="250" t="s">
        <v>6</v>
      </c>
      <c r="AS18" s="250" t="s">
        <v>6</v>
      </c>
      <c r="AT18" s="250" t="s">
        <v>6</v>
      </c>
      <c r="AU18" s="250" t="s">
        <v>184</v>
      </c>
      <c r="AV18" s="250" t="s">
        <v>1305</v>
      </c>
      <c r="AW18" s="250" t="s">
        <v>1557</v>
      </c>
      <c r="AX18" s="250" t="s">
        <v>118</v>
      </c>
      <c r="AY18" s="252" t="s">
        <v>6</v>
      </c>
      <c r="AZ18" s="252" t="s">
        <v>6</v>
      </c>
      <c r="BA18" s="244" t="s">
        <v>381</v>
      </c>
      <c r="BB18" s="244" t="s">
        <v>118</v>
      </c>
      <c r="BC18" s="244" t="s">
        <v>383</v>
      </c>
      <c r="BD18" s="244" t="s">
        <v>119</v>
      </c>
      <c r="BE18" s="244" t="s">
        <v>261</v>
      </c>
      <c r="BF18" s="244" t="s">
        <v>118</v>
      </c>
      <c r="BG18" s="244" t="s">
        <v>1546</v>
      </c>
      <c r="BH18" s="244" t="s">
        <v>118</v>
      </c>
      <c r="BI18" s="244" t="s">
        <v>134</v>
      </c>
      <c r="BJ18" s="244" t="s">
        <v>119</v>
      </c>
      <c r="BK18" s="244" t="s">
        <v>13</v>
      </c>
      <c r="BL18" s="244" t="s">
        <v>13</v>
      </c>
      <c r="BM18" s="250" t="s">
        <v>40</v>
      </c>
      <c r="BN18" s="250" t="s">
        <v>118</v>
      </c>
      <c r="BO18" s="250" t="s">
        <v>13</v>
      </c>
      <c r="BP18" s="250" t="s">
        <v>13</v>
      </c>
      <c r="BQ18" s="250" t="s">
        <v>160</v>
      </c>
      <c r="BR18" s="250" t="s">
        <v>118</v>
      </c>
      <c r="BS18" s="250" t="s">
        <v>40</v>
      </c>
      <c r="BT18" s="250" t="s">
        <v>118</v>
      </c>
      <c r="BU18" s="255" t="s">
        <v>6</v>
      </c>
      <c r="BV18" s="250" t="s">
        <v>6</v>
      </c>
      <c r="BW18" s="244" t="s">
        <v>6</v>
      </c>
      <c r="BX18" s="244" t="s">
        <v>6</v>
      </c>
      <c r="BY18" s="244" t="s">
        <v>6</v>
      </c>
      <c r="BZ18" s="244" t="s">
        <v>6</v>
      </c>
      <c r="CA18" s="244" t="s">
        <v>1558</v>
      </c>
      <c r="CB18" s="244" t="s">
        <v>6</v>
      </c>
      <c r="CC18" s="244" t="s">
        <v>6</v>
      </c>
      <c r="CD18" s="244" t="s">
        <v>6</v>
      </c>
    </row>
    <row r="19" spans="1:82" s="256" customFormat="1" ht="29.5" customHeight="1" x14ac:dyDescent="0.35">
      <c r="A19" s="256" t="s">
        <v>1581</v>
      </c>
      <c r="B19" s="256" t="s">
        <v>2880</v>
      </c>
      <c r="C19" s="244" t="s">
        <v>1540</v>
      </c>
      <c r="D19" s="244" t="s">
        <v>358</v>
      </c>
      <c r="E19" s="244" t="s">
        <v>304</v>
      </c>
      <c r="F19" s="244" t="s">
        <v>2674</v>
      </c>
      <c r="G19" s="244" t="s">
        <v>1559</v>
      </c>
      <c r="H19" s="244" t="s">
        <v>1310</v>
      </c>
      <c r="I19" s="244" t="str">
        <f>IF(H19="","",VLOOKUP(H19,'Cost Categories'!$A$1:$B$66,2,FALSE))</f>
        <v>Subtotal</v>
      </c>
      <c r="J19" s="244" t="s">
        <v>3297</v>
      </c>
      <c r="K19" s="244" t="str">
        <f>IF(J19="","",VLOOKUP(J19,'Cost Categories'!$A$70:$B$85,2,FALSE))</f>
        <v>Mixed</v>
      </c>
      <c r="L19" s="244" t="s">
        <v>3307</v>
      </c>
      <c r="M19" s="244" t="str">
        <f>IF(L19="","",VLOOKUP(L19,'Cost Categories'!$A$112:$B$133,2,FALSE))</f>
        <v>Primary service delivery</v>
      </c>
      <c r="N19" s="244" t="s">
        <v>3368</v>
      </c>
      <c r="O19" s="245" t="s">
        <v>13</v>
      </c>
      <c r="P19" s="244" t="s">
        <v>3416</v>
      </c>
      <c r="Q19" s="253" t="s">
        <v>3372</v>
      </c>
      <c r="R19" s="253" t="s">
        <v>13</v>
      </c>
      <c r="S19" s="244" t="s">
        <v>111</v>
      </c>
      <c r="T19" s="244" t="s">
        <v>1542</v>
      </c>
      <c r="U19" s="244" t="s">
        <v>1087</v>
      </c>
      <c r="V19" s="244" t="s">
        <v>1309</v>
      </c>
      <c r="W19" s="244" t="s">
        <v>217</v>
      </c>
      <c r="X19" s="246">
        <v>51.86</v>
      </c>
      <c r="Y19" s="246" t="s">
        <v>6</v>
      </c>
      <c r="Z19" s="246" t="s">
        <v>6</v>
      </c>
      <c r="AA19" s="246" t="s">
        <v>6</v>
      </c>
      <c r="AB19" s="246" t="s">
        <v>6</v>
      </c>
      <c r="AC19" s="246" t="s">
        <v>6</v>
      </c>
      <c r="AD19" s="246" t="s">
        <v>6</v>
      </c>
      <c r="AE19" s="348">
        <v>1</v>
      </c>
      <c r="AF19" s="348" t="s">
        <v>20</v>
      </c>
      <c r="AG19" s="244" t="s">
        <v>110</v>
      </c>
      <c r="AH19" s="244"/>
      <c r="AI19" s="246" t="s">
        <v>6</v>
      </c>
      <c r="AJ19" s="257" t="s">
        <v>6</v>
      </c>
      <c r="AK19" s="246" t="s">
        <v>6</v>
      </c>
      <c r="AL19" s="246" t="s">
        <v>6</v>
      </c>
      <c r="AM19" s="246" t="s">
        <v>6</v>
      </c>
      <c r="AN19" s="258">
        <v>1528</v>
      </c>
      <c r="AO19" s="258">
        <v>12</v>
      </c>
      <c r="AP19" s="244" t="s">
        <v>1543</v>
      </c>
      <c r="AQ19" s="244" t="s">
        <v>184</v>
      </c>
      <c r="AR19" s="250" t="s">
        <v>6</v>
      </c>
      <c r="AS19" s="250" t="s">
        <v>6</v>
      </c>
      <c r="AT19" s="250" t="s">
        <v>6</v>
      </c>
      <c r="AU19" s="250" t="s">
        <v>184</v>
      </c>
      <c r="AV19" s="250" t="s">
        <v>1305</v>
      </c>
      <c r="AW19" s="250" t="s">
        <v>13</v>
      </c>
      <c r="AX19" s="250" t="s">
        <v>6</v>
      </c>
      <c r="AY19" s="252" t="s">
        <v>13</v>
      </c>
      <c r="AZ19" s="252" t="s">
        <v>13</v>
      </c>
      <c r="BA19" s="244" t="s">
        <v>381</v>
      </c>
      <c r="BB19" s="244" t="s">
        <v>118</v>
      </c>
      <c r="BC19" s="244" t="s">
        <v>13</v>
      </c>
      <c r="BD19" s="244" t="s">
        <v>13</v>
      </c>
      <c r="BE19" s="244" t="s">
        <v>13</v>
      </c>
      <c r="BF19" s="244" t="s">
        <v>118</v>
      </c>
      <c r="BG19" s="244" t="s">
        <v>13</v>
      </c>
      <c r="BH19" s="244" t="s">
        <v>118</v>
      </c>
      <c r="BI19" s="244" t="s">
        <v>134</v>
      </c>
      <c r="BJ19" s="244" t="s">
        <v>119</v>
      </c>
      <c r="BK19" s="244" t="s">
        <v>13</v>
      </c>
      <c r="BL19" s="244" t="s">
        <v>13</v>
      </c>
      <c r="BM19" s="250" t="s">
        <v>13</v>
      </c>
      <c r="BN19" s="250" t="s">
        <v>6</v>
      </c>
      <c r="BO19" s="250" t="s">
        <v>13</v>
      </c>
      <c r="BP19" s="250" t="s">
        <v>13</v>
      </c>
      <c r="BQ19" s="250" t="s">
        <v>13</v>
      </c>
      <c r="BR19" s="250" t="s">
        <v>13</v>
      </c>
      <c r="BS19" s="250" t="s">
        <v>13</v>
      </c>
      <c r="BT19" s="250" t="s">
        <v>13</v>
      </c>
      <c r="BU19" s="255" t="s">
        <v>6</v>
      </c>
      <c r="BV19" s="250" t="s">
        <v>6</v>
      </c>
      <c r="BW19" s="244" t="s">
        <v>6</v>
      </c>
      <c r="BX19" s="244" t="s">
        <v>6</v>
      </c>
      <c r="BY19" s="244" t="s">
        <v>6</v>
      </c>
      <c r="BZ19" s="244" t="s">
        <v>6</v>
      </c>
      <c r="CA19" s="244" t="s">
        <v>1560</v>
      </c>
      <c r="CB19" s="244" t="s">
        <v>6</v>
      </c>
      <c r="CC19" s="244" t="s">
        <v>6</v>
      </c>
      <c r="CD19" s="244" t="s">
        <v>6</v>
      </c>
    </row>
    <row r="20" spans="1:82" s="256" customFormat="1" ht="29.5" customHeight="1" x14ac:dyDescent="0.35">
      <c r="A20" s="256" t="s">
        <v>1581</v>
      </c>
      <c r="B20" s="256" t="s">
        <v>2880</v>
      </c>
      <c r="C20" s="244" t="s">
        <v>1561</v>
      </c>
      <c r="D20" s="244" t="s">
        <v>1562</v>
      </c>
      <c r="E20" s="244" t="s">
        <v>304</v>
      </c>
      <c r="F20" s="244" t="s">
        <v>2674</v>
      </c>
      <c r="G20" s="244" t="s">
        <v>1563</v>
      </c>
      <c r="H20" s="244" t="s">
        <v>3350</v>
      </c>
      <c r="I20" s="244" t="str">
        <f>IF(H20="","",VLOOKUP(H20,'Cost Categories'!$A$1:$B$66,2,FALSE))</f>
        <v>Capital</v>
      </c>
      <c r="J20" s="244" t="s">
        <v>3283</v>
      </c>
      <c r="K20" s="244" t="str">
        <f>IF(J20="","",VLOOKUP(J20,'Cost Categories'!$A$70:$B$85,2,FALSE))</f>
        <v>Capital</v>
      </c>
      <c r="L20" s="244" t="s">
        <v>3324</v>
      </c>
      <c r="M20" s="244" t="str">
        <f>IF(L20="","",VLOOKUP(L20,'Cost Categories'!$A$112:$B$133,2,FALSE))</f>
        <v>Operational</v>
      </c>
      <c r="N20" s="244" t="s">
        <v>3368</v>
      </c>
      <c r="O20" s="245" t="s">
        <v>1245</v>
      </c>
      <c r="P20" s="244" t="s">
        <v>3370</v>
      </c>
      <c r="Q20" s="253" t="s">
        <v>3372</v>
      </c>
      <c r="R20" s="253" t="s">
        <v>13</v>
      </c>
      <c r="S20" s="244" t="s">
        <v>111</v>
      </c>
      <c r="T20" s="244" t="s">
        <v>1542</v>
      </c>
      <c r="U20" s="244" t="s">
        <v>1087</v>
      </c>
      <c r="V20" s="244" t="s">
        <v>1309</v>
      </c>
      <c r="W20" s="244" t="s">
        <v>217</v>
      </c>
      <c r="X20" s="246">
        <v>1.41</v>
      </c>
      <c r="Y20" s="246" t="s">
        <v>6</v>
      </c>
      <c r="Z20" s="246" t="s">
        <v>6</v>
      </c>
      <c r="AA20" s="246" t="s">
        <v>6</v>
      </c>
      <c r="AB20" s="246" t="s">
        <v>6</v>
      </c>
      <c r="AC20" s="246" t="s">
        <v>6</v>
      </c>
      <c r="AD20" s="246" t="s">
        <v>6</v>
      </c>
      <c r="AE20" s="348">
        <v>1</v>
      </c>
      <c r="AF20" s="348" t="s">
        <v>20</v>
      </c>
      <c r="AG20" s="244" t="s">
        <v>110</v>
      </c>
      <c r="AH20" s="244"/>
      <c r="AI20" s="246" t="s">
        <v>6</v>
      </c>
      <c r="AJ20" s="257" t="s">
        <v>6</v>
      </c>
      <c r="AK20" s="246" t="s">
        <v>6</v>
      </c>
      <c r="AL20" s="246" t="s">
        <v>6</v>
      </c>
      <c r="AM20" s="246" t="s">
        <v>6</v>
      </c>
      <c r="AN20" s="258">
        <v>1528</v>
      </c>
      <c r="AO20" s="258">
        <v>12</v>
      </c>
      <c r="AP20" s="244" t="s">
        <v>1543</v>
      </c>
      <c r="AQ20" s="244" t="s">
        <v>184</v>
      </c>
      <c r="AR20" s="250" t="s">
        <v>6</v>
      </c>
      <c r="AS20" s="250" t="s">
        <v>6</v>
      </c>
      <c r="AT20" s="250" t="s">
        <v>6</v>
      </c>
      <c r="AU20" s="250" t="s">
        <v>184</v>
      </c>
      <c r="AV20" s="250" t="s">
        <v>1305</v>
      </c>
      <c r="AW20" s="250" t="s">
        <v>1564</v>
      </c>
      <c r="AX20" s="250" t="s">
        <v>118</v>
      </c>
      <c r="AY20" s="250" t="s">
        <v>6</v>
      </c>
      <c r="AZ20" s="250" t="s">
        <v>6</v>
      </c>
      <c r="BA20" s="244" t="s">
        <v>381</v>
      </c>
      <c r="BB20" s="244" t="s">
        <v>118</v>
      </c>
      <c r="BC20" s="244" t="s">
        <v>383</v>
      </c>
      <c r="BD20" s="244" t="s">
        <v>119</v>
      </c>
      <c r="BE20" s="244" t="s">
        <v>261</v>
      </c>
      <c r="BF20" s="244" t="s">
        <v>118</v>
      </c>
      <c r="BG20" s="244" t="s">
        <v>1565</v>
      </c>
      <c r="BH20" s="244" t="s">
        <v>118</v>
      </c>
      <c r="BI20" s="244" t="s">
        <v>134</v>
      </c>
      <c r="BJ20" s="244" t="s">
        <v>119</v>
      </c>
      <c r="BK20" s="244" t="s">
        <v>13</v>
      </c>
      <c r="BL20" s="244" t="s">
        <v>13</v>
      </c>
      <c r="BM20" s="250" t="s">
        <v>40</v>
      </c>
      <c r="BN20" s="250" t="s">
        <v>118</v>
      </c>
      <c r="BO20" s="250" t="s">
        <v>13</v>
      </c>
      <c r="BP20" s="250" t="s">
        <v>13</v>
      </c>
      <c r="BQ20" s="250" t="s">
        <v>226</v>
      </c>
      <c r="BR20" s="250" t="s">
        <v>118</v>
      </c>
      <c r="BS20" s="250" t="s">
        <v>40</v>
      </c>
      <c r="BT20" s="250" t="s">
        <v>118</v>
      </c>
      <c r="BU20" s="255" t="s">
        <v>6</v>
      </c>
      <c r="BV20" s="250" t="s">
        <v>6</v>
      </c>
      <c r="BW20" s="244" t="s">
        <v>6</v>
      </c>
      <c r="BX20" s="244" t="s">
        <v>6</v>
      </c>
      <c r="BY20" s="244" t="s">
        <v>13</v>
      </c>
      <c r="BZ20" s="244" t="s">
        <v>13</v>
      </c>
      <c r="CA20" s="244" t="s">
        <v>1566</v>
      </c>
      <c r="CB20" s="244" t="s">
        <v>6</v>
      </c>
      <c r="CC20" s="244" t="s">
        <v>6</v>
      </c>
      <c r="CD20" s="244" t="s">
        <v>6</v>
      </c>
    </row>
    <row r="21" spans="1:82" s="256" customFormat="1" ht="29.5" customHeight="1" x14ac:dyDescent="0.35">
      <c r="A21" s="256" t="s">
        <v>1581</v>
      </c>
      <c r="B21" s="256" t="s">
        <v>2880</v>
      </c>
      <c r="C21" s="244" t="s">
        <v>1567</v>
      </c>
      <c r="D21" s="244" t="s">
        <v>358</v>
      </c>
      <c r="E21" s="244" t="s">
        <v>304</v>
      </c>
      <c r="F21" s="244" t="s">
        <v>2674</v>
      </c>
      <c r="G21" s="244" t="s">
        <v>1568</v>
      </c>
      <c r="H21" s="244" t="s">
        <v>1632</v>
      </c>
      <c r="I21" s="244" t="str">
        <f>IF(H21="","",VLOOKUP(H21,'Cost Categories'!$A$1:$B$66,2,FALSE))</f>
        <v>Facility</v>
      </c>
      <c r="J21" s="244" t="s">
        <v>3297</v>
      </c>
      <c r="K21" s="244" t="str">
        <f>IF(J21="","",VLOOKUP(J21,'Cost Categories'!$A$70:$B$85,2,FALSE))</f>
        <v>Mixed</v>
      </c>
      <c r="L21" s="244" t="s">
        <v>3323</v>
      </c>
      <c r="M21" s="244" t="str">
        <f>IF(L21="","",VLOOKUP(L21,'Cost Categories'!$A$112:$B$133,2,FALSE))</f>
        <v>Operational</v>
      </c>
      <c r="N21" s="244" t="s">
        <v>3368</v>
      </c>
      <c r="O21" s="245" t="s">
        <v>13</v>
      </c>
      <c r="P21" s="244" t="s">
        <v>3369</v>
      </c>
      <c r="Q21" s="253" t="s">
        <v>3372</v>
      </c>
      <c r="R21" s="253" t="s">
        <v>13</v>
      </c>
      <c r="S21" s="244" t="s">
        <v>111</v>
      </c>
      <c r="T21" s="244" t="s">
        <v>1542</v>
      </c>
      <c r="U21" s="244" t="s">
        <v>1087</v>
      </c>
      <c r="V21" s="244" t="s">
        <v>1309</v>
      </c>
      <c r="W21" s="244" t="s">
        <v>217</v>
      </c>
      <c r="X21" s="246">
        <v>10.63</v>
      </c>
      <c r="Y21" s="246" t="s">
        <v>6</v>
      </c>
      <c r="Z21" s="246" t="s">
        <v>6</v>
      </c>
      <c r="AA21" s="246" t="s">
        <v>6</v>
      </c>
      <c r="AB21" s="246" t="s">
        <v>6</v>
      </c>
      <c r="AC21" s="246" t="s">
        <v>6</v>
      </c>
      <c r="AD21" s="246" t="s">
        <v>6</v>
      </c>
      <c r="AE21" s="348">
        <v>1</v>
      </c>
      <c r="AF21" s="348" t="s">
        <v>20</v>
      </c>
      <c r="AG21" s="244" t="s">
        <v>110</v>
      </c>
      <c r="AH21" s="244"/>
      <c r="AI21" s="246" t="s">
        <v>6</v>
      </c>
      <c r="AJ21" s="257" t="s">
        <v>6</v>
      </c>
      <c r="AK21" s="246" t="s">
        <v>6</v>
      </c>
      <c r="AL21" s="246" t="s">
        <v>6</v>
      </c>
      <c r="AM21" s="246" t="s">
        <v>6</v>
      </c>
      <c r="AN21" s="258">
        <v>1528</v>
      </c>
      <c r="AO21" s="258">
        <v>12</v>
      </c>
      <c r="AP21" s="244" t="s">
        <v>1543</v>
      </c>
      <c r="AQ21" s="244" t="s">
        <v>184</v>
      </c>
      <c r="AR21" s="250" t="s">
        <v>6</v>
      </c>
      <c r="AS21" s="250" t="s">
        <v>6</v>
      </c>
      <c r="AT21" s="250" t="s">
        <v>6</v>
      </c>
      <c r="AU21" s="250" t="s">
        <v>184</v>
      </c>
      <c r="AV21" s="250" t="s">
        <v>1305</v>
      </c>
      <c r="AW21" s="250" t="s">
        <v>1569</v>
      </c>
      <c r="AX21" s="250" t="s">
        <v>118</v>
      </c>
      <c r="AY21" s="252" t="s">
        <v>6</v>
      </c>
      <c r="AZ21" s="252" t="s">
        <v>6</v>
      </c>
      <c r="BA21" s="244" t="s">
        <v>381</v>
      </c>
      <c r="BB21" s="244" t="s">
        <v>118</v>
      </c>
      <c r="BC21" s="244" t="s">
        <v>22</v>
      </c>
      <c r="BD21" s="244" t="s">
        <v>119</v>
      </c>
      <c r="BE21" s="244" t="s">
        <v>261</v>
      </c>
      <c r="BF21" s="244" t="s">
        <v>119</v>
      </c>
      <c r="BG21" s="244" t="s">
        <v>1546</v>
      </c>
      <c r="BH21" s="244" t="s">
        <v>118</v>
      </c>
      <c r="BI21" s="244" t="s">
        <v>134</v>
      </c>
      <c r="BJ21" s="244" t="s">
        <v>119</v>
      </c>
      <c r="BK21" s="244" t="s">
        <v>13</v>
      </c>
      <c r="BL21" s="244" t="s">
        <v>13</v>
      </c>
      <c r="BM21" s="250" t="s">
        <v>40</v>
      </c>
      <c r="BN21" s="250" t="s">
        <v>118</v>
      </c>
      <c r="BO21" s="250" t="s">
        <v>13</v>
      </c>
      <c r="BP21" s="250" t="s">
        <v>13</v>
      </c>
      <c r="BQ21" s="250" t="s">
        <v>226</v>
      </c>
      <c r="BR21" s="250" t="s">
        <v>118</v>
      </c>
      <c r="BS21" s="250" t="s">
        <v>40</v>
      </c>
      <c r="BT21" s="250" t="s">
        <v>118</v>
      </c>
      <c r="BU21" s="255" t="s">
        <v>6</v>
      </c>
      <c r="BV21" s="250" t="s">
        <v>6</v>
      </c>
      <c r="BW21" s="244" t="s">
        <v>6</v>
      </c>
      <c r="BX21" s="244" t="s">
        <v>6</v>
      </c>
      <c r="BY21" s="244" t="s">
        <v>13</v>
      </c>
      <c r="BZ21" s="244" t="s">
        <v>13</v>
      </c>
      <c r="CA21" s="244" t="s">
        <v>1570</v>
      </c>
      <c r="CB21" s="244" t="s">
        <v>6</v>
      </c>
      <c r="CC21" s="244" t="s">
        <v>6</v>
      </c>
      <c r="CD21" s="244" t="s">
        <v>6</v>
      </c>
    </row>
    <row r="22" spans="1:82" s="256" customFormat="1" ht="45" customHeight="1" x14ac:dyDescent="0.35">
      <c r="A22" s="256" t="s">
        <v>1581</v>
      </c>
      <c r="B22" s="256" t="s">
        <v>2880</v>
      </c>
      <c r="C22" s="244" t="s">
        <v>1571</v>
      </c>
      <c r="D22" s="244" t="s">
        <v>358</v>
      </c>
      <c r="E22" s="244" t="s">
        <v>304</v>
      </c>
      <c r="F22" s="244" t="s">
        <v>2674</v>
      </c>
      <c r="G22" s="244" t="s">
        <v>1572</v>
      </c>
      <c r="H22" s="244" t="s">
        <v>3353</v>
      </c>
      <c r="I22" s="244" t="str">
        <f>IF(H22="","",VLOOKUP(H22,'Cost Categories'!$A$1:$B$66,2,FALSE))</f>
        <v>Personnel</v>
      </c>
      <c r="J22" s="244" t="s">
        <v>1757</v>
      </c>
      <c r="K22" s="244" t="str">
        <f>IF(J22="","",VLOOKUP(J22,'Cost Categories'!$A$70:$B$85,2,FALSE))</f>
        <v>Personnel</v>
      </c>
      <c r="L22" s="244" t="s">
        <v>3324</v>
      </c>
      <c r="M22" s="244" t="str">
        <f>IF(L22="","",VLOOKUP(L22,'Cost Categories'!$A$112:$B$133,2,FALSE))</f>
        <v>Operational</v>
      </c>
      <c r="N22" s="244" t="s">
        <v>3368</v>
      </c>
      <c r="O22" s="245" t="s">
        <v>13</v>
      </c>
      <c r="P22" s="244" t="s">
        <v>3369</v>
      </c>
      <c r="Q22" s="253" t="s">
        <v>3372</v>
      </c>
      <c r="R22" s="253" t="s">
        <v>13</v>
      </c>
      <c r="S22" s="244" t="s">
        <v>111</v>
      </c>
      <c r="T22" s="244" t="s">
        <v>1542</v>
      </c>
      <c r="U22" s="244" t="s">
        <v>1087</v>
      </c>
      <c r="V22" s="244" t="s">
        <v>1309</v>
      </c>
      <c r="W22" s="244" t="s">
        <v>217</v>
      </c>
      <c r="X22" s="246">
        <v>29.4</v>
      </c>
      <c r="Y22" s="246" t="s">
        <v>6</v>
      </c>
      <c r="Z22" s="246" t="s">
        <v>6</v>
      </c>
      <c r="AA22" s="246" t="s">
        <v>6</v>
      </c>
      <c r="AB22" s="246" t="s">
        <v>6</v>
      </c>
      <c r="AC22" s="246" t="s">
        <v>6</v>
      </c>
      <c r="AD22" s="246" t="s">
        <v>6</v>
      </c>
      <c r="AE22" s="348">
        <v>1</v>
      </c>
      <c r="AF22" s="348" t="s">
        <v>20</v>
      </c>
      <c r="AG22" s="244" t="s">
        <v>110</v>
      </c>
      <c r="AH22" s="244"/>
      <c r="AI22" s="246" t="s">
        <v>6</v>
      </c>
      <c r="AJ22" s="257" t="s">
        <v>6</v>
      </c>
      <c r="AK22" s="246" t="s">
        <v>6</v>
      </c>
      <c r="AL22" s="246" t="s">
        <v>6</v>
      </c>
      <c r="AM22" s="246" t="s">
        <v>6</v>
      </c>
      <c r="AN22" s="258">
        <v>1528</v>
      </c>
      <c r="AO22" s="258">
        <v>12</v>
      </c>
      <c r="AP22" s="244" t="s">
        <v>1543</v>
      </c>
      <c r="AQ22" s="244" t="s">
        <v>184</v>
      </c>
      <c r="AR22" s="250" t="s">
        <v>6</v>
      </c>
      <c r="AS22" s="250" t="s">
        <v>6</v>
      </c>
      <c r="AT22" s="250" t="s">
        <v>6</v>
      </c>
      <c r="AU22" s="250" t="s">
        <v>184</v>
      </c>
      <c r="AV22" s="250" t="s">
        <v>1305</v>
      </c>
      <c r="AW22" s="250" t="s">
        <v>1569</v>
      </c>
      <c r="AX22" s="250" t="s">
        <v>118</v>
      </c>
      <c r="AY22" s="252" t="s">
        <v>6</v>
      </c>
      <c r="AZ22" s="252" t="s">
        <v>6</v>
      </c>
      <c r="BA22" s="244" t="s">
        <v>381</v>
      </c>
      <c r="BB22" s="244" t="s">
        <v>118</v>
      </c>
      <c r="BC22" s="244" t="s">
        <v>22</v>
      </c>
      <c r="BD22" s="244" t="s">
        <v>119</v>
      </c>
      <c r="BE22" s="244" t="s">
        <v>261</v>
      </c>
      <c r="BF22" s="244" t="s">
        <v>119</v>
      </c>
      <c r="BG22" s="244" t="s">
        <v>1546</v>
      </c>
      <c r="BH22" s="244" t="s">
        <v>118</v>
      </c>
      <c r="BI22" s="244" t="s">
        <v>134</v>
      </c>
      <c r="BJ22" s="244" t="s">
        <v>119</v>
      </c>
      <c r="BK22" s="244" t="s">
        <v>13</v>
      </c>
      <c r="BL22" s="244" t="s">
        <v>13</v>
      </c>
      <c r="BM22" s="250" t="s">
        <v>40</v>
      </c>
      <c r="BN22" s="250" t="s">
        <v>118</v>
      </c>
      <c r="BO22" s="250" t="s">
        <v>13</v>
      </c>
      <c r="BP22" s="250" t="s">
        <v>13</v>
      </c>
      <c r="BQ22" s="250" t="s">
        <v>226</v>
      </c>
      <c r="BR22" s="250" t="s">
        <v>118</v>
      </c>
      <c r="BS22" s="250" t="s">
        <v>40</v>
      </c>
      <c r="BT22" s="250" t="s">
        <v>118</v>
      </c>
      <c r="BU22" s="255" t="s">
        <v>6</v>
      </c>
      <c r="BV22" s="250" t="s">
        <v>6</v>
      </c>
      <c r="BW22" s="244" t="s">
        <v>6</v>
      </c>
      <c r="BX22" s="244" t="s">
        <v>6</v>
      </c>
      <c r="BY22" s="244" t="s">
        <v>13</v>
      </c>
      <c r="BZ22" s="244" t="s">
        <v>13</v>
      </c>
      <c r="CA22" s="244" t="s">
        <v>510</v>
      </c>
      <c r="CB22" s="244" t="s">
        <v>6</v>
      </c>
      <c r="CC22" s="244" t="s">
        <v>6</v>
      </c>
      <c r="CD22" s="244" t="s">
        <v>6</v>
      </c>
    </row>
    <row r="23" spans="1:82" s="256" customFormat="1" ht="29.5" customHeight="1" x14ac:dyDescent="0.35">
      <c r="A23" s="256" t="s">
        <v>1581</v>
      </c>
      <c r="B23" s="256" t="s">
        <v>2880</v>
      </c>
      <c r="C23" s="244" t="s">
        <v>1573</v>
      </c>
      <c r="D23" s="244" t="s">
        <v>358</v>
      </c>
      <c r="E23" s="244" t="s">
        <v>304</v>
      </c>
      <c r="F23" s="244" t="s">
        <v>2674</v>
      </c>
      <c r="G23" s="256" t="s">
        <v>1574</v>
      </c>
      <c r="H23" s="244" t="s">
        <v>7</v>
      </c>
      <c r="I23" s="244" t="str">
        <f>IF(H23="","",VLOOKUP(H23,'Cost Categories'!$A$1:$B$66,2,FALSE))</f>
        <v>Recurring services</v>
      </c>
      <c r="J23" s="244" t="s">
        <v>1757</v>
      </c>
      <c r="K23" s="244" t="str">
        <f>IF(J23="","",VLOOKUP(J23,'Cost Categories'!$A$70:$B$85,2,FALSE))</f>
        <v>Personnel</v>
      </c>
      <c r="L23" s="244" t="s">
        <v>3324</v>
      </c>
      <c r="M23" s="244" t="str">
        <f>IF(L23="","",VLOOKUP(L23,'Cost Categories'!$A$112:$B$133,2,FALSE))</f>
        <v>Operational</v>
      </c>
      <c r="N23" s="244" t="s">
        <v>3368</v>
      </c>
      <c r="O23" s="245" t="s">
        <v>13</v>
      </c>
      <c r="P23" s="244" t="s">
        <v>3369</v>
      </c>
      <c r="Q23" s="253" t="s">
        <v>3372</v>
      </c>
      <c r="R23" s="253" t="s">
        <v>13</v>
      </c>
      <c r="S23" s="256" t="s">
        <v>111</v>
      </c>
      <c r="T23" s="244" t="s">
        <v>1542</v>
      </c>
      <c r="U23" s="244" t="s">
        <v>1087</v>
      </c>
      <c r="V23" s="244" t="s">
        <v>1309</v>
      </c>
      <c r="W23" s="244" t="s">
        <v>217</v>
      </c>
      <c r="X23" s="246">
        <v>6.77</v>
      </c>
      <c r="Y23" s="246" t="s">
        <v>6</v>
      </c>
      <c r="Z23" s="246" t="s">
        <v>6</v>
      </c>
      <c r="AA23" s="246" t="s">
        <v>6</v>
      </c>
      <c r="AB23" s="246" t="s">
        <v>6</v>
      </c>
      <c r="AC23" s="246" t="s">
        <v>6</v>
      </c>
      <c r="AD23" s="246" t="s">
        <v>6</v>
      </c>
      <c r="AE23" s="348">
        <v>1</v>
      </c>
      <c r="AF23" s="348" t="s">
        <v>20</v>
      </c>
      <c r="AG23" s="244" t="s">
        <v>110</v>
      </c>
      <c r="AH23" s="244"/>
      <c r="AI23" s="246" t="s">
        <v>6</v>
      </c>
      <c r="AJ23" s="257" t="s">
        <v>6</v>
      </c>
      <c r="AK23" s="246" t="s">
        <v>6</v>
      </c>
      <c r="AL23" s="246" t="s">
        <v>6</v>
      </c>
      <c r="AM23" s="246" t="s">
        <v>6</v>
      </c>
      <c r="AN23" s="258">
        <v>1528</v>
      </c>
      <c r="AO23" s="258">
        <v>12</v>
      </c>
      <c r="AP23" s="244" t="s">
        <v>1543</v>
      </c>
      <c r="AQ23" s="244" t="s">
        <v>184</v>
      </c>
      <c r="AR23" s="250" t="s">
        <v>6</v>
      </c>
      <c r="AS23" s="250" t="s">
        <v>6</v>
      </c>
      <c r="AT23" s="250" t="s">
        <v>6</v>
      </c>
      <c r="AU23" s="250" t="s">
        <v>184</v>
      </c>
      <c r="AV23" s="250" t="s">
        <v>1305</v>
      </c>
      <c r="AW23" s="250" t="s">
        <v>1575</v>
      </c>
      <c r="AX23" s="250" t="s">
        <v>118</v>
      </c>
      <c r="AY23" s="250" t="s">
        <v>6</v>
      </c>
      <c r="AZ23" s="250" t="s">
        <v>6</v>
      </c>
      <c r="BA23" s="244" t="s">
        <v>381</v>
      </c>
      <c r="BB23" s="244" t="s">
        <v>118</v>
      </c>
      <c r="BC23" s="244" t="s">
        <v>22</v>
      </c>
      <c r="BD23" s="244" t="s">
        <v>119</v>
      </c>
      <c r="BE23" s="244" t="s">
        <v>262</v>
      </c>
      <c r="BF23" s="244" t="s">
        <v>118</v>
      </c>
      <c r="BG23" s="244" t="s">
        <v>187</v>
      </c>
      <c r="BH23" s="244" t="s">
        <v>118</v>
      </c>
      <c r="BI23" s="244" t="s">
        <v>134</v>
      </c>
      <c r="BJ23" s="244" t="s">
        <v>119</v>
      </c>
      <c r="BK23" s="244" t="s">
        <v>13</v>
      </c>
      <c r="BL23" s="244" t="s">
        <v>13</v>
      </c>
      <c r="BM23" s="250" t="s">
        <v>40</v>
      </c>
      <c r="BN23" s="250" t="s">
        <v>6</v>
      </c>
      <c r="BO23" s="250" t="s">
        <v>13</v>
      </c>
      <c r="BP23" s="250" t="s">
        <v>13</v>
      </c>
      <c r="BQ23" s="250" t="s">
        <v>6</v>
      </c>
      <c r="BR23" s="250" t="s">
        <v>6</v>
      </c>
      <c r="BS23" s="250" t="s">
        <v>40</v>
      </c>
      <c r="BT23" s="250" t="s">
        <v>118</v>
      </c>
      <c r="BU23" s="255" t="s">
        <v>6</v>
      </c>
      <c r="BV23" s="250" t="s">
        <v>6</v>
      </c>
      <c r="BW23" s="244" t="s">
        <v>6</v>
      </c>
      <c r="BX23" s="244" t="s">
        <v>6</v>
      </c>
      <c r="BY23" s="244" t="s">
        <v>13</v>
      </c>
      <c r="BZ23" s="244" t="s">
        <v>13</v>
      </c>
      <c r="CA23" s="244" t="s">
        <v>1576</v>
      </c>
      <c r="CB23" s="244" t="s">
        <v>6</v>
      </c>
      <c r="CC23" s="244" t="s">
        <v>6</v>
      </c>
      <c r="CD23" s="244" t="s">
        <v>6</v>
      </c>
    </row>
    <row r="24" spans="1:82" s="256" customFormat="1" ht="29.5" customHeight="1" x14ac:dyDescent="0.35">
      <c r="A24" s="256" t="s">
        <v>1581</v>
      </c>
      <c r="B24" s="256" t="s">
        <v>2880</v>
      </c>
      <c r="C24" s="244" t="s">
        <v>358</v>
      </c>
      <c r="D24" s="244" t="s">
        <v>1562</v>
      </c>
      <c r="E24" s="244" t="s">
        <v>304</v>
      </c>
      <c r="F24" s="244" t="s">
        <v>2674</v>
      </c>
      <c r="G24" s="256" t="s">
        <v>1577</v>
      </c>
      <c r="H24" s="244" t="s">
        <v>1310</v>
      </c>
      <c r="I24" s="244" t="str">
        <f>IF(H24="","",VLOOKUP(H24,'Cost Categories'!$A$1:$B$66,2,FALSE))</f>
        <v>Subtotal</v>
      </c>
      <c r="J24" s="244" t="s">
        <v>3297</v>
      </c>
      <c r="K24" s="244" t="str">
        <f>IF(J24="","",VLOOKUP(J24,'Cost Categories'!$A$70:$B$85,2,FALSE))</f>
        <v>Mixed</v>
      </c>
      <c r="L24" s="244" t="s">
        <v>3324</v>
      </c>
      <c r="M24" s="244" t="str">
        <f>IF(L24="","",VLOOKUP(L24,'Cost Categories'!$A$112:$B$133,2,FALSE))</f>
        <v>Operational</v>
      </c>
      <c r="N24" s="244" t="s">
        <v>3368</v>
      </c>
      <c r="O24" s="245" t="s">
        <v>13</v>
      </c>
      <c r="P24" s="244" t="s">
        <v>3416</v>
      </c>
      <c r="Q24" s="253" t="s">
        <v>3372</v>
      </c>
      <c r="R24" s="253" t="s">
        <v>13</v>
      </c>
      <c r="S24" s="256" t="s">
        <v>111</v>
      </c>
      <c r="T24" s="244" t="s">
        <v>1542</v>
      </c>
      <c r="U24" s="244" t="s">
        <v>1087</v>
      </c>
      <c r="V24" s="244" t="s">
        <v>1309</v>
      </c>
      <c r="W24" s="244" t="s">
        <v>217</v>
      </c>
      <c r="X24" s="246">
        <v>48.21</v>
      </c>
      <c r="Y24" s="246" t="s">
        <v>6</v>
      </c>
      <c r="Z24" s="246" t="s">
        <v>6</v>
      </c>
      <c r="AA24" s="246" t="s">
        <v>6</v>
      </c>
      <c r="AB24" s="246" t="s">
        <v>6</v>
      </c>
      <c r="AC24" s="246" t="s">
        <v>6</v>
      </c>
      <c r="AD24" s="246" t="s">
        <v>6</v>
      </c>
      <c r="AE24" s="348">
        <v>1</v>
      </c>
      <c r="AF24" s="348" t="s">
        <v>20</v>
      </c>
      <c r="AG24" s="244" t="s">
        <v>110</v>
      </c>
      <c r="AH24" s="244"/>
      <c r="AI24" s="246" t="s">
        <v>6</v>
      </c>
      <c r="AJ24" s="257" t="s">
        <v>6</v>
      </c>
      <c r="AK24" s="246" t="s">
        <v>6</v>
      </c>
      <c r="AL24" s="246" t="s">
        <v>6</v>
      </c>
      <c r="AM24" s="246" t="s">
        <v>6</v>
      </c>
      <c r="AN24" s="258">
        <v>1528</v>
      </c>
      <c r="AO24" s="258">
        <v>12</v>
      </c>
      <c r="AP24" s="244" t="s">
        <v>1543</v>
      </c>
      <c r="AQ24" s="244" t="s">
        <v>184</v>
      </c>
      <c r="AR24" s="250" t="s">
        <v>6</v>
      </c>
      <c r="AS24" s="250" t="s">
        <v>6</v>
      </c>
      <c r="AT24" s="250" t="s">
        <v>6</v>
      </c>
      <c r="AU24" s="250" t="s">
        <v>184</v>
      </c>
      <c r="AV24" s="250" t="s">
        <v>1305</v>
      </c>
      <c r="AW24" s="250" t="s">
        <v>13</v>
      </c>
      <c r="AX24" s="250" t="s">
        <v>6</v>
      </c>
      <c r="AY24" s="250" t="s">
        <v>13</v>
      </c>
      <c r="AZ24" s="250" t="s">
        <v>13</v>
      </c>
      <c r="BA24" s="244" t="s">
        <v>381</v>
      </c>
      <c r="BB24" s="244" t="s">
        <v>118</v>
      </c>
      <c r="BC24" s="244" t="s">
        <v>13</v>
      </c>
      <c r="BD24" s="244" t="s">
        <v>13</v>
      </c>
      <c r="BE24" s="244" t="s">
        <v>13</v>
      </c>
      <c r="BF24" s="244" t="s">
        <v>118</v>
      </c>
      <c r="BG24" s="244" t="s">
        <v>13</v>
      </c>
      <c r="BH24" s="244" t="s">
        <v>118</v>
      </c>
      <c r="BI24" s="244" t="s">
        <v>134</v>
      </c>
      <c r="BJ24" s="244" t="s">
        <v>119</v>
      </c>
      <c r="BK24" s="244" t="s">
        <v>13</v>
      </c>
      <c r="BL24" s="244" t="s">
        <v>13</v>
      </c>
      <c r="BM24" s="250" t="s">
        <v>13</v>
      </c>
      <c r="BN24" s="250" t="s">
        <v>6</v>
      </c>
      <c r="BO24" s="250" t="s">
        <v>13</v>
      </c>
      <c r="BP24" s="250" t="s">
        <v>13</v>
      </c>
      <c r="BQ24" s="250" t="s">
        <v>13</v>
      </c>
      <c r="BR24" s="250" t="s">
        <v>13</v>
      </c>
      <c r="BS24" s="250" t="s">
        <v>13</v>
      </c>
      <c r="BT24" s="250" t="s">
        <v>6</v>
      </c>
      <c r="BU24" s="255" t="s">
        <v>6</v>
      </c>
      <c r="BV24" s="250" t="s">
        <v>6</v>
      </c>
      <c r="BW24" s="244" t="s">
        <v>6</v>
      </c>
      <c r="BX24" s="244" t="s">
        <v>6</v>
      </c>
      <c r="BY24" s="244" t="s">
        <v>13</v>
      </c>
      <c r="BZ24" s="244" t="s">
        <v>13</v>
      </c>
      <c r="CA24" s="244" t="s">
        <v>1560</v>
      </c>
      <c r="CB24" s="244" t="s">
        <v>6</v>
      </c>
      <c r="CC24" s="244" t="s">
        <v>6</v>
      </c>
      <c r="CD24" s="244" t="s">
        <v>6</v>
      </c>
    </row>
    <row r="25" spans="1:82" s="256" customFormat="1" ht="29.5" customHeight="1" x14ac:dyDescent="0.35">
      <c r="A25" s="256" t="s">
        <v>1581</v>
      </c>
      <c r="B25" s="256" t="s">
        <v>2880</v>
      </c>
      <c r="C25" s="244" t="s">
        <v>1562</v>
      </c>
      <c r="D25" s="244" t="s">
        <v>1579</v>
      </c>
      <c r="E25" s="244" t="s">
        <v>304</v>
      </c>
      <c r="F25" s="244" t="s">
        <v>2674</v>
      </c>
      <c r="G25" s="256" t="s">
        <v>1580</v>
      </c>
      <c r="H25" s="244" t="s">
        <v>1578</v>
      </c>
      <c r="I25" s="244" t="str">
        <f>IF(H25="","",VLOOKUP(H25,'Cost Categories'!$A$1:$B$66,2,FALSE))</f>
        <v>Total</v>
      </c>
      <c r="J25" s="244" t="s">
        <v>3297</v>
      </c>
      <c r="K25" s="244" t="str">
        <f>IF(J25="","",VLOOKUP(J25,'Cost Categories'!$A$70:$B$85,2,FALSE))</f>
        <v>Mixed</v>
      </c>
      <c r="L25" s="244" t="s">
        <v>3297</v>
      </c>
      <c r="M25" s="244" t="str">
        <f>IF(L25="","",VLOOKUP(L25,'Cost Categories'!$A$112:$B$133,2,FALSE))</f>
        <v>Mixed</v>
      </c>
      <c r="N25" s="244" t="s">
        <v>3368</v>
      </c>
      <c r="O25" s="245" t="s">
        <v>13</v>
      </c>
      <c r="P25" s="244" t="s">
        <v>3416</v>
      </c>
      <c r="Q25" s="253" t="s">
        <v>3372</v>
      </c>
      <c r="R25" s="253" t="s">
        <v>13</v>
      </c>
      <c r="S25" s="256" t="s">
        <v>111</v>
      </c>
      <c r="T25" s="244" t="s">
        <v>1542</v>
      </c>
      <c r="U25" s="244" t="s">
        <v>1087</v>
      </c>
      <c r="V25" s="244" t="s">
        <v>1309</v>
      </c>
      <c r="W25" s="244" t="s">
        <v>217</v>
      </c>
      <c r="X25" s="246">
        <v>100.07</v>
      </c>
      <c r="Y25" s="246" t="s">
        <v>6</v>
      </c>
      <c r="Z25" s="246" t="s">
        <v>6</v>
      </c>
      <c r="AA25" s="246" t="s">
        <v>6</v>
      </c>
      <c r="AB25" s="246" t="s">
        <v>6</v>
      </c>
      <c r="AC25" s="246" t="s">
        <v>6</v>
      </c>
      <c r="AD25" s="246" t="s">
        <v>6</v>
      </c>
      <c r="AE25" s="348">
        <v>1</v>
      </c>
      <c r="AF25" s="348" t="s">
        <v>20</v>
      </c>
      <c r="AG25" s="244" t="s">
        <v>110</v>
      </c>
      <c r="AH25" s="244"/>
      <c r="AI25" s="246" t="s">
        <v>6</v>
      </c>
      <c r="AJ25" s="257" t="s">
        <v>6</v>
      </c>
      <c r="AK25" s="246" t="s">
        <v>6</v>
      </c>
      <c r="AL25" s="246" t="s">
        <v>6</v>
      </c>
      <c r="AM25" s="246" t="s">
        <v>6</v>
      </c>
      <c r="AN25" s="258">
        <v>1528</v>
      </c>
      <c r="AO25" s="258">
        <v>12</v>
      </c>
      <c r="AP25" s="244" t="s">
        <v>1543</v>
      </c>
      <c r="AQ25" s="244" t="s">
        <v>184</v>
      </c>
      <c r="AR25" s="250" t="s">
        <v>6</v>
      </c>
      <c r="AS25" s="250" t="s">
        <v>6</v>
      </c>
      <c r="AT25" s="250" t="s">
        <v>6</v>
      </c>
      <c r="AU25" s="250" t="s">
        <v>184</v>
      </c>
      <c r="AV25" s="250" t="s">
        <v>1305</v>
      </c>
      <c r="AW25" s="250" t="s">
        <v>13</v>
      </c>
      <c r="AX25" s="250" t="s">
        <v>6</v>
      </c>
      <c r="AY25" s="250" t="s">
        <v>13</v>
      </c>
      <c r="AZ25" s="250" t="s">
        <v>13</v>
      </c>
      <c r="BA25" s="244" t="s">
        <v>381</v>
      </c>
      <c r="BB25" s="244" t="s">
        <v>118</v>
      </c>
      <c r="BC25" s="244" t="s">
        <v>13</v>
      </c>
      <c r="BD25" s="244" t="s">
        <v>13</v>
      </c>
      <c r="BE25" s="244" t="s">
        <v>13</v>
      </c>
      <c r="BF25" s="244" t="s">
        <v>118</v>
      </c>
      <c r="BG25" s="244" t="s">
        <v>13</v>
      </c>
      <c r="BH25" s="244" t="s">
        <v>118</v>
      </c>
      <c r="BI25" s="244" t="s">
        <v>134</v>
      </c>
      <c r="BJ25" s="244" t="s">
        <v>119</v>
      </c>
      <c r="BK25" s="244" t="s">
        <v>13</v>
      </c>
      <c r="BL25" s="244" t="s">
        <v>13</v>
      </c>
      <c r="BM25" s="250" t="s">
        <v>13</v>
      </c>
      <c r="BN25" s="250" t="s">
        <v>6</v>
      </c>
      <c r="BO25" s="250" t="s">
        <v>13</v>
      </c>
      <c r="BP25" s="250" t="s">
        <v>13</v>
      </c>
      <c r="BQ25" s="250" t="s">
        <v>13</v>
      </c>
      <c r="BR25" s="250" t="s">
        <v>13</v>
      </c>
      <c r="BS25" s="250" t="s">
        <v>13</v>
      </c>
      <c r="BT25" s="250" t="s">
        <v>6</v>
      </c>
      <c r="BU25" s="255" t="s">
        <v>6</v>
      </c>
      <c r="BV25" s="250" t="s">
        <v>6</v>
      </c>
      <c r="BW25" s="244" t="s">
        <v>6</v>
      </c>
      <c r="BX25" s="244" t="s">
        <v>6</v>
      </c>
      <c r="BY25" s="244" t="s">
        <v>13</v>
      </c>
      <c r="BZ25" s="244" t="s">
        <v>13</v>
      </c>
      <c r="CA25" s="244" t="s">
        <v>1560</v>
      </c>
      <c r="CB25" s="244" t="s">
        <v>6</v>
      </c>
      <c r="CC25" s="244" t="s">
        <v>6</v>
      </c>
      <c r="CD25" s="244" t="s">
        <v>6</v>
      </c>
    </row>
    <row r="26" spans="1:82" s="256" customFormat="1" ht="29.5" customHeight="1" x14ac:dyDescent="0.35">
      <c r="A26" s="256" t="s">
        <v>1582</v>
      </c>
      <c r="B26" s="256" t="s">
        <v>2880</v>
      </c>
      <c r="C26" s="244" t="s">
        <v>1538</v>
      </c>
      <c r="D26" s="244" t="s">
        <v>1573</v>
      </c>
      <c r="E26" s="244" t="s">
        <v>304</v>
      </c>
      <c r="F26" s="244" t="s">
        <v>2674</v>
      </c>
      <c r="G26" s="244" t="s">
        <v>1583</v>
      </c>
      <c r="H26" s="244" t="s">
        <v>1623</v>
      </c>
      <c r="I26" s="244" t="str">
        <f>IF(H26="","",VLOOKUP(H26,'Cost Categories'!$A$1:$B$66,2,FALSE))</f>
        <v>Recurring goods</v>
      </c>
      <c r="J26" s="244" t="s">
        <v>3288</v>
      </c>
      <c r="K26" s="244" t="str">
        <f>IF(J26="","",VLOOKUP(J26,'Cost Categories'!$A$70:$B$85,2,FALSE))</f>
        <v>Recurrent - other</v>
      </c>
      <c r="L26" s="244" t="s">
        <v>3307</v>
      </c>
      <c r="M26" s="244" t="str">
        <f>IF(L26="","",VLOOKUP(L26,'Cost Categories'!$A$112:$B$133,2,FALSE))</f>
        <v>Primary service delivery</v>
      </c>
      <c r="N26" s="244" t="s">
        <v>3368</v>
      </c>
      <c r="O26" s="245" t="s">
        <v>1245</v>
      </c>
      <c r="P26" s="244" t="s">
        <v>3371</v>
      </c>
      <c r="Q26" s="253" t="s">
        <v>3372</v>
      </c>
      <c r="R26" s="253" t="s">
        <v>13</v>
      </c>
      <c r="S26" s="244" t="s">
        <v>111</v>
      </c>
      <c r="T26" s="244" t="s">
        <v>1542</v>
      </c>
      <c r="U26" s="244" t="s">
        <v>1087</v>
      </c>
      <c r="V26" s="244" t="s">
        <v>1309</v>
      </c>
      <c r="W26" s="244" t="s">
        <v>217</v>
      </c>
      <c r="X26" s="246">
        <v>28.93</v>
      </c>
      <c r="Y26" s="246" t="s">
        <v>6</v>
      </c>
      <c r="Z26" s="246" t="s">
        <v>6</v>
      </c>
      <c r="AA26" s="246" t="s">
        <v>6</v>
      </c>
      <c r="AB26" s="246" t="s">
        <v>6</v>
      </c>
      <c r="AC26" s="246" t="s">
        <v>6</v>
      </c>
      <c r="AD26" s="246" t="s">
        <v>6</v>
      </c>
      <c r="AE26" s="349" t="s">
        <v>13</v>
      </c>
      <c r="AF26" s="348" t="s">
        <v>20</v>
      </c>
      <c r="AG26" s="244" t="s">
        <v>6</v>
      </c>
      <c r="AH26" s="244"/>
      <c r="AI26" s="246" t="s">
        <v>6</v>
      </c>
      <c r="AJ26" s="257" t="s">
        <v>6</v>
      </c>
      <c r="AK26" s="246" t="s">
        <v>6</v>
      </c>
      <c r="AL26" s="246" t="s">
        <v>6</v>
      </c>
      <c r="AM26" s="246" t="s">
        <v>6</v>
      </c>
      <c r="AN26" s="258">
        <v>9600</v>
      </c>
      <c r="AO26" s="258">
        <v>12</v>
      </c>
      <c r="AP26" s="244" t="s">
        <v>1584</v>
      </c>
      <c r="AQ26" s="244" t="s">
        <v>184</v>
      </c>
      <c r="AR26" s="250" t="s">
        <v>6</v>
      </c>
      <c r="AS26" s="250" t="s">
        <v>6</v>
      </c>
      <c r="AT26" s="250" t="s">
        <v>6</v>
      </c>
      <c r="AU26" s="250" t="s">
        <v>184</v>
      </c>
      <c r="AV26" s="250" t="s">
        <v>1301</v>
      </c>
      <c r="AW26" s="252" t="s">
        <v>1544</v>
      </c>
      <c r="AX26" s="250" t="s">
        <v>118</v>
      </c>
      <c r="AY26" s="252" t="s">
        <v>1545</v>
      </c>
      <c r="AZ26" s="252" t="s">
        <v>118</v>
      </c>
      <c r="BA26" s="244" t="s">
        <v>381</v>
      </c>
      <c r="BB26" s="244" t="s">
        <v>118</v>
      </c>
      <c r="BC26" s="244" t="s">
        <v>383</v>
      </c>
      <c r="BD26" s="244" t="s">
        <v>118</v>
      </c>
      <c r="BE26" s="244" t="s">
        <v>259</v>
      </c>
      <c r="BF26" s="244" t="s">
        <v>118</v>
      </c>
      <c r="BG26" s="244" t="s">
        <v>1546</v>
      </c>
      <c r="BH26" s="244" t="s">
        <v>118</v>
      </c>
      <c r="BI26" s="244" t="s">
        <v>134</v>
      </c>
      <c r="BJ26" s="244" t="s">
        <v>119</v>
      </c>
      <c r="BK26" s="244" t="s">
        <v>13</v>
      </c>
      <c r="BL26" s="244" t="s">
        <v>13</v>
      </c>
      <c r="BM26" s="250" t="s">
        <v>6</v>
      </c>
      <c r="BN26" s="250" t="s">
        <v>6</v>
      </c>
      <c r="BO26" s="250" t="s">
        <v>13</v>
      </c>
      <c r="BP26" s="250" t="s">
        <v>13</v>
      </c>
      <c r="BQ26" s="250" t="s">
        <v>6</v>
      </c>
      <c r="BR26" s="250" t="s">
        <v>6</v>
      </c>
      <c r="BS26" s="250" t="s">
        <v>1319</v>
      </c>
      <c r="BT26" s="250" t="s">
        <v>118</v>
      </c>
      <c r="BU26" s="255" t="s">
        <v>6</v>
      </c>
      <c r="BV26" s="250" t="s">
        <v>6</v>
      </c>
      <c r="BW26" s="244" t="s">
        <v>6</v>
      </c>
      <c r="BX26" s="244" t="s">
        <v>6</v>
      </c>
      <c r="BY26" s="244" t="s">
        <v>13</v>
      </c>
      <c r="BZ26" s="244" t="s">
        <v>13</v>
      </c>
      <c r="CA26" s="244" t="s">
        <v>1585</v>
      </c>
      <c r="CB26" s="244" t="s">
        <v>6</v>
      </c>
      <c r="CC26" s="244" t="s">
        <v>6</v>
      </c>
      <c r="CD26" s="244" t="s">
        <v>6</v>
      </c>
    </row>
    <row r="27" spans="1:82" s="256" customFormat="1" ht="29.5" customHeight="1" x14ac:dyDescent="0.35">
      <c r="A27" s="256" t="s">
        <v>1582</v>
      </c>
      <c r="B27" s="256" t="s">
        <v>2880</v>
      </c>
      <c r="C27" s="244" t="s">
        <v>1548</v>
      </c>
      <c r="D27" s="244" t="s">
        <v>1573</v>
      </c>
      <c r="E27" s="244" t="s">
        <v>304</v>
      </c>
      <c r="F27" s="244" t="s">
        <v>2674</v>
      </c>
      <c r="G27" s="244" t="s">
        <v>1586</v>
      </c>
      <c r="H27" s="244" t="s">
        <v>1317</v>
      </c>
      <c r="I27" s="244" t="str">
        <f>IF(H27="","",VLOOKUP(H27,'Cost Categories'!$A$1:$B$66,2,FALSE))</f>
        <v>Capital</v>
      </c>
      <c r="J27" s="244" t="s">
        <v>3276</v>
      </c>
      <c r="K27" s="244" t="str">
        <f>IF(J27="","",VLOOKUP(J27,'Cost Categories'!$A$70:$B$85,2,FALSE))</f>
        <v>Capital</v>
      </c>
      <c r="L27" s="244" t="s">
        <v>3307</v>
      </c>
      <c r="M27" s="244" t="str">
        <f>IF(L27="","",VLOOKUP(L27,'Cost Categories'!$A$112:$B$133,2,FALSE))</f>
        <v>Primary service delivery</v>
      </c>
      <c r="N27" s="244" t="s">
        <v>3368</v>
      </c>
      <c r="O27" s="245" t="s">
        <v>1245</v>
      </c>
      <c r="P27" s="244" t="s">
        <v>3370</v>
      </c>
      <c r="Q27" s="253" t="s">
        <v>3372</v>
      </c>
      <c r="R27" s="253" t="s">
        <v>13</v>
      </c>
      <c r="S27" s="244" t="s">
        <v>111</v>
      </c>
      <c r="T27" s="244" t="s">
        <v>1542</v>
      </c>
      <c r="U27" s="244" t="s">
        <v>1087</v>
      </c>
      <c r="V27" s="244" t="s">
        <v>1309</v>
      </c>
      <c r="W27" s="244" t="s">
        <v>217</v>
      </c>
      <c r="X27" s="246">
        <v>0.96</v>
      </c>
      <c r="Y27" s="246" t="s">
        <v>6</v>
      </c>
      <c r="Z27" s="246" t="s">
        <v>6</v>
      </c>
      <c r="AA27" s="246" t="s">
        <v>6</v>
      </c>
      <c r="AB27" s="246" t="s">
        <v>6</v>
      </c>
      <c r="AC27" s="246" t="s">
        <v>6</v>
      </c>
      <c r="AD27" s="246" t="s">
        <v>6</v>
      </c>
      <c r="AE27" s="349" t="s">
        <v>13</v>
      </c>
      <c r="AF27" s="348" t="s">
        <v>20</v>
      </c>
      <c r="AG27" s="244" t="s">
        <v>6</v>
      </c>
      <c r="AH27" s="244"/>
      <c r="AI27" s="246" t="s">
        <v>6</v>
      </c>
      <c r="AJ27" s="257" t="s">
        <v>6</v>
      </c>
      <c r="AK27" s="246" t="s">
        <v>6</v>
      </c>
      <c r="AL27" s="246" t="s">
        <v>6</v>
      </c>
      <c r="AM27" s="246" t="s">
        <v>6</v>
      </c>
      <c r="AN27" s="258">
        <v>9600</v>
      </c>
      <c r="AO27" s="258">
        <v>12</v>
      </c>
      <c r="AP27" s="244" t="s">
        <v>1584</v>
      </c>
      <c r="AQ27" s="244" t="s">
        <v>184</v>
      </c>
      <c r="AR27" s="250" t="s">
        <v>6</v>
      </c>
      <c r="AS27" s="250" t="s">
        <v>6</v>
      </c>
      <c r="AT27" s="250" t="s">
        <v>6</v>
      </c>
      <c r="AU27" s="250" t="s">
        <v>184</v>
      </c>
      <c r="AV27" s="250" t="s">
        <v>1301</v>
      </c>
      <c r="AW27" s="252" t="s">
        <v>1544</v>
      </c>
      <c r="AX27" s="252" t="s">
        <v>118</v>
      </c>
      <c r="AY27" s="252" t="s">
        <v>1545</v>
      </c>
      <c r="AZ27" s="252" t="s">
        <v>118</v>
      </c>
      <c r="BA27" s="244" t="s">
        <v>381</v>
      </c>
      <c r="BB27" s="244" t="s">
        <v>118</v>
      </c>
      <c r="BC27" s="244" t="s">
        <v>383</v>
      </c>
      <c r="BD27" s="244" t="s">
        <v>118</v>
      </c>
      <c r="BE27" s="244" t="s">
        <v>259</v>
      </c>
      <c r="BF27" s="244" t="s">
        <v>118</v>
      </c>
      <c r="BG27" s="244" t="s">
        <v>1546</v>
      </c>
      <c r="BH27" s="244" t="s">
        <v>118</v>
      </c>
      <c r="BI27" s="244" t="s">
        <v>134</v>
      </c>
      <c r="BJ27" s="244" t="s">
        <v>119</v>
      </c>
      <c r="BK27" s="244" t="s">
        <v>13</v>
      </c>
      <c r="BL27" s="244" t="s">
        <v>13</v>
      </c>
      <c r="BM27" s="250" t="s">
        <v>6</v>
      </c>
      <c r="BN27" s="250" t="s">
        <v>6</v>
      </c>
      <c r="BO27" s="250" t="s">
        <v>13</v>
      </c>
      <c r="BP27" s="250" t="s">
        <v>13</v>
      </c>
      <c r="BQ27" s="250" t="s">
        <v>6</v>
      </c>
      <c r="BR27" s="250" t="s">
        <v>6</v>
      </c>
      <c r="BS27" s="250" t="s">
        <v>1319</v>
      </c>
      <c r="BT27" s="250" t="s">
        <v>118</v>
      </c>
      <c r="BU27" s="255" t="s">
        <v>6</v>
      </c>
      <c r="BV27" s="250" t="s">
        <v>6</v>
      </c>
      <c r="BW27" s="244" t="s">
        <v>6</v>
      </c>
      <c r="BX27" s="244" t="s">
        <v>6</v>
      </c>
      <c r="BY27" s="244" t="s">
        <v>13</v>
      </c>
      <c r="BZ27" s="244" t="s">
        <v>13</v>
      </c>
      <c r="CA27" s="244" t="s">
        <v>1585</v>
      </c>
      <c r="CB27" s="244" t="s">
        <v>6</v>
      </c>
      <c r="CC27" s="244" t="s">
        <v>6</v>
      </c>
      <c r="CD27" s="244" t="s">
        <v>6</v>
      </c>
    </row>
    <row r="28" spans="1:82" s="256" customFormat="1" ht="29.5" customHeight="1" x14ac:dyDescent="0.35">
      <c r="A28" s="256" t="s">
        <v>1582</v>
      </c>
      <c r="B28" s="256" t="s">
        <v>2880</v>
      </c>
      <c r="C28" s="244" t="s">
        <v>356</v>
      </c>
      <c r="D28" s="244" t="s">
        <v>1573</v>
      </c>
      <c r="E28" s="244" t="s">
        <v>304</v>
      </c>
      <c r="F28" s="244" t="s">
        <v>2674</v>
      </c>
      <c r="G28" s="244" t="s">
        <v>1587</v>
      </c>
      <c r="H28" s="244" t="s">
        <v>3351</v>
      </c>
      <c r="I28" s="244" t="str">
        <f>IF(H28="","",VLOOKUP(H28,'Cost Categories'!$A$1:$B$66,2,FALSE))</f>
        <v>Personnel</v>
      </c>
      <c r="J28" s="244" t="s">
        <v>3271</v>
      </c>
      <c r="K28" s="244" t="str">
        <f>IF(J28="","",VLOOKUP(J28,'Cost Categories'!$A$70:$B$85,2,FALSE))</f>
        <v>Personnel</v>
      </c>
      <c r="L28" s="244" t="s">
        <v>3307</v>
      </c>
      <c r="M28" s="244" t="str">
        <f>IF(L28="","",VLOOKUP(L28,'Cost Categories'!$A$112:$B$133,2,FALSE))</f>
        <v>Primary service delivery</v>
      </c>
      <c r="N28" s="244" t="s">
        <v>3368</v>
      </c>
      <c r="O28" s="245" t="s">
        <v>13</v>
      </c>
      <c r="P28" s="244" t="s">
        <v>3369</v>
      </c>
      <c r="Q28" s="253" t="s">
        <v>3372</v>
      </c>
      <c r="R28" s="253" t="s">
        <v>13</v>
      </c>
      <c r="S28" s="244" t="s">
        <v>517</v>
      </c>
      <c r="T28" s="244" t="s">
        <v>1542</v>
      </c>
      <c r="U28" s="244" t="s">
        <v>1087</v>
      </c>
      <c r="V28" s="244" t="s">
        <v>1309</v>
      </c>
      <c r="W28" s="244" t="s">
        <v>217</v>
      </c>
      <c r="X28" s="246">
        <v>19.09</v>
      </c>
      <c r="Y28" s="246" t="s">
        <v>6</v>
      </c>
      <c r="Z28" s="246" t="s">
        <v>6</v>
      </c>
      <c r="AA28" s="246" t="s">
        <v>6</v>
      </c>
      <c r="AB28" s="246" t="s">
        <v>6</v>
      </c>
      <c r="AC28" s="246" t="s">
        <v>6</v>
      </c>
      <c r="AD28" s="246" t="s">
        <v>6</v>
      </c>
      <c r="AE28" s="349" t="s">
        <v>13</v>
      </c>
      <c r="AF28" s="348" t="s">
        <v>20</v>
      </c>
      <c r="AG28" s="244" t="s">
        <v>6</v>
      </c>
      <c r="AH28" s="244"/>
      <c r="AI28" s="246" t="s">
        <v>6</v>
      </c>
      <c r="AJ28" s="257">
        <v>3</v>
      </c>
      <c r="AK28" s="246" t="s">
        <v>1588</v>
      </c>
      <c r="AL28" s="246" t="s">
        <v>6</v>
      </c>
      <c r="AM28" s="246" t="s">
        <v>6</v>
      </c>
      <c r="AN28" s="258">
        <v>9600</v>
      </c>
      <c r="AO28" s="258">
        <v>12</v>
      </c>
      <c r="AP28" s="244" t="s">
        <v>1584</v>
      </c>
      <c r="AQ28" s="244" t="s">
        <v>1589</v>
      </c>
      <c r="AR28" s="250" t="s">
        <v>6</v>
      </c>
      <c r="AS28" s="250" t="s">
        <v>6</v>
      </c>
      <c r="AT28" s="250" t="s">
        <v>6</v>
      </c>
      <c r="AU28" s="250" t="s">
        <v>184</v>
      </c>
      <c r="AV28" s="250" t="s">
        <v>1301</v>
      </c>
      <c r="AW28" s="252" t="s">
        <v>1551</v>
      </c>
      <c r="AX28" s="252" t="s">
        <v>118</v>
      </c>
      <c r="AY28" s="252" t="s">
        <v>1552</v>
      </c>
      <c r="AZ28" s="252" t="s">
        <v>118</v>
      </c>
      <c r="BA28" s="244" t="s">
        <v>381</v>
      </c>
      <c r="BB28" s="244" t="s">
        <v>118</v>
      </c>
      <c r="BC28" s="244" t="s">
        <v>383</v>
      </c>
      <c r="BD28" s="244" t="s">
        <v>118</v>
      </c>
      <c r="BE28" s="244" t="s">
        <v>261</v>
      </c>
      <c r="BF28" s="244" t="s">
        <v>118</v>
      </c>
      <c r="BG28" s="244" t="s">
        <v>1565</v>
      </c>
      <c r="BH28" s="244" t="s">
        <v>118</v>
      </c>
      <c r="BI28" s="244" t="s">
        <v>134</v>
      </c>
      <c r="BJ28" s="244" t="s">
        <v>119</v>
      </c>
      <c r="BK28" s="244" t="s">
        <v>13</v>
      </c>
      <c r="BL28" s="244" t="s">
        <v>13</v>
      </c>
      <c r="BM28" s="250" t="s">
        <v>6</v>
      </c>
      <c r="BN28" s="250" t="s">
        <v>6</v>
      </c>
      <c r="BO28" s="250" t="s">
        <v>13</v>
      </c>
      <c r="BP28" s="250" t="s">
        <v>13</v>
      </c>
      <c r="BQ28" s="250" t="s">
        <v>22</v>
      </c>
      <c r="BR28" s="250" t="s">
        <v>119</v>
      </c>
      <c r="BS28" s="250" t="s">
        <v>1319</v>
      </c>
      <c r="BT28" s="250" t="s">
        <v>118</v>
      </c>
      <c r="BU28" s="255" t="s">
        <v>6</v>
      </c>
      <c r="BV28" s="250" t="s">
        <v>6</v>
      </c>
      <c r="BW28" s="244" t="s">
        <v>6</v>
      </c>
      <c r="BX28" s="244" t="s">
        <v>6</v>
      </c>
      <c r="BY28" s="244" t="s">
        <v>6</v>
      </c>
      <c r="BZ28" s="244" t="s">
        <v>6</v>
      </c>
      <c r="CA28" s="244" t="s">
        <v>1585</v>
      </c>
      <c r="CB28" s="244" t="s">
        <v>6</v>
      </c>
      <c r="CC28" s="244" t="s">
        <v>6</v>
      </c>
      <c r="CD28" s="244" t="s">
        <v>6</v>
      </c>
    </row>
    <row r="29" spans="1:82" s="256" customFormat="1" ht="29.5" customHeight="1" x14ac:dyDescent="0.35">
      <c r="A29" s="256" t="s">
        <v>1582</v>
      </c>
      <c r="B29" s="256" t="s">
        <v>2880</v>
      </c>
      <c r="C29" s="244" t="s">
        <v>1555</v>
      </c>
      <c r="D29" s="244" t="s">
        <v>1573</v>
      </c>
      <c r="E29" s="244" t="s">
        <v>304</v>
      </c>
      <c r="F29" s="244" t="s">
        <v>2674</v>
      </c>
      <c r="G29" s="244" t="s">
        <v>1556</v>
      </c>
      <c r="H29" s="244" t="s">
        <v>3</v>
      </c>
      <c r="I29" s="244" t="str">
        <f>IF(H29="","",VLOOKUP(H29,'Cost Categories'!$A$1:$B$66,2,FALSE))</f>
        <v>Recurring services</v>
      </c>
      <c r="J29" s="244" t="s">
        <v>3297</v>
      </c>
      <c r="K29" s="244" t="str">
        <f>IF(J29="","",VLOOKUP(J29,'Cost Categories'!$A$70:$B$85,2,FALSE))</f>
        <v>Mixed</v>
      </c>
      <c r="L29" s="244" t="s">
        <v>3</v>
      </c>
      <c r="M29" s="244" t="str">
        <f>IF(L29="","",VLOOKUP(L29,'Cost Categories'!$A$112:$B$133,2,FALSE))</f>
        <v>Operational</v>
      </c>
      <c r="N29" s="244" t="s">
        <v>3368</v>
      </c>
      <c r="O29" s="245" t="s">
        <v>13</v>
      </c>
      <c r="P29" s="244" t="s">
        <v>3369</v>
      </c>
      <c r="Q29" s="253" t="s">
        <v>3372</v>
      </c>
      <c r="R29" s="253" t="s">
        <v>13</v>
      </c>
      <c r="S29" s="244" t="s">
        <v>111</v>
      </c>
      <c r="T29" s="244" t="s">
        <v>1542</v>
      </c>
      <c r="U29" s="244" t="s">
        <v>1087</v>
      </c>
      <c r="V29" s="244" t="s">
        <v>1309</v>
      </c>
      <c r="W29" s="244" t="s">
        <v>217</v>
      </c>
      <c r="X29" s="246">
        <v>0.34</v>
      </c>
      <c r="Y29" s="246" t="s">
        <v>6</v>
      </c>
      <c r="Z29" s="246" t="s">
        <v>6</v>
      </c>
      <c r="AA29" s="246" t="s">
        <v>6</v>
      </c>
      <c r="AB29" s="246" t="s">
        <v>6</v>
      </c>
      <c r="AC29" s="246" t="s">
        <v>6</v>
      </c>
      <c r="AD29" s="246" t="s">
        <v>6</v>
      </c>
      <c r="AE29" s="349" t="s">
        <v>13</v>
      </c>
      <c r="AF29" s="348" t="s">
        <v>20</v>
      </c>
      <c r="AG29" s="244" t="s">
        <v>6</v>
      </c>
      <c r="AH29" s="244"/>
      <c r="AI29" s="246" t="s">
        <v>6</v>
      </c>
      <c r="AJ29" s="257" t="s">
        <v>6</v>
      </c>
      <c r="AK29" s="246" t="s">
        <v>6</v>
      </c>
      <c r="AL29" s="246" t="s">
        <v>6</v>
      </c>
      <c r="AM29" s="246" t="s">
        <v>6</v>
      </c>
      <c r="AN29" s="258">
        <v>9600</v>
      </c>
      <c r="AO29" s="258">
        <v>12</v>
      </c>
      <c r="AP29" s="244" t="s">
        <v>1584</v>
      </c>
      <c r="AQ29" s="244" t="s">
        <v>184</v>
      </c>
      <c r="AR29" s="250" t="s">
        <v>6</v>
      </c>
      <c r="AS29" s="250" t="s">
        <v>6</v>
      </c>
      <c r="AT29" s="250" t="s">
        <v>6</v>
      </c>
      <c r="AU29" s="250" t="s">
        <v>184</v>
      </c>
      <c r="AV29" s="250" t="s">
        <v>1301</v>
      </c>
      <c r="AW29" s="252" t="s">
        <v>1557</v>
      </c>
      <c r="AX29" s="250" t="s">
        <v>118</v>
      </c>
      <c r="AY29" s="252" t="s">
        <v>6</v>
      </c>
      <c r="AZ29" s="252" t="s">
        <v>6</v>
      </c>
      <c r="BA29" s="244" t="s">
        <v>381</v>
      </c>
      <c r="BB29" s="244" t="s">
        <v>118</v>
      </c>
      <c r="BC29" s="244" t="s">
        <v>383</v>
      </c>
      <c r="BD29" s="244" t="s">
        <v>119</v>
      </c>
      <c r="BE29" s="244" t="s">
        <v>261</v>
      </c>
      <c r="BF29" s="244" t="s">
        <v>118</v>
      </c>
      <c r="BG29" s="244" t="s">
        <v>1546</v>
      </c>
      <c r="BH29" s="244" t="s">
        <v>118</v>
      </c>
      <c r="BI29" s="244" t="s">
        <v>134</v>
      </c>
      <c r="BJ29" s="244" t="s">
        <v>119</v>
      </c>
      <c r="BK29" s="244" t="s">
        <v>13</v>
      </c>
      <c r="BL29" s="244" t="s">
        <v>13</v>
      </c>
      <c r="BM29" s="250" t="s">
        <v>6</v>
      </c>
      <c r="BN29" s="250" t="s">
        <v>6</v>
      </c>
      <c r="BO29" s="250" t="s">
        <v>13</v>
      </c>
      <c r="BP29" s="250" t="s">
        <v>13</v>
      </c>
      <c r="BQ29" s="250" t="s">
        <v>6</v>
      </c>
      <c r="BR29" s="250" t="s">
        <v>6</v>
      </c>
      <c r="BS29" s="250" t="s">
        <v>1319</v>
      </c>
      <c r="BT29" s="250" t="s">
        <v>118</v>
      </c>
      <c r="BU29" s="255" t="s">
        <v>6</v>
      </c>
      <c r="BV29" s="250" t="s">
        <v>6</v>
      </c>
      <c r="BW29" s="244" t="s">
        <v>6</v>
      </c>
      <c r="BX29" s="244" t="s">
        <v>6</v>
      </c>
      <c r="BY29" s="244" t="s">
        <v>6</v>
      </c>
      <c r="BZ29" s="244" t="s">
        <v>6</v>
      </c>
      <c r="CA29" s="244" t="s">
        <v>1585</v>
      </c>
      <c r="CB29" s="244" t="s">
        <v>6</v>
      </c>
      <c r="CC29" s="244" t="s">
        <v>6</v>
      </c>
      <c r="CD29" s="244" t="s">
        <v>6</v>
      </c>
    </row>
    <row r="30" spans="1:82" s="256" customFormat="1" ht="29.5" customHeight="1" x14ac:dyDescent="0.35">
      <c r="A30" s="256" t="s">
        <v>1582</v>
      </c>
      <c r="B30" s="256" t="s">
        <v>2880</v>
      </c>
      <c r="C30" s="244" t="s">
        <v>1540</v>
      </c>
      <c r="D30" s="244" t="s">
        <v>1573</v>
      </c>
      <c r="E30" s="244" t="s">
        <v>304</v>
      </c>
      <c r="F30" s="244" t="s">
        <v>2674</v>
      </c>
      <c r="G30" s="244" t="s">
        <v>1563</v>
      </c>
      <c r="H30" s="244" t="s">
        <v>3350</v>
      </c>
      <c r="I30" s="244" t="str">
        <f>IF(H30="","",VLOOKUP(H30,'Cost Categories'!$A$1:$B$66,2,FALSE))</f>
        <v>Capital</v>
      </c>
      <c r="J30" s="244" t="s">
        <v>3283</v>
      </c>
      <c r="K30" s="244" t="str">
        <f>IF(J30="","",VLOOKUP(J30,'Cost Categories'!$A$70:$B$85,2,FALSE))</f>
        <v>Capital</v>
      </c>
      <c r="L30" s="244" t="s">
        <v>3324</v>
      </c>
      <c r="M30" s="244" t="str">
        <f>IF(L30="","",VLOOKUP(L30,'Cost Categories'!$A$112:$B$133,2,FALSE))</f>
        <v>Operational</v>
      </c>
      <c r="N30" s="244" t="s">
        <v>3368</v>
      </c>
      <c r="O30" s="245" t="s">
        <v>1245</v>
      </c>
      <c r="P30" s="244" t="s">
        <v>3370</v>
      </c>
      <c r="Q30" s="253" t="s">
        <v>3372</v>
      </c>
      <c r="R30" s="253" t="s">
        <v>13</v>
      </c>
      <c r="S30" s="244" t="s">
        <v>111</v>
      </c>
      <c r="T30" s="244" t="s">
        <v>1542</v>
      </c>
      <c r="U30" s="244" t="s">
        <v>1087</v>
      </c>
      <c r="V30" s="244" t="s">
        <v>1309</v>
      </c>
      <c r="W30" s="244" t="s">
        <v>217</v>
      </c>
      <c r="X30" s="246">
        <v>0.45</v>
      </c>
      <c r="Y30" s="246" t="s">
        <v>6</v>
      </c>
      <c r="Z30" s="246" t="s">
        <v>6</v>
      </c>
      <c r="AA30" s="246" t="s">
        <v>6</v>
      </c>
      <c r="AB30" s="246" t="s">
        <v>6</v>
      </c>
      <c r="AC30" s="246" t="s">
        <v>6</v>
      </c>
      <c r="AD30" s="246" t="s">
        <v>6</v>
      </c>
      <c r="AE30" s="349" t="s">
        <v>13</v>
      </c>
      <c r="AF30" s="348" t="s">
        <v>20</v>
      </c>
      <c r="AG30" s="244" t="s">
        <v>6</v>
      </c>
      <c r="AH30" s="244"/>
      <c r="AI30" s="246" t="s">
        <v>6</v>
      </c>
      <c r="AJ30" s="257" t="s">
        <v>6</v>
      </c>
      <c r="AK30" s="246" t="s">
        <v>6</v>
      </c>
      <c r="AL30" s="246" t="s">
        <v>6</v>
      </c>
      <c r="AM30" s="246" t="s">
        <v>6</v>
      </c>
      <c r="AN30" s="258">
        <v>9600</v>
      </c>
      <c r="AO30" s="258">
        <v>12</v>
      </c>
      <c r="AP30" s="244" t="s">
        <v>1584</v>
      </c>
      <c r="AQ30" s="244" t="s">
        <v>184</v>
      </c>
      <c r="AR30" s="250" t="s">
        <v>6</v>
      </c>
      <c r="AS30" s="250" t="s">
        <v>6</v>
      </c>
      <c r="AT30" s="250" t="s">
        <v>6</v>
      </c>
      <c r="AU30" s="250" t="s">
        <v>184</v>
      </c>
      <c r="AV30" s="250" t="s">
        <v>1301</v>
      </c>
      <c r="AW30" s="256" t="s">
        <v>1564</v>
      </c>
      <c r="AX30" s="250" t="s">
        <v>118</v>
      </c>
      <c r="AY30" s="256" t="s">
        <v>6</v>
      </c>
      <c r="AZ30" s="250" t="s">
        <v>6</v>
      </c>
      <c r="BA30" s="244" t="s">
        <v>381</v>
      </c>
      <c r="BB30" s="244" t="s">
        <v>118</v>
      </c>
      <c r="BC30" s="244" t="s">
        <v>383</v>
      </c>
      <c r="BD30" s="244" t="s">
        <v>119</v>
      </c>
      <c r="BE30" s="244" t="s">
        <v>261</v>
      </c>
      <c r="BF30" s="244" t="s">
        <v>118</v>
      </c>
      <c r="BG30" s="244" t="s">
        <v>1565</v>
      </c>
      <c r="BH30" s="244" t="s">
        <v>118</v>
      </c>
      <c r="BI30" s="244" t="s">
        <v>134</v>
      </c>
      <c r="BJ30" s="244" t="s">
        <v>119</v>
      </c>
      <c r="BK30" s="244" t="s">
        <v>13</v>
      </c>
      <c r="BL30" s="244" t="s">
        <v>13</v>
      </c>
      <c r="BM30" s="250" t="s">
        <v>6</v>
      </c>
      <c r="BN30" s="250" t="s">
        <v>6</v>
      </c>
      <c r="BO30" s="250" t="s">
        <v>13</v>
      </c>
      <c r="BP30" s="250" t="s">
        <v>13</v>
      </c>
      <c r="BQ30" s="250" t="s">
        <v>6</v>
      </c>
      <c r="BR30" s="250" t="s">
        <v>6</v>
      </c>
      <c r="BS30" s="250" t="s">
        <v>1319</v>
      </c>
      <c r="BT30" s="250" t="s">
        <v>118</v>
      </c>
      <c r="BU30" s="255" t="s">
        <v>6</v>
      </c>
      <c r="BV30" s="250" t="s">
        <v>6</v>
      </c>
      <c r="BW30" s="244" t="s">
        <v>6</v>
      </c>
      <c r="BX30" s="244" t="s">
        <v>6</v>
      </c>
      <c r="BY30" s="244" t="s">
        <v>6</v>
      </c>
      <c r="BZ30" s="244" t="s">
        <v>6</v>
      </c>
      <c r="CA30" s="244" t="s">
        <v>1585</v>
      </c>
      <c r="CB30" s="244" t="s">
        <v>6</v>
      </c>
      <c r="CC30" s="244" t="s">
        <v>6</v>
      </c>
      <c r="CD30" s="244" t="s">
        <v>6</v>
      </c>
    </row>
    <row r="31" spans="1:82" s="256" customFormat="1" ht="29.5" customHeight="1" x14ac:dyDescent="0.35">
      <c r="A31" s="256" t="s">
        <v>1582</v>
      </c>
      <c r="B31" s="256" t="s">
        <v>2880</v>
      </c>
      <c r="C31" s="244" t="s">
        <v>1561</v>
      </c>
      <c r="D31" s="244" t="s">
        <v>1573</v>
      </c>
      <c r="E31" s="244" t="s">
        <v>304</v>
      </c>
      <c r="F31" s="244" t="s">
        <v>2674</v>
      </c>
      <c r="G31" s="244" t="s">
        <v>1590</v>
      </c>
      <c r="H31" s="244" t="s">
        <v>1632</v>
      </c>
      <c r="I31" s="244" t="str">
        <f>IF(H31="","",VLOOKUP(H31,'Cost Categories'!$A$1:$B$66,2,FALSE))</f>
        <v>Facility</v>
      </c>
      <c r="J31" s="244" t="s">
        <v>3297</v>
      </c>
      <c r="K31" s="244" t="str">
        <f>IF(J31="","",VLOOKUP(J31,'Cost Categories'!$A$70:$B$85,2,FALSE))</f>
        <v>Mixed</v>
      </c>
      <c r="L31" s="244" t="s">
        <v>3323</v>
      </c>
      <c r="M31" s="244" t="str">
        <f>IF(L31="","",VLOOKUP(L31,'Cost Categories'!$A$112:$B$133,2,FALSE))</f>
        <v>Operational</v>
      </c>
      <c r="N31" s="244" t="s">
        <v>3368</v>
      </c>
      <c r="O31" s="245" t="s">
        <v>13</v>
      </c>
      <c r="P31" s="244" t="s">
        <v>3369</v>
      </c>
      <c r="Q31" s="253" t="s">
        <v>3372</v>
      </c>
      <c r="R31" s="253" t="s">
        <v>13</v>
      </c>
      <c r="S31" s="244" t="s">
        <v>111</v>
      </c>
      <c r="T31" s="244" t="s">
        <v>1542</v>
      </c>
      <c r="U31" s="244" t="s">
        <v>1087</v>
      </c>
      <c r="V31" s="244" t="s">
        <v>1309</v>
      </c>
      <c r="W31" s="244" t="s">
        <v>217</v>
      </c>
      <c r="X31" s="246">
        <v>3.24</v>
      </c>
      <c r="Y31" s="246" t="s">
        <v>6</v>
      </c>
      <c r="Z31" s="246" t="s">
        <v>6</v>
      </c>
      <c r="AA31" s="246" t="s">
        <v>6</v>
      </c>
      <c r="AB31" s="246" t="s">
        <v>6</v>
      </c>
      <c r="AC31" s="246" t="s">
        <v>6</v>
      </c>
      <c r="AD31" s="246" t="s">
        <v>6</v>
      </c>
      <c r="AE31" s="349" t="s">
        <v>13</v>
      </c>
      <c r="AF31" s="348" t="s">
        <v>20</v>
      </c>
      <c r="AG31" s="244" t="s">
        <v>6</v>
      </c>
      <c r="AH31" s="244"/>
      <c r="AI31" s="246" t="s">
        <v>6</v>
      </c>
      <c r="AJ31" s="257" t="s">
        <v>6</v>
      </c>
      <c r="AK31" s="246" t="s">
        <v>6</v>
      </c>
      <c r="AL31" s="246" t="s">
        <v>6</v>
      </c>
      <c r="AM31" s="246" t="s">
        <v>6</v>
      </c>
      <c r="AN31" s="258">
        <v>9600</v>
      </c>
      <c r="AO31" s="258">
        <v>12</v>
      </c>
      <c r="AP31" s="244" t="s">
        <v>1584</v>
      </c>
      <c r="AQ31" s="244" t="s">
        <v>184</v>
      </c>
      <c r="AR31" s="250" t="s">
        <v>6</v>
      </c>
      <c r="AS31" s="250" t="s">
        <v>6</v>
      </c>
      <c r="AT31" s="250" t="s">
        <v>6</v>
      </c>
      <c r="AU31" s="250" t="s">
        <v>184</v>
      </c>
      <c r="AV31" s="250" t="s">
        <v>1301</v>
      </c>
      <c r="AW31" s="252" t="s">
        <v>6</v>
      </c>
      <c r="AX31" s="250" t="s">
        <v>6</v>
      </c>
      <c r="AY31" s="252" t="s">
        <v>6</v>
      </c>
      <c r="AZ31" s="252" t="s">
        <v>6</v>
      </c>
      <c r="BA31" s="244" t="s">
        <v>381</v>
      </c>
      <c r="BB31" s="244" t="s">
        <v>118</v>
      </c>
      <c r="BC31" s="244" t="s">
        <v>383</v>
      </c>
      <c r="BD31" s="244" t="s">
        <v>119</v>
      </c>
      <c r="BE31" s="244" t="s">
        <v>261</v>
      </c>
      <c r="BF31" s="244" t="s">
        <v>119</v>
      </c>
      <c r="BG31" s="244" t="s">
        <v>1546</v>
      </c>
      <c r="BH31" s="244" t="s">
        <v>118</v>
      </c>
      <c r="BI31" s="244" t="s">
        <v>134</v>
      </c>
      <c r="BJ31" s="244" t="s">
        <v>119</v>
      </c>
      <c r="BK31" s="244" t="s">
        <v>13</v>
      </c>
      <c r="BL31" s="244" t="s">
        <v>13</v>
      </c>
      <c r="BM31" s="250" t="s">
        <v>6</v>
      </c>
      <c r="BN31" s="250" t="s">
        <v>6</v>
      </c>
      <c r="BO31" s="250" t="s">
        <v>13</v>
      </c>
      <c r="BP31" s="250" t="s">
        <v>13</v>
      </c>
      <c r="BQ31" s="250" t="s">
        <v>6</v>
      </c>
      <c r="BR31" s="250" t="s">
        <v>6</v>
      </c>
      <c r="BS31" s="250" t="s">
        <v>1319</v>
      </c>
      <c r="BT31" s="250" t="s">
        <v>118</v>
      </c>
      <c r="BU31" s="255" t="s">
        <v>6</v>
      </c>
      <c r="BV31" s="250" t="s">
        <v>6</v>
      </c>
      <c r="BW31" s="244" t="s">
        <v>6</v>
      </c>
      <c r="BX31" s="244" t="s">
        <v>6</v>
      </c>
      <c r="BY31" s="244" t="s">
        <v>6</v>
      </c>
      <c r="BZ31" s="244" t="s">
        <v>6</v>
      </c>
      <c r="CA31" s="244" t="s">
        <v>1585</v>
      </c>
      <c r="CB31" s="244" t="s">
        <v>6</v>
      </c>
      <c r="CC31" s="244" t="s">
        <v>6</v>
      </c>
      <c r="CD31" s="244" t="s">
        <v>6</v>
      </c>
    </row>
    <row r="32" spans="1:82" s="256" customFormat="1" ht="29.5" customHeight="1" x14ac:dyDescent="0.35">
      <c r="A32" s="256" t="s">
        <v>1582</v>
      </c>
      <c r="B32" s="256" t="s">
        <v>2880</v>
      </c>
      <c r="C32" s="244" t="s">
        <v>1567</v>
      </c>
      <c r="D32" s="244" t="s">
        <v>1573</v>
      </c>
      <c r="E32" s="244" t="s">
        <v>304</v>
      </c>
      <c r="F32" s="244" t="s">
        <v>2674</v>
      </c>
      <c r="G32" s="244" t="s">
        <v>1591</v>
      </c>
      <c r="H32" s="244" t="s">
        <v>3353</v>
      </c>
      <c r="I32" s="244" t="str">
        <f>IF(H32="","",VLOOKUP(H32,'Cost Categories'!$A$1:$B$66,2,FALSE))</f>
        <v>Personnel</v>
      </c>
      <c r="J32" s="244" t="s">
        <v>1757</v>
      </c>
      <c r="K32" s="244" t="str">
        <f>IF(J32="","",VLOOKUP(J32,'Cost Categories'!$A$70:$B$85,2,FALSE))</f>
        <v>Personnel</v>
      </c>
      <c r="L32" s="244" t="s">
        <v>3324</v>
      </c>
      <c r="M32" s="244" t="str">
        <f>IF(L32="","",VLOOKUP(L32,'Cost Categories'!$A$112:$B$133,2,FALSE))</f>
        <v>Operational</v>
      </c>
      <c r="N32" s="244" t="s">
        <v>3368</v>
      </c>
      <c r="O32" s="245" t="s">
        <v>13</v>
      </c>
      <c r="P32" s="244" t="s">
        <v>3369</v>
      </c>
      <c r="Q32" s="253" t="s">
        <v>3372</v>
      </c>
      <c r="R32" s="253" t="s">
        <v>13</v>
      </c>
      <c r="S32" s="244" t="s">
        <v>111</v>
      </c>
      <c r="T32" s="244" t="s">
        <v>1542</v>
      </c>
      <c r="U32" s="244" t="s">
        <v>1087</v>
      </c>
      <c r="V32" s="244" t="s">
        <v>1309</v>
      </c>
      <c r="W32" s="244" t="s">
        <v>217</v>
      </c>
      <c r="X32" s="246">
        <v>4.42</v>
      </c>
      <c r="Y32" s="246" t="s">
        <v>6</v>
      </c>
      <c r="Z32" s="246" t="s">
        <v>6</v>
      </c>
      <c r="AA32" s="246" t="s">
        <v>6</v>
      </c>
      <c r="AB32" s="246" t="s">
        <v>6</v>
      </c>
      <c r="AC32" s="246" t="s">
        <v>6</v>
      </c>
      <c r="AD32" s="246" t="s">
        <v>6</v>
      </c>
      <c r="AE32" s="349" t="s">
        <v>13</v>
      </c>
      <c r="AF32" s="348" t="s">
        <v>20</v>
      </c>
      <c r="AG32" s="244" t="s">
        <v>6</v>
      </c>
      <c r="AH32" s="244"/>
      <c r="AI32" s="246" t="s">
        <v>6</v>
      </c>
      <c r="AJ32" s="257" t="s">
        <v>6</v>
      </c>
      <c r="AK32" s="246" t="s">
        <v>6</v>
      </c>
      <c r="AL32" s="246" t="s">
        <v>6</v>
      </c>
      <c r="AM32" s="246" t="s">
        <v>6</v>
      </c>
      <c r="AN32" s="258">
        <v>9600</v>
      </c>
      <c r="AO32" s="258">
        <v>12</v>
      </c>
      <c r="AP32" s="244" t="s">
        <v>1584</v>
      </c>
      <c r="AQ32" s="244" t="s">
        <v>184</v>
      </c>
      <c r="AR32" s="250" t="s">
        <v>6</v>
      </c>
      <c r="AS32" s="250" t="s">
        <v>6</v>
      </c>
      <c r="AT32" s="250" t="s">
        <v>6</v>
      </c>
      <c r="AU32" s="250" t="s">
        <v>184</v>
      </c>
      <c r="AV32" s="250" t="s">
        <v>1301</v>
      </c>
      <c r="AW32" s="250" t="s">
        <v>1592</v>
      </c>
      <c r="AX32" s="250" t="s">
        <v>118</v>
      </c>
      <c r="AY32" s="250" t="s">
        <v>6</v>
      </c>
      <c r="AZ32" s="250" t="s">
        <v>6</v>
      </c>
      <c r="BA32" s="244" t="s">
        <v>381</v>
      </c>
      <c r="BB32" s="244" t="s">
        <v>118</v>
      </c>
      <c r="BC32" s="244" t="s">
        <v>383</v>
      </c>
      <c r="BD32" s="244" t="s">
        <v>118</v>
      </c>
      <c r="BE32" s="244" t="s">
        <v>261</v>
      </c>
      <c r="BF32" s="244" t="s">
        <v>118</v>
      </c>
      <c r="BG32" s="244" t="s">
        <v>1546</v>
      </c>
      <c r="BH32" s="244" t="s">
        <v>118</v>
      </c>
      <c r="BI32" s="244" t="s">
        <v>134</v>
      </c>
      <c r="BJ32" s="244" t="s">
        <v>119</v>
      </c>
      <c r="BK32" s="244" t="s">
        <v>13</v>
      </c>
      <c r="BL32" s="244" t="s">
        <v>13</v>
      </c>
      <c r="BM32" s="250" t="s">
        <v>6</v>
      </c>
      <c r="BN32" s="250" t="s">
        <v>6</v>
      </c>
      <c r="BO32" s="250" t="s">
        <v>13</v>
      </c>
      <c r="BP32" s="250" t="s">
        <v>13</v>
      </c>
      <c r="BQ32" s="250" t="s">
        <v>6</v>
      </c>
      <c r="BR32" s="250" t="s">
        <v>6</v>
      </c>
      <c r="BS32" s="250" t="s">
        <v>1319</v>
      </c>
      <c r="BT32" s="250" t="s">
        <v>118</v>
      </c>
      <c r="BU32" s="255" t="s">
        <v>6</v>
      </c>
      <c r="BV32" s="250" t="s">
        <v>6</v>
      </c>
      <c r="BW32" s="244" t="s">
        <v>6</v>
      </c>
      <c r="BX32" s="244" t="s">
        <v>6</v>
      </c>
      <c r="BY32" s="244" t="s">
        <v>6</v>
      </c>
      <c r="BZ32" s="244" t="s">
        <v>6</v>
      </c>
      <c r="CA32" s="244" t="s">
        <v>1585</v>
      </c>
      <c r="CB32" s="244" t="s">
        <v>6</v>
      </c>
      <c r="CC32" s="244" t="s">
        <v>6</v>
      </c>
      <c r="CD32" s="244" t="s">
        <v>6</v>
      </c>
    </row>
    <row r="33" spans="1:82" s="256" customFormat="1" ht="29.5" customHeight="1" x14ac:dyDescent="0.35">
      <c r="A33" s="256" t="s">
        <v>1582</v>
      </c>
      <c r="B33" s="256" t="s">
        <v>2880</v>
      </c>
      <c r="C33" s="244" t="s">
        <v>1571</v>
      </c>
      <c r="D33" s="244" t="s">
        <v>1573</v>
      </c>
      <c r="E33" s="244" t="s">
        <v>304</v>
      </c>
      <c r="F33" s="244" t="s">
        <v>2674</v>
      </c>
      <c r="G33" s="244" t="s">
        <v>1593</v>
      </c>
      <c r="H33" s="244" t="s">
        <v>7</v>
      </c>
      <c r="I33" s="244" t="str">
        <f>IF(H33="","",VLOOKUP(H33,'Cost Categories'!$A$1:$B$66,2,FALSE))</f>
        <v>Recurring services</v>
      </c>
      <c r="J33" s="244" t="s">
        <v>1757</v>
      </c>
      <c r="K33" s="244" t="str">
        <f>IF(J33="","",VLOOKUP(J33,'Cost Categories'!$A$70:$B$85,2,FALSE))</f>
        <v>Personnel</v>
      </c>
      <c r="L33" s="244" t="s">
        <v>3324</v>
      </c>
      <c r="M33" s="244" t="str">
        <f>IF(L33="","",VLOOKUP(L33,'Cost Categories'!$A$112:$B$133,2,FALSE))</f>
        <v>Operational</v>
      </c>
      <c r="N33" s="244" t="s">
        <v>3368</v>
      </c>
      <c r="O33" s="245" t="s">
        <v>13</v>
      </c>
      <c r="P33" s="244" t="s">
        <v>3369</v>
      </c>
      <c r="Q33" s="253" t="s">
        <v>3372</v>
      </c>
      <c r="R33" s="253" t="s">
        <v>13</v>
      </c>
      <c r="S33" s="244" t="s">
        <v>111</v>
      </c>
      <c r="T33" s="244" t="s">
        <v>1542</v>
      </c>
      <c r="U33" s="244" t="s">
        <v>1087</v>
      </c>
      <c r="V33" s="244" t="s">
        <v>1309</v>
      </c>
      <c r="W33" s="244" t="s">
        <v>217</v>
      </c>
      <c r="X33" s="246">
        <v>2.2799999999999998</v>
      </c>
      <c r="Y33" s="246" t="s">
        <v>6</v>
      </c>
      <c r="Z33" s="246" t="s">
        <v>6</v>
      </c>
      <c r="AA33" s="246" t="s">
        <v>6</v>
      </c>
      <c r="AB33" s="246" t="s">
        <v>6</v>
      </c>
      <c r="AC33" s="246" t="s">
        <v>6</v>
      </c>
      <c r="AD33" s="246" t="s">
        <v>6</v>
      </c>
      <c r="AE33" s="349" t="s">
        <v>13</v>
      </c>
      <c r="AF33" s="348" t="s">
        <v>20</v>
      </c>
      <c r="AG33" s="244" t="s">
        <v>6</v>
      </c>
      <c r="AH33" s="244"/>
      <c r="AI33" s="246" t="s">
        <v>6</v>
      </c>
      <c r="AJ33" s="257" t="s">
        <v>6</v>
      </c>
      <c r="AK33" s="246" t="s">
        <v>6</v>
      </c>
      <c r="AL33" s="246" t="s">
        <v>6</v>
      </c>
      <c r="AM33" s="246" t="s">
        <v>6</v>
      </c>
      <c r="AN33" s="258">
        <v>9600</v>
      </c>
      <c r="AO33" s="258">
        <v>12</v>
      </c>
      <c r="AP33" s="244" t="s">
        <v>1584</v>
      </c>
      <c r="AQ33" s="244" t="s">
        <v>184</v>
      </c>
      <c r="AR33" s="250" t="s">
        <v>6</v>
      </c>
      <c r="AS33" s="250" t="s">
        <v>6</v>
      </c>
      <c r="AT33" s="250" t="s">
        <v>6</v>
      </c>
      <c r="AU33" s="250" t="s">
        <v>184</v>
      </c>
      <c r="AV33" s="250" t="s">
        <v>1301</v>
      </c>
      <c r="AW33" s="252" t="s">
        <v>1594</v>
      </c>
      <c r="AX33" s="250" t="s">
        <v>118</v>
      </c>
      <c r="AY33" s="252" t="s">
        <v>6</v>
      </c>
      <c r="AZ33" s="252" t="s">
        <v>6</v>
      </c>
      <c r="BA33" s="244" t="s">
        <v>381</v>
      </c>
      <c r="BB33" s="244" t="s">
        <v>118</v>
      </c>
      <c r="BC33" s="244" t="s">
        <v>383</v>
      </c>
      <c r="BD33" s="244" t="s">
        <v>118</v>
      </c>
      <c r="BE33" s="244" t="s">
        <v>262</v>
      </c>
      <c r="BF33" s="244" t="s">
        <v>118</v>
      </c>
      <c r="BG33" s="244" t="s">
        <v>187</v>
      </c>
      <c r="BH33" s="244" t="s">
        <v>119</v>
      </c>
      <c r="BI33" s="244" t="s">
        <v>134</v>
      </c>
      <c r="BJ33" s="244" t="s">
        <v>119</v>
      </c>
      <c r="BK33" s="244" t="s">
        <v>13</v>
      </c>
      <c r="BL33" s="244" t="s">
        <v>13</v>
      </c>
      <c r="BM33" s="250" t="s">
        <v>6</v>
      </c>
      <c r="BN33" s="250" t="s">
        <v>6</v>
      </c>
      <c r="BO33" s="250" t="s">
        <v>13</v>
      </c>
      <c r="BP33" s="250" t="s">
        <v>13</v>
      </c>
      <c r="BQ33" s="250" t="s">
        <v>6</v>
      </c>
      <c r="BR33" s="250" t="s">
        <v>6</v>
      </c>
      <c r="BS33" s="250" t="s">
        <v>1319</v>
      </c>
      <c r="BT33" s="250" t="s">
        <v>118</v>
      </c>
      <c r="BU33" s="255" t="s">
        <v>6</v>
      </c>
      <c r="BV33" s="250" t="s">
        <v>6</v>
      </c>
      <c r="BW33" s="244" t="s">
        <v>6</v>
      </c>
      <c r="BX33" s="244" t="s">
        <v>6</v>
      </c>
      <c r="BY33" s="244" t="s">
        <v>6</v>
      </c>
      <c r="BZ33" s="244" t="s">
        <v>6</v>
      </c>
      <c r="CA33" s="244" t="s">
        <v>1585</v>
      </c>
      <c r="CB33" s="244" t="s">
        <v>6</v>
      </c>
      <c r="CC33" s="244" t="s">
        <v>6</v>
      </c>
      <c r="CD33" s="244" t="s">
        <v>6</v>
      </c>
    </row>
    <row r="34" spans="1:82" s="256" customFormat="1" ht="29.5" customHeight="1" x14ac:dyDescent="0.35">
      <c r="A34" s="256" t="s">
        <v>1582</v>
      </c>
      <c r="B34" s="256" t="s">
        <v>2880</v>
      </c>
      <c r="C34" s="244" t="s">
        <v>1573</v>
      </c>
      <c r="D34" s="244">
        <v>999</v>
      </c>
      <c r="E34" s="244" t="s">
        <v>304</v>
      </c>
      <c r="F34" s="244" t="s">
        <v>2674</v>
      </c>
      <c r="G34" s="244" t="s">
        <v>1595</v>
      </c>
      <c r="H34" s="244" t="s">
        <v>1578</v>
      </c>
      <c r="I34" s="244" t="str">
        <f>IF(H34="","",VLOOKUP(H34,'Cost Categories'!$A$1:$B$66,2,FALSE))</f>
        <v>Total</v>
      </c>
      <c r="J34" s="244" t="s">
        <v>3297</v>
      </c>
      <c r="K34" s="244" t="str">
        <f>IF(J34="","",VLOOKUP(J34,'Cost Categories'!$A$70:$B$85,2,FALSE))</f>
        <v>Mixed</v>
      </c>
      <c r="L34" s="244" t="s">
        <v>3297</v>
      </c>
      <c r="M34" s="244" t="str">
        <f>IF(L34="","",VLOOKUP(L34,'Cost Categories'!$A$112:$B$133,2,FALSE))</f>
        <v>Mixed</v>
      </c>
      <c r="N34" s="244" t="s">
        <v>3368</v>
      </c>
      <c r="O34" s="245" t="s">
        <v>13</v>
      </c>
      <c r="P34" s="244" t="s">
        <v>3416</v>
      </c>
      <c r="Q34" s="253" t="s">
        <v>3372</v>
      </c>
      <c r="R34" s="253" t="s">
        <v>13</v>
      </c>
      <c r="S34" s="244" t="s">
        <v>111</v>
      </c>
      <c r="T34" s="244" t="s">
        <v>1542</v>
      </c>
      <c r="U34" s="244" t="s">
        <v>1087</v>
      </c>
      <c r="V34" s="244" t="s">
        <v>1309</v>
      </c>
      <c r="W34" s="244" t="s">
        <v>217</v>
      </c>
      <c r="X34" s="246">
        <v>59.71</v>
      </c>
      <c r="Y34" s="246" t="s">
        <v>6</v>
      </c>
      <c r="Z34" s="246" t="s">
        <v>6</v>
      </c>
      <c r="AA34" s="246" t="s">
        <v>6</v>
      </c>
      <c r="AB34" s="246" t="s">
        <v>6</v>
      </c>
      <c r="AC34" s="246" t="s">
        <v>6</v>
      </c>
      <c r="AD34" s="246" t="s">
        <v>6</v>
      </c>
      <c r="AE34" s="349" t="s">
        <v>13</v>
      </c>
      <c r="AF34" s="348" t="s">
        <v>20</v>
      </c>
      <c r="AG34" s="244" t="s">
        <v>6</v>
      </c>
      <c r="AH34" s="244"/>
      <c r="AI34" s="246" t="s">
        <v>6</v>
      </c>
      <c r="AJ34" s="257" t="s">
        <v>6</v>
      </c>
      <c r="AK34" s="246" t="s">
        <v>6</v>
      </c>
      <c r="AL34" s="246" t="s">
        <v>6</v>
      </c>
      <c r="AM34" s="246" t="s">
        <v>6</v>
      </c>
      <c r="AN34" s="258">
        <v>9600</v>
      </c>
      <c r="AO34" s="258">
        <v>12</v>
      </c>
      <c r="AP34" s="244" t="s">
        <v>1584</v>
      </c>
      <c r="AQ34" s="244" t="s">
        <v>184</v>
      </c>
      <c r="AR34" s="250" t="s">
        <v>6</v>
      </c>
      <c r="AS34" s="250" t="s">
        <v>6</v>
      </c>
      <c r="AT34" s="250" t="s">
        <v>6</v>
      </c>
      <c r="AU34" s="250" t="s">
        <v>184</v>
      </c>
      <c r="AV34" s="250" t="s">
        <v>1301</v>
      </c>
      <c r="AW34" s="252" t="s">
        <v>13</v>
      </c>
      <c r="AX34" s="250" t="s">
        <v>13</v>
      </c>
      <c r="AY34" s="252" t="s">
        <v>13</v>
      </c>
      <c r="AZ34" s="252" t="s">
        <v>13</v>
      </c>
      <c r="BA34" s="244" t="s">
        <v>381</v>
      </c>
      <c r="BB34" s="244" t="s">
        <v>13</v>
      </c>
      <c r="BC34" s="244" t="s">
        <v>383</v>
      </c>
      <c r="BD34" s="244" t="s">
        <v>13</v>
      </c>
      <c r="BE34" s="244" t="s">
        <v>13</v>
      </c>
      <c r="BF34" s="244" t="s">
        <v>13</v>
      </c>
      <c r="BG34" s="244" t="s">
        <v>13</v>
      </c>
      <c r="BH34" s="244" t="s">
        <v>13</v>
      </c>
      <c r="BI34" s="244" t="s">
        <v>134</v>
      </c>
      <c r="BJ34" s="244" t="s">
        <v>119</v>
      </c>
      <c r="BK34" s="244" t="s">
        <v>13</v>
      </c>
      <c r="BL34" s="244" t="s">
        <v>13</v>
      </c>
      <c r="BM34" s="250" t="s">
        <v>6</v>
      </c>
      <c r="BN34" s="250" t="s">
        <v>6</v>
      </c>
      <c r="BO34" s="250" t="s">
        <v>13</v>
      </c>
      <c r="BP34" s="250" t="s">
        <v>13</v>
      </c>
      <c r="BQ34" s="250" t="s">
        <v>13</v>
      </c>
      <c r="BR34" s="250" t="s">
        <v>13</v>
      </c>
      <c r="BS34" s="250" t="s">
        <v>1319</v>
      </c>
      <c r="BT34" s="250" t="s">
        <v>118</v>
      </c>
      <c r="BU34" s="255" t="s">
        <v>6</v>
      </c>
      <c r="BV34" s="250" t="s">
        <v>6</v>
      </c>
      <c r="BW34" s="244" t="s">
        <v>6</v>
      </c>
      <c r="BX34" s="244" t="s">
        <v>6</v>
      </c>
      <c r="BY34" s="244" t="s">
        <v>6</v>
      </c>
      <c r="BZ34" s="244" t="s">
        <v>6</v>
      </c>
      <c r="CA34" s="244" t="s">
        <v>1560</v>
      </c>
      <c r="CB34" s="244" t="s">
        <v>6</v>
      </c>
      <c r="CC34" s="244" t="s">
        <v>6</v>
      </c>
      <c r="CD34" s="244" t="s">
        <v>6</v>
      </c>
    </row>
    <row r="35" spans="1:82" s="256" customFormat="1" ht="29.5" customHeight="1" x14ac:dyDescent="0.35">
      <c r="A35" s="256" t="s">
        <v>1596</v>
      </c>
      <c r="B35" s="256" t="s">
        <v>2880</v>
      </c>
      <c r="C35" s="244" t="s">
        <v>1538</v>
      </c>
      <c r="D35" s="244" t="s">
        <v>1573</v>
      </c>
      <c r="E35" s="244" t="s">
        <v>304</v>
      </c>
      <c r="F35" s="244" t="s">
        <v>2674</v>
      </c>
      <c r="G35" s="256" t="s">
        <v>1583</v>
      </c>
      <c r="H35" s="244" t="s">
        <v>1623</v>
      </c>
      <c r="I35" s="244" t="str">
        <f>IF(H35="","",VLOOKUP(H35,'Cost Categories'!$A$1:$B$66,2,FALSE))</f>
        <v>Recurring goods</v>
      </c>
      <c r="J35" s="244" t="s">
        <v>3288</v>
      </c>
      <c r="K35" s="244" t="str">
        <f>IF(J35="","",VLOOKUP(J35,'Cost Categories'!$A$70:$B$85,2,FALSE))</f>
        <v>Recurrent - other</v>
      </c>
      <c r="L35" s="244" t="s">
        <v>3307</v>
      </c>
      <c r="M35" s="244" t="str">
        <f>IF(L35="","",VLOOKUP(L35,'Cost Categories'!$A$112:$B$133,2,FALSE))</f>
        <v>Primary service delivery</v>
      </c>
      <c r="N35" s="244" t="s">
        <v>3368</v>
      </c>
      <c r="O35" s="245" t="s">
        <v>1245</v>
      </c>
      <c r="P35" s="244" t="s">
        <v>3371</v>
      </c>
      <c r="Q35" s="253" t="s">
        <v>3372</v>
      </c>
      <c r="R35" s="253" t="s">
        <v>13</v>
      </c>
      <c r="S35" s="256" t="s">
        <v>111</v>
      </c>
      <c r="T35" s="244" t="s">
        <v>1542</v>
      </c>
      <c r="U35" s="244" t="s">
        <v>1087</v>
      </c>
      <c r="V35" s="244" t="s">
        <v>1309</v>
      </c>
      <c r="W35" s="244" t="s">
        <v>217</v>
      </c>
      <c r="X35" s="246">
        <v>28.93</v>
      </c>
      <c r="Y35" s="246" t="s">
        <v>6</v>
      </c>
      <c r="Z35" s="246" t="s">
        <v>6</v>
      </c>
      <c r="AA35" s="246" t="s">
        <v>6</v>
      </c>
      <c r="AB35" s="246" t="s">
        <v>6</v>
      </c>
      <c r="AC35" s="246" t="s">
        <v>6</v>
      </c>
      <c r="AD35" s="246" t="s">
        <v>6</v>
      </c>
      <c r="AE35" s="349" t="s">
        <v>13</v>
      </c>
      <c r="AF35" s="348" t="s">
        <v>20</v>
      </c>
      <c r="AG35" s="244" t="s">
        <v>110</v>
      </c>
      <c r="AH35" s="244"/>
      <c r="AI35" s="246" t="s">
        <v>6</v>
      </c>
      <c r="AJ35" s="257" t="s">
        <v>6</v>
      </c>
      <c r="AK35" s="246" t="s">
        <v>6</v>
      </c>
      <c r="AL35" s="246" t="s">
        <v>6</v>
      </c>
      <c r="AM35" s="246" t="s">
        <v>6</v>
      </c>
      <c r="AN35" s="258">
        <v>4800</v>
      </c>
      <c r="AO35" s="258">
        <v>12</v>
      </c>
      <c r="AP35" s="244" t="s">
        <v>1584</v>
      </c>
      <c r="AQ35" s="244" t="s">
        <v>184</v>
      </c>
      <c r="AR35" s="250" t="s">
        <v>6</v>
      </c>
      <c r="AS35" s="250" t="s">
        <v>6</v>
      </c>
      <c r="AT35" s="250" t="s">
        <v>6</v>
      </c>
      <c r="AU35" s="250" t="s">
        <v>184</v>
      </c>
      <c r="AV35" s="250" t="s">
        <v>1301</v>
      </c>
      <c r="AW35" s="250" t="s">
        <v>1544</v>
      </c>
      <c r="AX35" s="250" t="s">
        <v>118</v>
      </c>
      <c r="AY35" s="250" t="s">
        <v>1545</v>
      </c>
      <c r="AZ35" s="250" t="s">
        <v>118</v>
      </c>
      <c r="BA35" s="244" t="s">
        <v>381</v>
      </c>
      <c r="BB35" s="244" t="s">
        <v>118</v>
      </c>
      <c r="BC35" s="244" t="s">
        <v>383</v>
      </c>
      <c r="BD35" s="244" t="s">
        <v>118</v>
      </c>
      <c r="BE35" s="244" t="s">
        <v>259</v>
      </c>
      <c r="BF35" s="244" t="s">
        <v>118</v>
      </c>
      <c r="BG35" s="244" t="s">
        <v>1546</v>
      </c>
      <c r="BH35" s="244" t="s">
        <v>118</v>
      </c>
      <c r="BI35" s="244" t="s">
        <v>134</v>
      </c>
      <c r="BJ35" s="244" t="s">
        <v>119</v>
      </c>
      <c r="BK35" s="244" t="s">
        <v>13</v>
      </c>
      <c r="BL35" s="244" t="s">
        <v>13</v>
      </c>
      <c r="BM35" s="250" t="s">
        <v>6</v>
      </c>
      <c r="BN35" s="250" t="s">
        <v>6</v>
      </c>
      <c r="BO35" s="250" t="s">
        <v>13</v>
      </c>
      <c r="BP35" s="250" t="s">
        <v>13</v>
      </c>
      <c r="BQ35" s="250" t="s">
        <v>6</v>
      </c>
      <c r="BR35" s="250" t="s">
        <v>6</v>
      </c>
      <c r="BS35" s="250" t="s">
        <v>1319</v>
      </c>
      <c r="BT35" s="250" t="s">
        <v>118</v>
      </c>
      <c r="BU35" s="255" t="s">
        <v>6</v>
      </c>
      <c r="BV35" s="250" t="s">
        <v>6</v>
      </c>
      <c r="BW35" s="244" t="s">
        <v>6</v>
      </c>
      <c r="BX35" s="244" t="s">
        <v>6</v>
      </c>
      <c r="BY35" s="244" t="s">
        <v>13</v>
      </c>
      <c r="BZ35" s="244" t="s">
        <v>13</v>
      </c>
      <c r="CA35" s="244" t="s">
        <v>1585</v>
      </c>
      <c r="CB35" s="244" t="s">
        <v>6</v>
      </c>
      <c r="CC35" s="244" t="s">
        <v>6</v>
      </c>
      <c r="CD35" s="244" t="s">
        <v>6</v>
      </c>
    </row>
    <row r="36" spans="1:82" s="256" customFormat="1" ht="29.5" customHeight="1" x14ac:dyDescent="0.35">
      <c r="A36" s="256" t="s">
        <v>1596</v>
      </c>
      <c r="B36" s="256" t="s">
        <v>2880</v>
      </c>
      <c r="C36" s="244" t="s">
        <v>1548</v>
      </c>
      <c r="D36" s="244" t="s">
        <v>1573</v>
      </c>
      <c r="E36" s="244" t="s">
        <v>304</v>
      </c>
      <c r="F36" s="244" t="s">
        <v>2674</v>
      </c>
      <c r="G36" s="256" t="s">
        <v>1586</v>
      </c>
      <c r="H36" s="244" t="s">
        <v>1317</v>
      </c>
      <c r="I36" s="244" t="str">
        <f>IF(H36="","",VLOOKUP(H36,'Cost Categories'!$A$1:$B$66,2,FALSE))</f>
        <v>Capital</v>
      </c>
      <c r="J36" s="244" t="s">
        <v>3276</v>
      </c>
      <c r="K36" s="244" t="str">
        <f>IF(J36="","",VLOOKUP(J36,'Cost Categories'!$A$70:$B$85,2,FALSE))</f>
        <v>Capital</v>
      </c>
      <c r="L36" s="244" t="s">
        <v>3307</v>
      </c>
      <c r="M36" s="244" t="str">
        <f>IF(L36="","",VLOOKUP(L36,'Cost Categories'!$A$112:$B$133,2,FALSE))</f>
        <v>Primary service delivery</v>
      </c>
      <c r="N36" s="244" t="s">
        <v>3368</v>
      </c>
      <c r="O36" s="245" t="s">
        <v>1245</v>
      </c>
      <c r="P36" s="244" t="s">
        <v>3370</v>
      </c>
      <c r="Q36" s="253" t="s">
        <v>3372</v>
      </c>
      <c r="R36" s="253" t="s">
        <v>13</v>
      </c>
      <c r="S36" s="256" t="s">
        <v>111</v>
      </c>
      <c r="T36" s="244" t="s">
        <v>1542</v>
      </c>
      <c r="U36" s="244" t="s">
        <v>1087</v>
      </c>
      <c r="V36" s="244" t="s">
        <v>1309</v>
      </c>
      <c r="W36" s="244" t="s">
        <v>217</v>
      </c>
      <c r="X36" s="246">
        <v>0.95</v>
      </c>
      <c r="Y36" s="246" t="s">
        <v>6</v>
      </c>
      <c r="Z36" s="246" t="s">
        <v>6</v>
      </c>
      <c r="AA36" s="246" t="s">
        <v>6</v>
      </c>
      <c r="AB36" s="246" t="s">
        <v>6</v>
      </c>
      <c r="AC36" s="246" t="s">
        <v>6</v>
      </c>
      <c r="AD36" s="246" t="s">
        <v>6</v>
      </c>
      <c r="AE36" s="349" t="s">
        <v>13</v>
      </c>
      <c r="AF36" s="348" t="s">
        <v>20</v>
      </c>
      <c r="AG36" s="244" t="s">
        <v>110</v>
      </c>
      <c r="AH36" s="244"/>
      <c r="AI36" s="246" t="s">
        <v>6</v>
      </c>
      <c r="AJ36" s="257" t="s">
        <v>6</v>
      </c>
      <c r="AK36" s="246" t="s">
        <v>6</v>
      </c>
      <c r="AL36" s="246" t="s">
        <v>6</v>
      </c>
      <c r="AM36" s="246" t="s">
        <v>6</v>
      </c>
      <c r="AN36" s="258">
        <v>4800</v>
      </c>
      <c r="AO36" s="258">
        <v>12</v>
      </c>
      <c r="AP36" s="244" t="s">
        <v>1584</v>
      </c>
      <c r="AQ36" s="244" t="s">
        <v>184</v>
      </c>
      <c r="AR36" s="250" t="s">
        <v>6</v>
      </c>
      <c r="AS36" s="250" t="s">
        <v>6</v>
      </c>
      <c r="AT36" s="250" t="s">
        <v>6</v>
      </c>
      <c r="AU36" s="250" t="s">
        <v>184</v>
      </c>
      <c r="AV36" s="250" t="s">
        <v>1301</v>
      </c>
      <c r="AW36" s="250" t="s">
        <v>1544</v>
      </c>
      <c r="AX36" s="250" t="s">
        <v>118</v>
      </c>
      <c r="AY36" s="250" t="s">
        <v>1545</v>
      </c>
      <c r="AZ36" s="250" t="s">
        <v>118</v>
      </c>
      <c r="BA36" s="244" t="s">
        <v>381</v>
      </c>
      <c r="BB36" s="244" t="s">
        <v>118</v>
      </c>
      <c r="BC36" s="244" t="s">
        <v>383</v>
      </c>
      <c r="BD36" s="244" t="s">
        <v>118</v>
      </c>
      <c r="BE36" s="244" t="s">
        <v>259</v>
      </c>
      <c r="BF36" s="244" t="s">
        <v>118</v>
      </c>
      <c r="BG36" s="244" t="s">
        <v>1546</v>
      </c>
      <c r="BH36" s="244" t="s">
        <v>118</v>
      </c>
      <c r="BI36" s="244" t="s">
        <v>134</v>
      </c>
      <c r="BJ36" s="244" t="s">
        <v>119</v>
      </c>
      <c r="BK36" s="244" t="s">
        <v>13</v>
      </c>
      <c r="BL36" s="244" t="s">
        <v>13</v>
      </c>
      <c r="BM36" s="250" t="s">
        <v>6</v>
      </c>
      <c r="BN36" s="250" t="s">
        <v>6</v>
      </c>
      <c r="BO36" s="250" t="s">
        <v>13</v>
      </c>
      <c r="BP36" s="250" t="s">
        <v>13</v>
      </c>
      <c r="BQ36" s="250" t="s">
        <v>6</v>
      </c>
      <c r="BR36" s="250" t="s">
        <v>6</v>
      </c>
      <c r="BS36" s="250" t="s">
        <v>1319</v>
      </c>
      <c r="BT36" s="250" t="s">
        <v>118</v>
      </c>
      <c r="BU36" s="255" t="s">
        <v>6</v>
      </c>
      <c r="BV36" s="250" t="s">
        <v>6</v>
      </c>
      <c r="BW36" s="244" t="s">
        <v>6</v>
      </c>
      <c r="BX36" s="244" t="s">
        <v>6</v>
      </c>
      <c r="BY36" s="244" t="s">
        <v>13</v>
      </c>
      <c r="BZ36" s="244" t="s">
        <v>13</v>
      </c>
      <c r="CA36" s="244" t="s">
        <v>1585</v>
      </c>
      <c r="CB36" s="244" t="s">
        <v>6</v>
      </c>
      <c r="CC36" s="244" t="s">
        <v>6</v>
      </c>
      <c r="CD36" s="244" t="s">
        <v>6</v>
      </c>
    </row>
    <row r="37" spans="1:82" s="244" customFormat="1" ht="77.5" x14ac:dyDescent="0.35">
      <c r="A37" s="259" t="s">
        <v>1596</v>
      </c>
      <c r="B37" s="259" t="s">
        <v>2880</v>
      </c>
      <c r="C37" s="244" t="s">
        <v>356</v>
      </c>
      <c r="D37" s="244" t="s">
        <v>1573</v>
      </c>
      <c r="E37" s="244" t="s">
        <v>304</v>
      </c>
      <c r="F37" s="244" t="s">
        <v>2674</v>
      </c>
      <c r="G37" s="244" t="s">
        <v>1587</v>
      </c>
      <c r="H37" s="244" t="s">
        <v>3351</v>
      </c>
      <c r="I37" s="244" t="str">
        <f>IF(H37="","",VLOOKUP(H37,'Cost Categories'!$A$1:$B$66,2,FALSE))</f>
        <v>Personnel</v>
      </c>
      <c r="J37" s="244" t="s">
        <v>3271</v>
      </c>
      <c r="K37" s="244" t="str">
        <f>IF(J37="","",VLOOKUP(J37,'Cost Categories'!$A$70:$B$85,2,FALSE))</f>
        <v>Personnel</v>
      </c>
      <c r="L37" s="244" t="s">
        <v>3307</v>
      </c>
      <c r="M37" s="244" t="str">
        <f>IF(L37="","",VLOOKUP(L37,'Cost Categories'!$A$112:$B$133,2,FALSE))</f>
        <v>Primary service delivery</v>
      </c>
      <c r="N37" s="244" t="s">
        <v>3368</v>
      </c>
      <c r="O37" s="245" t="s">
        <v>13</v>
      </c>
      <c r="P37" s="244" t="s">
        <v>3369</v>
      </c>
      <c r="Q37" s="253" t="s">
        <v>3372</v>
      </c>
      <c r="R37" s="253" t="s">
        <v>13</v>
      </c>
      <c r="S37" s="244" t="s">
        <v>517</v>
      </c>
      <c r="T37" s="244" t="s">
        <v>1542</v>
      </c>
      <c r="U37" s="244" t="s">
        <v>1087</v>
      </c>
      <c r="V37" s="244" t="s">
        <v>1309</v>
      </c>
      <c r="W37" s="244" t="s">
        <v>217</v>
      </c>
      <c r="X37" s="246">
        <v>19.68</v>
      </c>
      <c r="Y37" s="246" t="s">
        <v>6</v>
      </c>
      <c r="Z37" s="246" t="s">
        <v>6</v>
      </c>
      <c r="AA37" s="246" t="s">
        <v>6</v>
      </c>
      <c r="AB37" s="246" t="s">
        <v>6</v>
      </c>
      <c r="AC37" s="246" t="s">
        <v>6</v>
      </c>
      <c r="AD37" s="246" t="s">
        <v>6</v>
      </c>
      <c r="AE37" s="349" t="s">
        <v>13</v>
      </c>
      <c r="AF37" s="348" t="s">
        <v>20</v>
      </c>
      <c r="AG37" s="244" t="s">
        <v>110</v>
      </c>
      <c r="AI37" s="246" t="s">
        <v>6</v>
      </c>
      <c r="AJ37" s="257">
        <v>3</v>
      </c>
      <c r="AK37" s="246" t="s">
        <v>1588</v>
      </c>
      <c r="AL37" s="246" t="s">
        <v>6</v>
      </c>
      <c r="AM37" s="246" t="s">
        <v>6</v>
      </c>
      <c r="AN37" s="258">
        <v>4800</v>
      </c>
      <c r="AO37" s="258">
        <v>12</v>
      </c>
      <c r="AP37" s="244" t="s">
        <v>1584</v>
      </c>
      <c r="AQ37" s="244" t="s">
        <v>1589</v>
      </c>
      <c r="AR37" s="250" t="s">
        <v>6</v>
      </c>
      <c r="AS37" s="250" t="s">
        <v>6</v>
      </c>
      <c r="AT37" s="250" t="s">
        <v>6</v>
      </c>
      <c r="AU37" s="250" t="s">
        <v>184</v>
      </c>
      <c r="AV37" s="250" t="s">
        <v>1301</v>
      </c>
      <c r="AW37" s="252" t="s">
        <v>1551</v>
      </c>
      <c r="AX37" s="250" t="s">
        <v>118</v>
      </c>
      <c r="AY37" s="252" t="s">
        <v>1552</v>
      </c>
      <c r="AZ37" s="252" t="s">
        <v>118</v>
      </c>
      <c r="BA37" s="244" t="s">
        <v>381</v>
      </c>
      <c r="BB37" s="244" t="s">
        <v>118</v>
      </c>
      <c r="BC37" s="244" t="s">
        <v>383</v>
      </c>
      <c r="BD37" s="244" t="s">
        <v>118</v>
      </c>
      <c r="BE37" s="244" t="s">
        <v>261</v>
      </c>
      <c r="BF37" s="244" t="s">
        <v>118</v>
      </c>
      <c r="BG37" s="244" t="s">
        <v>1565</v>
      </c>
      <c r="BH37" s="244" t="s">
        <v>118</v>
      </c>
      <c r="BI37" s="244" t="s">
        <v>134</v>
      </c>
      <c r="BJ37" s="244" t="s">
        <v>119</v>
      </c>
      <c r="BK37" s="244" t="s">
        <v>13</v>
      </c>
      <c r="BL37" s="244" t="s">
        <v>13</v>
      </c>
      <c r="BM37" s="250" t="s">
        <v>6</v>
      </c>
      <c r="BN37" s="250" t="s">
        <v>6</v>
      </c>
      <c r="BO37" s="250" t="s">
        <v>13</v>
      </c>
      <c r="BP37" s="250" t="s">
        <v>13</v>
      </c>
      <c r="BQ37" s="250" t="s">
        <v>22</v>
      </c>
      <c r="BR37" s="250" t="s">
        <v>119</v>
      </c>
      <c r="BS37" s="250" t="s">
        <v>1319</v>
      </c>
      <c r="BT37" s="250" t="s">
        <v>118</v>
      </c>
      <c r="BU37" s="255" t="s">
        <v>6</v>
      </c>
      <c r="BV37" s="250" t="s">
        <v>6</v>
      </c>
      <c r="BW37" s="244" t="s">
        <v>6</v>
      </c>
      <c r="BX37" s="244" t="s">
        <v>6</v>
      </c>
      <c r="BY37" s="244" t="s">
        <v>6</v>
      </c>
      <c r="BZ37" s="244" t="s">
        <v>6</v>
      </c>
      <c r="CA37" s="244" t="s">
        <v>1585</v>
      </c>
      <c r="CB37" s="244" t="s">
        <v>6</v>
      </c>
      <c r="CC37" s="244" t="s">
        <v>6</v>
      </c>
      <c r="CD37" s="244" t="s">
        <v>6</v>
      </c>
    </row>
    <row r="38" spans="1:82" s="244" customFormat="1" ht="62" x14ac:dyDescent="0.35">
      <c r="A38" s="259" t="s">
        <v>1596</v>
      </c>
      <c r="B38" s="259" t="s">
        <v>2880</v>
      </c>
      <c r="C38" s="244" t="s">
        <v>1555</v>
      </c>
      <c r="D38" s="244" t="s">
        <v>1573</v>
      </c>
      <c r="E38" s="244" t="s">
        <v>304</v>
      </c>
      <c r="F38" s="244" t="s">
        <v>2674</v>
      </c>
      <c r="G38" s="244" t="s">
        <v>1556</v>
      </c>
      <c r="H38" s="244" t="s">
        <v>3</v>
      </c>
      <c r="I38" s="244" t="str">
        <f>IF(H38="","",VLOOKUP(H38,'Cost Categories'!$A$1:$B$66,2,FALSE))</f>
        <v>Recurring services</v>
      </c>
      <c r="J38" s="244" t="s">
        <v>3297</v>
      </c>
      <c r="K38" s="244" t="str">
        <f>IF(J38="","",VLOOKUP(J38,'Cost Categories'!$A$70:$B$85,2,FALSE))</f>
        <v>Mixed</v>
      </c>
      <c r="L38" s="244" t="s">
        <v>3</v>
      </c>
      <c r="M38" s="244" t="str">
        <f>IF(L38="","",VLOOKUP(L38,'Cost Categories'!$A$112:$B$133,2,FALSE))</f>
        <v>Operational</v>
      </c>
      <c r="N38" s="244" t="s">
        <v>3368</v>
      </c>
      <c r="O38" s="245" t="s">
        <v>13</v>
      </c>
      <c r="P38" s="244" t="s">
        <v>3369</v>
      </c>
      <c r="Q38" s="253" t="s">
        <v>3372</v>
      </c>
      <c r="R38" s="253" t="s">
        <v>13</v>
      </c>
      <c r="S38" s="244" t="s">
        <v>111</v>
      </c>
      <c r="T38" s="244" t="s">
        <v>1542</v>
      </c>
      <c r="U38" s="244" t="s">
        <v>1087</v>
      </c>
      <c r="V38" s="244" t="s">
        <v>1309</v>
      </c>
      <c r="W38" s="244" t="s">
        <v>217</v>
      </c>
      <c r="X38" s="246">
        <v>0.26</v>
      </c>
      <c r="Y38" s="246" t="s">
        <v>6</v>
      </c>
      <c r="Z38" s="246" t="s">
        <v>6</v>
      </c>
      <c r="AA38" s="246" t="s">
        <v>6</v>
      </c>
      <c r="AB38" s="246" t="s">
        <v>6</v>
      </c>
      <c r="AC38" s="246" t="s">
        <v>6</v>
      </c>
      <c r="AD38" s="246" t="s">
        <v>6</v>
      </c>
      <c r="AE38" s="349" t="s">
        <v>13</v>
      </c>
      <c r="AF38" s="348" t="s">
        <v>20</v>
      </c>
      <c r="AG38" s="244" t="s">
        <v>110</v>
      </c>
      <c r="AI38" s="246" t="s">
        <v>6</v>
      </c>
      <c r="AJ38" s="257" t="s">
        <v>6</v>
      </c>
      <c r="AK38" s="246" t="s">
        <v>6</v>
      </c>
      <c r="AL38" s="246" t="s">
        <v>6</v>
      </c>
      <c r="AM38" s="246" t="s">
        <v>6</v>
      </c>
      <c r="AN38" s="258">
        <v>4800</v>
      </c>
      <c r="AO38" s="258">
        <v>12</v>
      </c>
      <c r="AP38" s="244" t="s">
        <v>1584</v>
      </c>
      <c r="AQ38" s="244" t="s">
        <v>184</v>
      </c>
      <c r="AR38" s="250" t="s">
        <v>6</v>
      </c>
      <c r="AS38" s="250" t="s">
        <v>6</v>
      </c>
      <c r="AT38" s="250" t="s">
        <v>6</v>
      </c>
      <c r="AU38" s="250" t="s">
        <v>184</v>
      </c>
      <c r="AV38" s="250" t="s">
        <v>1301</v>
      </c>
      <c r="AW38" s="252" t="s">
        <v>1557</v>
      </c>
      <c r="AX38" s="252" t="s">
        <v>118</v>
      </c>
      <c r="AY38" s="252" t="s">
        <v>6</v>
      </c>
      <c r="AZ38" s="252" t="s">
        <v>6</v>
      </c>
      <c r="BA38" s="244" t="s">
        <v>381</v>
      </c>
      <c r="BB38" s="244" t="s">
        <v>118</v>
      </c>
      <c r="BC38" s="244" t="s">
        <v>383</v>
      </c>
      <c r="BD38" s="244" t="s">
        <v>119</v>
      </c>
      <c r="BE38" s="244" t="s">
        <v>261</v>
      </c>
      <c r="BF38" s="244" t="s">
        <v>118</v>
      </c>
      <c r="BG38" s="244" t="s">
        <v>1546</v>
      </c>
      <c r="BH38" s="244" t="s">
        <v>118</v>
      </c>
      <c r="BI38" s="244" t="s">
        <v>134</v>
      </c>
      <c r="BJ38" s="244" t="s">
        <v>119</v>
      </c>
      <c r="BK38" s="244" t="s">
        <v>13</v>
      </c>
      <c r="BL38" s="244" t="s">
        <v>13</v>
      </c>
      <c r="BM38" s="250" t="s">
        <v>6</v>
      </c>
      <c r="BN38" s="250" t="s">
        <v>6</v>
      </c>
      <c r="BO38" s="250" t="s">
        <v>13</v>
      </c>
      <c r="BP38" s="250" t="s">
        <v>13</v>
      </c>
      <c r="BQ38" s="250" t="s">
        <v>6</v>
      </c>
      <c r="BR38" s="250" t="s">
        <v>6</v>
      </c>
      <c r="BS38" s="250" t="s">
        <v>1319</v>
      </c>
      <c r="BT38" s="250" t="s">
        <v>118</v>
      </c>
      <c r="BU38" s="255" t="s">
        <v>6</v>
      </c>
      <c r="BV38" s="250" t="s">
        <v>6</v>
      </c>
      <c r="BW38" s="244" t="s">
        <v>6</v>
      </c>
      <c r="BX38" s="244" t="s">
        <v>6</v>
      </c>
      <c r="BY38" s="244" t="s">
        <v>6</v>
      </c>
      <c r="BZ38" s="244" t="s">
        <v>6</v>
      </c>
      <c r="CA38" s="244" t="s">
        <v>1585</v>
      </c>
      <c r="CB38" s="244" t="s">
        <v>6</v>
      </c>
      <c r="CC38" s="244" t="s">
        <v>6</v>
      </c>
      <c r="CD38" s="244" t="s">
        <v>6</v>
      </c>
    </row>
    <row r="39" spans="1:82" s="244" customFormat="1" ht="62" x14ac:dyDescent="0.35">
      <c r="A39" s="259" t="s">
        <v>1596</v>
      </c>
      <c r="B39" s="259" t="s">
        <v>2880</v>
      </c>
      <c r="C39" s="244" t="s">
        <v>1540</v>
      </c>
      <c r="D39" s="244" t="s">
        <v>1573</v>
      </c>
      <c r="E39" s="244" t="s">
        <v>304</v>
      </c>
      <c r="F39" s="244" t="s">
        <v>2674</v>
      </c>
      <c r="G39" s="244" t="s">
        <v>1563</v>
      </c>
      <c r="H39" s="244" t="s">
        <v>3350</v>
      </c>
      <c r="I39" s="244" t="str">
        <f>IF(H39="","",VLOOKUP(H39,'Cost Categories'!$A$1:$B$66,2,FALSE))</f>
        <v>Capital</v>
      </c>
      <c r="J39" s="244" t="s">
        <v>3283</v>
      </c>
      <c r="K39" s="244" t="str">
        <f>IF(J39="","",VLOOKUP(J39,'Cost Categories'!$A$70:$B$85,2,FALSE))</f>
        <v>Capital</v>
      </c>
      <c r="L39" s="244" t="s">
        <v>3324</v>
      </c>
      <c r="M39" s="244" t="str">
        <f>IF(L39="","",VLOOKUP(L39,'Cost Categories'!$A$112:$B$133,2,FALSE))</f>
        <v>Operational</v>
      </c>
      <c r="N39" s="244" t="s">
        <v>3368</v>
      </c>
      <c r="O39" s="245" t="s">
        <v>1245</v>
      </c>
      <c r="P39" s="244" t="s">
        <v>3370</v>
      </c>
      <c r="Q39" s="253" t="s">
        <v>3372</v>
      </c>
      <c r="R39" s="253" t="s">
        <v>13</v>
      </c>
      <c r="S39" s="244" t="s">
        <v>111</v>
      </c>
      <c r="T39" s="244" t="s">
        <v>1542</v>
      </c>
      <c r="U39" s="244" t="s">
        <v>1087</v>
      </c>
      <c r="V39" s="244" t="s">
        <v>1309</v>
      </c>
      <c r="W39" s="244" t="s">
        <v>217</v>
      </c>
      <c r="X39" s="246">
        <v>3.56</v>
      </c>
      <c r="Y39" s="246" t="s">
        <v>6</v>
      </c>
      <c r="Z39" s="246" t="s">
        <v>6</v>
      </c>
      <c r="AA39" s="246" t="s">
        <v>6</v>
      </c>
      <c r="AB39" s="246" t="s">
        <v>6</v>
      </c>
      <c r="AC39" s="246" t="s">
        <v>6</v>
      </c>
      <c r="AD39" s="246" t="s">
        <v>6</v>
      </c>
      <c r="AE39" s="349" t="s">
        <v>13</v>
      </c>
      <c r="AF39" s="348" t="s">
        <v>20</v>
      </c>
      <c r="AG39" s="244" t="s">
        <v>110</v>
      </c>
      <c r="AI39" s="246" t="s">
        <v>6</v>
      </c>
      <c r="AJ39" s="257" t="s">
        <v>6</v>
      </c>
      <c r="AK39" s="246" t="s">
        <v>6</v>
      </c>
      <c r="AL39" s="246" t="s">
        <v>6</v>
      </c>
      <c r="AM39" s="246" t="s">
        <v>6</v>
      </c>
      <c r="AN39" s="258">
        <v>4800</v>
      </c>
      <c r="AO39" s="258">
        <v>12</v>
      </c>
      <c r="AP39" s="244" t="s">
        <v>1584</v>
      </c>
      <c r="AQ39" s="244" t="s">
        <v>184</v>
      </c>
      <c r="AR39" s="250" t="s">
        <v>6</v>
      </c>
      <c r="AS39" s="250" t="s">
        <v>6</v>
      </c>
      <c r="AT39" s="250" t="s">
        <v>6</v>
      </c>
      <c r="AU39" s="250" t="s">
        <v>184</v>
      </c>
      <c r="AV39" s="250" t="s">
        <v>1301</v>
      </c>
      <c r="AW39" s="252" t="s">
        <v>1564</v>
      </c>
      <c r="AX39" s="252" t="s">
        <v>118</v>
      </c>
      <c r="AY39" s="252" t="s">
        <v>6</v>
      </c>
      <c r="AZ39" s="252" t="s">
        <v>6</v>
      </c>
      <c r="BA39" s="244" t="s">
        <v>381</v>
      </c>
      <c r="BB39" s="244" t="s">
        <v>118</v>
      </c>
      <c r="BC39" s="244" t="s">
        <v>383</v>
      </c>
      <c r="BD39" s="244" t="s">
        <v>119</v>
      </c>
      <c r="BE39" s="244" t="s">
        <v>261</v>
      </c>
      <c r="BF39" s="244" t="s">
        <v>118</v>
      </c>
      <c r="BG39" s="244" t="s">
        <v>1565</v>
      </c>
      <c r="BH39" s="244" t="s">
        <v>118</v>
      </c>
      <c r="BI39" s="244" t="s">
        <v>134</v>
      </c>
      <c r="BJ39" s="244" t="s">
        <v>119</v>
      </c>
      <c r="BK39" s="244" t="s">
        <v>13</v>
      </c>
      <c r="BL39" s="244" t="s">
        <v>13</v>
      </c>
      <c r="BM39" s="250" t="s">
        <v>6</v>
      </c>
      <c r="BN39" s="250" t="s">
        <v>6</v>
      </c>
      <c r="BO39" s="250" t="s">
        <v>13</v>
      </c>
      <c r="BP39" s="250" t="s">
        <v>13</v>
      </c>
      <c r="BQ39" s="250" t="s">
        <v>6</v>
      </c>
      <c r="BR39" s="250" t="s">
        <v>6</v>
      </c>
      <c r="BS39" s="250" t="s">
        <v>1319</v>
      </c>
      <c r="BT39" s="250" t="s">
        <v>118</v>
      </c>
      <c r="BU39" s="255" t="s">
        <v>6</v>
      </c>
      <c r="BV39" s="250" t="s">
        <v>6</v>
      </c>
      <c r="BW39" s="244" t="s">
        <v>6</v>
      </c>
      <c r="BX39" s="244" t="s">
        <v>6</v>
      </c>
      <c r="BY39" s="244" t="s">
        <v>6</v>
      </c>
      <c r="BZ39" s="244" t="s">
        <v>6</v>
      </c>
      <c r="CA39" s="244" t="s">
        <v>1585</v>
      </c>
      <c r="CB39" s="244" t="s">
        <v>6</v>
      </c>
      <c r="CC39" s="244" t="s">
        <v>6</v>
      </c>
      <c r="CD39" s="244" t="s">
        <v>6</v>
      </c>
    </row>
    <row r="40" spans="1:82" s="244" customFormat="1" ht="62" x14ac:dyDescent="0.35">
      <c r="A40" s="259" t="s">
        <v>1596</v>
      </c>
      <c r="B40" s="259" t="s">
        <v>2880</v>
      </c>
      <c r="C40" s="244" t="s">
        <v>1561</v>
      </c>
      <c r="D40" s="244" t="s">
        <v>1573</v>
      </c>
      <c r="E40" s="244" t="s">
        <v>304</v>
      </c>
      <c r="F40" s="244" t="s">
        <v>2674</v>
      </c>
      <c r="G40" s="244" t="s">
        <v>1590</v>
      </c>
      <c r="H40" s="244" t="s">
        <v>1632</v>
      </c>
      <c r="I40" s="244" t="str">
        <f>IF(H40="","",VLOOKUP(H40,'Cost Categories'!$A$1:$B$66,2,FALSE))</f>
        <v>Facility</v>
      </c>
      <c r="J40" s="244" t="s">
        <v>3297</v>
      </c>
      <c r="K40" s="244" t="str">
        <f>IF(J40="","",VLOOKUP(J40,'Cost Categories'!$A$70:$B$85,2,FALSE))</f>
        <v>Mixed</v>
      </c>
      <c r="L40" s="244" t="s">
        <v>3323</v>
      </c>
      <c r="M40" s="244" t="str">
        <f>IF(L40="","",VLOOKUP(L40,'Cost Categories'!$A$112:$B$133,2,FALSE))</f>
        <v>Operational</v>
      </c>
      <c r="N40" s="244" t="s">
        <v>3368</v>
      </c>
      <c r="O40" s="245" t="s">
        <v>13</v>
      </c>
      <c r="P40" s="244" t="s">
        <v>3369</v>
      </c>
      <c r="Q40" s="253" t="s">
        <v>3372</v>
      </c>
      <c r="R40" s="253" t="s">
        <v>13</v>
      </c>
      <c r="S40" s="244" t="s">
        <v>111</v>
      </c>
      <c r="T40" s="244" t="s">
        <v>1542</v>
      </c>
      <c r="U40" s="244" t="s">
        <v>1087</v>
      </c>
      <c r="V40" s="244" t="s">
        <v>1309</v>
      </c>
      <c r="W40" s="244" t="s">
        <v>217</v>
      </c>
      <c r="X40" s="246">
        <v>12.29</v>
      </c>
      <c r="Y40" s="246" t="s">
        <v>6</v>
      </c>
      <c r="Z40" s="246" t="s">
        <v>6</v>
      </c>
      <c r="AA40" s="246" t="s">
        <v>6</v>
      </c>
      <c r="AB40" s="246" t="s">
        <v>6</v>
      </c>
      <c r="AC40" s="246" t="s">
        <v>6</v>
      </c>
      <c r="AD40" s="246" t="s">
        <v>6</v>
      </c>
      <c r="AE40" s="349" t="s">
        <v>13</v>
      </c>
      <c r="AF40" s="348" t="s">
        <v>20</v>
      </c>
      <c r="AG40" s="244" t="s">
        <v>110</v>
      </c>
      <c r="AI40" s="246" t="s">
        <v>6</v>
      </c>
      <c r="AJ40" s="257" t="s">
        <v>6</v>
      </c>
      <c r="AK40" s="246" t="s">
        <v>6</v>
      </c>
      <c r="AL40" s="246" t="s">
        <v>6</v>
      </c>
      <c r="AM40" s="246" t="s">
        <v>6</v>
      </c>
      <c r="AN40" s="258">
        <v>4800</v>
      </c>
      <c r="AO40" s="258">
        <v>12</v>
      </c>
      <c r="AP40" s="244" t="s">
        <v>1584</v>
      </c>
      <c r="AQ40" s="244" t="s">
        <v>184</v>
      </c>
      <c r="AR40" s="250" t="s">
        <v>6</v>
      </c>
      <c r="AS40" s="250" t="s">
        <v>6</v>
      </c>
      <c r="AT40" s="250" t="s">
        <v>6</v>
      </c>
      <c r="AU40" s="250" t="s">
        <v>184</v>
      </c>
      <c r="AV40" s="250" t="s">
        <v>1301</v>
      </c>
      <c r="AW40" s="252" t="s">
        <v>6</v>
      </c>
      <c r="AX40" s="250" t="s">
        <v>6</v>
      </c>
      <c r="AY40" s="252" t="s">
        <v>6</v>
      </c>
      <c r="AZ40" s="252" t="s">
        <v>6</v>
      </c>
      <c r="BA40" s="244" t="s">
        <v>381</v>
      </c>
      <c r="BB40" s="244" t="s">
        <v>6</v>
      </c>
      <c r="BC40" s="244" t="s">
        <v>383</v>
      </c>
      <c r="BD40" s="244" t="s">
        <v>119</v>
      </c>
      <c r="BE40" s="244" t="s">
        <v>261</v>
      </c>
      <c r="BF40" s="244" t="s">
        <v>119</v>
      </c>
      <c r="BG40" s="244" t="s">
        <v>1546</v>
      </c>
      <c r="BH40" s="244" t="s">
        <v>118</v>
      </c>
      <c r="BI40" s="244" t="s">
        <v>134</v>
      </c>
      <c r="BJ40" s="244" t="s">
        <v>119</v>
      </c>
      <c r="BK40" s="244" t="s">
        <v>13</v>
      </c>
      <c r="BL40" s="244" t="s">
        <v>13</v>
      </c>
      <c r="BM40" s="250" t="s">
        <v>6</v>
      </c>
      <c r="BN40" s="250" t="s">
        <v>6</v>
      </c>
      <c r="BO40" s="250" t="s">
        <v>13</v>
      </c>
      <c r="BP40" s="250" t="s">
        <v>13</v>
      </c>
      <c r="BQ40" s="250" t="s">
        <v>6</v>
      </c>
      <c r="BR40" s="250" t="s">
        <v>6</v>
      </c>
      <c r="BS40" s="250" t="s">
        <v>1319</v>
      </c>
      <c r="BT40" s="250" t="s">
        <v>118</v>
      </c>
      <c r="BU40" s="255" t="s">
        <v>6</v>
      </c>
      <c r="BV40" s="250" t="s">
        <v>6</v>
      </c>
      <c r="BW40" s="244" t="s">
        <v>6</v>
      </c>
      <c r="BX40" s="244" t="s">
        <v>6</v>
      </c>
      <c r="BY40" s="244" t="s">
        <v>6</v>
      </c>
      <c r="BZ40" s="244" t="s">
        <v>6</v>
      </c>
      <c r="CA40" s="244" t="s">
        <v>1585</v>
      </c>
      <c r="CB40" s="244" t="s">
        <v>6</v>
      </c>
      <c r="CC40" s="244" t="s">
        <v>6</v>
      </c>
      <c r="CD40" s="244" t="s">
        <v>6</v>
      </c>
    </row>
    <row r="41" spans="1:82" s="244" customFormat="1" ht="62" x14ac:dyDescent="0.35">
      <c r="A41" s="259" t="s">
        <v>1596</v>
      </c>
      <c r="B41" s="259" t="s">
        <v>2880</v>
      </c>
      <c r="C41" s="244" t="s">
        <v>1567</v>
      </c>
      <c r="D41" s="244" t="s">
        <v>1573</v>
      </c>
      <c r="E41" s="244" t="s">
        <v>304</v>
      </c>
      <c r="F41" s="244" t="s">
        <v>2674</v>
      </c>
      <c r="G41" s="244" t="s">
        <v>1591</v>
      </c>
      <c r="H41" s="244" t="s">
        <v>3353</v>
      </c>
      <c r="I41" s="244" t="str">
        <f>IF(H41="","",VLOOKUP(H41,'Cost Categories'!$A$1:$B$66,2,FALSE))</f>
        <v>Personnel</v>
      </c>
      <c r="J41" s="244" t="s">
        <v>1757</v>
      </c>
      <c r="K41" s="244" t="str">
        <f>IF(J41="","",VLOOKUP(J41,'Cost Categories'!$A$70:$B$85,2,FALSE))</f>
        <v>Personnel</v>
      </c>
      <c r="L41" s="244" t="s">
        <v>3324</v>
      </c>
      <c r="M41" s="244" t="str">
        <f>IF(L41="","",VLOOKUP(L41,'Cost Categories'!$A$112:$B$133,2,FALSE))</f>
        <v>Operational</v>
      </c>
      <c r="N41" s="244" t="s">
        <v>3368</v>
      </c>
      <c r="O41" s="245" t="s">
        <v>13</v>
      </c>
      <c r="P41" s="244" t="s">
        <v>3369</v>
      </c>
      <c r="Q41" s="253" t="s">
        <v>3372</v>
      </c>
      <c r="R41" s="253" t="s">
        <v>13</v>
      </c>
      <c r="S41" s="244" t="s">
        <v>111</v>
      </c>
      <c r="T41" s="244" t="s">
        <v>1542</v>
      </c>
      <c r="U41" s="244" t="s">
        <v>1087</v>
      </c>
      <c r="V41" s="244" t="s">
        <v>1309</v>
      </c>
      <c r="W41" s="244" t="s">
        <v>217</v>
      </c>
      <c r="X41" s="246">
        <v>4.67</v>
      </c>
      <c r="Y41" s="246" t="s">
        <v>6</v>
      </c>
      <c r="Z41" s="246" t="s">
        <v>6</v>
      </c>
      <c r="AA41" s="246" t="s">
        <v>6</v>
      </c>
      <c r="AB41" s="246" t="s">
        <v>6</v>
      </c>
      <c r="AC41" s="246" t="s">
        <v>6</v>
      </c>
      <c r="AD41" s="246" t="s">
        <v>6</v>
      </c>
      <c r="AE41" s="349" t="s">
        <v>13</v>
      </c>
      <c r="AF41" s="348" t="s">
        <v>20</v>
      </c>
      <c r="AG41" s="244" t="s">
        <v>110</v>
      </c>
      <c r="AI41" s="246" t="s">
        <v>6</v>
      </c>
      <c r="AJ41" s="257" t="s">
        <v>6</v>
      </c>
      <c r="AK41" s="246" t="s">
        <v>6</v>
      </c>
      <c r="AL41" s="246" t="s">
        <v>6</v>
      </c>
      <c r="AM41" s="246" t="s">
        <v>6</v>
      </c>
      <c r="AN41" s="258">
        <v>4800</v>
      </c>
      <c r="AO41" s="258">
        <v>12</v>
      </c>
      <c r="AP41" s="244" t="s">
        <v>1584</v>
      </c>
      <c r="AQ41" s="244" t="s">
        <v>184</v>
      </c>
      <c r="AR41" s="250" t="s">
        <v>6</v>
      </c>
      <c r="AS41" s="250" t="s">
        <v>6</v>
      </c>
      <c r="AT41" s="250" t="s">
        <v>6</v>
      </c>
      <c r="AU41" s="250" t="s">
        <v>184</v>
      </c>
      <c r="AV41" s="250" t="s">
        <v>1301</v>
      </c>
      <c r="AW41" s="256" t="s">
        <v>1592</v>
      </c>
      <c r="AX41" s="250" t="s">
        <v>118</v>
      </c>
      <c r="AY41" s="256" t="s">
        <v>6</v>
      </c>
      <c r="AZ41" s="250" t="s">
        <v>6</v>
      </c>
      <c r="BA41" s="244" t="s">
        <v>381</v>
      </c>
      <c r="BB41" s="244" t="s">
        <v>118</v>
      </c>
      <c r="BC41" s="244" t="s">
        <v>383</v>
      </c>
      <c r="BD41" s="244" t="s">
        <v>118</v>
      </c>
      <c r="BE41" s="244" t="s">
        <v>261</v>
      </c>
      <c r="BF41" s="244" t="s">
        <v>118</v>
      </c>
      <c r="BG41" s="244" t="s">
        <v>1546</v>
      </c>
      <c r="BH41" s="244" t="s">
        <v>118</v>
      </c>
      <c r="BI41" s="244" t="s">
        <v>134</v>
      </c>
      <c r="BJ41" s="244" t="s">
        <v>119</v>
      </c>
      <c r="BK41" s="244" t="s">
        <v>13</v>
      </c>
      <c r="BL41" s="244" t="s">
        <v>13</v>
      </c>
      <c r="BM41" s="250" t="s">
        <v>6</v>
      </c>
      <c r="BN41" s="250" t="s">
        <v>6</v>
      </c>
      <c r="BO41" s="250" t="s">
        <v>13</v>
      </c>
      <c r="BP41" s="250" t="s">
        <v>13</v>
      </c>
      <c r="BQ41" s="250" t="s">
        <v>6</v>
      </c>
      <c r="BR41" s="250" t="s">
        <v>6</v>
      </c>
      <c r="BS41" s="250" t="s">
        <v>1319</v>
      </c>
      <c r="BT41" s="250" t="s">
        <v>118</v>
      </c>
      <c r="BU41" s="255" t="s">
        <v>6</v>
      </c>
      <c r="BV41" s="250" t="s">
        <v>6</v>
      </c>
      <c r="BW41" s="244" t="s">
        <v>6</v>
      </c>
      <c r="BX41" s="244" t="s">
        <v>6</v>
      </c>
      <c r="BY41" s="244" t="s">
        <v>6</v>
      </c>
      <c r="BZ41" s="244" t="s">
        <v>6</v>
      </c>
      <c r="CA41" s="244" t="s">
        <v>1585</v>
      </c>
      <c r="CB41" s="244" t="s">
        <v>6</v>
      </c>
      <c r="CC41" s="244" t="s">
        <v>6</v>
      </c>
      <c r="CD41" s="244" t="s">
        <v>6</v>
      </c>
    </row>
    <row r="42" spans="1:82" s="244" customFormat="1" ht="62" x14ac:dyDescent="0.35">
      <c r="A42" s="259" t="s">
        <v>1596</v>
      </c>
      <c r="B42" s="259" t="s">
        <v>2880</v>
      </c>
      <c r="C42" s="244" t="s">
        <v>1571</v>
      </c>
      <c r="D42" s="244" t="s">
        <v>1573</v>
      </c>
      <c r="E42" s="244" t="s">
        <v>304</v>
      </c>
      <c r="F42" s="244" t="s">
        <v>2674</v>
      </c>
      <c r="G42" s="244" t="s">
        <v>1593</v>
      </c>
      <c r="H42" s="244" t="s">
        <v>7</v>
      </c>
      <c r="I42" s="244" t="str">
        <f>IF(H42="","",VLOOKUP(H42,'Cost Categories'!$A$1:$B$66,2,FALSE))</f>
        <v>Recurring services</v>
      </c>
      <c r="J42" s="244" t="s">
        <v>1757</v>
      </c>
      <c r="K42" s="244" t="str">
        <f>IF(J42="","",VLOOKUP(J42,'Cost Categories'!$A$70:$B$85,2,FALSE))</f>
        <v>Personnel</v>
      </c>
      <c r="L42" s="244" t="s">
        <v>3324</v>
      </c>
      <c r="M42" s="244" t="str">
        <f>IF(L42="","",VLOOKUP(L42,'Cost Categories'!$A$112:$B$133,2,FALSE))</f>
        <v>Operational</v>
      </c>
      <c r="N42" s="244" t="s">
        <v>3368</v>
      </c>
      <c r="O42" s="245" t="s">
        <v>13</v>
      </c>
      <c r="P42" s="244" t="s">
        <v>3369</v>
      </c>
      <c r="Q42" s="253" t="s">
        <v>3372</v>
      </c>
      <c r="R42" s="253" t="s">
        <v>13</v>
      </c>
      <c r="S42" s="244" t="s">
        <v>517</v>
      </c>
      <c r="T42" s="244" t="s">
        <v>1542</v>
      </c>
      <c r="U42" s="244" t="s">
        <v>1087</v>
      </c>
      <c r="V42" s="244" t="s">
        <v>1309</v>
      </c>
      <c r="W42" s="244" t="s">
        <v>217</v>
      </c>
      <c r="X42" s="246">
        <v>1.25</v>
      </c>
      <c r="Y42" s="246" t="s">
        <v>6</v>
      </c>
      <c r="Z42" s="246" t="s">
        <v>6</v>
      </c>
      <c r="AA42" s="246" t="s">
        <v>6</v>
      </c>
      <c r="AB42" s="246" t="s">
        <v>6</v>
      </c>
      <c r="AC42" s="246" t="s">
        <v>6</v>
      </c>
      <c r="AD42" s="246" t="s">
        <v>6</v>
      </c>
      <c r="AE42" s="349" t="s">
        <v>13</v>
      </c>
      <c r="AF42" s="348" t="s">
        <v>20</v>
      </c>
      <c r="AG42" s="244" t="s">
        <v>110</v>
      </c>
      <c r="AI42" s="246" t="s">
        <v>6</v>
      </c>
      <c r="AJ42" s="257" t="s">
        <v>6</v>
      </c>
      <c r="AK42" s="246" t="s">
        <v>6</v>
      </c>
      <c r="AL42" s="246" t="s">
        <v>6</v>
      </c>
      <c r="AM42" s="246" t="s">
        <v>6</v>
      </c>
      <c r="AN42" s="258">
        <v>4800</v>
      </c>
      <c r="AO42" s="258">
        <v>12</v>
      </c>
      <c r="AP42" s="244" t="s">
        <v>1584</v>
      </c>
      <c r="AQ42" s="244" t="s">
        <v>184</v>
      </c>
      <c r="AR42" s="250" t="s">
        <v>6</v>
      </c>
      <c r="AS42" s="250" t="s">
        <v>6</v>
      </c>
      <c r="AT42" s="250" t="s">
        <v>6</v>
      </c>
      <c r="AU42" s="250" t="s">
        <v>184</v>
      </c>
      <c r="AV42" s="250" t="s">
        <v>1301</v>
      </c>
      <c r="AW42" s="252" t="s">
        <v>1594</v>
      </c>
      <c r="AX42" s="250" t="s">
        <v>118</v>
      </c>
      <c r="AY42" s="252" t="s">
        <v>6</v>
      </c>
      <c r="AZ42" s="252" t="s">
        <v>6</v>
      </c>
      <c r="BA42" s="244" t="s">
        <v>381</v>
      </c>
      <c r="BB42" s="244" t="s">
        <v>118</v>
      </c>
      <c r="BC42" s="244" t="s">
        <v>383</v>
      </c>
      <c r="BD42" s="244" t="s">
        <v>119</v>
      </c>
      <c r="BE42" s="244" t="s">
        <v>262</v>
      </c>
      <c r="BF42" s="244" t="s">
        <v>118</v>
      </c>
      <c r="BG42" s="244" t="s">
        <v>187</v>
      </c>
      <c r="BH42" s="244" t="s">
        <v>119</v>
      </c>
      <c r="BI42" s="244" t="s">
        <v>134</v>
      </c>
      <c r="BJ42" s="244" t="s">
        <v>119</v>
      </c>
      <c r="BK42" s="244" t="s">
        <v>13</v>
      </c>
      <c r="BL42" s="244" t="s">
        <v>13</v>
      </c>
      <c r="BM42" s="250" t="s">
        <v>6</v>
      </c>
      <c r="BN42" s="250" t="s">
        <v>6</v>
      </c>
      <c r="BO42" s="250" t="s">
        <v>13</v>
      </c>
      <c r="BP42" s="250" t="s">
        <v>13</v>
      </c>
      <c r="BQ42" s="250" t="s">
        <v>6</v>
      </c>
      <c r="BR42" s="250" t="s">
        <v>6</v>
      </c>
      <c r="BS42" s="250" t="s">
        <v>1319</v>
      </c>
      <c r="BT42" s="250" t="s">
        <v>118</v>
      </c>
      <c r="BU42" s="255" t="s">
        <v>6</v>
      </c>
      <c r="BV42" s="250" t="s">
        <v>6</v>
      </c>
      <c r="BW42" s="244" t="s">
        <v>6</v>
      </c>
      <c r="BX42" s="244" t="s">
        <v>6</v>
      </c>
      <c r="BY42" s="244" t="s">
        <v>6</v>
      </c>
      <c r="BZ42" s="244" t="s">
        <v>6</v>
      </c>
      <c r="CA42" s="244" t="s">
        <v>1585</v>
      </c>
      <c r="CB42" s="244" t="s">
        <v>6</v>
      </c>
      <c r="CC42" s="244" t="s">
        <v>6</v>
      </c>
      <c r="CD42" s="244" t="s">
        <v>6</v>
      </c>
    </row>
    <row r="43" spans="1:82" s="244" customFormat="1" ht="31" x14ac:dyDescent="0.35">
      <c r="A43" s="259" t="s">
        <v>1596</v>
      </c>
      <c r="B43" s="259" t="s">
        <v>2880</v>
      </c>
      <c r="C43" s="244" t="s">
        <v>1573</v>
      </c>
      <c r="D43" s="244">
        <v>999</v>
      </c>
      <c r="E43" s="244" t="s">
        <v>304</v>
      </c>
      <c r="F43" s="244" t="s">
        <v>2674</v>
      </c>
      <c r="G43" s="244" t="s">
        <v>1595</v>
      </c>
      <c r="H43" s="244" t="s">
        <v>1578</v>
      </c>
      <c r="I43" s="244" t="str">
        <f>IF(H43="","",VLOOKUP(H43,'Cost Categories'!$A$1:$B$66,2,FALSE))</f>
        <v>Total</v>
      </c>
      <c r="J43" s="244" t="s">
        <v>3297</v>
      </c>
      <c r="K43" s="244" t="str">
        <f>IF(J43="","",VLOOKUP(J43,'Cost Categories'!$A$70:$B$85,2,FALSE))</f>
        <v>Mixed</v>
      </c>
      <c r="L43" s="244" t="s">
        <v>3297</v>
      </c>
      <c r="M43" s="244" t="str">
        <f>IF(L43="","",VLOOKUP(L43,'Cost Categories'!$A$112:$B$133,2,FALSE))</f>
        <v>Mixed</v>
      </c>
      <c r="N43" s="244" t="s">
        <v>3368</v>
      </c>
      <c r="O43" s="245" t="s">
        <v>13</v>
      </c>
      <c r="P43" s="244" t="s">
        <v>3416</v>
      </c>
      <c r="Q43" s="253" t="s">
        <v>3372</v>
      </c>
      <c r="R43" s="253" t="s">
        <v>13</v>
      </c>
      <c r="S43" s="244" t="s">
        <v>111</v>
      </c>
      <c r="T43" s="244" t="s">
        <v>1542</v>
      </c>
      <c r="U43" s="244" t="s">
        <v>1087</v>
      </c>
      <c r="V43" s="244" t="s">
        <v>1309</v>
      </c>
      <c r="W43" s="244" t="s">
        <v>217</v>
      </c>
      <c r="X43" s="246">
        <v>71.59</v>
      </c>
      <c r="Y43" s="246" t="s">
        <v>6</v>
      </c>
      <c r="Z43" s="246" t="s">
        <v>6</v>
      </c>
      <c r="AA43" s="246" t="s">
        <v>6</v>
      </c>
      <c r="AB43" s="246" t="s">
        <v>6</v>
      </c>
      <c r="AC43" s="246" t="s">
        <v>6</v>
      </c>
      <c r="AD43" s="246" t="s">
        <v>6</v>
      </c>
      <c r="AE43" s="349" t="s">
        <v>13</v>
      </c>
      <c r="AF43" s="348" t="s">
        <v>20</v>
      </c>
      <c r="AG43" s="244" t="s">
        <v>110</v>
      </c>
      <c r="AI43" s="246" t="s">
        <v>6</v>
      </c>
      <c r="AJ43" s="257" t="s">
        <v>6</v>
      </c>
      <c r="AK43" s="246" t="s">
        <v>6</v>
      </c>
      <c r="AL43" s="246" t="s">
        <v>6</v>
      </c>
      <c r="AM43" s="246" t="s">
        <v>6</v>
      </c>
      <c r="AN43" s="258">
        <v>4800</v>
      </c>
      <c r="AO43" s="258">
        <v>12</v>
      </c>
      <c r="AP43" s="244" t="s">
        <v>1584</v>
      </c>
      <c r="AQ43" s="244" t="s">
        <v>184</v>
      </c>
      <c r="AR43" s="250" t="s">
        <v>6</v>
      </c>
      <c r="AS43" s="250" t="s">
        <v>6</v>
      </c>
      <c r="AT43" s="250" t="s">
        <v>6</v>
      </c>
      <c r="AU43" s="250" t="s">
        <v>184</v>
      </c>
      <c r="AV43" s="250" t="s">
        <v>1301</v>
      </c>
      <c r="AW43" s="250" t="s">
        <v>13</v>
      </c>
      <c r="AX43" s="250" t="s">
        <v>13</v>
      </c>
      <c r="AY43" s="250" t="s">
        <v>13</v>
      </c>
      <c r="AZ43" s="250" t="s">
        <v>13</v>
      </c>
      <c r="BA43" s="244" t="s">
        <v>381</v>
      </c>
      <c r="BB43" s="244" t="s">
        <v>13</v>
      </c>
      <c r="BC43" s="244" t="s">
        <v>383</v>
      </c>
      <c r="BD43" s="244" t="s">
        <v>119</v>
      </c>
      <c r="BE43" s="244" t="s">
        <v>13</v>
      </c>
      <c r="BF43" s="244" t="s">
        <v>13</v>
      </c>
      <c r="BG43" s="244" t="s">
        <v>13</v>
      </c>
      <c r="BH43" s="244" t="s">
        <v>13</v>
      </c>
      <c r="BI43" s="244" t="s">
        <v>134</v>
      </c>
      <c r="BJ43" s="244" t="s">
        <v>119</v>
      </c>
      <c r="BK43" s="244" t="s">
        <v>13</v>
      </c>
      <c r="BL43" s="244" t="s">
        <v>13</v>
      </c>
      <c r="BM43" s="250" t="s">
        <v>6</v>
      </c>
      <c r="BN43" s="250" t="s">
        <v>6</v>
      </c>
      <c r="BO43" s="250" t="s">
        <v>13</v>
      </c>
      <c r="BP43" s="250" t="s">
        <v>13</v>
      </c>
      <c r="BQ43" s="250" t="s">
        <v>13</v>
      </c>
      <c r="BR43" s="250" t="s">
        <v>13</v>
      </c>
      <c r="BS43" s="250" t="s">
        <v>1319</v>
      </c>
      <c r="BT43" s="250" t="s">
        <v>118</v>
      </c>
      <c r="BU43" s="255" t="s">
        <v>6</v>
      </c>
      <c r="BV43" s="250" t="s">
        <v>6</v>
      </c>
      <c r="BW43" s="244" t="s">
        <v>6</v>
      </c>
      <c r="BX43" s="244" t="s">
        <v>6</v>
      </c>
      <c r="BY43" s="244" t="s">
        <v>6</v>
      </c>
      <c r="BZ43" s="244" t="s">
        <v>6</v>
      </c>
      <c r="CA43" s="244" t="s">
        <v>1560</v>
      </c>
      <c r="CB43" s="244" t="s">
        <v>6</v>
      </c>
      <c r="CC43" s="244" t="s">
        <v>6</v>
      </c>
      <c r="CD43" s="244" t="s">
        <v>6</v>
      </c>
    </row>
    <row r="44" spans="1:82" s="244" customFormat="1" ht="50.75" customHeight="1" x14ac:dyDescent="0.35">
      <c r="A44" s="259" t="s">
        <v>1598</v>
      </c>
      <c r="B44" s="259" t="s">
        <v>2880</v>
      </c>
      <c r="C44" s="244" t="s">
        <v>1538</v>
      </c>
      <c r="D44" s="244">
        <v>999</v>
      </c>
      <c r="E44" s="244" t="s">
        <v>304</v>
      </c>
      <c r="F44" s="244" t="s">
        <v>2674</v>
      </c>
      <c r="G44" s="244" t="s">
        <v>1600</v>
      </c>
      <c r="H44" s="244" t="s">
        <v>1578</v>
      </c>
      <c r="I44" s="244" t="str">
        <f>IF(H44="","",VLOOKUP(H44,'Cost Categories'!$A$1:$B$66,2,FALSE))</f>
        <v>Total</v>
      </c>
      <c r="J44" s="244" t="s">
        <v>3297</v>
      </c>
      <c r="K44" s="244" t="str">
        <f>IF(J44="","",VLOOKUP(J44,'Cost Categories'!$A$70:$B$85,2,FALSE))</f>
        <v>Mixed</v>
      </c>
      <c r="L44" s="244" t="s">
        <v>3297</v>
      </c>
      <c r="M44" s="244" t="str">
        <f>IF(L44="","",VLOOKUP(L44,'Cost Categories'!$A$112:$B$133,2,FALSE))</f>
        <v>Mixed</v>
      </c>
      <c r="N44" s="244" t="s">
        <v>3368</v>
      </c>
      <c r="O44" s="245" t="s">
        <v>13</v>
      </c>
      <c r="P44" s="244" t="s">
        <v>3416</v>
      </c>
      <c r="Q44" s="253" t="s">
        <v>3372</v>
      </c>
      <c r="R44" s="253" t="s">
        <v>13</v>
      </c>
      <c r="S44" s="244" t="s">
        <v>111</v>
      </c>
      <c r="T44" s="244" t="s">
        <v>1599</v>
      </c>
      <c r="U44" s="244" t="s">
        <v>1087</v>
      </c>
      <c r="V44" s="244" t="s">
        <v>1309</v>
      </c>
      <c r="W44" s="244" t="s">
        <v>217</v>
      </c>
      <c r="X44" s="246">
        <v>34.840000000000003</v>
      </c>
      <c r="Y44" s="246" t="s">
        <v>6</v>
      </c>
      <c r="Z44" s="246" t="s">
        <v>6</v>
      </c>
      <c r="AA44" s="246" t="s">
        <v>6</v>
      </c>
      <c r="AB44" s="246" t="s">
        <v>6</v>
      </c>
      <c r="AC44" s="246" t="s">
        <v>6</v>
      </c>
      <c r="AD44" s="246" t="s">
        <v>6</v>
      </c>
      <c r="AE44" s="279" t="s">
        <v>22</v>
      </c>
      <c r="AF44" s="48" t="s">
        <v>22</v>
      </c>
      <c r="AG44" s="244" t="s">
        <v>6</v>
      </c>
      <c r="AI44" s="246" t="s">
        <v>6</v>
      </c>
      <c r="AJ44" s="257" t="s">
        <v>6</v>
      </c>
      <c r="AK44" s="246" t="s">
        <v>6</v>
      </c>
      <c r="AL44" s="246" t="s">
        <v>6</v>
      </c>
      <c r="AM44" s="246" t="s">
        <v>6</v>
      </c>
      <c r="AN44" s="258">
        <v>450</v>
      </c>
      <c r="AO44" s="258">
        <v>1</v>
      </c>
      <c r="AP44" s="244" t="s">
        <v>1601</v>
      </c>
      <c r="AQ44" s="244" t="s">
        <v>1602</v>
      </c>
      <c r="AR44" s="250" t="s">
        <v>6</v>
      </c>
      <c r="AS44" s="250" t="s">
        <v>6</v>
      </c>
      <c r="AT44" s="250" t="s">
        <v>6</v>
      </c>
      <c r="AU44" s="250" t="s">
        <v>6</v>
      </c>
      <c r="AV44" s="250" t="s">
        <v>1315</v>
      </c>
      <c r="AW44" s="252" t="s">
        <v>1603</v>
      </c>
      <c r="AX44" s="250" t="s">
        <v>118</v>
      </c>
      <c r="AY44" s="252" t="s">
        <v>6</v>
      </c>
      <c r="AZ44" s="252" t="s">
        <v>13</v>
      </c>
      <c r="BA44" s="244" t="s">
        <v>381</v>
      </c>
      <c r="BB44" s="244" t="s">
        <v>119</v>
      </c>
      <c r="BC44" s="244" t="s">
        <v>383</v>
      </c>
      <c r="BD44" s="244" t="s">
        <v>119</v>
      </c>
      <c r="BE44" s="244" t="s">
        <v>6</v>
      </c>
      <c r="BF44" s="244" t="s">
        <v>6</v>
      </c>
      <c r="BG44" s="244" t="s">
        <v>22</v>
      </c>
      <c r="BH44" s="244" t="s">
        <v>118</v>
      </c>
      <c r="BI44" s="244" t="s">
        <v>134</v>
      </c>
      <c r="BJ44" s="244" t="s">
        <v>119</v>
      </c>
      <c r="BK44" s="244" t="s">
        <v>13</v>
      </c>
      <c r="BL44" s="244" t="s">
        <v>13</v>
      </c>
      <c r="BM44" s="250" t="s">
        <v>41</v>
      </c>
      <c r="BN44" s="250" t="s">
        <v>118</v>
      </c>
      <c r="BO44" s="250" t="s">
        <v>6</v>
      </c>
      <c r="BP44" s="250" t="s">
        <v>6</v>
      </c>
      <c r="BQ44" s="250" t="s">
        <v>160</v>
      </c>
      <c r="BR44" s="250" t="s">
        <v>119</v>
      </c>
      <c r="BS44" s="250" t="s">
        <v>41</v>
      </c>
      <c r="BT44" s="250" t="s">
        <v>119</v>
      </c>
      <c r="BU44" s="255" t="s">
        <v>6</v>
      </c>
      <c r="BV44" s="250" t="s">
        <v>6</v>
      </c>
      <c r="BW44" s="244" t="s">
        <v>208</v>
      </c>
      <c r="BX44" s="244" t="s">
        <v>119</v>
      </c>
      <c r="BY44" s="244" t="s">
        <v>173</v>
      </c>
      <c r="BZ44" s="244" t="s">
        <v>118</v>
      </c>
      <c r="CA44" s="244" t="s">
        <v>1604</v>
      </c>
      <c r="CB44" s="244" t="s">
        <v>911</v>
      </c>
      <c r="CC44" s="244" t="s">
        <v>1605</v>
      </c>
      <c r="CD44" s="244" t="s">
        <v>118</v>
      </c>
    </row>
    <row r="45" spans="1:82" s="244" customFormat="1" ht="50.75" customHeight="1" x14ac:dyDescent="0.35">
      <c r="A45" s="259" t="s">
        <v>1606</v>
      </c>
      <c r="B45" s="259" t="s">
        <v>2880</v>
      </c>
      <c r="C45" s="244" t="s">
        <v>1538</v>
      </c>
      <c r="D45" s="244">
        <v>999</v>
      </c>
      <c r="E45" s="244" t="s">
        <v>304</v>
      </c>
      <c r="F45" s="244" t="s">
        <v>2674</v>
      </c>
      <c r="G45" s="244" t="s">
        <v>1607</v>
      </c>
      <c r="H45" s="244" t="s">
        <v>1578</v>
      </c>
      <c r="I45" s="244" t="str">
        <f>IF(H45="","",VLOOKUP(H45,'Cost Categories'!$A$1:$B$66,2,FALSE))</f>
        <v>Total</v>
      </c>
      <c r="J45" s="244" t="s">
        <v>3297</v>
      </c>
      <c r="K45" s="244" t="str">
        <f>IF(J45="","",VLOOKUP(J45,'Cost Categories'!$A$70:$B$85,2,FALSE))</f>
        <v>Mixed</v>
      </c>
      <c r="L45" s="244" t="s">
        <v>3297</v>
      </c>
      <c r="M45" s="244" t="str">
        <f>IF(L45="","",VLOOKUP(L45,'Cost Categories'!$A$112:$B$133,2,FALSE))</f>
        <v>Mixed</v>
      </c>
      <c r="N45" s="244" t="s">
        <v>3368</v>
      </c>
      <c r="O45" s="245" t="s">
        <v>13</v>
      </c>
      <c r="P45" s="244" t="s">
        <v>3416</v>
      </c>
      <c r="Q45" s="253" t="s">
        <v>3372</v>
      </c>
      <c r="R45" s="253" t="s">
        <v>13</v>
      </c>
      <c r="S45" s="244" t="s">
        <v>111</v>
      </c>
      <c r="T45" s="244" t="s">
        <v>1599</v>
      </c>
      <c r="U45" s="244" t="s">
        <v>1087</v>
      </c>
      <c r="V45" s="244" t="s">
        <v>1309</v>
      </c>
      <c r="W45" s="244" t="s">
        <v>217</v>
      </c>
      <c r="X45" s="246">
        <v>22.79</v>
      </c>
      <c r="Y45" s="246" t="s">
        <v>6</v>
      </c>
      <c r="Z45" s="246" t="s">
        <v>6</v>
      </c>
      <c r="AA45" s="246" t="s">
        <v>6</v>
      </c>
      <c r="AB45" s="246" t="s">
        <v>6</v>
      </c>
      <c r="AC45" s="246" t="s">
        <v>6</v>
      </c>
      <c r="AD45" s="246" t="s">
        <v>6</v>
      </c>
      <c r="AE45" s="279" t="s">
        <v>22</v>
      </c>
      <c r="AF45" s="48" t="s">
        <v>22</v>
      </c>
      <c r="AG45" s="244" t="s">
        <v>6</v>
      </c>
      <c r="AI45" s="246" t="s">
        <v>6</v>
      </c>
      <c r="AJ45" s="257" t="s">
        <v>6</v>
      </c>
      <c r="AK45" s="246" t="s">
        <v>6</v>
      </c>
      <c r="AL45" s="246" t="s">
        <v>6</v>
      </c>
      <c r="AM45" s="246" t="s">
        <v>6</v>
      </c>
      <c r="AN45" s="258">
        <v>345</v>
      </c>
      <c r="AO45" s="258">
        <v>1</v>
      </c>
      <c r="AP45" s="244" t="s">
        <v>1601</v>
      </c>
      <c r="AQ45" s="244" t="s">
        <v>1608</v>
      </c>
      <c r="AR45" s="250" t="s">
        <v>6</v>
      </c>
      <c r="AS45" s="250" t="s">
        <v>6</v>
      </c>
      <c r="AT45" s="250" t="s">
        <v>6</v>
      </c>
      <c r="AU45" s="250" t="s">
        <v>6</v>
      </c>
      <c r="AV45" s="250" t="s">
        <v>1315</v>
      </c>
      <c r="AW45" s="252" t="s">
        <v>1603</v>
      </c>
      <c r="AX45" s="250" t="s">
        <v>118</v>
      </c>
      <c r="AY45" s="252" t="s">
        <v>6</v>
      </c>
      <c r="AZ45" s="252" t="s">
        <v>13</v>
      </c>
      <c r="BA45" s="244" t="s">
        <v>381</v>
      </c>
      <c r="BB45" s="244" t="s">
        <v>119</v>
      </c>
      <c r="BC45" s="244" t="s">
        <v>383</v>
      </c>
      <c r="BD45" s="244" t="s">
        <v>119</v>
      </c>
      <c r="BE45" s="244" t="s">
        <v>6</v>
      </c>
      <c r="BF45" s="244" t="s">
        <v>6</v>
      </c>
      <c r="BG45" s="244" t="s">
        <v>22</v>
      </c>
      <c r="BH45" s="244" t="s">
        <v>118</v>
      </c>
      <c r="BI45" s="244" t="s">
        <v>134</v>
      </c>
      <c r="BJ45" s="244" t="s">
        <v>119</v>
      </c>
      <c r="BK45" s="244" t="s">
        <v>13</v>
      </c>
      <c r="BL45" s="244" t="s">
        <v>13</v>
      </c>
      <c r="BM45" s="250" t="s">
        <v>41</v>
      </c>
      <c r="BN45" s="250" t="s">
        <v>118</v>
      </c>
      <c r="BO45" s="250" t="s">
        <v>6</v>
      </c>
      <c r="BP45" s="250" t="s">
        <v>6</v>
      </c>
      <c r="BQ45" s="250" t="s">
        <v>160</v>
      </c>
      <c r="BR45" s="250" t="s">
        <v>119</v>
      </c>
      <c r="BS45" s="250" t="s">
        <v>41</v>
      </c>
      <c r="BT45" s="250" t="s">
        <v>119</v>
      </c>
      <c r="BU45" s="255" t="s">
        <v>6</v>
      </c>
      <c r="BV45" s="250" t="s">
        <v>6</v>
      </c>
      <c r="BW45" s="244" t="s">
        <v>208</v>
      </c>
      <c r="BX45" s="244" t="s">
        <v>119</v>
      </c>
      <c r="BY45" s="244" t="s">
        <v>173</v>
      </c>
      <c r="BZ45" s="244" t="s">
        <v>118</v>
      </c>
      <c r="CA45" s="244" t="s">
        <v>1604</v>
      </c>
      <c r="CB45" s="244" t="s">
        <v>911</v>
      </c>
      <c r="CC45" s="244" t="s">
        <v>1605</v>
      </c>
      <c r="CD45" s="244" t="s">
        <v>118</v>
      </c>
    </row>
    <row r="46" spans="1:82" s="244" customFormat="1" ht="50" customHeight="1" x14ac:dyDescent="0.35">
      <c r="A46" s="259" t="s">
        <v>1609</v>
      </c>
      <c r="B46" s="244" t="s">
        <v>2880</v>
      </c>
      <c r="C46" s="244" t="s">
        <v>1538</v>
      </c>
      <c r="D46" s="244" t="s">
        <v>1573</v>
      </c>
      <c r="E46" s="244" t="s">
        <v>304</v>
      </c>
      <c r="F46" s="244" t="s">
        <v>2674</v>
      </c>
      <c r="G46" s="256" t="s">
        <v>1611</v>
      </c>
      <c r="H46" s="244" t="s">
        <v>359</v>
      </c>
      <c r="I46" s="244" t="str">
        <f>IF(H46="","",VLOOKUP(H46,'Cost Categories'!$A$1:$B$66,2,FALSE))</f>
        <v>Capital</v>
      </c>
      <c r="J46" s="244" t="s">
        <v>3276</v>
      </c>
      <c r="K46" s="244" t="str">
        <f>IF(J46="","",VLOOKUP(J46,'Cost Categories'!$A$70:$B$85,2,FALSE))</f>
        <v>Capital</v>
      </c>
      <c r="L46" s="244" t="s">
        <v>3417</v>
      </c>
      <c r="M46" s="244" t="str">
        <f>IF(L46="","",VLOOKUP(L46,'Cost Categories'!$A$112:$B$133,2,FALSE))</f>
        <v>Primary service delivery</v>
      </c>
      <c r="N46" s="256" t="s">
        <v>3368</v>
      </c>
      <c r="O46" s="260" t="s">
        <v>1245</v>
      </c>
      <c r="P46" s="256" t="s">
        <v>3369</v>
      </c>
      <c r="Q46" s="253" t="s">
        <v>3372</v>
      </c>
      <c r="R46" s="253" t="s">
        <v>13</v>
      </c>
      <c r="S46" s="256" t="s">
        <v>1612</v>
      </c>
      <c r="T46" s="244" t="s">
        <v>1613</v>
      </c>
      <c r="U46" s="244" t="s">
        <v>1087</v>
      </c>
      <c r="V46" s="244" t="s">
        <v>1309</v>
      </c>
      <c r="W46" s="244" t="s">
        <v>217</v>
      </c>
      <c r="X46" s="246">
        <v>0.3</v>
      </c>
      <c r="Y46" s="246" t="s">
        <v>6</v>
      </c>
      <c r="Z46" s="246" t="s">
        <v>6</v>
      </c>
      <c r="AA46" s="246" t="s">
        <v>6</v>
      </c>
      <c r="AB46" s="246" t="s">
        <v>6</v>
      </c>
      <c r="AC46" s="246" t="s">
        <v>6</v>
      </c>
      <c r="AD46" s="246" t="s">
        <v>6</v>
      </c>
      <c r="AE46" s="279" t="s">
        <v>22</v>
      </c>
      <c r="AF46" s="48" t="s">
        <v>22</v>
      </c>
      <c r="AG46" s="244" t="s">
        <v>6</v>
      </c>
      <c r="AI46" s="246" t="s">
        <v>6</v>
      </c>
      <c r="AJ46" s="257" t="s">
        <v>6</v>
      </c>
      <c r="AK46" s="246" t="s">
        <v>1614</v>
      </c>
      <c r="AL46" s="246" t="s">
        <v>6</v>
      </c>
      <c r="AM46" s="246" t="s">
        <v>6</v>
      </c>
      <c r="AN46" s="258">
        <v>150000</v>
      </c>
      <c r="AO46" s="258">
        <v>12</v>
      </c>
      <c r="AP46" s="244" t="s">
        <v>1615</v>
      </c>
      <c r="AQ46" s="244" t="s">
        <v>1616</v>
      </c>
      <c r="AR46" s="250" t="s">
        <v>6</v>
      </c>
      <c r="AS46" s="250" t="s">
        <v>6</v>
      </c>
      <c r="AT46" s="250" t="s">
        <v>6</v>
      </c>
      <c r="AU46" s="250" t="s">
        <v>1617</v>
      </c>
      <c r="AV46" s="250" t="s">
        <v>1301</v>
      </c>
      <c r="AW46" s="250" t="s">
        <v>1618</v>
      </c>
      <c r="AX46" s="250" t="s">
        <v>118</v>
      </c>
      <c r="AY46" s="250" t="s">
        <v>6</v>
      </c>
      <c r="AZ46" s="250" t="s">
        <v>6</v>
      </c>
      <c r="BA46" s="244" t="s">
        <v>381</v>
      </c>
      <c r="BB46" s="244" t="s">
        <v>118</v>
      </c>
      <c r="BC46" s="244" t="s">
        <v>383</v>
      </c>
      <c r="BD46" s="244" t="s">
        <v>118</v>
      </c>
      <c r="BE46" s="244" t="s">
        <v>259</v>
      </c>
      <c r="BF46" s="244" t="s">
        <v>119</v>
      </c>
      <c r="BG46" s="244" t="s">
        <v>1564</v>
      </c>
      <c r="BH46" s="244" t="s">
        <v>118</v>
      </c>
      <c r="BI46" s="244" t="s">
        <v>134</v>
      </c>
      <c r="BJ46" s="244" t="s">
        <v>119</v>
      </c>
      <c r="BK46" s="244" t="s">
        <v>13</v>
      </c>
      <c r="BL46" s="244" t="s">
        <v>13</v>
      </c>
      <c r="BM46" s="250" t="s">
        <v>40</v>
      </c>
      <c r="BN46" s="250" t="s">
        <v>118</v>
      </c>
      <c r="BO46" s="250" t="s">
        <v>13</v>
      </c>
      <c r="BP46" s="250" t="s">
        <v>13</v>
      </c>
      <c r="BQ46" s="250" t="s">
        <v>226</v>
      </c>
      <c r="BR46" s="250" t="s">
        <v>118</v>
      </c>
      <c r="BS46" s="250" t="s">
        <v>40</v>
      </c>
      <c r="BT46" s="250" t="s">
        <v>118</v>
      </c>
      <c r="BU46" s="255" t="s">
        <v>6</v>
      </c>
      <c r="BV46" s="250" t="s">
        <v>6</v>
      </c>
      <c r="BW46" s="244" t="s">
        <v>6</v>
      </c>
      <c r="BX46" s="244" t="s">
        <v>6</v>
      </c>
      <c r="BY46" s="244" t="s">
        <v>6</v>
      </c>
      <c r="BZ46" s="244" t="s">
        <v>6</v>
      </c>
      <c r="CA46" s="244" t="s">
        <v>1619</v>
      </c>
      <c r="CB46" s="244" t="s">
        <v>6</v>
      </c>
      <c r="CC46" s="244" t="s">
        <v>6</v>
      </c>
      <c r="CD46" s="244" t="s">
        <v>6</v>
      </c>
    </row>
    <row r="47" spans="1:82" s="244" customFormat="1" ht="50" customHeight="1" x14ac:dyDescent="0.35">
      <c r="A47" s="259" t="s">
        <v>1609</v>
      </c>
      <c r="B47" s="244" t="s">
        <v>2880</v>
      </c>
      <c r="C47" s="244" t="s">
        <v>1548</v>
      </c>
      <c r="D47" s="244" t="s">
        <v>1573</v>
      </c>
      <c r="E47" s="244" t="s">
        <v>304</v>
      </c>
      <c r="F47" s="244" t="s">
        <v>2674</v>
      </c>
      <c r="G47" s="256" t="s">
        <v>1620</v>
      </c>
      <c r="H47" s="244" t="s">
        <v>407</v>
      </c>
      <c r="I47" s="244" t="str">
        <f>IF(H47="","",VLOOKUP(H47,'Cost Categories'!$A$1:$B$66,2,FALSE))</f>
        <v>Recurring goods</v>
      </c>
      <c r="J47" s="244" t="s">
        <v>3288</v>
      </c>
      <c r="K47" s="244" t="str">
        <f>IF(J47="","",VLOOKUP(J47,'Cost Categories'!$A$70:$B$85,2,FALSE))</f>
        <v>Recurrent - other</v>
      </c>
      <c r="L47" s="244" t="s">
        <v>3417</v>
      </c>
      <c r="M47" s="244" t="str">
        <f>IF(L47="","",VLOOKUP(L47,'Cost Categories'!$A$112:$B$133,2,FALSE))</f>
        <v>Primary service delivery</v>
      </c>
      <c r="N47" s="256" t="s">
        <v>3368</v>
      </c>
      <c r="O47" s="260" t="s">
        <v>1245</v>
      </c>
      <c r="P47" s="256" t="s">
        <v>3371</v>
      </c>
      <c r="Q47" s="253" t="s">
        <v>3372</v>
      </c>
      <c r="R47" s="253" t="s">
        <v>13</v>
      </c>
      <c r="S47" s="256" t="s">
        <v>111</v>
      </c>
      <c r="T47" s="244" t="s">
        <v>1613</v>
      </c>
      <c r="U47" s="244" t="s">
        <v>1087</v>
      </c>
      <c r="V47" s="244" t="s">
        <v>1309</v>
      </c>
      <c r="W47" s="244" t="s">
        <v>217</v>
      </c>
      <c r="X47" s="246">
        <v>6.5</v>
      </c>
      <c r="Y47" s="246" t="s">
        <v>6</v>
      </c>
      <c r="Z47" s="246" t="s">
        <v>6</v>
      </c>
      <c r="AA47" s="246" t="s">
        <v>6</v>
      </c>
      <c r="AB47" s="246" t="s">
        <v>6</v>
      </c>
      <c r="AC47" s="246" t="s">
        <v>6</v>
      </c>
      <c r="AD47" s="246" t="s">
        <v>6</v>
      </c>
      <c r="AE47" s="279" t="s">
        <v>22</v>
      </c>
      <c r="AF47" s="48" t="s">
        <v>22</v>
      </c>
      <c r="AG47" s="244" t="s">
        <v>6</v>
      </c>
      <c r="AI47" s="246" t="s">
        <v>6</v>
      </c>
      <c r="AJ47" s="257" t="s">
        <v>6</v>
      </c>
      <c r="AK47" s="246" t="s">
        <v>6</v>
      </c>
      <c r="AL47" s="246" t="s">
        <v>6</v>
      </c>
      <c r="AM47" s="246" t="s">
        <v>6</v>
      </c>
      <c r="AN47" s="258">
        <v>150000</v>
      </c>
      <c r="AO47" s="258">
        <v>12</v>
      </c>
      <c r="AP47" s="244" t="s">
        <v>1615</v>
      </c>
      <c r="AQ47" s="244" t="s">
        <v>1616</v>
      </c>
      <c r="AR47" s="250" t="s">
        <v>6</v>
      </c>
      <c r="AS47" s="250" t="s">
        <v>6</v>
      </c>
      <c r="AT47" s="250" t="s">
        <v>6</v>
      </c>
      <c r="AU47" s="250" t="s">
        <v>1617</v>
      </c>
      <c r="AV47" s="250" t="s">
        <v>1301</v>
      </c>
      <c r="AW47" s="250" t="s">
        <v>1621</v>
      </c>
      <c r="AX47" s="250" t="s">
        <v>118</v>
      </c>
      <c r="AY47" s="250" t="s">
        <v>6</v>
      </c>
      <c r="AZ47" s="250" t="s">
        <v>6</v>
      </c>
      <c r="BA47" s="244" t="s">
        <v>381</v>
      </c>
      <c r="BB47" s="244" t="s">
        <v>118</v>
      </c>
      <c r="BC47" s="244" t="s">
        <v>383</v>
      </c>
      <c r="BD47" s="244" t="s">
        <v>118</v>
      </c>
      <c r="BE47" s="244" t="s">
        <v>259</v>
      </c>
      <c r="BF47" s="244" t="s">
        <v>119</v>
      </c>
      <c r="BG47" s="244" t="s">
        <v>1564</v>
      </c>
      <c r="BH47" s="244" t="s">
        <v>118</v>
      </c>
      <c r="BI47" s="244" t="s">
        <v>134</v>
      </c>
      <c r="BJ47" s="244" t="s">
        <v>119</v>
      </c>
      <c r="BK47" s="244" t="s">
        <v>13</v>
      </c>
      <c r="BL47" s="244" t="s">
        <v>13</v>
      </c>
      <c r="BM47" s="250" t="s">
        <v>40</v>
      </c>
      <c r="BN47" s="250" t="s">
        <v>118</v>
      </c>
      <c r="BO47" s="250" t="s">
        <v>13</v>
      </c>
      <c r="BP47" s="250" t="s">
        <v>13</v>
      </c>
      <c r="BQ47" s="250" t="s">
        <v>226</v>
      </c>
      <c r="BR47" s="250" t="s">
        <v>118</v>
      </c>
      <c r="BS47" s="250" t="s">
        <v>40</v>
      </c>
      <c r="BT47" s="250" t="s">
        <v>118</v>
      </c>
      <c r="BU47" s="255" t="s">
        <v>6</v>
      </c>
      <c r="BV47" s="250" t="s">
        <v>6</v>
      </c>
      <c r="BW47" s="244" t="s">
        <v>6</v>
      </c>
      <c r="BX47" s="244" t="s">
        <v>6</v>
      </c>
      <c r="BY47" s="244" t="s">
        <v>6</v>
      </c>
      <c r="BZ47" s="244" t="s">
        <v>6</v>
      </c>
      <c r="CA47" s="244" t="s">
        <v>1619</v>
      </c>
      <c r="CB47" s="244" t="s">
        <v>6</v>
      </c>
      <c r="CC47" s="244" t="s">
        <v>6</v>
      </c>
      <c r="CD47" s="244" t="s">
        <v>6</v>
      </c>
    </row>
    <row r="48" spans="1:82" s="244" customFormat="1" ht="50" customHeight="1" x14ac:dyDescent="0.35">
      <c r="A48" s="259" t="s">
        <v>1609</v>
      </c>
      <c r="B48" s="244" t="s">
        <v>2880</v>
      </c>
      <c r="C48" s="244" t="s">
        <v>356</v>
      </c>
      <c r="D48" s="244" t="s">
        <v>1573</v>
      </c>
      <c r="E48" s="244" t="s">
        <v>304</v>
      </c>
      <c r="F48" s="244" t="s">
        <v>2674</v>
      </c>
      <c r="G48" s="256" t="s">
        <v>2943</v>
      </c>
      <c r="H48" s="244" t="s">
        <v>359</v>
      </c>
      <c r="I48" s="244" t="str">
        <f>IF(H48="","",VLOOKUP(H48,'Cost Categories'!$A$1:$B$66,2,FALSE))</f>
        <v>Capital</v>
      </c>
      <c r="J48" s="244" t="s">
        <v>3276</v>
      </c>
      <c r="K48" s="244" t="str">
        <f>IF(J48="","",VLOOKUP(J48,'Cost Categories'!$A$70:$B$85,2,FALSE))</f>
        <v>Capital</v>
      </c>
      <c r="L48" s="244" t="s">
        <v>3417</v>
      </c>
      <c r="M48" s="244" t="str">
        <f>IF(L48="","",VLOOKUP(L48,'Cost Categories'!$A$112:$B$133,2,FALSE))</f>
        <v>Primary service delivery</v>
      </c>
      <c r="N48" s="256" t="s">
        <v>3368</v>
      </c>
      <c r="O48" s="260" t="s">
        <v>1245</v>
      </c>
      <c r="P48" s="256" t="s">
        <v>3369</v>
      </c>
      <c r="Q48" s="253" t="s">
        <v>3372</v>
      </c>
      <c r="R48" s="253" t="s">
        <v>13</v>
      </c>
      <c r="S48" s="256" t="s">
        <v>111</v>
      </c>
      <c r="T48" s="256" t="s">
        <v>1613</v>
      </c>
      <c r="U48" s="244" t="s">
        <v>1087</v>
      </c>
      <c r="V48" s="244" t="s">
        <v>1309</v>
      </c>
      <c r="W48" s="244" t="s">
        <v>217</v>
      </c>
      <c r="X48" s="246">
        <v>0.6</v>
      </c>
      <c r="Y48" s="246" t="s">
        <v>6</v>
      </c>
      <c r="Z48" s="246" t="s">
        <v>6</v>
      </c>
      <c r="AA48" s="246" t="s">
        <v>6</v>
      </c>
      <c r="AB48" s="246" t="s">
        <v>6</v>
      </c>
      <c r="AC48" s="246" t="s">
        <v>6</v>
      </c>
      <c r="AD48" s="246" t="s">
        <v>6</v>
      </c>
      <c r="AE48" s="279" t="s">
        <v>22</v>
      </c>
      <c r="AF48" s="48" t="s">
        <v>22</v>
      </c>
      <c r="AG48" s="244" t="s">
        <v>6</v>
      </c>
      <c r="AI48" s="246" t="s">
        <v>6</v>
      </c>
      <c r="AJ48" s="257" t="s">
        <v>6</v>
      </c>
      <c r="AK48" s="246" t="s">
        <v>6</v>
      </c>
      <c r="AL48" s="246" t="s">
        <v>6</v>
      </c>
      <c r="AM48" s="246" t="s">
        <v>6</v>
      </c>
      <c r="AN48" s="258">
        <v>150000</v>
      </c>
      <c r="AO48" s="258">
        <v>12</v>
      </c>
      <c r="AP48" s="244" t="s">
        <v>1615</v>
      </c>
      <c r="AQ48" s="244" t="s">
        <v>1616</v>
      </c>
      <c r="AR48" s="250" t="s">
        <v>6</v>
      </c>
      <c r="AS48" s="250" t="s">
        <v>6</v>
      </c>
      <c r="AT48" s="250" t="s">
        <v>6</v>
      </c>
      <c r="AU48" s="250" t="s">
        <v>1617</v>
      </c>
      <c r="AV48" s="250" t="s">
        <v>1301</v>
      </c>
      <c r="AW48" s="252" t="s">
        <v>1618</v>
      </c>
      <c r="AX48" s="250" t="s">
        <v>118</v>
      </c>
      <c r="AY48" s="252" t="s">
        <v>6</v>
      </c>
      <c r="AZ48" s="252" t="s">
        <v>6</v>
      </c>
      <c r="BA48" s="244" t="s">
        <v>381</v>
      </c>
      <c r="BB48" s="244" t="s">
        <v>118</v>
      </c>
      <c r="BC48" s="244" t="s">
        <v>383</v>
      </c>
      <c r="BD48" s="244" t="s">
        <v>118</v>
      </c>
      <c r="BE48" s="244" t="s">
        <v>259</v>
      </c>
      <c r="BF48" s="244" t="s">
        <v>119</v>
      </c>
      <c r="BG48" s="252" t="s">
        <v>1564</v>
      </c>
      <c r="BH48" s="252" t="s">
        <v>118</v>
      </c>
      <c r="BI48" s="252" t="s">
        <v>134</v>
      </c>
      <c r="BJ48" s="252" t="s">
        <v>119</v>
      </c>
      <c r="BK48" s="252" t="s">
        <v>13</v>
      </c>
      <c r="BL48" s="252" t="s">
        <v>13</v>
      </c>
      <c r="BM48" s="250" t="s">
        <v>40</v>
      </c>
      <c r="BN48" s="250" t="s">
        <v>118</v>
      </c>
      <c r="BO48" s="250" t="s">
        <v>13</v>
      </c>
      <c r="BP48" s="250" t="s">
        <v>13</v>
      </c>
      <c r="BQ48" s="250" t="s">
        <v>226</v>
      </c>
      <c r="BR48" s="250" t="s">
        <v>118</v>
      </c>
      <c r="BS48" s="250" t="s">
        <v>40</v>
      </c>
      <c r="BT48" s="250" t="s">
        <v>118</v>
      </c>
      <c r="BU48" s="255" t="s">
        <v>6</v>
      </c>
      <c r="BV48" s="250" t="s">
        <v>6</v>
      </c>
      <c r="BW48" s="244" t="s">
        <v>6</v>
      </c>
      <c r="BX48" s="250" t="s">
        <v>6</v>
      </c>
      <c r="BY48" s="244" t="s">
        <v>173</v>
      </c>
      <c r="BZ48" s="250" t="s">
        <v>118</v>
      </c>
      <c r="CA48" s="244" t="s">
        <v>1619</v>
      </c>
      <c r="CB48" s="244" t="s">
        <v>6</v>
      </c>
      <c r="CC48" s="244" t="s">
        <v>6</v>
      </c>
      <c r="CD48" s="244" t="s">
        <v>6</v>
      </c>
    </row>
    <row r="49" spans="1:82" s="244" customFormat="1" ht="50" customHeight="1" x14ac:dyDescent="0.35">
      <c r="A49" s="259" t="s">
        <v>1609</v>
      </c>
      <c r="B49" s="244" t="s">
        <v>2880</v>
      </c>
      <c r="C49" s="244" t="s">
        <v>1555</v>
      </c>
      <c r="D49" s="244" t="s">
        <v>1573</v>
      </c>
      <c r="E49" s="244" t="s">
        <v>304</v>
      </c>
      <c r="F49" s="244" t="s">
        <v>2674</v>
      </c>
      <c r="G49" s="256" t="s">
        <v>2944</v>
      </c>
      <c r="H49" s="244" t="s">
        <v>348</v>
      </c>
      <c r="I49" s="244" t="str">
        <f>IF(H49="","",VLOOKUP(H49,'Cost Categories'!$A$1:$B$66,2,FALSE))</f>
        <v>Recurring services</v>
      </c>
      <c r="J49" s="244" t="s">
        <v>3297</v>
      </c>
      <c r="K49" s="244" t="str">
        <f>IF(J49="","",VLOOKUP(J49,'Cost Categories'!$A$70:$B$85,2,FALSE))</f>
        <v>Mixed</v>
      </c>
      <c r="L49" s="244" t="s">
        <v>3315</v>
      </c>
      <c r="M49" s="244" t="str">
        <f>IF(L49="","",VLOOKUP(L49,'Cost Categories'!$A$112:$B$133,2,FALSE))</f>
        <v>Ancillary</v>
      </c>
      <c r="N49" s="256" t="s">
        <v>3368</v>
      </c>
      <c r="O49" s="260" t="s">
        <v>13</v>
      </c>
      <c r="P49" s="256" t="s">
        <v>3371</v>
      </c>
      <c r="Q49" s="253" t="s">
        <v>3372</v>
      </c>
      <c r="R49" s="253" t="s">
        <v>13</v>
      </c>
      <c r="S49" s="256" t="s">
        <v>111</v>
      </c>
      <c r="T49" s="256" t="s">
        <v>1613</v>
      </c>
      <c r="U49" s="244" t="s">
        <v>1087</v>
      </c>
      <c r="V49" s="244" t="s">
        <v>1309</v>
      </c>
      <c r="W49" s="244" t="s">
        <v>217</v>
      </c>
      <c r="X49" s="246">
        <v>0</v>
      </c>
      <c r="Y49" s="246" t="s">
        <v>6</v>
      </c>
      <c r="Z49" s="246" t="s">
        <v>6</v>
      </c>
      <c r="AA49" s="246" t="s">
        <v>6</v>
      </c>
      <c r="AB49" s="246" t="s">
        <v>6</v>
      </c>
      <c r="AC49" s="246" t="s">
        <v>6</v>
      </c>
      <c r="AD49" s="246" t="s">
        <v>6</v>
      </c>
      <c r="AE49" s="279" t="s">
        <v>22</v>
      </c>
      <c r="AF49" s="48" t="s">
        <v>22</v>
      </c>
      <c r="AG49" s="244" t="s">
        <v>6</v>
      </c>
      <c r="AI49" s="246" t="s">
        <v>6</v>
      </c>
      <c r="AJ49" s="257" t="s">
        <v>6</v>
      </c>
      <c r="AK49" s="246" t="s">
        <v>6</v>
      </c>
      <c r="AL49" s="246" t="s">
        <v>6</v>
      </c>
      <c r="AM49" s="246" t="s">
        <v>6</v>
      </c>
      <c r="AN49" s="258">
        <v>150000</v>
      </c>
      <c r="AO49" s="258">
        <v>12</v>
      </c>
      <c r="AP49" s="244" t="s">
        <v>1615</v>
      </c>
      <c r="AQ49" s="244" t="s">
        <v>1616</v>
      </c>
      <c r="AR49" s="250" t="s">
        <v>6</v>
      </c>
      <c r="AS49" s="250" t="s">
        <v>6</v>
      </c>
      <c r="AT49" s="250" t="s">
        <v>6</v>
      </c>
      <c r="AU49" s="250" t="s">
        <v>1617</v>
      </c>
      <c r="AV49" s="250" t="s">
        <v>1301</v>
      </c>
      <c r="AW49" s="252" t="s">
        <v>1618</v>
      </c>
      <c r="AX49" s="250" t="s">
        <v>118</v>
      </c>
      <c r="AY49" s="252" t="s">
        <v>6</v>
      </c>
      <c r="AZ49" s="252" t="s">
        <v>6</v>
      </c>
      <c r="BA49" s="244" t="s">
        <v>381</v>
      </c>
      <c r="BB49" s="244" t="s">
        <v>118</v>
      </c>
      <c r="BC49" s="244" t="s">
        <v>383</v>
      </c>
      <c r="BD49" s="244" t="s">
        <v>118</v>
      </c>
      <c r="BE49" s="244" t="s">
        <v>259</v>
      </c>
      <c r="BF49" s="244" t="s">
        <v>119</v>
      </c>
      <c r="BG49" s="252" t="s">
        <v>1564</v>
      </c>
      <c r="BH49" s="252" t="s">
        <v>118</v>
      </c>
      <c r="BI49" s="252" t="s">
        <v>134</v>
      </c>
      <c r="BJ49" s="252" t="s">
        <v>119</v>
      </c>
      <c r="BK49" s="252" t="s">
        <v>13</v>
      </c>
      <c r="BL49" s="252" t="s">
        <v>13</v>
      </c>
      <c r="BM49" s="250" t="s">
        <v>40</v>
      </c>
      <c r="BN49" s="250" t="s">
        <v>118</v>
      </c>
      <c r="BO49" s="250" t="s">
        <v>13</v>
      </c>
      <c r="BP49" s="250" t="s">
        <v>13</v>
      </c>
      <c r="BQ49" s="250" t="s">
        <v>226</v>
      </c>
      <c r="BR49" s="250" t="s">
        <v>118</v>
      </c>
      <c r="BS49" s="250" t="s">
        <v>40</v>
      </c>
      <c r="BT49" s="250" t="s">
        <v>118</v>
      </c>
      <c r="BU49" s="255" t="s">
        <v>6</v>
      </c>
      <c r="BV49" s="250" t="s">
        <v>6</v>
      </c>
      <c r="BW49" s="244" t="s">
        <v>6</v>
      </c>
      <c r="BX49" s="250" t="s">
        <v>6</v>
      </c>
      <c r="BY49" s="244" t="s">
        <v>6</v>
      </c>
      <c r="BZ49" s="250" t="s">
        <v>6</v>
      </c>
      <c r="CA49" s="244" t="s">
        <v>1619</v>
      </c>
      <c r="CB49" s="244" t="s">
        <v>6</v>
      </c>
      <c r="CC49" s="244" t="s">
        <v>6</v>
      </c>
      <c r="CD49" s="244" t="s">
        <v>6</v>
      </c>
    </row>
    <row r="50" spans="1:82" s="244" customFormat="1" ht="50" customHeight="1" x14ac:dyDescent="0.35">
      <c r="A50" s="259" t="s">
        <v>1609</v>
      </c>
      <c r="B50" s="244" t="s">
        <v>2880</v>
      </c>
      <c r="C50" s="244" t="s">
        <v>1540</v>
      </c>
      <c r="D50" s="244" t="s">
        <v>1573</v>
      </c>
      <c r="E50" s="244" t="s">
        <v>304</v>
      </c>
      <c r="F50" s="244" t="s">
        <v>2674</v>
      </c>
      <c r="G50" s="256" t="s">
        <v>2945</v>
      </c>
      <c r="H50" s="244" t="s">
        <v>3329</v>
      </c>
      <c r="I50" s="244" t="str">
        <f>IF(H50="","",VLOOKUP(H50,'Cost Categories'!$A$1:$B$66,2,FALSE))</f>
        <v>Personnel</v>
      </c>
      <c r="J50" s="244" t="s">
        <v>3271</v>
      </c>
      <c r="K50" s="244" t="str">
        <f>IF(J50="","",VLOOKUP(J50,'Cost Categories'!$A$70:$B$85,2,FALSE))</f>
        <v>Personnel</v>
      </c>
      <c r="L50" s="244" t="s">
        <v>3307</v>
      </c>
      <c r="M50" s="244" t="str">
        <f>IF(L50="","",VLOOKUP(L50,'Cost Categories'!$A$112:$B$133,2,FALSE))</f>
        <v>Primary service delivery</v>
      </c>
      <c r="N50" s="256" t="s">
        <v>3368</v>
      </c>
      <c r="O50" s="260" t="s">
        <v>13</v>
      </c>
      <c r="P50" s="256" t="s">
        <v>3369</v>
      </c>
      <c r="Q50" s="253" t="s">
        <v>3372</v>
      </c>
      <c r="R50" s="253" t="s">
        <v>13</v>
      </c>
      <c r="S50" s="256" t="s">
        <v>517</v>
      </c>
      <c r="T50" s="256" t="s">
        <v>1613</v>
      </c>
      <c r="U50" s="244" t="s">
        <v>1087</v>
      </c>
      <c r="V50" s="244" t="s">
        <v>1309</v>
      </c>
      <c r="W50" s="244" t="s">
        <v>217</v>
      </c>
      <c r="X50" s="246">
        <v>2.5</v>
      </c>
      <c r="Y50" s="246" t="s">
        <v>6</v>
      </c>
      <c r="Z50" s="246" t="s">
        <v>6</v>
      </c>
      <c r="AA50" s="246" t="s">
        <v>6</v>
      </c>
      <c r="AB50" s="246" t="s">
        <v>6</v>
      </c>
      <c r="AC50" s="246" t="s">
        <v>6</v>
      </c>
      <c r="AD50" s="246" t="s">
        <v>6</v>
      </c>
      <c r="AE50" s="279" t="s">
        <v>22</v>
      </c>
      <c r="AF50" s="48" t="s">
        <v>22</v>
      </c>
      <c r="AG50" s="244" t="s">
        <v>6</v>
      </c>
      <c r="AI50" s="246" t="s">
        <v>6</v>
      </c>
      <c r="AJ50" s="257" t="s">
        <v>6</v>
      </c>
      <c r="AK50" s="246" t="s">
        <v>6</v>
      </c>
      <c r="AL50" s="246" t="s">
        <v>6</v>
      </c>
      <c r="AM50" s="246" t="s">
        <v>6</v>
      </c>
      <c r="AN50" s="258">
        <v>150000</v>
      </c>
      <c r="AO50" s="258">
        <v>12</v>
      </c>
      <c r="AP50" s="244" t="s">
        <v>1615</v>
      </c>
      <c r="AQ50" s="244" t="s">
        <v>1616</v>
      </c>
      <c r="AR50" s="250" t="s">
        <v>6</v>
      </c>
      <c r="AS50" s="250" t="s">
        <v>6</v>
      </c>
      <c r="AT50" s="250" t="s">
        <v>6</v>
      </c>
      <c r="AU50" s="250" t="s">
        <v>1617</v>
      </c>
      <c r="AV50" s="250" t="s">
        <v>1301</v>
      </c>
      <c r="AW50" s="252" t="s">
        <v>1618</v>
      </c>
      <c r="AX50" s="250" t="s">
        <v>118</v>
      </c>
      <c r="AY50" s="252" t="s">
        <v>6</v>
      </c>
      <c r="AZ50" s="252" t="s">
        <v>6</v>
      </c>
      <c r="BA50" s="244" t="s">
        <v>381</v>
      </c>
      <c r="BB50" s="244" t="s">
        <v>118</v>
      </c>
      <c r="BC50" s="244" t="s">
        <v>383</v>
      </c>
      <c r="BD50" s="244" t="s">
        <v>118</v>
      </c>
      <c r="BE50" s="244" t="s">
        <v>259</v>
      </c>
      <c r="BF50" s="244" t="s">
        <v>119</v>
      </c>
      <c r="BG50" s="252" t="s">
        <v>1564</v>
      </c>
      <c r="BH50" s="252" t="s">
        <v>118</v>
      </c>
      <c r="BI50" s="252" t="s">
        <v>134</v>
      </c>
      <c r="BJ50" s="252" t="s">
        <v>119</v>
      </c>
      <c r="BK50" s="252" t="s">
        <v>13</v>
      </c>
      <c r="BL50" s="252" t="s">
        <v>13</v>
      </c>
      <c r="BM50" s="250" t="s">
        <v>40</v>
      </c>
      <c r="BN50" s="250" t="s">
        <v>118</v>
      </c>
      <c r="BO50" s="250" t="s">
        <v>13</v>
      </c>
      <c r="BP50" s="250" t="s">
        <v>13</v>
      </c>
      <c r="BQ50" s="250" t="s">
        <v>226</v>
      </c>
      <c r="BR50" s="250" t="s">
        <v>118</v>
      </c>
      <c r="BS50" s="250" t="s">
        <v>40</v>
      </c>
      <c r="BT50" s="250" t="s">
        <v>118</v>
      </c>
      <c r="BU50" s="255" t="s">
        <v>6</v>
      </c>
      <c r="BV50" s="250" t="s">
        <v>6</v>
      </c>
      <c r="BW50" s="244" t="s">
        <v>6</v>
      </c>
      <c r="BX50" s="250" t="s">
        <v>6</v>
      </c>
      <c r="BY50" s="244" t="s">
        <v>6</v>
      </c>
      <c r="BZ50" s="250" t="s">
        <v>6</v>
      </c>
      <c r="CA50" s="244" t="s">
        <v>1619</v>
      </c>
      <c r="CB50" s="244" t="s">
        <v>6</v>
      </c>
      <c r="CC50" s="244" t="s">
        <v>6</v>
      </c>
      <c r="CD50" s="244" t="s">
        <v>6</v>
      </c>
    </row>
    <row r="51" spans="1:82" s="244" customFormat="1" ht="50" customHeight="1" x14ac:dyDescent="0.35">
      <c r="A51" s="259" t="s">
        <v>1609</v>
      </c>
      <c r="B51" s="244" t="s">
        <v>2880</v>
      </c>
      <c r="C51" s="244" t="s">
        <v>1561</v>
      </c>
      <c r="D51" s="244" t="s">
        <v>1573</v>
      </c>
      <c r="E51" s="244" t="s">
        <v>304</v>
      </c>
      <c r="F51" s="244" t="s">
        <v>2674</v>
      </c>
      <c r="G51" s="256" t="s">
        <v>2946</v>
      </c>
      <c r="H51" s="244" t="s">
        <v>2083</v>
      </c>
      <c r="I51" s="244" t="str">
        <f>IF(H51="","",VLOOKUP(H51,'Cost Categories'!$A$1:$B$66,2,FALSE))</f>
        <v>Recurring services</v>
      </c>
      <c r="J51" s="244" t="s">
        <v>3297</v>
      </c>
      <c r="K51" s="244" t="str">
        <f>IF(J51="","",VLOOKUP(J51,'Cost Categories'!$A$70:$B$85,2,FALSE))</f>
        <v>Mixed</v>
      </c>
      <c r="L51" s="244" t="s">
        <v>2083</v>
      </c>
      <c r="M51" s="244" t="str">
        <f>IF(L51="","",VLOOKUP(L51,'Cost Categories'!$A$112:$B$133,2,FALSE))</f>
        <v>Ancillary</v>
      </c>
      <c r="N51" s="256" t="s">
        <v>3368</v>
      </c>
      <c r="O51" s="260" t="s">
        <v>13</v>
      </c>
      <c r="P51" s="256" t="s">
        <v>3371</v>
      </c>
      <c r="Q51" s="253" t="s">
        <v>3372</v>
      </c>
      <c r="R51" s="253" t="s">
        <v>13</v>
      </c>
      <c r="S51" s="256" t="s">
        <v>111</v>
      </c>
      <c r="T51" s="256" t="s">
        <v>1613</v>
      </c>
      <c r="U51" s="244" t="s">
        <v>1087</v>
      </c>
      <c r="V51" s="244" t="s">
        <v>1309</v>
      </c>
      <c r="W51" s="244" t="s">
        <v>217</v>
      </c>
      <c r="X51" s="246">
        <v>3.5</v>
      </c>
      <c r="Y51" s="246" t="s">
        <v>6</v>
      </c>
      <c r="Z51" s="246" t="s">
        <v>6</v>
      </c>
      <c r="AA51" s="246" t="s">
        <v>6</v>
      </c>
      <c r="AB51" s="246" t="s">
        <v>6</v>
      </c>
      <c r="AC51" s="246" t="s">
        <v>6</v>
      </c>
      <c r="AD51" s="246" t="s">
        <v>6</v>
      </c>
      <c r="AE51" s="279" t="s">
        <v>22</v>
      </c>
      <c r="AF51" s="48" t="s">
        <v>22</v>
      </c>
      <c r="AG51" s="244" t="s">
        <v>6</v>
      </c>
      <c r="AI51" s="246" t="s">
        <v>6</v>
      </c>
      <c r="AJ51" s="257" t="s">
        <v>6</v>
      </c>
      <c r="AK51" s="246" t="s">
        <v>6</v>
      </c>
      <c r="AL51" s="246" t="s">
        <v>6</v>
      </c>
      <c r="AM51" s="246" t="s">
        <v>6</v>
      </c>
      <c r="AN51" s="258">
        <v>150000</v>
      </c>
      <c r="AO51" s="258">
        <v>12</v>
      </c>
      <c r="AP51" s="244" t="s">
        <v>1615</v>
      </c>
      <c r="AQ51" s="244" t="s">
        <v>1616</v>
      </c>
      <c r="AR51" s="250" t="s">
        <v>6</v>
      </c>
      <c r="AS51" s="250" t="s">
        <v>6</v>
      </c>
      <c r="AT51" s="250" t="s">
        <v>6</v>
      </c>
      <c r="AU51" s="250" t="s">
        <v>1617</v>
      </c>
      <c r="AV51" s="250" t="s">
        <v>1301</v>
      </c>
      <c r="AW51" s="252" t="s">
        <v>2947</v>
      </c>
      <c r="AX51" s="250" t="s">
        <v>118</v>
      </c>
      <c r="AY51" s="252" t="s">
        <v>6</v>
      </c>
      <c r="AZ51" s="252" t="s">
        <v>6</v>
      </c>
      <c r="BA51" s="244" t="s">
        <v>381</v>
      </c>
      <c r="BB51" s="244" t="s">
        <v>118</v>
      </c>
      <c r="BC51" s="244" t="s">
        <v>383</v>
      </c>
      <c r="BD51" s="244" t="s">
        <v>118</v>
      </c>
      <c r="BE51" s="244" t="s">
        <v>259</v>
      </c>
      <c r="BF51" s="244" t="s">
        <v>119</v>
      </c>
      <c r="BG51" s="252" t="s">
        <v>1564</v>
      </c>
      <c r="BH51" s="252" t="s">
        <v>118</v>
      </c>
      <c r="BI51" s="252" t="s">
        <v>134</v>
      </c>
      <c r="BJ51" s="252" t="s">
        <v>119</v>
      </c>
      <c r="BK51" s="252" t="s">
        <v>13</v>
      </c>
      <c r="BL51" s="252" t="s">
        <v>13</v>
      </c>
      <c r="BM51" s="250" t="s">
        <v>40</v>
      </c>
      <c r="BN51" s="250" t="s">
        <v>118</v>
      </c>
      <c r="BO51" s="250" t="s">
        <v>13</v>
      </c>
      <c r="BP51" s="250" t="s">
        <v>13</v>
      </c>
      <c r="BQ51" s="250" t="s">
        <v>226</v>
      </c>
      <c r="BR51" s="250" t="s">
        <v>118</v>
      </c>
      <c r="BS51" s="250" t="s">
        <v>40</v>
      </c>
      <c r="BT51" s="250" t="s">
        <v>118</v>
      </c>
      <c r="BU51" s="255" t="s">
        <v>6</v>
      </c>
      <c r="BV51" s="250" t="s">
        <v>6</v>
      </c>
      <c r="BW51" s="244" t="s">
        <v>6</v>
      </c>
      <c r="BX51" s="250" t="s">
        <v>6</v>
      </c>
      <c r="BY51" s="244" t="s">
        <v>6</v>
      </c>
      <c r="BZ51" s="250" t="s">
        <v>6</v>
      </c>
      <c r="CA51" s="244" t="s">
        <v>1619</v>
      </c>
      <c r="CB51" s="244" t="s">
        <v>6</v>
      </c>
      <c r="CC51" s="244" t="s">
        <v>6</v>
      </c>
      <c r="CD51" s="244" t="s">
        <v>6</v>
      </c>
    </row>
    <row r="52" spans="1:82" s="244" customFormat="1" ht="50" customHeight="1" x14ac:dyDescent="0.35">
      <c r="A52" s="259" t="s">
        <v>1609</v>
      </c>
      <c r="B52" s="244" t="s">
        <v>2880</v>
      </c>
      <c r="C52" s="244" t="s">
        <v>1567</v>
      </c>
      <c r="D52" s="244" t="s">
        <v>1573</v>
      </c>
      <c r="E52" s="244" t="s">
        <v>304</v>
      </c>
      <c r="F52" s="244" t="s">
        <v>2674</v>
      </c>
      <c r="G52" s="256" t="s">
        <v>2948</v>
      </c>
      <c r="H52" s="244" t="s">
        <v>3</v>
      </c>
      <c r="I52" s="244" t="str">
        <f>IF(H52="","",VLOOKUP(H52,'Cost Categories'!$A$1:$B$66,2,FALSE))</f>
        <v>Recurring services</v>
      </c>
      <c r="J52" s="48" t="s">
        <v>3297</v>
      </c>
      <c r="K52" s="244" t="str">
        <f>IF(J52="","",VLOOKUP(J52,'Cost Categories'!$A$70:$B$85,2,FALSE))</f>
        <v>Mixed</v>
      </c>
      <c r="L52" s="244" t="s">
        <v>3</v>
      </c>
      <c r="M52" s="244" t="str">
        <f>IF(L52="","",VLOOKUP(L52,'Cost Categories'!$A$112:$B$133,2,FALSE))</f>
        <v>Operational</v>
      </c>
      <c r="N52" s="256" t="s">
        <v>3368</v>
      </c>
      <c r="O52" s="260" t="s">
        <v>13</v>
      </c>
      <c r="P52" s="256" t="s">
        <v>3369</v>
      </c>
      <c r="Q52" s="253" t="s">
        <v>3372</v>
      </c>
      <c r="R52" s="253" t="s">
        <v>13</v>
      </c>
      <c r="S52" s="256" t="s">
        <v>111</v>
      </c>
      <c r="T52" s="256" t="s">
        <v>1613</v>
      </c>
      <c r="U52" s="244" t="s">
        <v>1087</v>
      </c>
      <c r="V52" s="244" t="s">
        <v>1309</v>
      </c>
      <c r="W52" s="244" t="s">
        <v>217</v>
      </c>
      <c r="X52" s="246">
        <v>0.8</v>
      </c>
      <c r="Y52" s="246" t="s">
        <v>6</v>
      </c>
      <c r="Z52" s="246" t="s">
        <v>6</v>
      </c>
      <c r="AA52" s="246" t="s">
        <v>6</v>
      </c>
      <c r="AB52" s="246" t="s">
        <v>6</v>
      </c>
      <c r="AC52" s="246" t="s">
        <v>6</v>
      </c>
      <c r="AD52" s="246" t="s">
        <v>6</v>
      </c>
      <c r="AE52" s="279" t="s">
        <v>22</v>
      </c>
      <c r="AF52" s="48" t="s">
        <v>22</v>
      </c>
      <c r="AG52" s="244" t="s">
        <v>6</v>
      </c>
      <c r="AI52" s="246" t="s">
        <v>6</v>
      </c>
      <c r="AJ52" s="257" t="s">
        <v>6</v>
      </c>
      <c r="AK52" s="246" t="s">
        <v>6</v>
      </c>
      <c r="AL52" s="246" t="s">
        <v>6</v>
      </c>
      <c r="AM52" s="246" t="s">
        <v>6</v>
      </c>
      <c r="AN52" s="258">
        <v>150000</v>
      </c>
      <c r="AO52" s="258">
        <v>12</v>
      </c>
      <c r="AP52" s="244" t="s">
        <v>1615</v>
      </c>
      <c r="AQ52" s="244" t="s">
        <v>1616</v>
      </c>
      <c r="AR52" s="250" t="s">
        <v>6</v>
      </c>
      <c r="AS52" s="250" t="s">
        <v>6</v>
      </c>
      <c r="AT52" s="250" t="s">
        <v>6</v>
      </c>
      <c r="AU52" s="250" t="s">
        <v>1617</v>
      </c>
      <c r="AV52" s="250" t="s">
        <v>1301</v>
      </c>
      <c r="AW52" s="252" t="s">
        <v>2949</v>
      </c>
      <c r="AX52" s="250" t="s">
        <v>118</v>
      </c>
      <c r="AY52" s="252" t="s">
        <v>6</v>
      </c>
      <c r="AZ52" s="252" t="s">
        <v>6</v>
      </c>
      <c r="BA52" s="244" t="s">
        <v>381</v>
      </c>
      <c r="BB52" s="244" t="s">
        <v>118</v>
      </c>
      <c r="BC52" s="244" t="s">
        <v>383</v>
      </c>
      <c r="BD52" s="244" t="s">
        <v>118</v>
      </c>
      <c r="BE52" s="244" t="s">
        <v>259</v>
      </c>
      <c r="BF52" s="244" t="s">
        <v>119</v>
      </c>
      <c r="BG52" s="252" t="s">
        <v>1564</v>
      </c>
      <c r="BH52" s="252" t="s">
        <v>118</v>
      </c>
      <c r="BI52" s="252" t="s">
        <v>134</v>
      </c>
      <c r="BJ52" s="252" t="s">
        <v>119</v>
      </c>
      <c r="BK52" s="252" t="s">
        <v>13</v>
      </c>
      <c r="BL52" s="252" t="s">
        <v>13</v>
      </c>
      <c r="BM52" s="250" t="s">
        <v>40</v>
      </c>
      <c r="BN52" s="250" t="s">
        <v>118</v>
      </c>
      <c r="BO52" s="250" t="s">
        <v>13</v>
      </c>
      <c r="BP52" s="250" t="s">
        <v>13</v>
      </c>
      <c r="BQ52" s="250" t="s">
        <v>226</v>
      </c>
      <c r="BR52" s="250" t="s">
        <v>118</v>
      </c>
      <c r="BS52" s="250" t="s">
        <v>40</v>
      </c>
      <c r="BT52" s="250" t="s">
        <v>118</v>
      </c>
      <c r="BU52" s="255" t="s">
        <v>6</v>
      </c>
      <c r="BV52" s="250" t="s">
        <v>6</v>
      </c>
      <c r="BW52" s="244" t="s">
        <v>6</v>
      </c>
      <c r="BX52" s="250" t="s">
        <v>6</v>
      </c>
      <c r="BY52" s="244" t="s">
        <v>6</v>
      </c>
      <c r="BZ52" s="250" t="s">
        <v>6</v>
      </c>
      <c r="CA52" s="244" t="s">
        <v>1619</v>
      </c>
      <c r="CB52" s="244" t="s">
        <v>6</v>
      </c>
      <c r="CC52" s="244" t="s">
        <v>6</v>
      </c>
      <c r="CD52" s="244" t="s">
        <v>6</v>
      </c>
    </row>
    <row r="53" spans="1:82" s="244" customFormat="1" ht="50" customHeight="1" x14ac:dyDescent="0.35">
      <c r="A53" s="259" t="s">
        <v>1609</v>
      </c>
      <c r="B53" s="244" t="s">
        <v>2880</v>
      </c>
      <c r="C53" s="244" t="s">
        <v>1571</v>
      </c>
      <c r="D53" s="244" t="s">
        <v>1573</v>
      </c>
      <c r="E53" s="244" t="s">
        <v>304</v>
      </c>
      <c r="F53" s="244" t="s">
        <v>2674</v>
      </c>
      <c r="G53" s="256" t="s">
        <v>2950</v>
      </c>
      <c r="H53" s="244" t="s">
        <v>3420</v>
      </c>
      <c r="I53" s="244" t="str">
        <f>IF(H53="","",VLOOKUP(H53,'Cost Categories'!$A$1:$B$66,2,FALSE))</f>
        <v>Recurring Services</v>
      </c>
      <c r="J53" s="244" t="s">
        <v>3297</v>
      </c>
      <c r="K53" s="244" t="str">
        <f>IF(J53="","",VLOOKUP(J53,'Cost Categories'!$A$70:$B$85,2,FALSE))</f>
        <v>Mixed</v>
      </c>
      <c r="L53" s="244" t="s">
        <v>3317</v>
      </c>
      <c r="M53" s="244" t="str">
        <f>IF(L53="","",VLOOKUP(L53,'Cost Categories'!$A$112:$B$133,2,FALSE))</f>
        <v>Ancillary</v>
      </c>
      <c r="N53" s="256" t="s">
        <v>3368</v>
      </c>
      <c r="O53" s="260" t="s">
        <v>13</v>
      </c>
      <c r="P53" s="256" t="s">
        <v>3371</v>
      </c>
      <c r="Q53" s="253" t="s">
        <v>3372</v>
      </c>
      <c r="R53" s="253" t="s">
        <v>13</v>
      </c>
      <c r="S53" s="256" t="s">
        <v>111</v>
      </c>
      <c r="T53" s="256" t="s">
        <v>1613</v>
      </c>
      <c r="U53" s="244" t="s">
        <v>1087</v>
      </c>
      <c r="V53" s="244" t="s">
        <v>1309</v>
      </c>
      <c r="W53" s="244" t="s">
        <v>217</v>
      </c>
      <c r="X53" s="246">
        <v>0.5</v>
      </c>
      <c r="Y53" s="246" t="s">
        <v>6</v>
      </c>
      <c r="Z53" s="246" t="s">
        <v>6</v>
      </c>
      <c r="AA53" s="246" t="s">
        <v>6</v>
      </c>
      <c r="AB53" s="246" t="s">
        <v>6</v>
      </c>
      <c r="AC53" s="246" t="s">
        <v>6</v>
      </c>
      <c r="AD53" s="246" t="s">
        <v>6</v>
      </c>
      <c r="AE53" s="279" t="s">
        <v>22</v>
      </c>
      <c r="AF53" s="48" t="s">
        <v>22</v>
      </c>
      <c r="AG53" s="244" t="s">
        <v>6</v>
      </c>
      <c r="AI53" s="246" t="s">
        <v>6</v>
      </c>
      <c r="AJ53" s="257" t="s">
        <v>6</v>
      </c>
      <c r="AK53" s="246" t="s">
        <v>6</v>
      </c>
      <c r="AL53" s="246" t="s">
        <v>6</v>
      </c>
      <c r="AM53" s="246" t="s">
        <v>6</v>
      </c>
      <c r="AN53" s="258">
        <v>150000</v>
      </c>
      <c r="AO53" s="258">
        <v>12</v>
      </c>
      <c r="AP53" s="244" t="s">
        <v>1615</v>
      </c>
      <c r="AQ53" s="244" t="s">
        <v>1616</v>
      </c>
      <c r="AR53" s="250" t="s">
        <v>6</v>
      </c>
      <c r="AS53" s="250" t="s">
        <v>6</v>
      </c>
      <c r="AT53" s="250" t="s">
        <v>6</v>
      </c>
      <c r="AU53" s="250" t="s">
        <v>1617</v>
      </c>
      <c r="AV53" s="250" t="s">
        <v>1301</v>
      </c>
      <c r="AW53" s="252" t="s">
        <v>2951</v>
      </c>
      <c r="AX53" s="250" t="s">
        <v>118</v>
      </c>
      <c r="AY53" s="252" t="s">
        <v>6</v>
      </c>
      <c r="AZ53" s="252" t="s">
        <v>6</v>
      </c>
      <c r="BA53" s="244" t="s">
        <v>381</v>
      </c>
      <c r="BB53" s="244" t="s">
        <v>118</v>
      </c>
      <c r="BC53" s="244" t="s">
        <v>383</v>
      </c>
      <c r="BD53" s="244" t="s">
        <v>118</v>
      </c>
      <c r="BE53" s="244" t="s">
        <v>259</v>
      </c>
      <c r="BF53" s="244" t="s">
        <v>119</v>
      </c>
      <c r="BG53" s="252" t="s">
        <v>1564</v>
      </c>
      <c r="BH53" s="252" t="s">
        <v>118</v>
      </c>
      <c r="BI53" s="252" t="s">
        <v>134</v>
      </c>
      <c r="BJ53" s="252" t="s">
        <v>119</v>
      </c>
      <c r="BK53" s="252" t="s">
        <v>13</v>
      </c>
      <c r="BL53" s="252" t="s">
        <v>13</v>
      </c>
      <c r="BM53" s="250" t="s">
        <v>40</v>
      </c>
      <c r="BN53" s="250" t="s">
        <v>118</v>
      </c>
      <c r="BO53" s="250" t="s">
        <v>13</v>
      </c>
      <c r="BP53" s="250" t="s">
        <v>13</v>
      </c>
      <c r="BQ53" s="250" t="s">
        <v>226</v>
      </c>
      <c r="BR53" s="250" t="s">
        <v>118</v>
      </c>
      <c r="BS53" s="250" t="s">
        <v>40</v>
      </c>
      <c r="BT53" s="250" t="s">
        <v>118</v>
      </c>
      <c r="BU53" s="255" t="s">
        <v>6</v>
      </c>
      <c r="BV53" s="250" t="s">
        <v>6</v>
      </c>
      <c r="BW53" s="244" t="s">
        <v>6</v>
      </c>
      <c r="BX53" s="250" t="s">
        <v>6</v>
      </c>
      <c r="BY53" s="244" t="s">
        <v>6</v>
      </c>
      <c r="BZ53" s="250" t="s">
        <v>6</v>
      </c>
      <c r="CA53" s="244" t="s">
        <v>1619</v>
      </c>
      <c r="CB53" s="244" t="s">
        <v>6</v>
      </c>
      <c r="CC53" s="244" t="s">
        <v>6</v>
      </c>
      <c r="CD53" s="244" t="s">
        <v>6</v>
      </c>
    </row>
    <row r="54" spans="1:82" s="244" customFormat="1" ht="50" customHeight="1" x14ac:dyDescent="0.35">
      <c r="A54" s="259" t="s">
        <v>1609</v>
      </c>
      <c r="B54" s="244" t="s">
        <v>2880</v>
      </c>
      <c r="C54" s="244" t="s">
        <v>1573</v>
      </c>
      <c r="D54" s="244" t="s">
        <v>1562</v>
      </c>
      <c r="E54" s="244" t="s">
        <v>304</v>
      </c>
      <c r="F54" s="244" t="s">
        <v>2674</v>
      </c>
      <c r="G54" s="256" t="s">
        <v>2952</v>
      </c>
      <c r="H54" s="244" t="s">
        <v>1310</v>
      </c>
      <c r="I54" s="244" t="str">
        <f>IF(H54="","",VLOOKUP(H54,'Cost Categories'!$A$1:$B$66,2,FALSE))</f>
        <v>Subtotal</v>
      </c>
      <c r="J54" s="244" t="s">
        <v>3297</v>
      </c>
      <c r="K54" s="244" t="s">
        <v>3297</v>
      </c>
      <c r="L54" s="244" t="s">
        <v>3297</v>
      </c>
      <c r="M54" s="244" t="str">
        <f>IF(L54="","",VLOOKUP(L54,'Cost Categories'!$A$112:$B$133,2,FALSE))</f>
        <v>Mixed</v>
      </c>
      <c r="N54" s="256" t="s">
        <v>3368</v>
      </c>
      <c r="O54" s="260" t="s">
        <v>13</v>
      </c>
      <c r="P54" s="256" t="s">
        <v>3416</v>
      </c>
      <c r="Q54" s="253" t="s">
        <v>3372</v>
      </c>
      <c r="R54" s="253" t="s">
        <v>13</v>
      </c>
      <c r="S54" s="256" t="s">
        <v>111</v>
      </c>
      <c r="T54" s="256" t="s">
        <v>1613</v>
      </c>
      <c r="U54" s="244" t="s">
        <v>1087</v>
      </c>
      <c r="V54" s="244" t="s">
        <v>1309</v>
      </c>
      <c r="W54" s="244" t="s">
        <v>217</v>
      </c>
      <c r="X54" s="246">
        <v>15</v>
      </c>
      <c r="Y54" s="246" t="s">
        <v>6</v>
      </c>
      <c r="Z54" s="246" t="s">
        <v>6</v>
      </c>
      <c r="AA54" s="246" t="s">
        <v>6</v>
      </c>
      <c r="AB54" s="246" t="s">
        <v>6</v>
      </c>
      <c r="AC54" s="246" t="s">
        <v>6</v>
      </c>
      <c r="AD54" s="246" t="s">
        <v>6</v>
      </c>
      <c r="AE54" s="279" t="s">
        <v>22</v>
      </c>
      <c r="AF54" s="48" t="s">
        <v>22</v>
      </c>
      <c r="AG54" s="244" t="s">
        <v>6</v>
      </c>
      <c r="AI54" s="246" t="s">
        <v>6</v>
      </c>
      <c r="AJ54" s="257" t="s">
        <v>6</v>
      </c>
      <c r="AK54" s="246" t="s">
        <v>6</v>
      </c>
      <c r="AL54" s="246" t="s">
        <v>6</v>
      </c>
      <c r="AM54" s="246" t="s">
        <v>6</v>
      </c>
      <c r="AN54" s="258">
        <v>150000</v>
      </c>
      <c r="AO54" s="258">
        <v>12</v>
      </c>
      <c r="AP54" s="244" t="s">
        <v>1615</v>
      </c>
      <c r="AQ54" s="244" t="s">
        <v>1616</v>
      </c>
      <c r="AR54" s="250" t="s">
        <v>6</v>
      </c>
      <c r="AS54" s="250" t="s">
        <v>6</v>
      </c>
      <c r="AT54" s="250" t="s">
        <v>6</v>
      </c>
      <c r="AU54" s="250" t="s">
        <v>1617</v>
      </c>
      <c r="AV54" s="250" t="s">
        <v>1301</v>
      </c>
      <c r="AW54" s="252" t="s">
        <v>1310</v>
      </c>
      <c r="AX54" s="250" t="s">
        <v>118</v>
      </c>
      <c r="AY54" s="252" t="s">
        <v>6</v>
      </c>
      <c r="AZ54" s="252" t="s">
        <v>6</v>
      </c>
      <c r="BA54" s="244" t="s">
        <v>381</v>
      </c>
      <c r="BB54" s="244" t="s">
        <v>118</v>
      </c>
      <c r="BC54" s="244" t="s">
        <v>383</v>
      </c>
      <c r="BD54" s="244" t="s">
        <v>118</v>
      </c>
      <c r="BE54" s="244" t="s">
        <v>259</v>
      </c>
      <c r="BF54" s="244" t="s">
        <v>119</v>
      </c>
      <c r="BG54" s="252" t="s">
        <v>1564</v>
      </c>
      <c r="BH54" s="252" t="s">
        <v>118</v>
      </c>
      <c r="BI54" s="252" t="s">
        <v>134</v>
      </c>
      <c r="BJ54" s="252" t="s">
        <v>119</v>
      </c>
      <c r="BK54" s="252" t="s">
        <v>13</v>
      </c>
      <c r="BL54" s="252" t="s">
        <v>13</v>
      </c>
      <c r="BM54" s="250" t="s">
        <v>40</v>
      </c>
      <c r="BN54" s="250" t="s">
        <v>118</v>
      </c>
      <c r="BO54" s="250" t="s">
        <v>13</v>
      </c>
      <c r="BP54" s="250" t="s">
        <v>13</v>
      </c>
      <c r="BQ54" s="250" t="s">
        <v>226</v>
      </c>
      <c r="BR54" s="250" t="s">
        <v>118</v>
      </c>
      <c r="BS54" s="250" t="s">
        <v>40</v>
      </c>
      <c r="BT54" s="250" t="s">
        <v>118</v>
      </c>
      <c r="BU54" s="255" t="s">
        <v>6</v>
      </c>
      <c r="BV54" s="250" t="s">
        <v>6</v>
      </c>
      <c r="BW54" s="244" t="s">
        <v>6</v>
      </c>
      <c r="BX54" s="250" t="s">
        <v>6</v>
      </c>
      <c r="BY54" s="244" t="s">
        <v>6</v>
      </c>
      <c r="BZ54" s="250" t="s">
        <v>6</v>
      </c>
      <c r="CA54" s="244" t="s">
        <v>1619</v>
      </c>
      <c r="CB54" s="244" t="s">
        <v>6</v>
      </c>
      <c r="CC54" s="244" t="s">
        <v>6</v>
      </c>
      <c r="CD54" s="244" t="s">
        <v>6</v>
      </c>
    </row>
    <row r="55" spans="1:82" s="244" customFormat="1" ht="50" customHeight="1" x14ac:dyDescent="0.35">
      <c r="A55" s="259" t="s">
        <v>1609</v>
      </c>
      <c r="B55" s="244" t="s">
        <v>2880</v>
      </c>
      <c r="C55" s="244" t="s">
        <v>358</v>
      </c>
      <c r="D55" s="244" t="s">
        <v>1562</v>
      </c>
      <c r="E55" s="244" t="s">
        <v>304</v>
      </c>
      <c r="F55" s="244" t="s">
        <v>2674</v>
      </c>
      <c r="G55" s="256" t="s">
        <v>2953</v>
      </c>
      <c r="H55" s="244" t="s">
        <v>1735</v>
      </c>
      <c r="I55" s="244" t="str">
        <f>IF(H55="","",VLOOKUP(H55,'Cost Categories'!$A$1:$B$66,2,FALSE))</f>
        <v>Recurring services</v>
      </c>
      <c r="J55" s="244" t="s">
        <v>3297</v>
      </c>
      <c r="K55" s="244" t="str">
        <f>IF(J55="","",VLOOKUP(J55,'Cost Categories'!$A$70:$B$85,2,FALSE))</f>
        <v>Mixed</v>
      </c>
      <c r="L55" s="244" t="s">
        <v>3421</v>
      </c>
      <c r="M55" s="244" t="str">
        <f>IF(L55="","",VLOOKUP(L55,'Cost Categories'!$A$112:$B$133,2,FALSE))</f>
        <v>Secondary service delivery</v>
      </c>
      <c r="N55" s="256" t="s">
        <v>3368</v>
      </c>
      <c r="O55" s="260" t="s">
        <v>13</v>
      </c>
      <c r="P55" s="256" t="s">
        <v>3371</v>
      </c>
      <c r="Q55" s="253" t="s">
        <v>3372</v>
      </c>
      <c r="R55" s="253" t="s">
        <v>13</v>
      </c>
      <c r="S55" s="256" t="s">
        <v>111</v>
      </c>
      <c r="T55" s="256" t="s">
        <v>1613</v>
      </c>
      <c r="U55" s="244" t="s">
        <v>1087</v>
      </c>
      <c r="V55" s="244" t="s">
        <v>1309</v>
      </c>
      <c r="W55" s="244" t="s">
        <v>217</v>
      </c>
      <c r="X55" s="246">
        <v>0</v>
      </c>
      <c r="Y55" s="246" t="s">
        <v>6</v>
      </c>
      <c r="Z55" s="246" t="s">
        <v>6</v>
      </c>
      <c r="AA55" s="246" t="s">
        <v>6</v>
      </c>
      <c r="AB55" s="246" t="s">
        <v>6</v>
      </c>
      <c r="AC55" s="246" t="s">
        <v>6</v>
      </c>
      <c r="AD55" s="246" t="s">
        <v>6</v>
      </c>
      <c r="AE55" s="279" t="s">
        <v>22</v>
      </c>
      <c r="AF55" s="48" t="s">
        <v>22</v>
      </c>
      <c r="AG55" s="244" t="s">
        <v>6</v>
      </c>
      <c r="AI55" s="246" t="s">
        <v>6</v>
      </c>
      <c r="AJ55" s="257" t="s">
        <v>6</v>
      </c>
      <c r="AK55" s="246" t="s">
        <v>6</v>
      </c>
      <c r="AL55" s="246" t="s">
        <v>6</v>
      </c>
      <c r="AM55" s="246" t="s">
        <v>6</v>
      </c>
      <c r="AN55" s="258">
        <v>150000</v>
      </c>
      <c r="AO55" s="258">
        <v>12</v>
      </c>
      <c r="AP55" s="244" t="s">
        <v>1615</v>
      </c>
      <c r="AQ55" s="244" t="s">
        <v>1616</v>
      </c>
      <c r="AR55" s="250" t="s">
        <v>6</v>
      </c>
      <c r="AS55" s="250" t="s">
        <v>6</v>
      </c>
      <c r="AT55" s="250" t="s">
        <v>6</v>
      </c>
      <c r="AU55" s="250" t="s">
        <v>1617</v>
      </c>
      <c r="AV55" s="250" t="s">
        <v>1301</v>
      </c>
      <c r="AW55" s="252" t="s">
        <v>2949</v>
      </c>
      <c r="AX55" s="250" t="s">
        <v>118</v>
      </c>
      <c r="AY55" s="252" t="s">
        <v>6</v>
      </c>
      <c r="AZ55" s="252" t="s">
        <v>6</v>
      </c>
      <c r="BA55" s="244" t="s">
        <v>381</v>
      </c>
      <c r="BB55" s="244" t="s">
        <v>118</v>
      </c>
      <c r="BC55" s="244" t="s">
        <v>383</v>
      </c>
      <c r="BD55" s="244" t="s">
        <v>118</v>
      </c>
      <c r="BE55" s="244" t="s">
        <v>259</v>
      </c>
      <c r="BF55" s="244" t="s">
        <v>119</v>
      </c>
      <c r="BG55" s="252" t="s">
        <v>1564</v>
      </c>
      <c r="BH55" s="252" t="s">
        <v>118</v>
      </c>
      <c r="BI55" s="252" t="s">
        <v>134</v>
      </c>
      <c r="BJ55" s="252" t="s">
        <v>119</v>
      </c>
      <c r="BK55" s="252" t="s">
        <v>13</v>
      </c>
      <c r="BL55" s="252" t="s">
        <v>13</v>
      </c>
      <c r="BM55" s="250" t="s">
        <v>40</v>
      </c>
      <c r="BN55" s="250" t="s">
        <v>118</v>
      </c>
      <c r="BO55" s="250" t="s">
        <v>13</v>
      </c>
      <c r="BP55" s="250" t="s">
        <v>13</v>
      </c>
      <c r="BQ55" s="250" t="s">
        <v>226</v>
      </c>
      <c r="BR55" s="250" t="s">
        <v>118</v>
      </c>
      <c r="BS55" s="250" t="s">
        <v>40</v>
      </c>
      <c r="BT55" s="250" t="s">
        <v>118</v>
      </c>
      <c r="BU55" s="255" t="s">
        <v>6</v>
      </c>
      <c r="BV55" s="250" t="s">
        <v>6</v>
      </c>
      <c r="BW55" s="244" t="s">
        <v>6</v>
      </c>
      <c r="BX55" s="250" t="s">
        <v>6</v>
      </c>
      <c r="BY55" s="244" t="s">
        <v>6</v>
      </c>
      <c r="BZ55" s="250" t="s">
        <v>6</v>
      </c>
      <c r="CA55" s="244" t="s">
        <v>1619</v>
      </c>
      <c r="CB55" s="244" t="s">
        <v>6</v>
      </c>
      <c r="CC55" s="244" t="s">
        <v>6</v>
      </c>
      <c r="CD55" s="244" t="s">
        <v>6</v>
      </c>
    </row>
    <row r="56" spans="1:82" s="244" customFormat="1" ht="50" customHeight="1" x14ac:dyDescent="0.35">
      <c r="A56" s="259" t="s">
        <v>1609</v>
      </c>
      <c r="B56" s="244" t="s">
        <v>2880</v>
      </c>
      <c r="C56" s="244" t="s">
        <v>1562</v>
      </c>
      <c r="D56" s="244">
        <v>999</v>
      </c>
      <c r="E56" s="244" t="s">
        <v>304</v>
      </c>
      <c r="F56" s="244" t="s">
        <v>2674</v>
      </c>
      <c r="G56" s="256" t="s">
        <v>2954</v>
      </c>
      <c r="H56" s="244" t="s">
        <v>1578</v>
      </c>
      <c r="I56" s="244" t="str">
        <f>IF(H56="","",VLOOKUP(H56,'Cost Categories'!$A$1:$B$66,2,FALSE))</f>
        <v>Total</v>
      </c>
      <c r="J56" s="244" t="s">
        <v>3297</v>
      </c>
      <c r="K56" s="244" t="str">
        <f>IF(J56="","",VLOOKUP(J56,'Cost Categories'!$A$70:$B$85,2,FALSE))</f>
        <v>Mixed</v>
      </c>
      <c r="L56" s="244" t="s">
        <v>3297</v>
      </c>
      <c r="M56" s="244" t="str">
        <f>IF(L56="","",VLOOKUP(L56,'Cost Categories'!$A$112:$B$133,2,FALSE))</f>
        <v>Mixed</v>
      </c>
      <c r="N56" s="256" t="s">
        <v>3368</v>
      </c>
      <c r="O56" s="260" t="s">
        <v>13</v>
      </c>
      <c r="P56" s="256" t="s">
        <v>3416</v>
      </c>
      <c r="Q56" s="253" t="s">
        <v>3372</v>
      </c>
      <c r="R56" s="253" t="s">
        <v>13</v>
      </c>
      <c r="S56" s="256" t="s">
        <v>111</v>
      </c>
      <c r="T56" s="256" t="s">
        <v>1613</v>
      </c>
      <c r="U56" s="244" t="s">
        <v>1087</v>
      </c>
      <c r="V56" s="244" t="s">
        <v>1309</v>
      </c>
      <c r="W56" s="244" t="s">
        <v>217</v>
      </c>
      <c r="X56" s="246">
        <v>15</v>
      </c>
      <c r="Y56" s="246" t="s">
        <v>6</v>
      </c>
      <c r="Z56" s="246" t="s">
        <v>6</v>
      </c>
      <c r="AA56" s="246" t="s">
        <v>6</v>
      </c>
      <c r="AB56" s="246" t="s">
        <v>6</v>
      </c>
      <c r="AC56" s="246" t="s">
        <v>6</v>
      </c>
      <c r="AD56" s="246" t="s">
        <v>6</v>
      </c>
      <c r="AE56" s="279" t="s">
        <v>22</v>
      </c>
      <c r="AF56" s="48" t="s">
        <v>22</v>
      </c>
      <c r="AG56" s="244" t="s">
        <v>6</v>
      </c>
      <c r="AI56" s="246" t="s">
        <v>6</v>
      </c>
      <c r="AJ56" s="257" t="s">
        <v>6</v>
      </c>
      <c r="AK56" s="246" t="s">
        <v>6</v>
      </c>
      <c r="AL56" s="246" t="s">
        <v>6</v>
      </c>
      <c r="AM56" s="246" t="s">
        <v>6</v>
      </c>
      <c r="AN56" s="258">
        <v>150000</v>
      </c>
      <c r="AO56" s="258">
        <v>12</v>
      </c>
      <c r="AP56" s="244" t="s">
        <v>1615</v>
      </c>
      <c r="AQ56" s="244" t="s">
        <v>1616</v>
      </c>
      <c r="AR56" s="250" t="s">
        <v>6</v>
      </c>
      <c r="AS56" s="250" t="s">
        <v>6</v>
      </c>
      <c r="AT56" s="250" t="s">
        <v>6</v>
      </c>
      <c r="AU56" s="250" t="s">
        <v>1617</v>
      </c>
      <c r="AV56" s="250" t="s">
        <v>1301</v>
      </c>
      <c r="AW56" s="252" t="s">
        <v>361</v>
      </c>
      <c r="AX56" s="250" t="s">
        <v>118</v>
      </c>
      <c r="AY56" s="252" t="s">
        <v>6</v>
      </c>
      <c r="AZ56" s="252" t="s">
        <v>6</v>
      </c>
      <c r="BA56" s="244" t="s">
        <v>381</v>
      </c>
      <c r="BB56" s="244" t="s">
        <v>118</v>
      </c>
      <c r="BC56" s="244" t="s">
        <v>383</v>
      </c>
      <c r="BD56" s="244" t="s">
        <v>118</v>
      </c>
      <c r="BE56" s="244" t="s">
        <v>259</v>
      </c>
      <c r="BF56" s="244" t="s">
        <v>119</v>
      </c>
      <c r="BG56" s="252" t="s">
        <v>1564</v>
      </c>
      <c r="BH56" s="252" t="s">
        <v>118</v>
      </c>
      <c r="BI56" s="252" t="s">
        <v>134</v>
      </c>
      <c r="BJ56" s="252" t="s">
        <v>119</v>
      </c>
      <c r="BK56" s="252" t="s">
        <v>13</v>
      </c>
      <c r="BL56" s="252" t="s">
        <v>13</v>
      </c>
      <c r="BM56" s="250" t="s">
        <v>40</v>
      </c>
      <c r="BN56" s="250" t="s">
        <v>118</v>
      </c>
      <c r="BO56" s="250" t="s">
        <v>13</v>
      </c>
      <c r="BP56" s="250" t="s">
        <v>13</v>
      </c>
      <c r="BQ56" s="250" t="s">
        <v>226</v>
      </c>
      <c r="BR56" s="250" t="s">
        <v>118</v>
      </c>
      <c r="BS56" s="250" t="s">
        <v>40</v>
      </c>
      <c r="BT56" s="250" t="s">
        <v>118</v>
      </c>
      <c r="BU56" s="255" t="s">
        <v>6</v>
      </c>
      <c r="BV56" s="250" t="s">
        <v>6</v>
      </c>
      <c r="BW56" s="244" t="s">
        <v>6</v>
      </c>
      <c r="BX56" s="250" t="s">
        <v>6</v>
      </c>
      <c r="BY56" s="244" t="s">
        <v>6</v>
      </c>
      <c r="BZ56" s="250" t="s">
        <v>6</v>
      </c>
      <c r="CA56" s="244" t="s">
        <v>1619</v>
      </c>
      <c r="CB56" s="244" t="s">
        <v>6</v>
      </c>
      <c r="CC56" s="244" t="s">
        <v>6</v>
      </c>
      <c r="CD56" s="244" t="s">
        <v>6</v>
      </c>
    </row>
    <row r="57" spans="1:82" s="244" customFormat="1" ht="50" customHeight="1" x14ac:dyDescent="0.35">
      <c r="A57" s="259" t="s">
        <v>2940</v>
      </c>
      <c r="B57" s="244" t="s">
        <v>2880</v>
      </c>
      <c r="C57" s="244" t="s">
        <v>1538</v>
      </c>
      <c r="D57" s="244" t="s">
        <v>1573</v>
      </c>
      <c r="E57" s="244" t="s">
        <v>304</v>
      </c>
      <c r="F57" s="244" t="s">
        <v>2674</v>
      </c>
      <c r="G57" s="256" t="s">
        <v>2955</v>
      </c>
      <c r="H57" s="244" t="s">
        <v>407</v>
      </c>
      <c r="I57" s="244" t="str">
        <f>IF(H57="","",VLOOKUP(H57,'Cost Categories'!$A$1:$B$66,2,FALSE))</f>
        <v>Recurring goods</v>
      </c>
      <c r="J57" s="244" t="s">
        <v>3288</v>
      </c>
      <c r="K57" s="244" t="str">
        <f>IF(J57="","",VLOOKUP(J57,'Cost Categories'!$A$70:$B$85,2,FALSE))</f>
        <v>Recurrent - other</v>
      </c>
      <c r="L57" s="244" t="s">
        <v>3417</v>
      </c>
      <c r="M57" s="244" t="str">
        <f>IF(L57="","",VLOOKUP(L57,'Cost Categories'!$A$112:$B$133,2,FALSE))</f>
        <v>Primary service delivery</v>
      </c>
      <c r="N57" s="256" t="s">
        <v>3368</v>
      </c>
      <c r="O57" s="260" t="s">
        <v>1245</v>
      </c>
      <c r="P57" s="256" t="s">
        <v>3371</v>
      </c>
      <c r="Q57" s="253" t="s">
        <v>3372</v>
      </c>
      <c r="R57" s="253" t="s">
        <v>13</v>
      </c>
      <c r="S57" s="256" t="s">
        <v>111</v>
      </c>
      <c r="T57" s="256" t="s">
        <v>2956</v>
      </c>
      <c r="U57" s="244" t="s">
        <v>1087</v>
      </c>
      <c r="V57" s="244" t="s">
        <v>1309</v>
      </c>
      <c r="W57" s="244" t="s">
        <v>217</v>
      </c>
      <c r="X57" s="246">
        <v>21</v>
      </c>
      <c r="Y57" s="246" t="s">
        <v>6</v>
      </c>
      <c r="Z57" s="246" t="s">
        <v>6</v>
      </c>
      <c r="AA57" s="246" t="s">
        <v>6</v>
      </c>
      <c r="AB57" s="246" t="s">
        <v>6</v>
      </c>
      <c r="AC57" s="246" t="s">
        <v>6</v>
      </c>
      <c r="AD57" s="246" t="s">
        <v>6</v>
      </c>
      <c r="AE57" s="279" t="s">
        <v>22</v>
      </c>
      <c r="AF57" s="48" t="s">
        <v>22</v>
      </c>
      <c r="AG57" s="244" t="s">
        <v>6</v>
      </c>
      <c r="AI57" s="246" t="s">
        <v>6</v>
      </c>
      <c r="AJ57" s="257" t="s">
        <v>6</v>
      </c>
      <c r="AK57" s="246" t="s">
        <v>6</v>
      </c>
      <c r="AL57" s="246" t="s">
        <v>6</v>
      </c>
      <c r="AM57" s="246" t="s">
        <v>6</v>
      </c>
      <c r="AN57" s="258">
        <v>150000</v>
      </c>
      <c r="AO57" s="258">
        <v>12</v>
      </c>
      <c r="AP57" s="244" t="s">
        <v>1615</v>
      </c>
      <c r="AQ57" s="244" t="s">
        <v>1616</v>
      </c>
      <c r="AR57" s="250" t="s">
        <v>6</v>
      </c>
      <c r="AS57" s="250" t="s">
        <v>6</v>
      </c>
      <c r="AT57" s="250" t="s">
        <v>6</v>
      </c>
      <c r="AU57" s="250" t="s">
        <v>1617</v>
      </c>
      <c r="AV57" s="250" t="s">
        <v>1301</v>
      </c>
      <c r="AW57" s="252" t="s">
        <v>1618</v>
      </c>
      <c r="AX57" s="250" t="s">
        <v>118</v>
      </c>
      <c r="AY57" s="252" t="s">
        <v>6</v>
      </c>
      <c r="AZ57" s="252" t="s">
        <v>6</v>
      </c>
      <c r="BA57" s="244" t="s">
        <v>381</v>
      </c>
      <c r="BB57" s="244" t="s">
        <v>118</v>
      </c>
      <c r="BC57" s="244" t="s">
        <v>383</v>
      </c>
      <c r="BD57" s="244" t="s">
        <v>118</v>
      </c>
      <c r="BE57" s="244" t="s">
        <v>259</v>
      </c>
      <c r="BF57" s="244" t="s">
        <v>119</v>
      </c>
      <c r="BG57" s="252" t="s">
        <v>1564</v>
      </c>
      <c r="BH57" s="252" t="s">
        <v>118</v>
      </c>
      <c r="BI57" s="252" t="s">
        <v>134</v>
      </c>
      <c r="BJ57" s="252" t="s">
        <v>119</v>
      </c>
      <c r="BK57" s="252" t="s">
        <v>13</v>
      </c>
      <c r="BL57" s="252" t="s">
        <v>13</v>
      </c>
      <c r="BM57" s="250" t="s">
        <v>40</v>
      </c>
      <c r="BN57" s="250" t="s">
        <v>118</v>
      </c>
      <c r="BO57" s="250" t="s">
        <v>13</v>
      </c>
      <c r="BP57" s="250" t="s">
        <v>13</v>
      </c>
      <c r="BQ57" s="250" t="s">
        <v>226</v>
      </c>
      <c r="BR57" s="250" t="s">
        <v>118</v>
      </c>
      <c r="BS57" s="250" t="s">
        <v>40</v>
      </c>
      <c r="BT57" s="250" t="s">
        <v>118</v>
      </c>
      <c r="BU57" s="255" t="s">
        <v>6</v>
      </c>
      <c r="BV57" s="250" t="s">
        <v>6</v>
      </c>
      <c r="BW57" s="244" t="s">
        <v>6</v>
      </c>
      <c r="BX57" s="250" t="s">
        <v>6</v>
      </c>
      <c r="BY57" s="244" t="s">
        <v>6</v>
      </c>
      <c r="BZ57" s="250" t="s">
        <v>6</v>
      </c>
      <c r="CA57" s="244" t="s">
        <v>1619</v>
      </c>
      <c r="CB57" s="244" t="s">
        <v>6</v>
      </c>
      <c r="CC57" s="244" t="s">
        <v>6</v>
      </c>
      <c r="CD57" s="244" t="s">
        <v>6</v>
      </c>
    </row>
    <row r="58" spans="1:82" s="244" customFormat="1" ht="50" customHeight="1" x14ac:dyDescent="0.35">
      <c r="A58" s="259" t="s">
        <v>2940</v>
      </c>
      <c r="B58" s="244" t="s">
        <v>2880</v>
      </c>
      <c r="C58" s="244" t="s">
        <v>1548</v>
      </c>
      <c r="D58" s="244" t="s">
        <v>1573</v>
      </c>
      <c r="E58" s="244" t="s">
        <v>304</v>
      </c>
      <c r="F58" s="244" t="s">
        <v>2674</v>
      </c>
      <c r="G58" s="256" t="s">
        <v>2943</v>
      </c>
      <c r="H58" s="244" t="s">
        <v>359</v>
      </c>
      <c r="I58" s="244" t="str">
        <f>IF(H58="","",VLOOKUP(H58,'Cost Categories'!$A$1:$B$66,2,FALSE))</f>
        <v>Capital</v>
      </c>
      <c r="J58" s="244" t="s">
        <v>3276</v>
      </c>
      <c r="K58" s="244" t="str">
        <f>IF(J58="","",VLOOKUP(J58,'Cost Categories'!$A$70:$B$85,2,FALSE))</f>
        <v>Capital</v>
      </c>
      <c r="L58" s="244" t="s">
        <v>3417</v>
      </c>
      <c r="M58" s="244" t="str">
        <f>IF(L58="","",VLOOKUP(L58,'Cost Categories'!$A$112:$B$133,2,FALSE))</f>
        <v>Primary service delivery</v>
      </c>
      <c r="N58" s="256" t="s">
        <v>3368</v>
      </c>
      <c r="O58" s="260" t="s">
        <v>1245</v>
      </c>
      <c r="P58" s="256" t="s">
        <v>3369</v>
      </c>
      <c r="Q58" s="253" t="s">
        <v>3372</v>
      </c>
      <c r="R58" s="253" t="s">
        <v>13</v>
      </c>
      <c r="S58" s="256" t="s">
        <v>1888</v>
      </c>
      <c r="T58" s="256" t="s">
        <v>2956</v>
      </c>
      <c r="U58" s="244" t="s">
        <v>1087</v>
      </c>
      <c r="V58" s="244" t="s">
        <v>1309</v>
      </c>
      <c r="W58" s="244" t="s">
        <v>217</v>
      </c>
      <c r="X58" s="246">
        <v>8</v>
      </c>
      <c r="Y58" s="246" t="s">
        <v>6</v>
      </c>
      <c r="Z58" s="246" t="s">
        <v>6</v>
      </c>
      <c r="AA58" s="246" t="s">
        <v>6</v>
      </c>
      <c r="AB58" s="246" t="s">
        <v>6</v>
      </c>
      <c r="AC58" s="246" t="s">
        <v>6</v>
      </c>
      <c r="AD58" s="246" t="s">
        <v>6</v>
      </c>
      <c r="AE58" s="279" t="s">
        <v>22</v>
      </c>
      <c r="AF58" s="48" t="s">
        <v>22</v>
      </c>
      <c r="AG58" s="244" t="s">
        <v>6</v>
      </c>
      <c r="AI58" s="246" t="s">
        <v>6</v>
      </c>
      <c r="AJ58" s="257" t="s">
        <v>6</v>
      </c>
      <c r="AK58" s="246" t="s">
        <v>6</v>
      </c>
      <c r="AL58" s="246" t="s">
        <v>6</v>
      </c>
      <c r="AM58" s="246" t="s">
        <v>6</v>
      </c>
      <c r="AN58" s="258">
        <v>150000</v>
      </c>
      <c r="AO58" s="258">
        <v>12</v>
      </c>
      <c r="AP58" s="244" t="s">
        <v>1615</v>
      </c>
      <c r="AQ58" s="244" t="s">
        <v>1616</v>
      </c>
      <c r="AR58" s="250" t="s">
        <v>6</v>
      </c>
      <c r="AS58" s="250" t="s">
        <v>6</v>
      </c>
      <c r="AT58" s="250" t="s">
        <v>6</v>
      </c>
      <c r="AU58" s="250" t="s">
        <v>1617</v>
      </c>
      <c r="AV58" s="250" t="s">
        <v>1301</v>
      </c>
      <c r="AW58" s="252" t="s">
        <v>1618</v>
      </c>
      <c r="AX58" s="250" t="s">
        <v>118</v>
      </c>
      <c r="AY58" s="252" t="s">
        <v>6</v>
      </c>
      <c r="AZ58" s="252" t="s">
        <v>6</v>
      </c>
      <c r="BA58" s="244" t="s">
        <v>381</v>
      </c>
      <c r="BB58" s="244" t="s">
        <v>118</v>
      </c>
      <c r="BC58" s="244" t="s">
        <v>383</v>
      </c>
      <c r="BD58" s="244" t="s">
        <v>118</v>
      </c>
      <c r="BE58" s="244" t="s">
        <v>259</v>
      </c>
      <c r="BF58" s="244" t="s">
        <v>119</v>
      </c>
      <c r="BG58" s="252" t="s">
        <v>1564</v>
      </c>
      <c r="BH58" s="252" t="s">
        <v>118</v>
      </c>
      <c r="BI58" s="252" t="s">
        <v>134</v>
      </c>
      <c r="BJ58" s="252" t="s">
        <v>119</v>
      </c>
      <c r="BK58" s="252" t="s">
        <v>13</v>
      </c>
      <c r="BL58" s="252" t="s">
        <v>13</v>
      </c>
      <c r="BM58" s="250" t="s">
        <v>40</v>
      </c>
      <c r="BN58" s="250" t="s">
        <v>118</v>
      </c>
      <c r="BO58" s="250" t="s">
        <v>13</v>
      </c>
      <c r="BP58" s="250" t="s">
        <v>13</v>
      </c>
      <c r="BQ58" s="250" t="s">
        <v>226</v>
      </c>
      <c r="BR58" s="250" t="s">
        <v>118</v>
      </c>
      <c r="BS58" s="250" t="s">
        <v>40</v>
      </c>
      <c r="BT58" s="250" t="s">
        <v>118</v>
      </c>
      <c r="BU58" s="255" t="s">
        <v>6</v>
      </c>
      <c r="BV58" s="250" t="s">
        <v>6</v>
      </c>
      <c r="BW58" s="244" t="s">
        <v>6</v>
      </c>
      <c r="BX58" s="250" t="s">
        <v>6</v>
      </c>
      <c r="BY58" s="244" t="s">
        <v>173</v>
      </c>
      <c r="BZ58" s="250" t="s">
        <v>118</v>
      </c>
      <c r="CA58" s="244" t="s">
        <v>1619</v>
      </c>
      <c r="CB58" s="244" t="s">
        <v>6</v>
      </c>
      <c r="CC58" s="244" t="s">
        <v>6</v>
      </c>
      <c r="CD58" s="244" t="s">
        <v>6</v>
      </c>
    </row>
    <row r="59" spans="1:82" s="244" customFormat="1" ht="50" customHeight="1" x14ac:dyDescent="0.35">
      <c r="A59" s="259" t="s">
        <v>2940</v>
      </c>
      <c r="B59" s="244" t="s">
        <v>2880</v>
      </c>
      <c r="C59" s="244" t="s">
        <v>356</v>
      </c>
      <c r="D59" s="244" t="s">
        <v>1573</v>
      </c>
      <c r="E59" s="244" t="s">
        <v>304</v>
      </c>
      <c r="F59" s="244" t="s">
        <v>2674</v>
      </c>
      <c r="G59" s="256" t="s">
        <v>2944</v>
      </c>
      <c r="H59" s="244" t="s">
        <v>348</v>
      </c>
      <c r="I59" s="244" t="str">
        <f>IF(H59="","",VLOOKUP(H59,'Cost Categories'!$A$1:$B$66,2,FALSE))</f>
        <v>Recurring services</v>
      </c>
      <c r="J59" s="244" t="s">
        <v>3297</v>
      </c>
      <c r="K59" s="244" t="str">
        <f>IF(J59="","",VLOOKUP(J59,'Cost Categories'!$A$70:$B$85,2,FALSE))</f>
        <v>Mixed</v>
      </c>
      <c r="L59" s="244" t="s">
        <v>3315</v>
      </c>
      <c r="M59" s="244" t="str">
        <f>IF(L59="","",VLOOKUP(L59,'Cost Categories'!$A$112:$B$133,2,FALSE))</f>
        <v>Ancillary</v>
      </c>
      <c r="N59" s="256" t="s">
        <v>3368</v>
      </c>
      <c r="O59" s="260" t="s">
        <v>13</v>
      </c>
      <c r="P59" s="256" t="s">
        <v>3371</v>
      </c>
      <c r="Q59" s="253" t="s">
        <v>3372</v>
      </c>
      <c r="R59" s="253" t="s">
        <v>13</v>
      </c>
      <c r="S59" s="256" t="s">
        <v>111</v>
      </c>
      <c r="T59" s="256" t="s">
        <v>2956</v>
      </c>
      <c r="U59" s="244" t="s">
        <v>1087</v>
      </c>
      <c r="V59" s="244" t="s">
        <v>1309</v>
      </c>
      <c r="W59" s="244" t="s">
        <v>217</v>
      </c>
      <c r="X59" s="246">
        <v>6</v>
      </c>
      <c r="Y59" s="246" t="s">
        <v>6</v>
      </c>
      <c r="Z59" s="246" t="s">
        <v>6</v>
      </c>
      <c r="AA59" s="246" t="s">
        <v>6</v>
      </c>
      <c r="AB59" s="246" t="s">
        <v>6</v>
      </c>
      <c r="AC59" s="246" t="s">
        <v>6</v>
      </c>
      <c r="AD59" s="246" t="s">
        <v>6</v>
      </c>
      <c r="AE59" s="279" t="s">
        <v>22</v>
      </c>
      <c r="AF59" s="48" t="s">
        <v>22</v>
      </c>
      <c r="AG59" s="244" t="s">
        <v>6</v>
      </c>
      <c r="AI59" s="246" t="s">
        <v>6</v>
      </c>
      <c r="AJ59" s="257" t="s">
        <v>6</v>
      </c>
      <c r="AK59" s="246" t="s">
        <v>6</v>
      </c>
      <c r="AL59" s="246" t="s">
        <v>6</v>
      </c>
      <c r="AM59" s="246" t="s">
        <v>6</v>
      </c>
      <c r="AN59" s="258">
        <v>150000</v>
      </c>
      <c r="AO59" s="258">
        <v>12</v>
      </c>
      <c r="AP59" s="244" t="s">
        <v>1615</v>
      </c>
      <c r="AQ59" s="244" t="s">
        <v>1616</v>
      </c>
      <c r="AR59" s="250" t="s">
        <v>6</v>
      </c>
      <c r="AS59" s="250" t="s">
        <v>6</v>
      </c>
      <c r="AT59" s="250" t="s">
        <v>6</v>
      </c>
      <c r="AU59" s="250" t="s">
        <v>1617</v>
      </c>
      <c r="AV59" s="250" t="s">
        <v>1301</v>
      </c>
      <c r="AW59" s="252" t="s">
        <v>1618</v>
      </c>
      <c r="AX59" s="250" t="s">
        <v>118</v>
      </c>
      <c r="AY59" s="252" t="s">
        <v>6</v>
      </c>
      <c r="AZ59" s="252" t="s">
        <v>6</v>
      </c>
      <c r="BA59" s="244" t="s">
        <v>381</v>
      </c>
      <c r="BB59" s="244" t="s">
        <v>118</v>
      </c>
      <c r="BC59" s="244" t="s">
        <v>383</v>
      </c>
      <c r="BD59" s="244" t="s">
        <v>118</v>
      </c>
      <c r="BE59" s="244" t="s">
        <v>259</v>
      </c>
      <c r="BF59" s="244" t="s">
        <v>119</v>
      </c>
      <c r="BG59" s="252" t="s">
        <v>1564</v>
      </c>
      <c r="BH59" s="252" t="s">
        <v>118</v>
      </c>
      <c r="BI59" s="252" t="s">
        <v>134</v>
      </c>
      <c r="BJ59" s="252" t="s">
        <v>119</v>
      </c>
      <c r="BK59" s="252" t="s">
        <v>13</v>
      </c>
      <c r="BL59" s="252" t="s">
        <v>13</v>
      </c>
      <c r="BM59" s="250" t="s">
        <v>40</v>
      </c>
      <c r="BN59" s="250" t="s">
        <v>118</v>
      </c>
      <c r="BO59" s="250" t="s">
        <v>13</v>
      </c>
      <c r="BP59" s="250" t="s">
        <v>13</v>
      </c>
      <c r="BQ59" s="250" t="s">
        <v>226</v>
      </c>
      <c r="BR59" s="250" t="s">
        <v>118</v>
      </c>
      <c r="BS59" s="250" t="s">
        <v>40</v>
      </c>
      <c r="BT59" s="250" t="s">
        <v>118</v>
      </c>
      <c r="BU59" s="255" t="s">
        <v>6</v>
      </c>
      <c r="BV59" s="250" t="s">
        <v>6</v>
      </c>
      <c r="BW59" s="244" t="s">
        <v>6</v>
      </c>
      <c r="BX59" s="250" t="s">
        <v>6</v>
      </c>
      <c r="BY59" s="244" t="s">
        <v>6</v>
      </c>
      <c r="BZ59" s="250" t="s">
        <v>6</v>
      </c>
      <c r="CA59" s="244" t="s">
        <v>1619</v>
      </c>
      <c r="CB59" s="244" t="s">
        <v>6</v>
      </c>
      <c r="CC59" s="244" t="s">
        <v>6</v>
      </c>
      <c r="CD59" s="244" t="s">
        <v>6</v>
      </c>
    </row>
    <row r="60" spans="1:82" s="244" customFormat="1" ht="50" customHeight="1" x14ac:dyDescent="0.35">
      <c r="A60" s="259" t="s">
        <v>2940</v>
      </c>
      <c r="B60" s="244" t="s">
        <v>2880</v>
      </c>
      <c r="C60" s="244" t="s">
        <v>1555</v>
      </c>
      <c r="D60" s="244" t="s">
        <v>1573</v>
      </c>
      <c r="E60" s="244" t="s">
        <v>304</v>
      </c>
      <c r="F60" s="244" t="s">
        <v>2674</v>
      </c>
      <c r="G60" s="256" t="s">
        <v>2957</v>
      </c>
      <c r="H60" s="244" t="s">
        <v>3351</v>
      </c>
      <c r="I60" s="244" t="str">
        <f>IF(H60="","",VLOOKUP(H60,'Cost Categories'!$A$1:$B$66,2,FALSE))</f>
        <v>Personnel</v>
      </c>
      <c r="J60" s="244" t="s">
        <v>3271</v>
      </c>
      <c r="K60" s="244" t="str">
        <f>IF(J60="","",VLOOKUP(J60,'Cost Categories'!$A$70:$B$85,2,FALSE))</f>
        <v>Personnel</v>
      </c>
      <c r="L60" s="244" t="s">
        <v>3307</v>
      </c>
      <c r="M60" s="244" t="str">
        <f>IF(L60="","",VLOOKUP(L60,'Cost Categories'!$A$112:$B$133,2,FALSE))</f>
        <v>Primary service delivery</v>
      </c>
      <c r="N60" s="256" t="s">
        <v>3368</v>
      </c>
      <c r="O60" s="260" t="s">
        <v>13</v>
      </c>
      <c r="P60" s="256" t="s">
        <v>3369</v>
      </c>
      <c r="Q60" s="253" t="s">
        <v>3372</v>
      </c>
      <c r="R60" s="253" t="s">
        <v>13</v>
      </c>
      <c r="S60" s="256" t="s">
        <v>517</v>
      </c>
      <c r="T60" s="256" t="s">
        <v>2956</v>
      </c>
      <c r="U60" s="244" t="s">
        <v>1087</v>
      </c>
      <c r="V60" s="244" t="s">
        <v>1309</v>
      </c>
      <c r="W60" s="244" t="s">
        <v>217</v>
      </c>
      <c r="X60" s="246">
        <v>6</v>
      </c>
      <c r="Y60" s="246" t="s">
        <v>6</v>
      </c>
      <c r="Z60" s="246" t="s">
        <v>6</v>
      </c>
      <c r="AA60" s="246" t="s">
        <v>6</v>
      </c>
      <c r="AB60" s="246" t="s">
        <v>6</v>
      </c>
      <c r="AC60" s="246" t="s">
        <v>6</v>
      </c>
      <c r="AD60" s="246" t="s">
        <v>6</v>
      </c>
      <c r="AE60" s="279" t="s">
        <v>22</v>
      </c>
      <c r="AF60" s="48" t="s">
        <v>22</v>
      </c>
      <c r="AG60" s="244" t="s">
        <v>6</v>
      </c>
      <c r="AI60" s="246" t="s">
        <v>6</v>
      </c>
      <c r="AJ60" s="257" t="s">
        <v>6</v>
      </c>
      <c r="AK60" s="246" t="s">
        <v>6</v>
      </c>
      <c r="AL60" s="246" t="s">
        <v>6</v>
      </c>
      <c r="AM60" s="246" t="s">
        <v>6</v>
      </c>
      <c r="AN60" s="258">
        <v>150000</v>
      </c>
      <c r="AO60" s="258">
        <v>12</v>
      </c>
      <c r="AP60" s="244" t="s">
        <v>1615</v>
      </c>
      <c r="AQ60" s="244" t="s">
        <v>1616</v>
      </c>
      <c r="AR60" s="250" t="s">
        <v>6</v>
      </c>
      <c r="AS60" s="250" t="s">
        <v>6</v>
      </c>
      <c r="AT60" s="250" t="s">
        <v>6</v>
      </c>
      <c r="AU60" s="250" t="s">
        <v>1617</v>
      </c>
      <c r="AV60" s="250" t="s">
        <v>1301</v>
      </c>
      <c r="AW60" s="252" t="s">
        <v>1618</v>
      </c>
      <c r="AX60" s="250" t="s">
        <v>118</v>
      </c>
      <c r="AY60" s="252" t="s">
        <v>6</v>
      </c>
      <c r="AZ60" s="252" t="s">
        <v>6</v>
      </c>
      <c r="BA60" s="244" t="s">
        <v>381</v>
      </c>
      <c r="BB60" s="244" t="s">
        <v>118</v>
      </c>
      <c r="BC60" s="244" t="s">
        <v>383</v>
      </c>
      <c r="BD60" s="244" t="s">
        <v>118</v>
      </c>
      <c r="BE60" s="244" t="s">
        <v>259</v>
      </c>
      <c r="BF60" s="244" t="s">
        <v>119</v>
      </c>
      <c r="BG60" s="252" t="s">
        <v>1564</v>
      </c>
      <c r="BH60" s="252" t="s">
        <v>118</v>
      </c>
      <c r="BI60" s="252" t="s">
        <v>134</v>
      </c>
      <c r="BJ60" s="252" t="s">
        <v>119</v>
      </c>
      <c r="BK60" s="252" t="s">
        <v>13</v>
      </c>
      <c r="BL60" s="252" t="s">
        <v>13</v>
      </c>
      <c r="BM60" s="250" t="s">
        <v>40</v>
      </c>
      <c r="BN60" s="250" t="s">
        <v>118</v>
      </c>
      <c r="BO60" s="250" t="s">
        <v>13</v>
      </c>
      <c r="BP60" s="250" t="s">
        <v>13</v>
      </c>
      <c r="BQ60" s="250" t="s">
        <v>226</v>
      </c>
      <c r="BR60" s="250" t="s">
        <v>118</v>
      </c>
      <c r="BS60" s="250" t="s">
        <v>40</v>
      </c>
      <c r="BT60" s="250" t="s">
        <v>118</v>
      </c>
      <c r="BU60" s="255" t="s">
        <v>6</v>
      </c>
      <c r="BV60" s="250" t="s">
        <v>6</v>
      </c>
      <c r="BW60" s="244" t="s">
        <v>6</v>
      </c>
      <c r="BX60" s="250" t="s">
        <v>6</v>
      </c>
      <c r="BY60" s="244" t="s">
        <v>6</v>
      </c>
      <c r="BZ60" s="250" t="s">
        <v>6</v>
      </c>
      <c r="CA60" s="244" t="s">
        <v>1619</v>
      </c>
      <c r="CB60" s="244" t="s">
        <v>6</v>
      </c>
      <c r="CC60" s="244" t="s">
        <v>6</v>
      </c>
      <c r="CD60" s="244" t="s">
        <v>6</v>
      </c>
    </row>
    <row r="61" spans="1:82" s="244" customFormat="1" ht="50" customHeight="1" x14ac:dyDescent="0.35">
      <c r="A61" s="259" t="s">
        <v>2940</v>
      </c>
      <c r="B61" s="244" t="s">
        <v>2880</v>
      </c>
      <c r="C61" s="244" t="s">
        <v>1540</v>
      </c>
      <c r="D61" s="244" t="s">
        <v>1573</v>
      </c>
      <c r="E61" s="244" t="s">
        <v>304</v>
      </c>
      <c r="F61" s="244" t="s">
        <v>2674</v>
      </c>
      <c r="G61" s="256" t="s">
        <v>2946</v>
      </c>
      <c r="H61" s="244" t="s">
        <v>2083</v>
      </c>
      <c r="I61" s="244" t="str">
        <f>IF(H61="","",VLOOKUP(H61,'Cost Categories'!$A$1:$B$66,2,FALSE))</f>
        <v>Recurring services</v>
      </c>
      <c r="J61" s="244" t="s">
        <v>3297</v>
      </c>
      <c r="K61" s="244" t="str">
        <f>IF(J61="","",VLOOKUP(J61,'Cost Categories'!$A$70:$B$85,2,FALSE))</f>
        <v>Mixed</v>
      </c>
      <c r="L61" s="244" t="s">
        <v>2083</v>
      </c>
      <c r="M61" s="244" t="str">
        <f>IF(L61="","",VLOOKUP(L61,'Cost Categories'!$A$112:$B$133,2,FALSE))</f>
        <v>Ancillary</v>
      </c>
      <c r="N61" s="256" t="s">
        <v>3368</v>
      </c>
      <c r="O61" s="260" t="s">
        <v>13</v>
      </c>
      <c r="P61" s="256" t="s">
        <v>3371</v>
      </c>
      <c r="Q61" s="253" t="s">
        <v>3372</v>
      </c>
      <c r="R61" s="253" t="s">
        <v>13</v>
      </c>
      <c r="S61" s="256" t="s">
        <v>111</v>
      </c>
      <c r="T61" s="256" t="s">
        <v>2956</v>
      </c>
      <c r="U61" s="244" t="s">
        <v>1087</v>
      </c>
      <c r="V61" s="244" t="s">
        <v>1309</v>
      </c>
      <c r="W61" s="244" t="s">
        <v>217</v>
      </c>
      <c r="X61" s="246">
        <v>3.5</v>
      </c>
      <c r="Y61" s="246" t="s">
        <v>6</v>
      </c>
      <c r="Z61" s="246" t="s">
        <v>6</v>
      </c>
      <c r="AA61" s="246" t="s">
        <v>6</v>
      </c>
      <c r="AB61" s="246" t="s">
        <v>6</v>
      </c>
      <c r="AC61" s="246" t="s">
        <v>6</v>
      </c>
      <c r="AD61" s="246" t="s">
        <v>6</v>
      </c>
      <c r="AE61" s="279" t="s">
        <v>22</v>
      </c>
      <c r="AF61" s="48" t="s">
        <v>22</v>
      </c>
      <c r="AG61" s="244" t="s">
        <v>6</v>
      </c>
      <c r="AI61" s="246" t="s">
        <v>6</v>
      </c>
      <c r="AJ61" s="257" t="s">
        <v>6</v>
      </c>
      <c r="AK61" s="246" t="s">
        <v>6</v>
      </c>
      <c r="AL61" s="246" t="s">
        <v>6</v>
      </c>
      <c r="AM61" s="246" t="s">
        <v>6</v>
      </c>
      <c r="AN61" s="258">
        <v>150000</v>
      </c>
      <c r="AO61" s="258">
        <v>12</v>
      </c>
      <c r="AP61" s="244" t="s">
        <v>1615</v>
      </c>
      <c r="AQ61" s="244" t="s">
        <v>1616</v>
      </c>
      <c r="AR61" s="250" t="s">
        <v>6</v>
      </c>
      <c r="AS61" s="250" t="s">
        <v>6</v>
      </c>
      <c r="AT61" s="250" t="s">
        <v>6</v>
      </c>
      <c r="AU61" s="250" t="s">
        <v>1617</v>
      </c>
      <c r="AV61" s="250" t="s">
        <v>1301</v>
      </c>
      <c r="AW61" s="252" t="s">
        <v>2947</v>
      </c>
      <c r="AX61" s="250" t="s">
        <v>118</v>
      </c>
      <c r="AY61" s="252" t="s">
        <v>6</v>
      </c>
      <c r="AZ61" s="252" t="s">
        <v>6</v>
      </c>
      <c r="BA61" s="244" t="s">
        <v>381</v>
      </c>
      <c r="BB61" s="244" t="s">
        <v>118</v>
      </c>
      <c r="BC61" s="244" t="s">
        <v>383</v>
      </c>
      <c r="BD61" s="244" t="s">
        <v>118</v>
      </c>
      <c r="BE61" s="244" t="s">
        <v>259</v>
      </c>
      <c r="BF61" s="244" t="s">
        <v>119</v>
      </c>
      <c r="BG61" s="252" t="s">
        <v>1564</v>
      </c>
      <c r="BH61" s="252" t="s">
        <v>118</v>
      </c>
      <c r="BI61" s="252" t="s">
        <v>134</v>
      </c>
      <c r="BJ61" s="252" t="s">
        <v>119</v>
      </c>
      <c r="BK61" s="252" t="s">
        <v>13</v>
      </c>
      <c r="BL61" s="252" t="s">
        <v>13</v>
      </c>
      <c r="BM61" s="250" t="s">
        <v>40</v>
      </c>
      <c r="BN61" s="250" t="s">
        <v>118</v>
      </c>
      <c r="BO61" s="250" t="s">
        <v>13</v>
      </c>
      <c r="BP61" s="250" t="s">
        <v>13</v>
      </c>
      <c r="BQ61" s="250" t="s">
        <v>226</v>
      </c>
      <c r="BR61" s="250" t="s">
        <v>118</v>
      </c>
      <c r="BS61" s="250" t="s">
        <v>40</v>
      </c>
      <c r="BT61" s="250" t="s">
        <v>118</v>
      </c>
      <c r="BU61" s="255" t="s">
        <v>6</v>
      </c>
      <c r="BV61" s="250" t="s">
        <v>6</v>
      </c>
      <c r="BW61" s="244" t="s">
        <v>6</v>
      </c>
      <c r="BX61" s="250" t="s">
        <v>6</v>
      </c>
      <c r="BY61" s="244" t="s">
        <v>6</v>
      </c>
      <c r="BZ61" s="250" t="s">
        <v>6</v>
      </c>
      <c r="CA61" s="244" t="s">
        <v>1619</v>
      </c>
      <c r="CB61" s="244" t="s">
        <v>6</v>
      </c>
      <c r="CC61" s="244" t="s">
        <v>6</v>
      </c>
      <c r="CD61" s="244" t="s">
        <v>6</v>
      </c>
    </row>
    <row r="62" spans="1:82" s="244" customFormat="1" ht="50" customHeight="1" x14ac:dyDescent="0.35">
      <c r="A62" s="259" t="s">
        <v>2940</v>
      </c>
      <c r="B62" s="244" t="s">
        <v>2880</v>
      </c>
      <c r="C62" s="244" t="s">
        <v>1561</v>
      </c>
      <c r="D62" s="244" t="s">
        <v>1573</v>
      </c>
      <c r="E62" s="244" t="s">
        <v>304</v>
      </c>
      <c r="F62" s="244" t="s">
        <v>2674</v>
      </c>
      <c r="G62" s="256" t="s">
        <v>2948</v>
      </c>
      <c r="H62" s="244" t="s">
        <v>3</v>
      </c>
      <c r="I62" s="244" t="str">
        <f>IF(H62="","",VLOOKUP(H62,'Cost Categories'!$A$1:$B$66,2,FALSE))</f>
        <v>Recurring services</v>
      </c>
      <c r="J62" s="244" t="s">
        <v>3297</v>
      </c>
      <c r="K62" s="244" t="str">
        <f>IF(J62="","",VLOOKUP(J62,'Cost Categories'!$A$70:$B$85,2,FALSE))</f>
        <v>Mixed</v>
      </c>
      <c r="L62" s="244" t="s">
        <v>3</v>
      </c>
      <c r="M62" s="244" t="str">
        <f>IF(L62="","",VLOOKUP(L62,'Cost Categories'!$A$112:$B$133,2,FALSE))</f>
        <v>Operational</v>
      </c>
      <c r="N62" s="256" t="s">
        <v>3368</v>
      </c>
      <c r="O62" s="260" t="s">
        <v>13</v>
      </c>
      <c r="P62" s="256" t="s">
        <v>3369</v>
      </c>
      <c r="Q62" s="253" t="s">
        <v>3372</v>
      </c>
      <c r="R62" s="253" t="s">
        <v>13</v>
      </c>
      <c r="S62" s="256" t="s">
        <v>111</v>
      </c>
      <c r="T62" s="256" t="s">
        <v>2956</v>
      </c>
      <c r="U62" s="244" t="s">
        <v>1087</v>
      </c>
      <c r="V62" s="244" t="s">
        <v>1309</v>
      </c>
      <c r="W62" s="244" t="s">
        <v>217</v>
      </c>
      <c r="X62" s="246">
        <v>1.3</v>
      </c>
      <c r="Y62" s="246" t="s">
        <v>6</v>
      </c>
      <c r="Z62" s="246" t="s">
        <v>6</v>
      </c>
      <c r="AA62" s="246" t="s">
        <v>6</v>
      </c>
      <c r="AB62" s="246" t="s">
        <v>6</v>
      </c>
      <c r="AC62" s="246" t="s">
        <v>6</v>
      </c>
      <c r="AD62" s="246" t="s">
        <v>6</v>
      </c>
      <c r="AE62" s="279" t="s">
        <v>22</v>
      </c>
      <c r="AF62" s="48" t="s">
        <v>22</v>
      </c>
      <c r="AG62" s="244" t="s">
        <v>6</v>
      </c>
      <c r="AI62" s="246" t="s">
        <v>6</v>
      </c>
      <c r="AJ62" s="257" t="s">
        <v>6</v>
      </c>
      <c r="AK62" s="246" t="s">
        <v>6</v>
      </c>
      <c r="AL62" s="246" t="s">
        <v>6</v>
      </c>
      <c r="AM62" s="246" t="s">
        <v>6</v>
      </c>
      <c r="AN62" s="258">
        <v>150000</v>
      </c>
      <c r="AO62" s="258">
        <v>12</v>
      </c>
      <c r="AP62" s="244" t="s">
        <v>1615</v>
      </c>
      <c r="AQ62" s="244" t="s">
        <v>1616</v>
      </c>
      <c r="AR62" s="250" t="s">
        <v>6</v>
      </c>
      <c r="AS62" s="250" t="s">
        <v>6</v>
      </c>
      <c r="AT62" s="250" t="s">
        <v>6</v>
      </c>
      <c r="AU62" s="250" t="s">
        <v>1617</v>
      </c>
      <c r="AV62" s="250" t="s">
        <v>1301</v>
      </c>
      <c r="AW62" s="252" t="s">
        <v>2949</v>
      </c>
      <c r="AX62" s="250" t="s">
        <v>118</v>
      </c>
      <c r="AY62" s="252" t="s">
        <v>6</v>
      </c>
      <c r="AZ62" s="252" t="s">
        <v>6</v>
      </c>
      <c r="BA62" s="244" t="s">
        <v>381</v>
      </c>
      <c r="BB62" s="244" t="s">
        <v>118</v>
      </c>
      <c r="BC62" s="244" t="s">
        <v>383</v>
      </c>
      <c r="BD62" s="244" t="s">
        <v>118</v>
      </c>
      <c r="BE62" s="244" t="s">
        <v>259</v>
      </c>
      <c r="BF62" s="244" t="s">
        <v>119</v>
      </c>
      <c r="BG62" s="252" t="s">
        <v>1564</v>
      </c>
      <c r="BH62" s="252" t="s">
        <v>118</v>
      </c>
      <c r="BI62" s="252" t="s">
        <v>134</v>
      </c>
      <c r="BJ62" s="252" t="s">
        <v>119</v>
      </c>
      <c r="BK62" s="252" t="s">
        <v>13</v>
      </c>
      <c r="BL62" s="252" t="s">
        <v>13</v>
      </c>
      <c r="BM62" s="250" t="s">
        <v>40</v>
      </c>
      <c r="BN62" s="250" t="s">
        <v>118</v>
      </c>
      <c r="BO62" s="250" t="s">
        <v>13</v>
      </c>
      <c r="BP62" s="250" t="s">
        <v>13</v>
      </c>
      <c r="BQ62" s="250" t="s">
        <v>226</v>
      </c>
      <c r="BR62" s="250" t="s">
        <v>118</v>
      </c>
      <c r="BS62" s="250" t="s">
        <v>40</v>
      </c>
      <c r="BT62" s="250" t="s">
        <v>118</v>
      </c>
      <c r="BU62" s="255" t="s">
        <v>6</v>
      </c>
      <c r="BV62" s="250" t="s">
        <v>6</v>
      </c>
      <c r="BW62" s="244" t="s">
        <v>6</v>
      </c>
      <c r="BX62" s="250" t="s">
        <v>6</v>
      </c>
      <c r="BY62" s="244" t="s">
        <v>6</v>
      </c>
      <c r="BZ62" s="250" t="s">
        <v>6</v>
      </c>
      <c r="CA62" s="244" t="s">
        <v>1619</v>
      </c>
      <c r="CB62" s="244" t="s">
        <v>6</v>
      </c>
      <c r="CC62" s="244" t="s">
        <v>6</v>
      </c>
      <c r="CD62" s="244" t="s">
        <v>6</v>
      </c>
    </row>
    <row r="63" spans="1:82" s="244" customFormat="1" ht="50" customHeight="1" x14ac:dyDescent="0.35">
      <c r="A63" s="259" t="s">
        <v>2940</v>
      </c>
      <c r="B63" s="244" t="s">
        <v>2880</v>
      </c>
      <c r="C63" s="244" t="s">
        <v>1567</v>
      </c>
      <c r="D63" s="244" t="s">
        <v>1573</v>
      </c>
      <c r="E63" s="244" t="s">
        <v>304</v>
      </c>
      <c r="F63" s="244" t="s">
        <v>2674</v>
      </c>
      <c r="G63" s="256" t="s">
        <v>2958</v>
      </c>
      <c r="H63" s="244" t="s">
        <v>29</v>
      </c>
      <c r="I63" s="244" t="str">
        <f>IF(H63="","",VLOOKUP(H63,'Cost Categories'!$A$1:$B$66,2,FALSE))</f>
        <v>Facility</v>
      </c>
      <c r="J63" s="244" t="s">
        <v>3285</v>
      </c>
      <c r="K63" s="244" t="str">
        <f>IF(J63="","",VLOOKUP(J63,'Cost Categories'!$A$70:$B$85,2,FALSE))</f>
        <v>Recurrent - other</v>
      </c>
      <c r="L63" s="244" t="s">
        <v>3417</v>
      </c>
      <c r="M63" s="244" t="str">
        <f>IF(L63="","",VLOOKUP(L63,'Cost Categories'!$A$112:$B$133,2,FALSE))</f>
        <v>Primary service delivery</v>
      </c>
      <c r="N63" s="256" t="s">
        <v>3368</v>
      </c>
      <c r="O63" s="260" t="s">
        <v>13</v>
      </c>
      <c r="P63" s="256" t="s">
        <v>3370</v>
      </c>
      <c r="Q63" s="253" t="s">
        <v>3372</v>
      </c>
      <c r="R63" s="253" t="s">
        <v>13</v>
      </c>
      <c r="S63" s="256" t="s">
        <v>111</v>
      </c>
      <c r="T63" s="256" t="s">
        <v>2956</v>
      </c>
      <c r="U63" s="244" t="s">
        <v>1087</v>
      </c>
      <c r="V63" s="244" t="s">
        <v>1309</v>
      </c>
      <c r="W63" s="244" t="s">
        <v>217</v>
      </c>
      <c r="X63" s="246">
        <v>2.8</v>
      </c>
      <c r="Y63" s="246" t="s">
        <v>6</v>
      </c>
      <c r="Z63" s="246" t="s">
        <v>6</v>
      </c>
      <c r="AA63" s="246" t="s">
        <v>6</v>
      </c>
      <c r="AB63" s="246" t="s">
        <v>6</v>
      </c>
      <c r="AC63" s="246" t="s">
        <v>6</v>
      </c>
      <c r="AD63" s="246" t="s">
        <v>6</v>
      </c>
      <c r="AE63" s="279" t="s">
        <v>22</v>
      </c>
      <c r="AF63" s="48" t="s">
        <v>22</v>
      </c>
      <c r="AG63" s="244" t="s">
        <v>6</v>
      </c>
      <c r="AI63" s="246" t="s">
        <v>6</v>
      </c>
      <c r="AJ63" s="257" t="s">
        <v>6</v>
      </c>
      <c r="AK63" s="246" t="s">
        <v>6</v>
      </c>
      <c r="AL63" s="246" t="s">
        <v>6</v>
      </c>
      <c r="AM63" s="246" t="s">
        <v>6</v>
      </c>
      <c r="AN63" s="258">
        <v>150000</v>
      </c>
      <c r="AO63" s="258">
        <v>12</v>
      </c>
      <c r="AP63" s="244" t="s">
        <v>1615</v>
      </c>
      <c r="AQ63" s="244" t="s">
        <v>1616</v>
      </c>
      <c r="AR63" s="250" t="s">
        <v>6</v>
      </c>
      <c r="AS63" s="250" t="s">
        <v>6</v>
      </c>
      <c r="AT63" s="250" t="s">
        <v>6</v>
      </c>
      <c r="AU63" s="250" t="s">
        <v>1617</v>
      </c>
      <c r="AV63" s="250" t="s">
        <v>1301</v>
      </c>
      <c r="AW63" s="252" t="s">
        <v>2959</v>
      </c>
      <c r="AX63" s="250" t="s">
        <v>118</v>
      </c>
      <c r="AY63" s="252" t="s">
        <v>6</v>
      </c>
      <c r="AZ63" s="252" t="s">
        <v>6</v>
      </c>
      <c r="BA63" s="244" t="s">
        <v>381</v>
      </c>
      <c r="BB63" s="244" t="s">
        <v>118</v>
      </c>
      <c r="BC63" s="244" t="s">
        <v>383</v>
      </c>
      <c r="BD63" s="244" t="s">
        <v>118</v>
      </c>
      <c r="BE63" s="244" t="s">
        <v>259</v>
      </c>
      <c r="BF63" s="244" t="s">
        <v>119</v>
      </c>
      <c r="BG63" s="252" t="s">
        <v>1564</v>
      </c>
      <c r="BH63" s="252" t="s">
        <v>118</v>
      </c>
      <c r="BI63" s="252" t="s">
        <v>134</v>
      </c>
      <c r="BJ63" s="252" t="s">
        <v>119</v>
      </c>
      <c r="BK63" s="252" t="s">
        <v>13</v>
      </c>
      <c r="BL63" s="252" t="s">
        <v>13</v>
      </c>
      <c r="BM63" s="250" t="s">
        <v>40</v>
      </c>
      <c r="BN63" s="250" t="s">
        <v>118</v>
      </c>
      <c r="BO63" s="250" t="s">
        <v>13</v>
      </c>
      <c r="BP63" s="250" t="s">
        <v>13</v>
      </c>
      <c r="BQ63" s="250" t="s">
        <v>226</v>
      </c>
      <c r="BR63" s="250" t="s">
        <v>118</v>
      </c>
      <c r="BS63" s="250" t="s">
        <v>40</v>
      </c>
      <c r="BT63" s="250" t="s">
        <v>118</v>
      </c>
      <c r="BU63" s="255" t="s">
        <v>6</v>
      </c>
      <c r="BV63" s="250" t="s">
        <v>6</v>
      </c>
      <c r="BW63" s="244" t="s">
        <v>6</v>
      </c>
      <c r="BX63" s="250" t="s">
        <v>6</v>
      </c>
      <c r="BY63" s="244" t="s">
        <v>6</v>
      </c>
      <c r="BZ63" s="250" t="s">
        <v>6</v>
      </c>
      <c r="CA63" s="244" t="s">
        <v>1619</v>
      </c>
      <c r="CB63" s="244" t="s">
        <v>6</v>
      </c>
      <c r="CC63" s="244" t="s">
        <v>6</v>
      </c>
      <c r="CD63" s="244" t="s">
        <v>6</v>
      </c>
    </row>
    <row r="64" spans="1:82" s="244" customFormat="1" ht="50" customHeight="1" x14ac:dyDescent="0.35">
      <c r="A64" s="259" t="s">
        <v>2940</v>
      </c>
      <c r="B64" s="244" t="s">
        <v>2880</v>
      </c>
      <c r="C64" s="244" t="s">
        <v>1571</v>
      </c>
      <c r="D64" s="244" t="s">
        <v>1573</v>
      </c>
      <c r="E64" s="244" t="s">
        <v>304</v>
      </c>
      <c r="F64" s="244" t="s">
        <v>2674</v>
      </c>
      <c r="G64" s="256" t="s">
        <v>2950</v>
      </c>
      <c r="H64" s="244" t="s">
        <v>3420</v>
      </c>
      <c r="I64" s="244" t="str">
        <f>IF(H64="","",VLOOKUP(H64,'Cost Categories'!$A$1:$B$66,2,FALSE))</f>
        <v>Recurring Services</v>
      </c>
      <c r="J64" s="244" t="s">
        <v>3297</v>
      </c>
      <c r="K64" s="244" t="str">
        <f>IF(J64="","",VLOOKUP(J64,'Cost Categories'!$A$70:$B$85,2,FALSE))</f>
        <v>Mixed</v>
      </c>
      <c r="L64" s="244" t="s">
        <v>3317</v>
      </c>
      <c r="M64" s="244" t="str">
        <f>IF(L64="","",VLOOKUP(L64,'Cost Categories'!$A$112:$B$133,2,FALSE))</f>
        <v>Ancillary</v>
      </c>
      <c r="N64" s="256" t="s">
        <v>3368</v>
      </c>
      <c r="O64" s="260" t="s">
        <v>13</v>
      </c>
      <c r="P64" s="256" t="s">
        <v>3371</v>
      </c>
      <c r="Q64" s="253" t="s">
        <v>3372</v>
      </c>
      <c r="R64" s="253" t="s">
        <v>13</v>
      </c>
      <c r="S64" s="256" t="s">
        <v>111</v>
      </c>
      <c r="T64" s="256" t="s">
        <v>2956</v>
      </c>
      <c r="U64" s="244" t="s">
        <v>1087</v>
      </c>
      <c r="V64" s="244" t="s">
        <v>1309</v>
      </c>
      <c r="W64" s="244" t="s">
        <v>217</v>
      </c>
      <c r="X64" s="246">
        <v>1</v>
      </c>
      <c r="Y64" s="246" t="s">
        <v>6</v>
      </c>
      <c r="Z64" s="246" t="s">
        <v>6</v>
      </c>
      <c r="AA64" s="246" t="s">
        <v>6</v>
      </c>
      <c r="AB64" s="246" t="s">
        <v>6</v>
      </c>
      <c r="AC64" s="246" t="s">
        <v>6</v>
      </c>
      <c r="AD64" s="246" t="s">
        <v>6</v>
      </c>
      <c r="AE64" s="279" t="s">
        <v>22</v>
      </c>
      <c r="AF64" s="48" t="s">
        <v>22</v>
      </c>
      <c r="AG64" s="244" t="s">
        <v>6</v>
      </c>
      <c r="AI64" s="246" t="s">
        <v>6</v>
      </c>
      <c r="AJ64" s="257" t="s">
        <v>6</v>
      </c>
      <c r="AK64" s="246" t="s">
        <v>6</v>
      </c>
      <c r="AL64" s="246" t="s">
        <v>6</v>
      </c>
      <c r="AM64" s="246" t="s">
        <v>6</v>
      </c>
      <c r="AN64" s="258">
        <v>150000</v>
      </c>
      <c r="AO64" s="258">
        <v>12</v>
      </c>
      <c r="AP64" s="244" t="s">
        <v>1615</v>
      </c>
      <c r="AQ64" s="244" t="s">
        <v>1616</v>
      </c>
      <c r="AR64" s="250" t="s">
        <v>6</v>
      </c>
      <c r="AS64" s="250" t="s">
        <v>6</v>
      </c>
      <c r="AT64" s="250" t="s">
        <v>6</v>
      </c>
      <c r="AU64" s="250" t="s">
        <v>1617</v>
      </c>
      <c r="AV64" s="250" t="s">
        <v>1301</v>
      </c>
      <c r="AW64" s="252" t="s">
        <v>2951</v>
      </c>
      <c r="AX64" s="250" t="s">
        <v>118</v>
      </c>
      <c r="AY64" s="252" t="s">
        <v>6</v>
      </c>
      <c r="AZ64" s="252" t="s">
        <v>6</v>
      </c>
      <c r="BA64" s="244" t="s">
        <v>381</v>
      </c>
      <c r="BB64" s="244" t="s">
        <v>118</v>
      </c>
      <c r="BC64" s="244" t="s">
        <v>383</v>
      </c>
      <c r="BD64" s="244" t="s">
        <v>118</v>
      </c>
      <c r="BE64" s="244" t="s">
        <v>259</v>
      </c>
      <c r="BF64" s="244" t="s">
        <v>119</v>
      </c>
      <c r="BG64" s="252" t="s">
        <v>1564</v>
      </c>
      <c r="BH64" s="252" t="s">
        <v>118</v>
      </c>
      <c r="BI64" s="252" t="s">
        <v>134</v>
      </c>
      <c r="BJ64" s="252" t="s">
        <v>119</v>
      </c>
      <c r="BK64" s="252" t="s">
        <v>13</v>
      </c>
      <c r="BL64" s="252" t="s">
        <v>13</v>
      </c>
      <c r="BM64" s="250" t="s">
        <v>40</v>
      </c>
      <c r="BN64" s="250" t="s">
        <v>118</v>
      </c>
      <c r="BO64" s="250" t="s">
        <v>13</v>
      </c>
      <c r="BP64" s="250" t="s">
        <v>13</v>
      </c>
      <c r="BQ64" s="250" t="s">
        <v>226</v>
      </c>
      <c r="BR64" s="250" t="s">
        <v>118</v>
      </c>
      <c r="BS64" s="250" t="s">
        <v>40</v>
      </c>
      <c r="BT64" s="250" t="s">
        <v>118</v>
      </c>
      <c r="BU64" s="255" t="s">
        <v>6</v>
      </c>
      <c r="BV64" s="250" t="s">
        <v>6</v>
      </c>
      <c r="BW64" s="244" t="s">
        <v>6</v>
      </c>
      <c r="BX64" s="250" t="s">
        <v>6</v>
      </c>
      <c r="BY64" s="244" t="s">
        <v>6</v>
      </c>
      <c r="BZ64" s="250" t="s">
        <v>6</v>
      </c>
      <c r="CA64" s="244" t="s">
        <v>1619</v>
      </c>
      <c r="CB64" s="244" t="s">
        <v>6</v>
      </c>
      <c r="CC64" s="244" t="s">
        <v>6</v>
      </c>
      <c r="CD64" s="244" t="s">
        <v>6</v>
      </c>
    </row>
    <row r="65" spans="1:82" s="244" customFormat="1" ht="50" customHeight="1" x14ac:dyDescent="0.35">
      <c r="A65" s="259" t="s">
        <v>2940</v>
      </c>
      <c r="B65" s="244" t="s">
        <v>2880</v>
      </c>
      <c r="C65" s="244" t="s">
        <v>1573</v>
      </c>
      <c r="D65" s="244" t="s">
        <v>1562</v>
      </c>
      <c r="E65" s="244" t="s">
        <v>304</v>
      </c>
      <c r="F65" s="244" t="s">
        <v>2674</v>
      </c>
      <c r="G65" s="256" t="s">
        <v>2952</v>
      </c>
      <c r="H65" s="244" t="s">
        <v>1310</v>
      </c>
      <c r="I65" s="244" t="str">
        <f>IF(H65="","",VLOOKUP(H65,'Cost Categories'!$A$1:$B$66,2,FALSE))</f>
        <v>Subtotal</v>
      </c>
      <c r="J65" s="244" t="s">
        <v>3297</v>
      </c>
      <c r="K65" s="244" t="str">
        <f>IF(J65="","",VLOOKUP(J65,'Cost Categories'!$A$70:$B$85,2,FALSE))</f>
        <v>Mixed</v>
      </c>
      <c r="L65" s="244" t="s">
        <v>3297</v>
      </c>
      <c r="M65" s="244" t="str">
        <f>IF(L65="","",VLOOKUP(L65,'Cost Categories'!$A$112:$B$133,2,FALSE))</f>
        <v>Mixed</v>
      </c>
      <c r="N65" s="256" t="s">
        <v>3368</v>
      </c>
      <c r="O65" s="260" t="s">
        <v>13</v>
      </c>
      <c r="P65" s="256" t="s">
        <v>3416</v>
      </c>
      <c r="Q65" s="253" t="s">
        <v>3372</v>
      </c>
      <c r="R65" s="253" t="s">
        <v>13</v>
      </c>
      <c r="S65" s="256" t="s">
        <v>111</v>
      </c>
      <c r="T65" s="256" t="s">
        <v>2956</v>
      </c>
      <c r="U65" s="244" t="s">
        <v>1087</v>
      </c>
      <c r="V65" s="244" t="s">
        <v>1309</v>
      </c>
      <c r="W65" s="244" t="s">
        <v>217</v>
      </c>
      <c r="X65" s="246">
        <v>50</v>
      </c>
      <c r="Y65" s="246" t="s">
        <v>6</v>
      </c>
      <c r="Z65" s="246" t="s">
        <v>6</v>
      </c>
      <c r="AA65" s="246" t="s">
        <v>6</v>
      </c>
      <c r="AB65" s="246" t="s">
        <v>6</v>
      </c>
      <c r="AC65" s="246" t="s">
        <v>6</v>
      </c>
      <c r="AD65" s="246" t="s">
        <v>6</v>
      </c>
      <c r="AE65" s="279" t="s">
        <v>22</v>
      </c>
      <c r="AF65" s="48" t="s">
        <v>22</v>
      </c>
      <c r="AG65" s="244" t="s">
        <v>6</v>
      </c>
      <c r="AI65" s="246" t="s">
        <v>6</v>
      </c>
      <c r="AJ65" s="257" t="s">
        <v>6</v>
      </c>
      <c r="AK65" s="246" t="s">
        <v>6</v>
      </c>
      <c r="AL65" s="246" t="s">
        <v>6</v>
      </c>
      <c r="AM65" s="246" t="s">
        <v>6</v>
      </c>
      <c r="AN65" s="258">
        <v>150000</v>
      </c>
      <c r="AO65" s="258">
        <v>12</v>
      </c>
      <c r="AP65" s="244" t="s">
        <v>1615</v>
      </c>
      <c r="AQ65" s="244" t="s">
        <v>1616</v>
      </c>
      <c r="AR65" s="250" t="s">
        <v>6</v>
      </c>
      <c r="AS65" s="250" t="s">
        <v>6</v>
      </c>
      <c r="AT65" s="250" t="s">
        <v>6</v>
      </c>
      <c r="AU65" s="250" t="s">
        <v>1617</v>
      </c>
      <c r="AV65" s="250" t="s">
        <v>1301</v>
      </c>
      <c r="AW65" s="252" t="s">
        <v>1310</v>
      </c>
      <c r="AX65" s="250" t="s">
        <v>118</v>
      </c>
      <c r="AY65" s="252" t="s">
        <v>6</v>
      </c>
      <c r="AZ65" s="252" t="s">
        <v>6</v>
      </c>
      <c r="BA65" s="244" t="s">
        <v>381</v>
      </c>
      <c r="BB65" s="244" t="s">
        <v>118</v>
      </c>
      <c r="BC65" s="244" t="s">
        <v>383</v>
      </c>
      <c r="BD65" s="244" t="s">
        <v>118</v>
      </c>
      <c r="BE65" s="244" t="s">
        <v>259</v>
      </c>
      <c r="BF65" s="244" t="s">
        <v>119</v>
      </c>
      <c r="BG65" s="252" t="s">
        <v>1564</v>
      </c>
      <c r="BH65" s="252" t="s">
        <v>118</v>
      </c>
      <c r="BI65" s="252" t="s">
        <v>134</v>
      </c>
      <c r="BJ65" s="252" t="s">
        <v>119</v>
      </c>
      <c r="BK65" s="252" t="s">
        <v>13</v>
      </c>
      <c r="BL65" s="252" t="s">
        <v>13</v>
      </c>
      <c r="BM65" s="250" t="s">
        <v>40</v>
      </c>
      <c r="BN65" s="250" t="s">
        <v>118</v>
      </c>
      <c r="BO65" s="250" t="s">
        <v>13</v>
      </c>
      <c r="BP65" s="250" t="s">
        <v>13</v>
      </c>
      <c r="BQ65" s="250" t="s">
        <v>226</v>
      </c>
      <c r="BR65" s="250" t="s">
        <v>118</v>
      </c>
      <c r="BS65" s="250" t="s">
        <v>40</v>
      </c>
      <c r="BT65" s="250" t="s">
        <v>118</v>
      </c>
      <c r="BU65" s="255" t="s">
        <v>6</v>
      </c>
      <c r="BV65" s="250" t="s">
        <v>6</v>
      </c>
      <c r="BW65" s="244" t="s">
        <v>6</v>
      </c>
      <c r="BX65" s="250" t="s">
        <v>6</v>
      </c>
      <c r="BY65" s="244" t="s">
        <v>6</v>
      </c>
      <c r="BZ65" s="250" t="s">
        <v>6</v>
      </c>
      <c r="CA65" s="244" t="s">
        <v>1619</v>
      </c>
      <c r="CB65" s="244" t="s">
        <v>6</v>
      </c>
      <c r="CC65" s="244" t="s">
        <v>6</v>
      </c>
      <c r="CD65" s="244" t="s">
        <v>6</v>
      </c>
    </row>
    <row r="66" spans="1:82" s="244" customFormat="1" ht="50" customHeight="1" x14ac:dyDescent="0.35">
      <c r="A66" s="259" t="s">
        <v>2940</v>
      </c>
      <c r="B66" s="244" t="s">
        <v>2880</v>
      </c>
      <c r="C66" s="244" t="s">
        <v>358</v>
      </c>
      <c r="D66" s="244" t="s">
        <v>1562</v>
      </c>
      <c r="E66" s="244" t="s">
        <v>304</v>
      </c>
      <c r="F66" s="244" t="s">
        <v>2674</v>
      </c>
      <c r="G66" s="256" t="s">
        <v>2953</v>
      </c>
      <c r="H66" s="244" t="s">
        <v>1735</v>
      </c>
      <c r="I66" s="244" t="str">
        <f>IF(H66="","",VLOOKUP(H66,'Cost Categories'!$A$1:$B$66,2,FALSE))</f>
        <v>Recurring services</v>
      </c>
      <c r="J66" s="244" t="s">
        <v>3297</v>
      </c>
      <c r="K66" s="244" t="str">
        <f>IF(J66="","",VLOOKUP(J66,'Cost Categories'!$A$70:$B$85,2,FALSE))</f>
        <v>Mixed</v>
      </c>
      <c r="L66" s="244" t="s">
        <v>3421</v>
      </c>
      <c r="M66" s="244" t="str">
        <f>IF(L66="","",VLOOKUP(L66,'Cost Categories'!$A$112:$B$133,2,FALSE))</f>
        <v>Secondary service delivery</v>
      </c>
      <c r="N66" s="256" t="s">
        <v>3368</v>
      </c>
      <c r="O66" s="260" t="s">
        <v>13</v>
      </c>
      <c r="P66" s="256" t="s">
        <v>3371</v>
      </c>
      <c r="Q66" s="253" t="s">
        <v>3372</v>
      </c>
      <c r="R66" s="253" t="s">
        <v>13</v>
      </c>
      <c r="S66" s="256" t="s">
        <v>111</v>
      </c>
      <c r="T66" s="256" t="s">
        <v>2956</v>
      </c>
      <c r="U66" s="244" t="s">
        <v>1087</v>
      </c>
      <c r="V66" s="244" t="s">
        <v>1309</v>
      </c>
      <c r="W66" s="244" t="s">
        <v>217</v>
      </c>
      <c r="X66" s="246">
        <v>9.1999999999999993</v>
      </c>
      <c r="Y66" s="246" t="s">
        <v>6</v>
      </c>
      <c r="Z66" s="246" t="s">
        <v>6</v>
      </c>
      <c r="AA66" s="246" t="s">
        <v>6</v>
      </c>
      <c r="AB66" s="246" t="s">
        <v>6</v>
      </c>
      <c r="AC66" s="246" t="s">
        <v>6</v>
      </c>
      <c r="AD66" s="246" t="s">
        <v>6</v>
      </c>
      <c r="AE66" s="279" t="s">
        <v>22</v>
      </c>
      <c r="AF66" s="48" t="s">
        <v>22</v>
      </c>
      <c r="AG66" s="244" t="s">
        <v>6</v>
      </c>
      <c r="AI66" s="246" t="s">
        <v>6</v>
      </c>
      <c r="AJ66" s="257" t="s">
        <v>6</v>
      </c>
      <c r="AK66" s="246" t="s">
        <v>6</v>
      </c>
      <c r="AL66" s="246" t="s">
        <v>6</v>
      </c>
      <c r="AM66" s="246" t="s">
        <v>6</v>
      </c>
      <c r="AN66" s="258">
        <v>150000</v>
      </c>
      <c r="AO66" s="258">
        <v>12</v>
      </c>
      <c r="AP66" s="244" t="s">
        <v>1615</v>
      </c>
      <c r="AQ66" s="244" t="s">
        <v>1616</v>
      </c>
      <c r="AR66" s="250" t="s">
        <v>6</v>
      </c>
      <c r="AS66" s="250" t="s">
        <v>6</v>
      </c>
      <c r="AT66" s="250" t="s">
        <v>6</v>
      </c>
      <c r="AU66" s="250" t="s">
        <v>1617</v>
      </c>
      <c r="AV66" s="250" t="s">
        <v>1301</v>
      </c>
      <c r="AW66" s="252" t="s">
        <v>2960</v>
      </c>
      <c r="AX66" s="250" t="s">
        <v>118</v>
      </c>
      <c r="AY66" s="252" t="s">
        <v>6</v>
      </c>
      <c r="AZ66" s="252" t="s">
        <v>6</v>
      </c>
      <c r="BA66" s="244" t="s">
        <v>381</v>
      </c>
      <c r="BB66" s="244" t="s">
        <v>118</v>
      </c>
      <c r="BC66" s="244" t="s">
        <v>383</v>
      </c>
      <c r="BD66" s="244" t="s">
        <v>118</v>
      </c>
      <c r="BE66" s="244" t="s">
        <v>259</v>
      </c>
      <c r="BF66" s="244" t="s">
        <v>119</v>
      </c>
      <c r="BG66" s="252" t="s">
        <v>1564</v>
      </c>
      <c r="BH66" s="252" t="s">
        <v>118</v>
      </c>
      <c r="BI66" s="252" t="s">
        <v>134</v>
      </c>
      <c r="BJ66" s="252" t="s">
        <v>119</v>
      </c>
      <c r="BK66" s="252" t="s">
        <v>13</v>
      </c>
      <c r="BL66" s="252" t="s">
        <v>13</v>
      </c>
      <c r="BM66" s="250" t="s">
        <v>40</v>
      </c>
      <c r="BN66" s="250" t="s">
        <v>118</v>
      </c>
      <c r="BO66" s="250" t="s">
        <v>13</v>
      </c>
      <c r="BP66" s="250" t="s">
        <v>13</v>
      </c>
      <c r="BQ66" s="250" t="s">
        <v>226</v>
      </c>
      <c r="BR66" s="250" t="s">
        <v>118</v>
      </c>
      <c r="BS66" s="250" t="s">
        <v>40</v>
      </c>
      <c r="BT66" s="250" t="s">
        <v>118</v>
      </c>
      <c r="BU66" s="255" t="s">
        <v>6</v>
      </c>
      <c r="BV66" s="250" t="s">
        <v>6</v>
      </c>
      <c r="BW66" s="244" t="s">
        <v>6</v>
      </c>
      <c r="BX66" s="250" t="s">
        <v>6</v>
      </c>
      <c r="BY66" s="244" t="s">
        <v>6</v>
      </c>
      <c r="BZ66" s="250" t="s">
        <v>6</v>
      </c>
      <c r="CA66" s="244" t="s">
        <v>1619</v>
      </c>
      <c r="CB66" s="244" t="s">
        <v>6</v>
      </c>
      <c r="CC66" s="244" t="s">
        <v>6</v>
      </c>
      <c r="CD66" s="244" t="s">
        <v>6</v>
      </c>
    </row>
    <row r="67" spans="1:82" s="244" customFormat="1" ht="50" customHeight="1" x14ac:dyDescent="0.35">
      <c r="A67" s="259" t="s">
        <v>2940</v>
      </c>
      <c r="B67" s="244" t="s">
        <v>2880</v>
      </c>
      <c r="C67" s="244" t="s">
        <v>1562</v>
      </c>
      <c r="D67" s="244">
        <v>999</v>
      </c>
      <c r="E67" s="244" t="s">
        <v>304</v>
      </c>
      <c r="F67" s="244" t="s">
        <v>2674</v>
      </c>
      <c r="G67" s="256" t="s">
        <v>2954</v>
      </c>
      <c r="H67" s="244" t="s">
        <v>1578</v>
      </c>
      <c r="I67" s="244" t="str">
        <f>IF(H67="","",VLOOKUP(H67,'Cost Categories'!$A$1:$B$66,2,FALSE))</f>
        <v>Total</v>
      </c>
      <c r="J67" s="244" t="s">
        <v>3297</v>
      </c>
      <c r="K67" s="244" t="s">
        <v>3297</v>
      </c>
      <c r="L67" s="244" t="s">
        <v>3297</v>
      </c>
      <c r="M67" s="244" t="str">
        <f>IF(L67="","",VLOOKUP(L67,'Cost Categories'!$A$112:$B$133,2,FALSE))</f>
        <v>Mixed</v>
      </c>
      <c r="N67" s="256" t="s">
        <v>3368</v>
      </c>
      <c r="O67" s="260" t="s">
        <v>13</v>
      </c>
      <c r="P67" s="256" t="s">
        <v>3416</v>
      </c>
      <c r="Q67" s="253" t="s">
        <v>3372</v>
      </c>
      <c r="R67" s="253" t="s">
        <v>13</v>
      </c>
      <c r="S67" s="256" t="s">
        <v>111</v>
      </c>
      <c r="T67" s="256" t="s">
        <v>2956</v>
      </c>
      <c r="U67" s="244" t="s">
        <v>1087</v>
      </c>
      <c r="V67" s="244" t="s">
        <v>1309</v>
      </c>
      <c r="W67" s="244" t="s">
        <v>217</v>
      </c>
      <c r="X67" s="246">
        <v>59</v>
      </c>
      <c r="Y67" s="246" t="s">
        <v>6</v>
      </c>
      <c r="Z67" s="246" t="s">
        <v>6</v>
      </c>
      <c r="AA67" s="246" t="s">
        <v>6</v>
      </c>
      <c r="AB67" s="246" t="s">
        <v>6</v>
      </c>
      <c r="AC67" s="246" t="s">
        <v>6</v>
      </c>
      <c r="AD67" s="246" t="s">
        <v>6</v>
      </c>
      <c r="AE67" s="279" t="s">
        <v>22</v>
      </c>
      <c r="AF67" s="48" t="s">
        <v>22</v>
      </c>
      <c r="AG67" s="244" t="s">
        <v>6</v>
      </c>
      <c r="AI67" s="246" t="s">
        <v>6</v>
      </c>
      <c r="AJ67" s="257" t="s">
        <v>6</v>
      </c>
      <c r="AK67" s="246" t="s">
        <v>6</v>
      </c>
      <c r="AL67" s="246" t="s">
        <v>6</v>
      </c>
      <c r="AM67" s="246" t="s">
        <v>6</v>
      </c>
      <c r="AN67" s="258">
        <v>150000</v>
      </c>
      <c r="AO67" s="258">
        <v>12</v>
      </c>
      <c r="AP67" s="244" t="s">
        <v>1615</v>
      </c>
      <c r="AQ67" s="244" t="s">
        <v>1616</v>
      </c>
      <c r="AR67" s="250" t="s">
        <v>6</v>
      </c>
      <c r="AS67" s="250" t="s">
        <v>6</v>
      </c>
      <c r="AT67" s="250" t="s">
        <v>6</v>
      </c>
      <c r="AU67" s="250" t="s">
        <v>1617</v>
      </c>
      <c r="AV67" s="250" t="s">
        <v>1301</v>
      </c>
      <c r="AW67" s="252" t="s">
        <v>361</v>
      </c>
      <c r="AX67" s="250" t="s">
        <v>118</v>
      </c>
      <c r="AY67" s="252" t="s">
        <v>6</v>
      </c>
      <c r="AZ67" s="252" t="s">
        <v>6</v>
      </c>
      <c r="BA67" s="244" t="s">
        <v>381</v>
      </c>
      <c r="BB67" s="244" t="s">
        <v>118</v>
      </c>
      <c r="BC67" s="244" t="s">
        <v>383</v>
      </c>
      <c r="BD67" s="244" t="s">
        <v>118</v>
      </c>
      <c r="BE67" s="244" t="s">
        <v>259</v>
      </c>
      <c r="BF67" s="244" t="s">
        <v>119</v>
      </c>
      <c r="BG67" s="252" t="s">
        <v>1564</v>
      </c>
      <c r="BH67" s="252" t="s">
        <v>118</v>
      </c>
      <c r="BI67" s="252" t="s">
        <v>134</v>
      </c>
      <c r="BJ67" s="252" t="s">
        <v>119</v>
      </c>
      <c r="BK67" s="252" t="s">
        <v>13</v>
      </c>
      <c r="BL67" s="252" t="s">
        <v>13</v>
      </c>
      <c r="BM67" s="250" t="s">
        <v>40</v>
      </c>
      <c r="BN67" s="250" t="s">
        <v>118</v>
      </c>
      <c r="BO67" s="250" t="s">
        <v>13</v>
      </c>
      <c r="BP67" s="250" t="s">
        <v>13</v>
      </c>
      <c r="BQ67" s="250" t="s">
        <v>226</v>
      </c>
      <c r="BR67" s="250" t="s">
        <v>118</v>
      </c>
      <c r="BS67" s="250" t="s">
        <v>40</v>
      </c>
      <c r="BT67" s="250" t="s">
        <v>118</v>
      </c>
      <c r="BU67" s="255" t="s">
        <v>6</v>
      </c>
      <c r="BV67" s="250" t="s">
        <v>6</v>
      </c>
      <c r="BW67" s="244" t="s">
        <v>6</v>
      </c>
      <c r="BX67" s="250" t="s">
        <v>6</v>
      </c>
      <c r="BY67" s="244" t="s">
        <v>6</v>
      </c>
      <c r="BZ67" s="250" t="s">
        <v>6</v>
      </c>
      <c r="CA67" s="244" t="s">
        <v>1619</v>
      </c>
      <c r="CB67" s="244" t="s">
        <v>6</v>
      </c>
      <c r="CC67" s="244" t="s">
        <v>6</v>
      </c>
      <c r="CD67" s="244" t="s">
        <v>6</v>
      </c>
    </row>
    <row r="68" spans="1:82" s="244" customFormat="1" ht="30.5" customHeight="1" x14ac:dyDescent="0.35">
      <c r="A68" s="259" t="s">
        <v>1622</v>
      </c>
      <c r="B68" s="259" t="s">
        <v>2880</v>
      </c>
      <c r="C68" s="244" t="s">
        <v>1538</v>
      </c>
      <c r="D68" s="244" t="s">
        <v>1571</v>
      </c>
      <c r="E68" s="244" t="s">
        <v>304</v>
      </c>
      <c r="F68" s="244" t="s">
        <v>2674</v>
      </c>
      <c r="G68" s="256" t="s">
        <v>1623</v>
      </c>
      <c r="H68" s="244" t="s">
        <v>1623</v>
      </c>
      <c r="I68" s="244" t="str">
        <f>IF(H68="","",VLOOKUP(H68,'Cost Categories'!$A$1:$B$66,2,FALSE))</f>
        <v>Recurring goods</v>
      </c>
      <c r="J68" s="244" t="s">
        <v>3288</v>
      </c>
      <c r="K68" s="244" t="str">
        <f>IF(J68="","",VLOOKUP(J68,'Cost Categories'!$A$70:$B$85,2,FALSE))</f>
        <v>Recurrent - other</v>
      </c>
      <c r="L68" s="244" t="s">
        <v>3307</v>
      </c>
      <c r="M68" s="244" t="str">
        <f>IF(L68="","",VLOOKUP(L68,'Cost Categories'!$A$112:$B$133,2,FALSE))</f>
        <v>Primary service delivery</v>
      </c>
      <c r="N68" s="256" t="s">
        <v>3368</v>
      </c>
      <c r="O68" s="260" t="s">
        <v>1245</v>
      </c>
      <c r="P68" s="256" t="s">
        <v>3371</v>
      </c>
      <c r="Q68" s="253" t="s">
        <v>3372</v>
      </c>
      <c r="R68" s="253" t="s">
        <v>13</v>
      </c>
      <c r="S68" s="256" t="s">
        <v>111</v>
      </c>
      <c r="T68" s="256" t="s">
        <v>1624</v>
      </c>
      <c r="U68" s="244" t="s">
        <v>1087</v>
      </c>
      <c r="V68" s="244" t="s">
        <v>1309</v>
      </c>
      <c r="W68" s="244" t="s">
        <v>217</v>
      </c>
      <c r="X68" s="246">
        <v>10.3</v>
      </c>
      <c r="Y68" s="246" t="s">
        <v>6</v>
      </c>
      <c r="Z68" s="246" t="s">
        <v>6</v>
      </c>
      <c r="AA68" s="246">
        <v>5.49</v>
      </c>
      <c r="AB68" s="246" t="s">
        <v>6</v>
      </c>
      <c r="AC68" s="246" t="s">
        <v>6</v>
      </c>
      <c r="AD68" s="246" t="s">
        <v>6</v>
      </c>
      <c r="AE68" s="279" t="s">
        <v>22</v>
      </c>
      <c r="AF68" s="48" t="s">
        <v>22</v>
      </c>
      <c r="AG68" s="244" t="s">
        <v>6</v>
      </c>
      <c r="AI68" s="246" t="s">
        <v>6</v>
      </c>
      <c r="AJ68" s="257" t="s">
        <v>6</v>
      </c>
      <c r="AK68" s="246" t="s">
        <v>6</v>
      </c>
      <c r="AL68" s="246" t="s">
        <v>6</v>
      </c>
      <c r="AM68" s="246" t="s">
        <v>6</v>
      </c>
      <c r="AN68" s="258">
        <v>734</v>
      </c>
      <c r="AO68" s="258">
        <v>1</v>
      </c>
      <c r="AP68" s="244" t="s">
        <v>1625</v>
      </c>
      <c r="AQ68" s="244" t="s">
        <v>1626</v>
      </c>
      <c r="AR68" s="250" t="s">
        <v>6</v>
      </c>
      <c r="AS68" s="250" t="s">
        <v>6</v>
      </c>
      <c r="AT68" s="250" t="s">
        <v>6</v>
      </c>
      <c r="AU68" s="250" t="s">
        <v>6</v>
      </c>
      <c r="AV68" s="250" t="s">
        <v>1305</v>
      </c>
      <c r="AW68" s="252" t="s">
        <v>1627</v>
      </c>
      <c r="AX68" s="250" t="s">
        <v>6</v>
      </c>
      <c r="AY68" s="252" t="s">
        <v>1628</v>
      </c>
      <c r="AZ68" s="252" t="s">
        <v>118</v>
      </c>
      <c r="BA68" s="244" t="s">
        <v>381</v>
      </c>
      <c r="BB68" s="244" t="s">
        <v>119</v>
      </c>
      <c r="BC68" s="244" t="s">
        <v>383</v>
      </c>
      <c r="BD68" s="244" t="s">
        <v>119</v>
      </c>
      <c r="BE68" s="244" t="s">
        <v>6</v>
      </c>
      <c r="BF68" s="244" t="s">
        <v>6</v>
      </c>
      <c r="BG68" s="252" t="s">
        <v>6</v>
      </c>
      <c r="BH68" s="252" t="s">
        <v>6</v>
      </c>
      <c r="BI68" s="252" t="s">
        <v>6</v>
      </c>
      <c r="BJ68" s="252" t="s">
        <v>6</v>
      </c>
      <c r="BK68" s="252" t="s">
        <v>13</v>
      </c>
      <c r="BL68" s="252" t="s">
        <v>13</v>
      </c>
      <c r="BM68" s="250" t="s">
        <v>40</v>
      </c>
      <c r="BN68" s="250" t="s">
        <v>119</v>
      </c>
      <c r="BO68" s="250" t="s">
        <v>6</v>
      </c>
      <c r="BP68" s="250" t="s">
        <v>6</v>
      </c>
      <c r="BQ68" s="250" t="s">
        <v>6</v>
      </c>
      <c r="BR68" s="250" t="s">
        <v>6</v>
      </c>
      <c r="BS68" s="250" t="s">
        <v>40</v>
      </c>
      <c r="BT68" s="250" t="s">
        <v>119</v>
      </c>
      <c r="BU68" s="301" t="s">
        <v>6</v>
      </c>
      <c r="BV68" s="302" t="s">
        <v>6</v>
      </c>
      <c r="BW68" s="303" t="s">
        <v>6</v>
      </c>
      <c r="BX68" s="250" t="s">
        <v>6</v>
      </c>
      <c r="BY68" s="244" t="s">
        <v>6</v>
      </c>
      <c r="BZ68" s="250" t="s">
        <v>6</v>
      </c>
      <c r="CA68" s="244" t="s">
        <v>1629</v>
      </c>
      <c r="CB68" s="244" t="s">
        <v>6</v>
      </c>
      <c r="CC68" s="244" t="s">
        <v>6</v>
      </c>
      <c r="CD68" s="244" t="s">
        <v>6</v>
      </c>
    </row>
    <row r="69" spans="1:82" s="244" customFormat="1" ht="30.5" customHeight="1" x14ac:dyDescent="0.35">
      <c r="A69" s="259" t="s">
        <v>1622</v>
      </c>
      <c r="B69" s="259" t="s">
        <v>2880</v>
      </c>
      <c r="C69" s="244" t="s">
        <v>1548</v>
      </c>
      <c r="D69" s="244" t="s">
        <v>1571</v>
      </c>
      <c r="E69" s="244" t="s">
        <v>304</v>
      </c>
      <c r="F69" s="244" t="s">
        <v>2674</v>
      </c>
      <c r="G69" s="256" t="s">
        <v>1</v>
      </c>
      <c r="H69" s="244" t="s">
        <v>3351</v>
      </c>
      <c r="I69" s="244" t="str">
        <f>IF(H69="","",VLOOKUP(H69,'Cost Categories'!$A$1:$B$66,2,FALSE))</f>
        <v>Personnel</v>
      </c>
      <c r="J69" s="244" t="s">
        <v>3271</v>
      </c>
      <c r="K69" s="244" t="str">
        <f>IF(J69="","",VLOOKUP(J69,'Cost Categories'!$A$70:$B$85,2,FALSE))</f>
        <v>Personnel</v>
      </c>
      <c r="L69" s="244" t="s">
        <v>3307</v>
      </c>
      <c r="M69" s="244" t="str">
        <f>IF(L69="","",VLOOKUP(L69,'Cost Categories'!$A$112:$B$133,2,FALSE))</f>
        <v>Primary service delivery</v>
      </c>
      <c r="N69" s="256" t="s">
        <v>3368</v>
      </c>
      <c r="O69" s="260" t="s">
        <v>13</v>
      </c>
      <c r="P69" s="256" t="s">
        <v>3369</v>
      </c>
      <c r="Q69" s="253" t="s">
        <v>3372</v>
      </c>
      <c r="R69" s="253" t="s">
        <v>13</v>
      </c>
      <c r="S69" s="256" t="s">
        <v>517</v>
      </c>
      <c r="T69" s="256" t="s">
        <v>1624</v>
      </c>
      <c r="U69" s="244" t="s">
        <v>1087</v>
      </c>
      <c r="V69" s="244" t="s">
        <v>1309</v>
      </c>
      <c r="W69" s="244" t="s">
        <v>217</v>
      </c>
      <c r="X69" s="246">
        <v>14.54</v>
      </c>
      <c r="Y69" s="246" t="s">
        <v>6</v>
      </c>
      <c r="Z69" s="246" t="s">
        <v>6</v>
      </c>
      <c r="AA69" s="246">
        <v>14</v>
      </c>
      <c r="AB69" s="246" t="s">
        <v>6</v>
      </c>
      <c r="AC69" s="246" t="s">
        <v>6</v>
      </c>
      <c r="AD69" s="246" t="s">
        <v>6</v>
      </c>
      <c r="AE69" s="279" t="s">
        <v>22</v>
      </c>
      <c r="AF69" s="48" t="s">
        <v>22</v>
      </c>
      <c r="AG69" s="244" t="s">
        <v>6</v>
      </c>
      <c r="AI69" s="246" t="s">
        <v>6</v>
      </c>
      <c r="AJ69" s="257" t="s">
        <v>6</v>
      </c>
      <c r="AK69" s="246" t="s">
        <v>6</v>
      </c>
      <c r="AL69" s="246" t="s">
        <v>6</v>
      </c>
      <c r="AM69" s="246" t="s">
        <v>6</v>
      </c>
      <c r="AN69" s="258">
        <v>734</v>
      </c>
      <c r="AO69" s="258">
        <v>1</v>
      </c>
      <c r="AP69" s="244" t="s">
        <v>1625</v>
      </c>
      <c r="AQ69" s="244" t="s">
        <v>1630</v>
      </c>
      <c r="AR69" s="250" t="s">
        <v>6</v>
      </c>
      <c r="AS69" s="250" t="s">
        <v>6</v>
      </c>
      <c r="AT69" s="250" t="s">
        <v>6</v>
      </c>
      <c r="AU69" s="250" t="s">
        <v>6</v>
      </c>
      <c r="AV69" s="250" t="s">
        <v>1305</v>
      </c>
      <c r="AW69" s="252" t="s">
        <v>1627</v>
      </c>
      <c r="AX69" s="250" t="s">
        <v>6</v>
      </c>
      <c r="AY69" s="252" t="s">
        <v>1628</v>
      </c>
      <c r="AZ69" s="252" t="s">
        <v>118</v>
      </c>
      <c r="BA69" s="244" t="s">
        <v>381</v>
      </c>
      <c r="BB69" s="244" t="s">
        <v>119</v>
      </c>
      <c r="BC69" s="244" t="s">
        <v>383</v>
      </c>
      <c r="BD69" s="244" t="s">
        <v>119</v>
      </c>
      <c r="BE69" s="244" t="s">
        <v>6</v>
      </c>
      <c r="BF69" s="244" t="s">
        <v>6</v>
      </c>
      <c r="BG69" s="252" t="s">
        <v>6</v>
      </c>
      <c r="BH69" s="252" t="s">
        <v>6</v>
      </c>
      <c r="BI69" s="252" t="s">
        <v>6</v>
      </c>
      <c r="BJ69" s="252" t="s">
        <v>6</v>
      </c>
      <c r="BK69" s="252" t="s">
        <v>13</v>
      </c>
      <c r="BL69" s="252" t="s">
        <v>13</v>
      </c>
      <c r="BM69" s="250" t="s">
        <v>40</v>
      </c>
      <c r="BN69" s="250" t="s">
        <v>119</v>
      </c>
      <c r="BO69" s="250" t="s">
        <v>6</v>
      </c>
      <c r="BP69" s="250" t="s">
        <v>6</v>
      </c>
      <c r="BQ69" s="250" t="s">
        <v>6</v>
      </c>
      <c r="BR69" s="250" t="s">
        <v>6</v>
      </c>
      <c r="BS69" s="250" t="s">
        <v>40</v>
      </c>
      <c r="BT69" s="250" t="s">
        <v>119</v>
      </c>
      <c r="BU69" s="301" t="s">
        <v>6</v>
      </c>
      <c r="BV69" s="302" t="s">
        <v>6</v>
      </c>
      <c r="BW69" s="303" t="s">
        <v>6</v>
      </c>
      <c r="BX69" s="250" t="s">
        <v>6</v>
      </c>
      <c r="BY69" s="244" t="s">
        <v>6</v>
      </c>
      <c r="BZ69" s="250" t="s">
        <v>6</v>
      </c>
      <c r="CA69" s="244" t="s">
        <v>1629</v>
      </c>
      <c r="CB69" s="244" t="s">
        <v>6</v>
      </c>
      <c r="CC69" s="244" t="s">
        <v>6</v>
      </c>
      <c r="CD69" s="244" t="s">
        <v>6</v>
      </c>
    </row>
    <row r="70" spans="1:82" s="244" customFormat="1" ht="30.5" customHeight="1" x14ac:dyDescent="0.35">
      <c r="A70" s="259" t="s">
        <v>1622</v>
      </c>
      <c r="B70" s="259" t="s">
        <v>2880</v>
      </c>
      <c r="C70" s="244" t="s">
        <v>356</v>
      </c>
      <c r="D70" s="244" t="s">
        <v>1571</v>
      </c>
      <c r="E70" s="244" t="s">
        <v>304</v>
      </c>
      <c r="F70" s="244" t="s">
        <v>2674</v>
      </c>
      <c r="G70" s="256" t="s">
        <v>3</v>
      </c>
      <c r="H70" s="244" t="s">
        <v>3</v>
      </c>
      <c r="I70" s="244" t="str">
        <f>IF(H70="","",VLOOKUP(H70,'Cost Categories'!$A$1:$B$66,2,FALSE))</f>
        <v>Recurring services</v>
      </c>
      <c r="J70" s="244" t="s">
        <v>3297</v>
      </c>
      <c r="K70" s="244" t="str">
        <f>IF(J70="","",VLOOKUP(J70,'Cost Categories'!$A$70:$B$85,2,FALSE))</f>
        <v>Mixed</v>
      </c>
      <c r="L70" s="244" t="s">
        <v>3</v>
      </c>
      <c r="M70" s="244" t="str">
        <f>IF(L70="","",VLOOKUP(L70,'Cost Categories'!$A$112:$B$133,2,FALSE))</f>
        <v>Operational</v>
      </c>
      <c r="N70" s="256" t="s">
        <v>3368</v>
      </c>
      <c r="O70" s="260" t="s">
        <v>13</v>
      </c>
      <c r="P70" s="256" t="s">
        <v>3369</v>
      </c>
      <c r="Q70" s="253" t="s">
        <v>3372</v>
      </c>
      <c r="R70" s="253" t="s">
        <v>13</v>
      </c>
      <c r="S70" s="256" t="s">
        <v>111</v>
      </c>
      <c r="T70" s="256" t="s">
        <v>1624</v>
      </c>
      <c r="U70" s="244" t="s">
        <v>1087</v>
      </c>
      <c r="V70" s="244" t="s">
        <v>1309</v>
      </c>
      <c r="W70" s="244" t="s">
        <v>217</v>
      </c>
      <c r="X70" s="246">
        <v>2.44</v>
      </c>
      <c r="Y70" s="246" t="s">
        <v>6</v>
      </c>
      <c r="Z70" s="246" t="s">
        <v>6</v>
      </c>
      <c r="AA70" s="246">
        <v>3.88</v>
      </c>
      <c r="AB70" s="246" t="s">
        <v>6</v>
      </c>
      <c r="AC70" s="246" t="s">
        <v>6</v>
      </c>
      <c r="AD70" s="246" t="s">
        <v>6</v>
      </c>
      <c r="AE70" s="279" t="s">
        <v>22</v>
      </c>
      <c r="AF70" s="48" t="s">
        <v>22</v>
      </c>
      <c r="AG70" s="244" t="s">
        <v>6</v>
      </c>
      <c r="AI70" s="246" t="s">
        <v>6</v>
      </c>
      <c r="AJ70" s="257" t="s">
        <v>6</v>
      </c>
      <c r="AK70" s="246" t="s">
        <v>6</v>
      </c>
      <c r="AL70" s="246" t="s">
        <v>6</v>
      </c>
      <c r="AM70" s="246" t="s">
        <v>6</v>
      </c>
      <c r="AN70" s="258">
        <v>734</v>
      </c>
      <c r="AO70" s="258">
        <v>1</v>
      </c>
      <c r="AP70" s="244" t="s">
        <v>1625</v>
      </c>
      <c r="AQ70" s="244" t="s">
        <v>1626</v>
      </c>
      <c r="AR70" s="250" t="s">
        <v>6</v>
      </c>
      <c r="AS70" s="250" t="s">
        <v>6</v>
      </c>
      <c r="AT70" s="250" t="s">
        <v>6</v>
      </c>
      <c r="AU70" s="250" t="s">
        <v>6</v>
      </c>
      <c r="AV70" s="250" t="s">
        <v>1305</v>
      </c>
      <c r="AW70" s="252" t="s">
        <v>1627</v>
      </c>
      <c r="AX70" s="250" t="s">
        <v>6</v>
      </c>
      <c r="AY70" s="252" t="s">
        <v>1628</v>
      </c>
      <c r="AZ70" s="252" t="s">
        <v>118</v>
      </c>
      <c r="BA70" s="244" t="s">
        <v>381</v>
      </c>
      <c r="BB70" s="244" t="s">
        <v>119</v>
      </c>
      <c r="BC70" s="244" t="s">
        <v>383</v>
      </c>
      <c r="BD70" s="244" t="s">
        <v>119</v>
      </c>
      <c r="BE70" s="244" t="s">
        <v>6</v>
      </c>
      <c r="BF70" s="244" t="s">
        <v>6</v>
      </c>
      <c r="BG70" s="252" t="s">
        <v>6</v>
      </c>
      <c r="BH70" s="252" t="s">
        <v>6</v>
      </c>
      <c r="BI70" s="252" t="s">
        <v>6</v>
      </c>
      <c r="BJ70" s="252" t="s">
        <v>6</v>
      </c>
      <c r="BK70" s="252" t="s">
        <v>13</v>
      </c>
      <c r="BL70" s="252" t="s">
        <v>13</v>
      </c>
      <c r="BM70" s="250" t="s">
        <v>40</v>
      </c>
      <c r="BN70" s="250" t="s">
        <v>119</v>
      </c>
      <c r="BO70" s="250" t="s">
        <v>6</v>
      </c>
      <c r="BP70" s="250" t="s">
        <v>6</v>
      </c>
      <c r="BQ70" s="250" t="s">
        <v>6</v>
      </c>
      <c r="BR70" s="250" t="s">
        <v>6</v>
      </c>
      <c r="BS70" s="250" t="s">
        <v>40</v>
      </c>
      <c r="BT70" s="250" t="s">
        <v>119</v>
      </c>
      <c r="BU70" s="301" t="s">
        <v>6</v>
      </c>
      <c r="BV70" s="302" t="s">
        <v>6</v>
      </c>
      <c r="BW70" s="303" t="s">
        <v>6</v>
      </c>
      <c r="BX70" s="250" t="s">
        <v>6</v>
      </c>
      <c r="BY70" s="244" t="s">
        <v>6</v>
      </c>
      <c r="BZ70" s="250" t="s">
        <v>6</v>
      </c>
      <c r="CA70" s="244" t="s">
        <v>1629</v>
      </c>
      <c r="CB70" s="244" t="s">
        <v>6</v>
      </c>
      <c r="CC70" s="244" t="s">
        <v>6</v>
      </c>
      <c r="CD70" s="244" t="s">
        <v>6</v>
      </c>
    </row>
    <row r="71" spans="1:82" s="244" customFormat="1" ht="30.5" customHeight="1" x14ac:dyDescent="0.35">
      <c r="A71" s="259" t="s">
        <v>1622</v>
      </c>
      <c r="B71" s="259" t="s">
        <v>2880</v>
      </c>
      <c r="C71" s="244" t="s">
        <v>1555</v>
      </c>
      <c r="D71" s="244" t="s">
        <v>1571</v>
      </c>
      <c r="E71" s="244" t="s">
        <v>304</v>
      </c>
      <c r="F71" s="244" t="s">
        <v>2674</v>
      </c>
      <c r="G71" s="256" t="s">
        <v>1631</v>
      </c>
      <c r="H71" s="244" t="s">
        <v>3350</v>
      </c>
      <c r="I71" s="244" t="str">
        <f>IF(H71="","",VLOOKUP(H71,'Cost Categories'!$A$1:$B$66,2,FALSE))</f>
        <v>Capital</v>
      </c>
      <c r="J71" s="244" t="s">
        <v>3283</v>
      </c>
      <c r="K71" s="244" t="str">
        <f>IF(J71="","",VLOOKUP(J71,'Cost Categories'!$A$70:$B$85,2,FALSE))</f>
        <v>Capital</v>
      </c>
      <c r="L71" s="244" t="s">
        <v>3324</v>
      </c>
      <c r="M71" s="244" t="str">
        <f>IF(L71="","",VLOOKUP(L71,'Cost Categories'!$A$112:$B$133,2,FALSE))</f>
        <v>Operational</v>
      </c>
      <c r="N71" s="256" t="s">
        <v>3368</v>
      </c>
      <c r="O71" s="260" t="s">
        <v>1245</v>
      </c>
      <c r="P71" s="256" t="s">
        <v>3370</v>
      </c>
      <c r="Q71" s="253" t="s">
        <v>3372</v>
      </c>
      <c r="R71" s="253" t="s">
        <v>13</v>
      </c>
      <c r="S71" s="256" t="s">
        <v>111</v>
      </c>
      <c r="T71" s="256" t="s">
        <v>1624</v>
      </c>
      <c r="U71" s="244" t="s">
        <v>1087</v>
      </c>
      <c r="V71" s="244" t="s">
        <v>1309</v>
      </c>
      <c r="W71" s="244" t="s">
        <v>217</v>
      </c>
      <c r="X71" s="246">
        <v>2.78</v>
      </c>
      <c r="Y71" s="246" t="s">
        <v>6</v>
      </c>
      <c r="Z71" s="246" t="s">
        <v>6</v>
      </c>
      <c r="AA71" s="246">
        <v>1.97</v>
      </c>
      <c r="AB71" s="246" t="s">
        <v>6</v>
      </c>
      <c r="AC71" s="246" t="s">
        <v>6</v>
      </c>
      <c r="AD71" s="246" t="s">
        <v>6</v>
      </c>
      <c r="AE71" s="279" t="s">
        <v>22</v>
      </c>
      <c r="AF71" s="48" t="s">
        <v>22</v>
      </c>
      <c r="AG71" s="244" t="s">
        <v>6</v>
      </c>
      <c r="AI71" s="246" t="s">
        <v>6</v>
      </c>
      <c r="AJ71" s="257" t="s">
        <v>6</v>
      </c>
      <c r="AK71" s="246" t="s">
        <v>6</v>
      </c>
      <c r="AL71" s="246" t="s">
        <v>6</v>
      </c>
      <c r="AM71" s="246" t="s">
        <v>6</v>
      </c>
      <c r="AN71" s="258">
        <v>734</v>
      </c>
      <c r="AO71" s="258">
        <v>1</v>
      </c>
      <c r="AP71" s="244" t="s">
        <v>1625</v>
      </c>
      <c r="AQ71" s="244" t="s">
        <v>1626</v>
      </c>
      <c r="AR71" s="250" t="s">
        <v>6</v>
      </c>
      <c r="AS71" s="250" t="s">
        <v>6</v>
      </c>
      <c r="AT71" s="250" t="s">
        <v>6</v>
      </c>
      <c r="AU71" s="250" t="s">
        <v>6</v>
      </c>
      <c r="AV71" s="250" t="s">
        <v>1305</v>
      </c>
      <c r="AW71" s="252" t="s">
        <v>1627</v>
      </c>
      <c r="AX71" s="250" t="s">
        <v>6</v>
      </c>
      <c r="AY71" s="252" t="s">
        <v>1628</v>
      </c>
      <c r="AZ71" s="252" t="s">
        <v>118</v>
      </c>
      <c r="BA71" s="244" t="s">
        <v>381</v>
      </c>
      <c r="BB71" s="244" t="s">
        <v>119</v>
      </c>
      <c r="BC71" s="244" t="s">
        <v>383</v>
      </c>
      <c r="BD71" s="244" t="s">
        <v>119</v>
      </c>
      <c r="BE71" s="244" t="s">
        <v>6</v>
      </c>
      <c r="BF71" s="244" t="s">
        <v>6</v>
      </c>
      <c r="BG71" s="252" t="s">
        <v>6</v>
      </c>
      <c r="BH71" s="252" t="s">
        <v>6</v>
      </c>
      <c r="BI71" s="252" t="s">
        <v>6</v>
      </c>
      <c r="BJ71" s="252" t="s">
        <v>6</v>
      </c>
      <c r="BK71" s="252" t="s">
        <v>13</v>
      </c>
      <c r="BL71" s="252" t="s">
        <v>13</v>
      </c>
      <c r="BM71" s="250" t="s">
        <v>40</v>
      </c>
      <c r="BN71" s="250" t="s">
        <v>119</v>
      </c>
      <c r="BO71" s="250" t="s">
        <v>6</v>
      </c>
      <c r="BP71" s="250" t="s">
        <v>6</v>
      </c>
      <c r="BQ71" s="250" t="s">
        <v>6</v>
      </c>
      <c r="BR71" s="250" t="s">
        <v>6</v>
      </c>
      <c r="BS71" s="250" t="s">
        <v>40</v>
      </c>
      <c r="BT71" s="250" t="s">
        <v>119</v>
      </c>
      <c r="BU71" s="301" t="s">
        <v>6</v>
      </c>
      <c r="BV71" s="302" t="s">
        <v>6</v>
      </c>
      <c r="BW71" s="303" t="s">
        <v>6</v>
      </c>
      <c r="BX71" s="250" t="s">
        <v>6</v>
      </c>
      <c r="BY71" s="244" t="s">
        <v>6</v>
      </c>
      <c r="BZ71" s="250" t="s">
        <v>6</v>
      </c>
      <c r="CA71" s="244" t="s">
        <v>1629</v>
      </c>
      <c r="CB71" s="244" t="s">
        <v>6</v>
      </c>
      <c r="CC71" s="244" t="s">
        <v>6</v>
      </c>
      <c r="CD71" s="244" t="s">
        <v>6</v>
      </c>
    </row>
    <row r="72" spans="1:82" s="244" customFormat="1" ht="30.5" customHeight="1" x14ac:dyDescent="0.35">
      <c r="A72" s="259" t="s">
        <v>1622</v>
      </c>
      <c r="B72" s="259" t="s">
        <v>2880</v>
      </c>
      <c r="C72" s="244" t="s">
        <v>1540</v>
      </c>
      <c r="D72" s="244" t="s">
        <v>1571</v>
      </c>
      <c r="E72" s="244" t="s">
        <v>304</v>
      </c>
      <c r="F72" s="244" t="s">
        <v>2674</v>
      </c>
      <c r="G72" s="256" t="s">
        <v>1632</v>
      </c>
      <c r="H72" s="244" t="s">
        <v>1632</v>
      </c>
      <c r="I72" s="244" t="str">
        <f>IF(H72="","",VLOOKUP(H72,'Cost Categories'!$A$1:$B$66,2,FALSE))</f>
        <v>Facility</v>
      </c>
      <c r="J72" s="244" t="s">
        <v>3297</v>
      </c>
      <c r="K72" s="244" t="str">
        <f>IF(J72="","",VLOOKUP(J72,'Cost Categories'!$A$70:$B$85,2,FALSE))</f>
        <v>Mixed</v>
      </c>
      <c r="L72" s="244" t="s">
        <v>3323</v>
      </c>
      <c r="M72" s="244" t="str">
        <f>IF(L72="","",VLOOKUP(L72,'Cost Categories'!$A$112:$B$133,2,FALSE))</f>
        <v>Operational</v>
      </c>
      <c r="N72" s="256" t="s">
        <v>3368</v>
      </c>
      <c r="O72" s="260" t="s">
        <v>13</v>
      </c>
      <c r="P72" s="256" t="s">
        <v>3370</v>
      </c>
      <c r="Q72" s="253" t="s">
        <v>3372</v>
      </c>
      <c r="R72" s="253" t="s">
        <v>13</v>
      </c>
      <c r="S72" s="256" t="s">
        <v>111</v>
      </c>
      <c r="T72" s="256" t="s">
        <v>1624</v>
      </c>
      <c r="U72" s="244" t="s">
        <v>1087</v>
      </c>
      <c r="V72" s="244" t="s">
        <v>1309</v>
      </c>
      <c r="W72" s="244" t="s">
        <v>217</v>
      </c>
      <c r="X72" s="246">
        <v>3.55</v>
      </c>
      <c r="Y72" s="246" t="s">
        <v>6</v>
      </c>
      <c r="Z72" s="246" t="s">
        <v>6</v>
      </c>
      <c r="AA72" s="246">
        <v>3.88</v>
      </c>
      <c r="AB72" s="246" t="s">
        <v>6</v>
      </c>
      <c r="AC72" s="246" t="s">
        <v>6</v>
      </c>
      <c r="AD72" s="246" t="s">
        <v>6</v>
      </c>
      <c r="AE72" s="279" t="s">
        <v>22</v>
      </c>
      <c r="AF72" s="48" t="s">
        <v>22</v>
      </c>
      <c r="AG72" s="244" t="s">
        <v>6</v>
      </c>
      <c r="AI72" s="246" t="s">
        <v>6</v>
      </c>
      <c r="AJ72" s="257" t="s">
        <v>6</v>
      </c>
      <c r="AK72" s="246" t="s">
        <v>6</v>
      </c>
      <c r="AL72" s="246" t="s">
        <v>6</v>
      </c>
      <c r="AM72" s="246" t="s">
        <v>6</v>
      </c>
      <c r="AN72" s="258">
        <v>734</v>
      </c>
      <c r="AO72" s="258">
        <v>1</v>
      </c>
      <c r="AP72" s="244" t="s">
        <v>1625</v>
      </c>
      <c r="AQ72" s="244" t="s">
        <v>1626</v>
      </c>
      <c r="AR72" s="250" t="s">
        <v>6</v>
      </c>
      <c r="AS72" s="250" t="s">
        <v>6</v>
      </c>
      <c r="AT72" s="250" t="s">
        <v>6</v>
      </c>
      <c r="AU72" s="250" t="s">
        <v>6</v>
      </c>
      <c r="AV72" s="250" t="s">
        <v>1305</v>
      </c>
      <c r="AW72" s="252" t="s">
        <v>1627</v>
      </c>
      <c r="AX72" s="250" t="s">
        <v>6</v>
      </c>
      <c r="AY72" s="252" t="s">
        <v>1628</v>
      </c>
      <c r="AZ72" s="252" t="s">
        <v>118</v>
      </c>
      <c r="BA72" s="244" t="s">
        <v>381</v>
      </c>
      <c r="BB72" s="244" t="s">
        <v>119</v>
      </c>
      <c r="BC72" s="244" t="s">
        <v>383</v>
      </c>
      <c r="BD72" s="244" t="s">
        <v>119</v>
      </c>
      <c r="BE72" s="244" t="s">
        <v>6</v>
      </c>
      <c r="BF72" s="244" t="s">
        <v>6</v>
      </c>
      <c r="BG72" s="252" t="s">
        <v>6</v>
      </c>
      <c r="BH72" s="252" t="s">
        <v>6</v>
      </c>
      <c r="BI72" s="252" t="s">
        <v>6</v>
      </c>
      <c r="BJ72" s="252" t="s">
        <v>6</v>
      </c>
      <c r="BK72" s="252" t="s">
        <v>13</v>
      </c>
      <c r="BL72" s="252" t="s">
        <v>13</v>
      </c>
      <c r="BM72" s="250" t="s">
        <v>40</v>
      </c>
      <c r="BN72" s="250" t="s">
        <v>119</v>
      </c>
      <c r="BO72" s="250" t="s">
        <v>6</v>
      </c>
      <c r="BP72" s="250" t="s">
        <v>6</v>
      </c>
      <c r="BQ72" s="250" t="s">
        <v>6</v>
      </c>
      <c r="BR72" s="250" t="s">
        <v>6</v>
      </c>
      <c r="BS72" s="250" t="s">
        <v>40</v>
      </c>
      <c r="BT72" s="250" t="s">
        <v>119</v>
      </c>
      <c r="BU72" s="301" t="s">
        <v>6</v>
      </c>
      <c r="BV72" s="302" t="s">
        <v>6</v>
      </c>
      <c r="BW72" s="303" t="s">
        <v>6</v>
      </c>
      <c r="BX72" s="250" t="s">
        <v>6</v>
      </c>
      <c r="BY72" s="244" t="s">
        <v>6</v>
      </c>
      <c r="BZ72" s="250" t="s">
        <v>6</v>
      </c>
      <c r="CA72" s="244" t="s">
        <v>1629</v>
      </c>
      <c r="CB72" s="244" t="s">
        <v>6</v>
      </c>
      <c r="CC72" s="244" t="s">
        <v>6</v>
      </c>
      <c r="CD72" s="244" t="s">
        <v>6</v>
      </c>
    </row>
    <row r="73" spans="1:82" s="244" customFormat="1" ht="30.5" customHeight="1" x14ac:dyDescent="0.35">
      <c r="A73" s="259" t="s">
        <v>1622</v>
      </c>
      <c r="B73" s="259" t="s">
        <v>2880</v>
      </c>
      <c r="C73" s="244" t="s">
        <v>1561</v>
      </c>
      <c r="D73" s="244" t="s">
        <v>1571</v>
      </c>
      <c r="E73" s="244" t="s">
        <v>304</v>
      </c>
      <c r="F73" s="244" t="s">
        <v>2674</v>
      </c>
      <c r="G73" s="256" t="s">
        <v>1633</v>
      </c>
      <c r="H73" s="244" t="s">
        <v>3353</v>
      </c>
      <c r="I73" s="244" t="str">
        <f>IF(H73="","",VLOOKUP(H73,'Cost Categories'!$A$1:$B$66,2,FALSE))</f>
        <v>Personnel</v>
      </c>
      <c r="J73" s="244" t="s">
        <v>1757</v>
      </c>
      <c r="K73" s="244" t="str">
        <f>IF(J73="","",VLOOKUP(J73,'Cost Categories'!$A$70:$B$85,2,FALSE))</f>
        <v>Personnel</v>
      </c>
      <c r="L73" s="244" t="s">
        <v>3324</v>
      </c>
      <c r="M73" s="244" t="str">
        <f>IF(L73="","",VLOOKUP(L73,'Cost Categories'!$A$112:$B$133,2,FALSE))</f>
        <v>Operational</v>
      </c>
      <c r="N73" s="256" t="s">
        <v>3368</v>
      </c>
      <c r="O73" s="260" t="s">
        <v>13</v>
      </c>
      <c r="P73" s="256" t="s">
        <v>3369</v>
      </c>
      <c r="Q73" s="253" t="s">
        <v>3372</v>
      </c>
      <c r="R73" s="253" t="s">
        <v>13</v>
      </c>
      <c r="S73" s="256" t="s">
        <v>517</v>
      </c>
      <c r="T73" s="256" t="s">
        <v>1624</v>
      </c>
      <c r="U73" s="244" t="s">
        <v>1087</v>
      </c>
      <c r="V73" s="244" t="s">
        <v>1309</v>
      </c>
      <c r="W73" s="244" t="s">
        <v>217</v>
      </c>
      <c r="X73" s="246">
        <v>3.56</v>
      </c>
      <c r="Y73" s="246" t="s">
        <v>6</v>
      </c>
      <c r="Z73" s="246" t="s">
        <v>6</v>
      </c>
      <c r="AA73" s="246">
        <v>2.39</v>
      </c>
      <c r="AB73" s="246" t="s">
        <v>6</v>
      </c>
      <c r="AC73" s="246" t="s">
        <v>6</v>
      </c>
      <c r="AD73" s="246" t="s">
        <v>6</v>
      </c>
      <c r="AE73" s="279" t="s">
        <v>22</v>
      </c>
      <c r="AF73" s="48" t="s">
        <v>22</v>
      </c>
      <c r="AG73" s="244" t="s">
        <v>6</v>
      </c>
      <c r="AI73" s="246" t="s">
        <v>6</v>
      </c>
      <c r="AJ73" s="257" t="s">
        <v>6</v>
      </c>
      <c r="AK73" s="246" t="s">
        <v>6</v>
      </c>
      <c r="AL73" s="246" t="s">
        <v>6</v>
      </c>
      <c r="AM73" s="246" t="s">
        <v>6</v>
      </c>
      <c r="AN73" s="258">
        <v>734</v>
      </c>
      <c r="AO73" s="258">
        <v>1</v>
      </c>
      <c r="AP73" s="244" t="s">
        <v>1625</v>
      </c>
      <c r="AQ73" s="244" t="s">
        <v>1626</v>
      </c>
      <c r="AR73" s="250" t="s">
        <v>6</v>
      </c>
      <c r="AS73" s="250" t="s">
        <v>6</v>
      </c>
      <c r="AT73" s="250" t="s">
        <v>6</v>
      </c>
      <c r="AU73" s="250" t="s">
        <v>6</v>
      </c>
      <c r="AV73" s="250" t="s">
        <v>1305</v>
      </c>
      <c r="AW73" s="252" t="s">
        <v>1627</v>
      </c>
      <c r="AX73" s="250" t="s">
        <v>6</v>
      </c>
      <c r="AY73" s="252" t="s">
        <v>1628</v>
      </c>
      <c r="AZ73" s="252" t="s">
        <v>118</v>
      </c>
      <c r="BA73" s="244" t="s">
        <v>381</v>
      </c>
      <c r="BB73" s="244" t="s">
        <v>119</v>
      </c>
      <c r="BC73" s="244" t="s">
        <v>383</v>
      </c>
      <c r="BD73" s="244" t="s">
        <v>119</v>
      </c>
      <c r="BE73" s="244" t="s">
        <v>6</v>
      </c>
      <c r="BF73" s="244" t="s">
        <v>6</v>
      </c>
      <c r="BG73" s="252" t="s">
        <v>6</v>
      </c>
      <c r="BH73" s="252" t="s">
        <v>6</v>
      </c>
      <c r="BI73" s="252" t="s">
        <v>6</v>
      </c>
      <c r="BJ73" s="252" t="s">
        <v>6</v>
      </c>
      <c r="BK73" s="252" t="s">
        <v>13</v>
      </c>
      <c r="BL73" s="252" t="s">
        <v>13</v>
      </c>
      <c r="BM73" s="250" t="s">
        <v>40</v>
      </c>
      <c r="BN73" s="250" t="s">
        <v>119</v>
      </c>
      <c r="BO73" s="250" t="s">
        <v>6</v>
      </c>
      <c r="BP73" s="250" t="s">
        <v>6</v>
      </c>
      <c r="BQ73" s="250" t="s">
        <v>6</v>
      </c>
      <c r="BR73" s="250" t="s">
        <v>6</v>
      </c>
      <c r="BS73" s="250" t="s">
        <v>40</v>
      </c>
      <c r="BT73" s="250" t="s">
        <v>119</v>
      </c>
      <c r="BU73" s="301" t="s">
        <v>6</v>
      </c>
      <c r="BV73" s="302" t="s">
        <v>6</v>
      </c>
      <c r="BW73" s="303" t="s">
        <v>6</v>
      </c>
      <c r="BX73" s="250" t="s">
        <v>6</v>
      </c>
      <c r="BY73" s="244" t="s">
        <v>6</v>
      </c>
      <c r="BZ73" s="250" t="s">
        <v>6</v>
      </c>
      <c r="CA73" s="244" t="s">
        <v>1629</v>
      </c>
      <c r="CB73" s="244" t="s">
        <v>6</v>
      </c>
      <c r="CC73" s="244" t="s">
        <v>6</v>
      </c>
      <c r="CD73" s="244" t="s">
        <v>6</v>
      </c>
    </row>
    <row r="74" spans="1:82" s="244" customFormat="1" ht="30.5" customHeight="1" x14ac:dyDescent="0.35">
      <c r="A74" s="259" t="s">
        <v>1622</v>
      </c>
      <c r="B74" s="259" t="s">
        <v>2880</v>
      </c>
      <c r="C74" s="244" t="s">
        <v>1567</v>
      </c>
      <c r="D74" s="244" t="s">
        <v>1571</v>
      </c>
      <c r="E74" s="244" t="s">
        <v>304</v>
      </c>
      <c r="F74" s="244" t="s">
        <v>2674</v>
      </c>
      <c r="G74" s="256" t="s">
        <v>1634</v>
      </c>
      <c r="H74" s="244" t="s">
        <v>7</v>
      </c>
      <c r="I74" s="244" t="str">
        <f>IF(H74="","",VLOOKUP(H74,'Cost Categories'!$A$1:$B$66,2,FALSE))</f>
        <v>Recurring services</v>
      </c>
      <c r="J74" s="244" t="s">
        <v>3297</v>
      </c>
      <c r="K74" s="244" t="str">
        <f>IF(J74="","",VLOOKUP(J74,'Cost Categories'!$A$70:$B$85,2,FALSE))</f>
        <v>Mixed</v>
      </c>
      <c r="L74" s="244" t="s">
        <v>3319</v>
      </c>
      <c r="M74" s="244" t="str">
        <f>IF(L74="","",VLOOKUP(L74,'Cost Categories'!$A$112:$B$133,2,FALSE))</f>
        <v>Operational</v>
      </c>
      <c r="N74" s="256" t="s">
        <v>3422</v>
      </c>
      <c r="O74" s="260" t="s">
        <v>13</v>
      </c>
      <c r="P74" s="256" t="s">
        <v>3370</v>
      </c>
      <c r="Q74" s="253" t="s">
        <v>3372</v>
      </c>
      <c r="R74" s="253" t="s">
        <v>13</v>
      </c>
      <c r="S74" s="256" t="s">
        <v>111</v>
      </c>
      <c r="T74" s="256" t="s">
        <v>1624</v>
      </c>
      <c r="U74" s="244" t="s">
        <v>1087</v>
      </c>
      <c r="V74" s="244" t="s">
        <v>1309</v>
      </c>
      <c r="W74" s="244" t="s">
        <v>217</v>
      </c>
      <c r="X74" s="246">
        <v>1.1599999999999999</v>
      </c>
      <c r="Y74" s="246" t="s">
        <v>6</v>
      </c>
      <c r="Z74" s="246" t="s">
        <v>6</v>
      </c>
      <c r="AA74" s="246">
        <v>1.61</v>
      </c>
      <c r="AB74" s="246" t="s">
        <v>6</v>
      </c>
      <c r="AC74" s="246" t="s">
        <v>6</v>
      </c>
      <c r="AD74" s="246" t="s">
        <v>6</v>
      </c>
      <c r="AE74" s="279" t="s">
        <v>22</v>
      </c>
      <c r="AF74" s="48" t="s">
        <v>22</v>
      </c>
      <c r="AG74" s="244" t="s">
        <v>6</v>
      </c>
      <c r="AI74" s="246" t="s">
        <v>6</v>
      </c>
      <c r="AJ74" s="257" t="s">
        <v>6</v>
      </c>
      <c r="AK74" s="246" t="s">
        <v>6</v>
      </c>
      <c r="AL74" s="246" t="s">
        <v>6</v>
      </c>
      <c r="AM74" s="246" t="s">
        <v>6</v>
      </c>
      <c r="AN74" s="258">
        <v>734</v>
      </c>
      <c r="AO74" s="258">
        <v>1</v>
      </c>
      <c r="AP74" s="244" t="s">
        <v>1625</v>
      </c>
      <c r="AQ74" s="244" t="s">
        <v>1626</v>
      </c>
      <c r="AR74" s="250" t="s">
        <v>6</v>
      </c>
      <c r="AS74" s="250" t="s">
        <v>6</v>
      </c>
      <c r="AT74" s="250" t="s">
        <v>6</v>
      </c>
      <c r="AU74" s="250" t="s">
        <v>6</v>
      </c>
      <c r="AV74" s="250" t="s">
        <v>1305</v>
      </c>
      <c r="AW74" s="252" t="s">
        <v>1627</v>
      </c>
      <c r="AX74" s="250" t="s">
        <v>6</v>
      </c>
      <c r="AY74" s="252" t="s">
        <v>1628</v>
      </c>
      <c r="AZ74" s="252" t="s">
        <v>118</v>
      </c>
      <c r="BA74" s="244" t="s">
        <v>381</v>
      </c>
      <c r="BB74" s="244" t="s">
        <v>119</v>
      </c>
      <c r="BC74" s="244" t="s">
        <v>383</v>
      </c>
      <c r="BD74" s="244" t="s">
        <v>119</v>
      </c>
      <c r="BE74" s="244" t="s">
        <v>6</v>
      </c>
      <c r="BF74" s="244" t="s">
        <v>6</v>
      </c>
      <c r="BG74" s="252" t="s">
        <v>6</v>
      </c>
      <c r="BH74" s="252" t="s">
        <v>6</v>
      </c>
      <c r="BI74" s="252" t="s">
        <v>6</v>
      </c>
      <c r="BJ74" s="252" t="s">
        <v>6</v>
      </c>
      <c r="BK74" s="252" t="s">
        <v>13</v>
      </c>
      <c r="BL74" s="252" t="s">
        <v>13</v>
      </c>
      <c r="BM74" s="250" t="s">
        <v>40</v>
      </c>
      <c r="BN74" s="250" t="s">
        <v>119</v>
      </c>
      <c r="BO74" s="250" t="s">
        <v>6</v>
      </c>
      <c r="BP74" s="250" t="s">
        <v>6</v>
      </c>
      <c r="BQ74" s="250" t="s">
        <v>6</v>
      </c>
      <c r="BR74" s="250" t="s">
        <v>6</v>
      </c>
      <c r="BS74" s="250" t="s">
        <v>40</v>
      </c>
      <c r="BT74" s="250" t="s">
        <v>119</v>
      </c>
      <c r="BU74" s="301" t="s">
        <v>6</v>
      </c>
      <c r="BV74" s="302" t="s">
        <v>6</v>
      </c>
      <c r="BW74" s="303" t="s">
        <v>6</v>
      </c>
      <c r="BX74" s="250" t="s">
        <v>6</v>
      </c>
      <c r="BY74" s="244" t="s">
        <v>6</v>
      </c>
      <c r="BZ74" s="250" t="s">
        <v>6</v>
      </c>
      <c r="CA74" s="244" t="s">
        <v>1629</v>
      </c>
      <c r="CB74" s="244" t="s">
        <v>6</v>
      </c>
      <c r="CC74" s="244" t="s">
        <v>6</v>
      </c>
      <c r="CD74" s="244" t="s">
        <v>6</v>
      </c>
    </row>
    <row r="75" spans="1:82" s="244" customFormat="1" ht="30.5" customHeight="1" x14ac:dyDescent="0.35">
      <c r="A75" s="259" t="s">
        <v>1622</v>
      </c>
      <c r="B75" s="259" t="s">
        <v>2880</v>
      </c>
      <c r="C75" s="244" t="s">
        <v>1571</v>
      </c>
      <c r="D75" s="244">
        <v>999</v>
      </c>
      <c r="E75" s="244" t="s">
        <v>304</v>
      </c>
      <c r="F75" s="244" t="s">
        <v>2674</v>
      </c>
      <c r="G75" s="256" t="s">
        <v>1635</v>
      </c>
      <c r="H75" s="244" t="s">
        <v>1578</v>
      </c>
      <c r="I75" s="244" t="str">
        <f>IF(H75="","",VLOOKUP(H75,'Cost Categories'!$A$1:$B$66,2,FALSE))</f>
        <v>Total</v>
      </c>
      <c r="J75" s="244" t="s">
        <v>3297</v>
      </c>
      <c r="K75" s="244" t="str">
        <f>IF(J75="","",VLOOKUP(J75,'Cost Categories'!$A$70:$B$85,2,FALSE))</f>
        <v>Mixed</v>
      </c>
      <c r="L75" s="244" t="s">
        <v>3297</v>
      </c>
      <c r="M75" s="244" t="str">
        <f>IF(L75="","",VLOOKUP(L75,'Cost Categories'!$A$112:$B$133,2,FALSE))</f>
        <v>Mixed</v>
      </c>
      <c r="N75" s="256" t="s">
        <v>3368</v>
      </c>
      <c r="O75" s="260" t="s">
        <v>13</v>
      </c>
      <c r="P75" s="256" t="s">
        <v>3416</v>
      </c>
      <c r="Q75" s="253" t="s">
        <v>3372</v>
      </c>
      <c r="R75" s="253" t="s">
        <v>13</v>
      </c>
      <c r="S75" s="256" t="s">
        <v>111</v>
      </c>
      <c r="T75" s="256" t="s">
        <v>1624</v>
      </c>
      <c r="U75" s="244" t="s">
        <v>1087</v>
      </c>
      <c r="V75" s="244" t="s">
        <v>1309</v>
      </c>
      <c r="W75" s="244" t="s">
        <v>217</v>
      </c>
      <c r="X75" s="246">
        <v>38.33</v>
      </c>
      <c r="Y75" s="246" t="s">
        <v>6</v>
      </c>
      <c r="Z75" s="246" t="s">
        <v>6</v>
      </c>
      <c r="AA75" s="246">
        <v>17.309999999999999</v>
      </c>
      <c r="AB75" s="246" t="s">
        <v>6</v>
      </c>
      <c r="AC75" s="246" t="s">
        <v>6</v>
      </c>
      <c r="AD75" s="246" t="s">
        <v>6</v>
      </c>
      <c r="AE75" s="279" t="s">
        <v>22</v>
      </c>
      <c r="AF75" s="48" t="s">
        <v>22</v>
      </c>
      <c r="AG75" s="244" t="s">
        <v>6</v>
      </c>
      <c r="AI75" s="246" t="s">
        <v>6</v>
      </c>
      <c r="AJ75" s="257" t="s">
        <v>6</v>
      </c>
      <c r="AK75" s="246" t="s">
        <v>6</v>
      </c>
      <c r="AL75" s="246" t="s">
        <v>6</v>
      </c>
      <c r="AM75" s="246" t="s">
        <v>6</v>
      </c>
      <c r="AN75" s="258">
        <v>734</v>
      </c>
      <c r="AO75" s="258">
        <v>1</v>
      </c>
      <c r="AP75" s="244" t="s">
        <v>1625</v>
      </c>
      <c r="AQ75" s="244" t="s">
        <v>1626</v>
      </c>
      <c r="AR75" s="250" t="s">
        <v>6</v>
      </c>
      <c r="AS75" s="250" t="s">
        <v>6</v>
      </c>
      <c r="AT75" s="250" t="s">
        <v>6</v>
      </c>
      <c r="AU75" s="250" t="s">
        <v>6</v>
      </c>
      <c r="AV75" s="250" t="s">
        <v>1305</v>
      </c>
      <c r="AW75" s="252" t="s">
        <v>1627</v>
      </c>
      <c r="AX75" s="250" t="s">
        <v>6</v>
      </c>
      <c r="AY75" s="252" t="s">
        <v>1628</v>
      </c>
      <c r="AZ75" s="252" t="s">
        <v>118</v>
      </c>
      <c r="BA75" s="244" t="s">
        <v>381</v>
      </c>
      <c r="BB75" s="244" t="s">
        <v>119</v>
      </c>
      <c r="BC75" s="244" t="s">
        <v>383</v>
      </c>
      <c r="BD75" s="244" t="s">
        <v>119</v>
      </c>
      <c r="BE75" s="244" t="s">
        <v>6</v>
      </c>
      <c r="BF75" s="244" t="s">
        <v>6</v>
      </c>
      <c r="BG75" s="252" t="s">
        <v>6</v>
      </c>
      <c r="BH75" s="252" t="s">
        <v>6</v>
      </c>
      <c r="BI75" s="252" t="s">
        <v>6</v>
      </c>
      <c r="BJ75" s="252" t="s">
        <v>6</v>
      </c>
      <c r="BK75" s="252" t="s">
        <v>13</v>
      </c>
      <c r="BL75" s="252" t="s">
        <v>13</v>
      </c>
      <c r="BM75" s="250" t="s">
        <v>40</v>
      </c>
      <c r="BN75" s="250" t="s">
        <v>119</v>
      </c>
      <c r="BO75" s="250" t="s">
        <v>6</v>
      </c>
      <c r="BP75" s="250" t="s">
        <v>6</v>
      </c>
      <c r="BQ75" s="250" t="s">
        <v>6</v>
      </c>
      <c r="BR75" s="250" t="s">
        <v>6</v>
      </c>
      <c r="BS75" s="250" t="s">
        <v>40</v>
      </c>
      <c r="BT75" s="250" t="s">
        <v>119</v>
      </c>
      <c r="BU75" s="301" t="s">
        <v>6</v>
      </c>
      <c r="BV75" s="302" t="s">
        <v>6</v>
      </c>
      <c r="BW75" s="303" t="s">
        <v>6</v>
      </c>
      <c r="BX75" s="250" t="s">
        <v>6</v>
      </c>
      <c r="BY75" s="244" t="s">
        <v>6</v>
      </c>
      <c r="BZ75" s="250" t="s">
        <v>6</v>
      </c>
      <c r="CA75" s="244" t="s">
        <v>1629</v>
      </c>
      <c r="CB75" s="244" t="s">
        <v>6</v>
      </c>
      <c r="CC75" s="244" t="s">
        <v>6</v>
      </c>
      <c r="CD75" s="244" t="s">
        <v>6</v>
      </c>
    </row>
    <row r="76" spans="1:82" s="244" customFormat="1" ht="30.5" customHeight="1" x14ac:dyDescent="0.35">
      <c r="A76" s="259" t="s">
        <v>1636</v>
      </c>
      <c r="B76" s="259" t="s">
        <v>2880</v>
      </c>
      <c r="C76" s="244" t="s">
        <v>1538</v>
      </c>
      <c r="D76" s="244" t="s">
        <v>1567</v>
      </c>
      <c r="E76" s="244" t="s">
        <v>304</v>
      </c>
      <c r="F76" s="244" t="s">
        <v>2674</v>
      </c>
      <c r="G76" s="256" t="s">
        <v>1623</v>
      </c>
      <c r="H76" s="244" t="s">
        <v>1623</v>
      </c>
      <c r="I76" s="244" t="str">
        <f>IF(H76="","",VLOOKUP(H76,'Cost Categories'!$A$1:$B$66,2,FALSE))</f>
        <v>Recurring goods</v>
      </c>
      <c r="J76" s="244" t="s">
        <v>3288</v>
      </c>
      <c r="K76" s="244" t="str">
        <f>IF(J76="","",VLOOKUP(J76,'Cost Categories'!$A$70:$B$85,2,FALSE))</f>
        <v>Recurrent - other</v>
      </c>
      <c r="L76" s="244" t="s">
        <v>3307</v>
      </c>
      <c r="M76" s="244" t="str">
        <f>IF(L76="","",VLOOKUP(L76,'Cost Categories'!$A$112:$B$133,2,FALSE))</f>
        <v>Primary service delivery</v>
      </c>
      <c r="N76" s="256" t="s">
        <v>3368</v>
      </c>
      <c r="O76" s="260" t="s">
        <v>1245</v>
      </c>
      <c r="P76" s="256" t="s">
        <v>3371</v>
      </c>
      <c r="Q76" s="253" t="s">
        <v>3372</v>
      </c>
      <c r="R76" s="253" t="s">
        <v>13</v>
      </c>
      <c r="S76" s="256" t="s">
        <v>111</v>
      </c>
      <c r="T76" s="256" t="s">
        <v>1624</v>
      </c>
      <c r="U76" s="244" t="s">
        <v>1087</v>
      </c>
      <c r="V76" s="244" t="s">
        <v>1309</v>
      </c>
      <c r="W76" s="244" t="s">
        <v>217</v>
      </c>
      <c r="X76" s="246">
        <v>15.08</v>
      </c>
      <c r="Y76" s="246" t="s">
        <v>6</v>
      </c>
      <c r="Z76" s="246" t="s">
        <v>6</v>
      </c>
      <c r="AA76" s="246">
        <v>3.69</v>
      </c>
      <c r="AB76" s="246" t="s">
        <v>6</v>
      </c>
      <c r="AC76" s="246" t="s">
        <v>6</v>
      </c>
      <c r="AD76" s="246" t="s">
        <v>6</v>
      </c>
      <c r="AE76" s="279" t="s">
        <v>22</v>
      </c>
      <c r="AF76" s="48" t="s">
        <v>22</v>
      </c>
      <c r="AG76" s="244" t="s">
        <v>6</v>
      </c>
      <c r="AI76" s="246" t="s">
        <v>6</v>
      </c>
      <c r="AJ76" s="257" t="s">
        <v>6</v>
      </c>
      <c r="AK76" s="246" t="s">
        <v>6</v>
      </c>
      <c r="AL76" s="246" t="s">
        <v>6</v>
      </c>
      <c r="AM76" s="246" t="s">
        <v>6</v>
      </c>
      <c r="AN76" s="258">
        <v>35</v>
      </c>
      <c r="AO76" s="258">
        <v>2</v>
      </c>
      <c r="AP76" s="244" t="s">
        <v>1625</v>
      </c>
      <c r="AQ76" s="244" t="s">
        <v>1626</v>
      </c>
      <c r="AR76" s="250" t="s">
        <v>6</v>
      </c>
      <c r="AS76" s="250" t="s">
        <v>6</v>
      </c>
      <c r="AT76" s="250" t="s">
        <v>6</v>
      </c>
      <c r="AU76" s="250" t="s">
        <v>6</v>
      </c>
      <c r="AV76" s="250" t="s">
        <v>1305</v>
      </c>
      <c r="AW76" s="252" t="s">
        <v>1627</v>
      </c>
      <c r="AX76" s="250" t="s">
        <v>6</v>
      </c>
      <c r="AY76" s="252" t="s">
        <v>1628</v>
      </c>
      <c r="AZ76" s="252" t="s">
        <v>118</v>
      </c>
      <c r="BA76" s="244" t="s">
        <v>381</v>
      </c>
      <c r="BB76" s="244" t="s">
        <v>119</v>
      </c>
      <c r="BC76" s="244" t="s">
        <v>383</v>
      </c>
      <c r="BD76" s="244" t="s">
        <v>119</v>
      </c>
      <c r="BE76" s="244" t="s">
        <v>6</v>
      </c>
      <c r="BF76" s="244" t="s">
        <v>6</v>
      </c>
      <c r="BG76" s="252" t="s">
        <v>6</v>
      </c>
      <c r="BH76" s="252" t="s">
        <v>6</v>
      </c>
      <c r="BI76" s="252" t="s">
        <v>6</v>
      </c>
      <c r="BJ76" s="252" t="s">
        <v>6</v>
      </c>
      <c r="BK76" s="252" t="s">
        <v>13</v>
      </c>
      <c r="BL76" s="252" t="s">
        <v>13</v>
      </c>
      <c r="BM76" s="250" t="s">
        <v>40</v>
      </c>
      <c r="BN76" s="250" t="s">
        <v>119</v>
      </c>
      <c r="BO76" s="250" t="s">
        <v>6</v>
      </c>
      <c r="BP76" s="250" t="s">
        <v>6</v>
      </c>
      <c r="BQ76" s="250" t="s">
        <v>6</v>
      </c>
      <c r="BR76" s="250" t="s">
        <v>6</v>
      </c>
      <c r="BS76" s="250" t="s">
        <v>40</v>
      </c>
      <c r="BT76" s="250" t="s">
        <v>119</v>
      </c>
      <c r="BU76" s="301" t="s">
        <v>6</v>
      </c>
      <c r="BV76" s="302" t="s">
        <v>6</v>
      </c>
      <c r="BW76" s="303" t="s">
        <v>6</v>
      </c>
      <c r="BX76" s="250" t="s">
        <v>6</v>
      </c>
      <c r="BY76" s="244" t="s">
        <v>6</v>
      </c>
      <c r="BZ76" s="250" t="s">
        <v>6</v>
      </c>
      <c r="CA76" s="244" t="s">
        <v>1629</v>
      </c>
      <c r="CB76" s="244" t="s">
        <v>6</v>
      </c>
      <c r="CC76" s="244" t="s">
        <v>6</v>
      </c>
      <c r="CD76" s="244" t="s">
        <v>6</v>
      </c>
    </row>
    <row r="77" spans="1:82" s="244" customFormat="1" ht="30.5" customHeight="1" x14ac:dyDescent="0.35">
      <c r="A77" s="259" t="s">
        <v>1636</v>
      </c>
      <c r="B77" s="259" t="s">
        <v>2880</v>
      </c>
      <c r="C77" s="244" t="s">
        <v>1548</v>
      </c>
      <c r="D77" s="244" t="s">
        <v>1567</v>
      </c>
      <c r="E77" s="244" t="s">
        <v>304</v>
      </c>
      <c r="F77" s="244" t="s">
        <v>2674</v>
      </c>
      <c r="G77" s="256" t="s">
        <v>1637</v>
      </c>
      <c r="H77" s="244" t="s">
        <v>1317</v>
      </c>
      <c r="I77" s="244" t="str">
        <f>IF(H77="","",VLOOKUP(H77,'Cost Categories'!$A$1:$B$66,2,FALSE))</f>
        <v>Capital</v>
      </c>
      <c r="J77" s="244" t="s">
        <v>3276</v>
      </c>
      <c r="K77" s="244" t="str">
        <f>IF(J77="","",VLOOKUP(J77,'Cost Categories'!$A$70:$B$85,2,FALSE))</f>
        <v>Capital</v>
      </c>
      <c r="L77" s="244" t="s">
        <v>3307</v>
      </c>
      <c r="M77" s="244" t="str">
        <f>IF(L77="","",VLOOKUP(L77,'Cost Categories'!$A$112:$B$133,2,FALSE))</f>
        <v>Primary service delivery</v>
      </c>
      <c r="N77" s="256" t="s">
        <v>3368</v>
      </c>
      <c r="O77" s="244" t="s">
        <v>1245</v>
      </c>
      <c r="P77" s="256" t="s">
        <v>3369</v>
      </c>
      <c r="Q77" s="253" t="s">
        <v>3372</v>
      </c>
      <c r="R77" s="253" t="s">
        <v>13</v>
      </c>
      <c r="S77" s="256" t="s">
        <v>111</v>
      </c>
      <c r="T77" s="256" t="s">
        <v>1624</v>
      </c>
      <c r="U77" s="244" t="s">
        <v>1087</v>
      </c>
      <c r="V77" s="244" t="s">
        <v>1309</v>
      </c>
      <c r="W77" s="244" t="s">
        <v>217</v>
      </c>
      <c r="X77" s="246">
        <v>0.06</v>
      </c>
      <c r="Y77" s="246" t="s">
        <v>6</v>
      </c>
      <c r="Z77" s="246" t="s">
        <v>6</v>
      </c>
      <c r="AA77" s="246">
        <v>0.03</v>
      </c>
      <c r="AB77" s="246" t="s">
        <v>6</v>
      </c>
      <c r="AC77" s="246" t="s">
        <v>6</v>
      </c>
      <c r="AD77" s="246" t="s">
        <v>6</v>
      </c>
      <c r="AE77" s="279" t="s">
        <v>22</v>
      </c>
      <c r="AF77" s="48" t="s">
        <v>22</v>
      </c>
      <c r="AG77" s="244" t="s">
        <v>6</v>
      </c>
      <c r="AI77" s="246" t="s">
        <v>6</v>
      </c>
      <c r="AJ77" s="257" t="s">
        <v>6</v>
      </c>
      <c r="AK77" s="246" t="s">
        <v>6</v>
      </c>
      <c r="AL77" s="246" t="s">
        <v>6</v>
      </c>
      <c r="AM77" s="246" t="s">
        <v>6</v>
      </c>
      <c r="AN77" s="258">
        <v>35</v>
      </c>
      <c r="AO77" s="258">
        <v>2</v>
      </c>
      <c r="AP77" s="244" t="s">
        <v>1625</v>
      </c>
      <c r="AQ77" s="244" t="s">
        <v>1626</v>
      </c>
      <c r="AR77" s="250" t="s">
        <v>6</v>
      </c>
      <c r="AS77" s="250" t="s">
        <v>6</v>
      </c>
      <c r="AT77" s="250" t="s">
        <v>6</v>
      </c>
      <c r="AU77" s="250" t="s">
        <v>6</v>
      </c>
      <c r="AV77" s="250" t="s">
        <v>1305</v>
      </c>
      <c r="AW77" s="252" t="s">
        <v>1627</v>
      </c>
      <c r="AX77" s="250" t="s">
        <v>6</v>
      </c>
      <c r="AY77" s="252" t="s">
        <v>1628</v>
      </c>
      <c r="AZ77" s="252" t="s">
        <v>118</v>
      </c>
      <c r="BA77" s="244" t="s">
        <v>381</v>
      </c>
      <c r="BB77" s="244" t="s">
        <v>119</v>
      </c>
      <c r="BC77" s="244" t="s">
        <v>383</v>
      </c>
      <c r="BD77" s="244" t="s">
        <v>119</v>
      </c>
      <c r="BE77" s="244" t="s">
        <v>6</v>
      </c>
      <c r="BF77" s="244" t="s">
        <v>6</v>
      </c>
      <c r="BG77" s="252" t="s">
        <v>6</v>
      </c>
      <c r="BH77" s="252" t="s">
        <v>6</v>
      </c>
      <c r="BI77" s="252" t="s">
        <v>6</v>
      </c>
      <c r="BJ77" s="252" t="s">
        <v>6</v>
      </c>
      <c r="BK77" s="252" t="s">
        <v>13</v>
      </c>
      <c r="BL77" s="252" t="s">
        <v>13</v>
      </c>
      <c r="BM77" s="250" t="s">
        <v>40</v>
      </c>
      <c r="BN77" s="250" t="s">
        <v>119</v>
      </c>
      <c r="BO77" s="250" t="s">
        <v>6</v>
      </c>
      <c r="BP77" s="250" t="s">
        <v>6</v>
      </c>
      <c r="BQ77" s="250" t="s">
        <v>6</v>
      </c>
      <c r="BR77" s="250" t="s">
        <v>6</v>
      </c>
      <c r="BS77" s="250" t="s">
        <v>40</v>
      </c>
      <c r="BT77" s="250" t="s">
        <v>119</v>
      </c>
      <c r="BU77" s="301" t="s">
        <v>6</v>
      </c>
      <c r="BV77" s="302" t="s">
        <v>6</v>
      </c>
      <c r="BW77" s="303" t="s">
        <v>6</v>
      </c>
      <c r="BX77" s="250" t="s">
        <v>6</v>
      </c>
      <c r="BY77" s="244" t="s">
        <v>6</v>
      </c>
      <c r="BZ77" s="250" t="s">
        <v>6</v>
      </c>
      <c r="CA77" s="244" t="s">
        <v>1629</v>
      </c>
      <c r="CB77" s="244" t="s">
        <v>6</v>
      </c>
      <c r="CC77" s="244" t="s">
        <v>6</v>
      </c>
      <c r="CD77" s="244" t="s">
        <v>6</v>
      </c>
    </row>
    <row r="78" spans="1:82" s="244" customFormat="1" ht="30.5" customHeight="1" x14ac:dyDescent="0.35">
      <c r="A78" s="259" t="s">
        <v>1636</v>
      </c>
      <c r="B78" s="259" t="s">
        <v>2880</v>
      </c>
      <c r="C78" s="244" t="s">
        <v>356</v>
      </c>
      <c r="D78" s="244" t="s">
        <v>1567</v>
      </c>
      <c r="E78" s="244" t="s">
        <v>304</v>
      </c>
      <c r="F78" s="244" t="s">
        <v>2674</v>
      </c>
      <c r="G78" s="256" t="s">
        <v>1</v>
      </c>
      <c r="H78" s="244" t="s">
        <v>3351</v>
      </c>
      <c r="I78" s="244" t="str">
        <f>IF(H78="","",VLOOKUP(H78,'Cost Categories'!$A$1:$B$66,2,FALSE))</f>
        <v>Personnel</v>
      </c>
      <c r="J78" s="244" t="s">
        <v>3271</v>
      </c>
      <c r="K78" s="244" t="str">
        <f>IF(J78="","",VLOOKUP(J78,'Cost Categories'!$A$70:$B$85,2,FALSE))</f>
        <v>Personnel</v>
      </c>
      <c r="L78" s="244" t="s">
        <v>3307</v>
      </c>
      <c r="M78" s="244" t="str">
        <f>IF(L78="","",VLOOKUP(L78,'Cost Categories'!$A$112:$B$133,2,FALSE))</f>
        <v>Primary service delivery</v>
      </c>
      <c r="N78" s="256" t="s">
        <v>3368</v>
      </c>
      <c r="O78" s="260" t="s">
        <v>13</v>
      </c>
      <c r="P78" s="256" t="s">
        <v>3369</v>
      </c>
      <c r="Q78" s="253" t="s">
        <v>3372</v>
      </c>
      <c r="R78" s="253" t="s">
        <v>13</v>
      </c>
      <c r="S78" s="256" t="s">
        <v>517</v>
      </c>
      <c r="T78" s="256" t="s">
        <v>1624</v>
      </c>
      <c r="U78" s="244" t="s">
        <v>1087</v>
      </c>
      <c r="V78" s="244" t="s">
        <v>1309</v>
      </c>
      <c r="W78" s="244" t="s">
        <v>217</v>
      </c>
      <c r="X78" s="246">
        <v>14.79</v>
      </c>
      <c r="Y78" s="246" t="s">
        <v>6</v>
      </c>
      <c r="Z78" s="246" t="s">
        <v>6</v>
      </c>
      <c r="AA78" s="246">
        <v>13.59</v>
      </c>
      <c r="AB78" s="246" t="s">
        <v>6</v>
      </c>
      <c r="AC78" s="246" t="s">
        <v>6</v>
      </c>
      <c r="AD78" s="246" t="s">
        <v>6</v>
      </c>
      <c r="AE78" s="279" t="s">
        <v>22</v>
      </c>
      <c r="AF78" s="48" t="s">
        <v>22</v>
      </c>
      <c r="AG78" s="244" t="s">
        <v>6</v>
      </c>
      <c r="AI78" s="246" t="s">
        <v>6</v>
      </c>
      <c r="AJ78" s="257" t="s">
        <v>6</v>
      </c>
      <c r="AK78" s="246" t="s">
        <v>6</v>
      </c>
      <c r="AL78" s="246" t="s">
        <v>6</v>
      </c>
      <c r="AM78" s="246" t="s">
        <v>6</v>
      </c>
      <c r="AN78" s="258">
        <v>35</v>
      </c>
      <c r="AO78" s="258">
        <v>2</v>
      </c>
      <c r="AP78" s="244" t="s">
        <v>1625</v>
      </c>
      <c r="AQ78" s="244" t="s">
        <v>1626</v>
      </c>
      <c r="AR78" s="250" t="s">
        <v>6</v>
      </c>
      <c r="AS78" s="250" t="s">
        <v>6</v>
      </c>
      <c r="AT78" s="250" t="s">
        <v>6</v>
      </c>
      <c r="AU78" s="250" t="s">
        <v>6</v>
      </c>
      <c r="AV78" s="250" t="s">
        <v>1305</v>
      </c>
      <c r="AW78" s="252" t="s">
        <v>1627</v>
      </c>
      <c r="AX78" s="250" t="s">
        <v>6</v>
      </c>
      <c r="AY78" s="252" t="s">
        <v>1628</v>
      </c>
      <c r="AZ78" s="252" t="s">
        <v>118</v>
      </c>
      <c r="BA78" s="244" t="s">
        <v>381</v>
      </c>
      <c r="BB78" s="244" t="s">
        <v>119</v>
      </c>
      <c r="BC78" s="244" t="s">
        <v>383</v>
      </c>
      <c r="BD78" s="244" t="s">
        <v>119</v>
      </c>
      <c r="BE78" s="244" t="s">
        <v>6</v>
      </c>
      <c r="BF78" s="244" t="s">
        <v>6</v>
      </c>
      <c r="BG78" s="252" t="s">
        <v>6</v>
      </c>
      <c r="BH78" s="252" t="s">
        <v>6</v>
      </c>
      <c r="BI78" s="252" t="s">
        <v>6</v>
      </c>
      <c r="BJ78" s="252" t="s">
        <v>6</v>
      </c>
      <c r="BK78" s="252" t="s">
        <v>13</v>
      </c>
      <c r="BL78" s="252" t="s">
        <v>13</v>
      </c>
      <c r="BM78" s="250" t="s">
        <v>40</v>
      </c>
      <c r="BN78" s="250" t="s">
        <v>119</v>
      </c>
      <c r="BO78" s="250" t="s">
        <v>6</v>
      </c>
      <c r="BP78" s="250" t="s">
        <v>6</v>
      </c>
      <c r="BQ78" s="250" t="s">
        <v>6</v>
      </c>
      <c r="BR78" s="250" t="s">
        <v>6</v>
      </c>
      <c r="BS78" s="250" t="s">
        <v>40</v>
      </c>
      <c r="BT78" s="250" t="s">
        <v>119</v>
      </c>
      <c r="BU78" s="301" t="s">
        <v>6</v>
      </c>
      <c r="BV78" s="302" t="s">
        <v>6</v>
      </c>
      <c r="BW78" s="303" t="s">
        <v>6</v>
      </c>
      <c r="BX78" s="250" t="s">
        <v>6</v>
      </c>
      <c r="BY78" s="244" t="s">
        <v>6</v>
      </c>
      <c r="BZ78" s="250" t="s">
        <v>6</v>
      </c>
      <c r="CA78" s="244" t="s">
        <v>1629</v>
      </c>
      <c r="CB78" s="244" t="s">
        <v>6</v>
      </c>
      <c r="CC78" s="244" t="s">
        <v>6</v>
      </c>
      <c r="CD78" s="244" t="s">
        <v>6</v>
      </c>
    </row>
    <row r="79" spans="1:82" s="244" customFormat="1" ht="30.5" customHeight="1" x14ac:dyDescent="0.35">
      <c r="A79" s="259" t="s">
        <v>1636</v>
      </c>
      <c r="B79" s="259" t="s">
        <v>2880</v>
      </c>
      <c r="C79" s="244" t="s">
        <v>1555</v>
      </c>
      <c r="D79" s="244" t="s">
        <v>1567</v>
      </c>
      <c r="E79" s="244" t="s">
        <v>304</v>
      </c>
      <c r="F79" s="244" t="s">
        <v>2674</v>
      </c>
      <c r="G79" s="256" t="s">
        <v>1632</v>
      </c>
      <c r="H79" s="244" t="s">
        <v>1632</v>
      </c>
      <c r="I79" s="244" t="str">
        <f>IF(H79="","",VLOOKUP(H79,'Cost Categories'!$A$1:$B$66,2,FALSE))</f>
        <v>Facility</v>
      </c>
      <c r="J79" s="244" t="s">
        <v>3297</v>
      </c>
      <c r="K79" s="244" t="str">
        <f>IF(J79="","",VLOOKUP(J79,'Cost Categories'!$A$70:$B$85,2,FALSE))</f>
        <v>Mixed</v>
      </c>
      <c r="L79" s="244" t="s">
        <v>3323</v>
      </c>
      <c r="M79" s="244" t="str">
        <f>IF(L79="","",VLOOKUP(L79,'Cost Categories'!$A$112:$B$133,2,FALSE))</f>
        <v>Operational</v>
      </c>
      <c r="N79" s="256" t="s">
        <v>3368</v>
      </c>
      <c r="O79" s="260" t="s">
        <v>13</v>
      </c>
      <c r="P79" s="256" t="s">
        <v>3370</v>
      </c>
      <c r="Q79" s="253" t="s">
        <v>3372</v>
      </c>
      <c r="R79" s="253" t="s">
        <v>13</v>
      </c>
      <c r="S79" s="256" t="s">
        <v>111</v>
      </c>
      <c r="T79" s="256" t="s">
        <v>1624</v>
      </c>
      <c r="U79" s="244" t="s">
        <v>1087</v>
      </c>
      <c r="V79" s="244" t="s">
        <v>1309</v>
      </c>
      <c r="W79" s="244" t="s">
        <v>217</v>
      </c>
      <c r="X79" s="246">
        <v>0.72</v>
      </c>
      <c r="Y79" s="246" t="s">
        <v>6</v>
      </c>
      <c r="Z79" s="246" t="s">
        <v>6</v>
      </c>
      <c r="AA79" s="246">
        <v>1.1599999999999999</v>
      </c>
      <c r="AB79" s="246" t="s">
        <v>6</v>
      </c>
      <c r="AC79" s="246" t="s">
        <v>6</v>
      </c>
      <c r="AD79" s="246" t="s">
        <v>6</v>
      </c>
      <c r="AE79" s="279" t="s">
        <v>22</v>
      </c>
      <c r="AF79" s="48" t="s">
        <v>22</v>
      </c>
      <c r="AG79" s="244" t="s">
        <v>6</v>
      </c>
      <c r="AI79" s="246" t="s">
        <v>6</v>
      </c>
      <c r="AJ79" s="257" t="s">
        <v>6</v>
      </c>
      <c r="AK79" s="246" t="s">
        <v>6</v>
      </c>
      <c r="AL79" s="246" t="s">
        <v>6</v>
      </c>
      <c r="AM79" s="246" t="s">
        <v>6</v>
      </c>
      <c r="AN79" s="258">
        <v>35</v>
      </c>
      <c r="AO79" s="258">
        <v>2</v>
      </c>
      <c r="AP79" s="244" t="s">
        <v>1625</v>
      </c>
      <c r="AQ79" s="244" t="s">
        <v>1626</v>
      </c>
      <c r="AR79" s="250" t="s">
        <v>6</v>
      </c>
      <c r="AS79" s="250" t="s">
        <v>6</v>
      </c>
      <c r="AT79" s="250" t="s">
        <v>6</v>
      </c>
      <c r="AU79" s="250" t="s">
        <v>6</v>
      </c>
      <c r="AV79" s="250" t="s">
        <v>1305</v>
      </c>
      <c r="AW79" s="252" t="s">
        <v>1627</v>
      </c>
      <c r="AX79" s="250" t="s">
        <v>6</v>
      </c>
      <c r="AY79" s="252" t="s">
        <v>1628</v>
      </c>
      <c r="AZ79" s="252" t="s">
        <v>118</v>
      </c>
      <c r="BA79" s="244" t="s">
        <v>381</v>
      </c>
      <c r="BB79" s="244" t="s">
        <v>119</v>
      </c>
      <c r="BC79" s="244" t="s">
        <v>383</v>
      </c>
      <c r="BD79" s="244" t="s">
        <v>119</v>
      </c>
      <c r="BE79" s="244" t="s">
        <v>6</v>
      </c>
      <c r="BF79" s="244" t="s">
        <v>6</v>
      </c>
      <c r="BG79" s="252" t="s">
        <v>6</v>
      </c>
      <c r="BH79" s="252" t="s">
        <v>6</v>
      </c>
      <c r="BI79" s="252" t="s">
        <v>6</v>
      </c>
      <c r="BJ79" s="252" t="s">
        <v>6</v>
      </c>
      <c r="BK79" s="252" t="s">
        <v>13</v>
      </c>
      <c r="BL79" s="252" t="s">
        <v>13</v>
      </c>
      <c r="BM79" s="250" t="s">
        <v>40</v>
      </c>
      <c r="BN79" s="250" t="s">
        <v>119</v>
      </c>
      <c r="BO79" s="250" t="s">
        <v>6</v>
      </c>
      <c r="BP79" s="250" t="s">
        <v>6</v>
      </c>
      <c r="BQ79" s="250" t="s">
        <v>6</v>
      </c>
      <c r="BR79" s="250" t="s">
        <v>6</v>
      </c>
      <c r="BS79" s="250" t="s">
        <v>40</v>
      </c>
      <c r="BT79" s="250" t="s">
        <v>119</v>
      </c>
      <c r="BU79" s="301" t="s">
        <v>6</v>
      </c>
      <c r="BV79" s="302" t="s">
        <v>6</v>
      </c>
      <c r="BW79" s="303" t="s">
        <v>6</v>
      </c>
      <c r="BX79" s="250" t="s">
        <v>6</v>
      </c>
      <c r="BY79" s="244" t="s">
        <v>6</v>
      </c>
      <c r="BZ79" s="250" t="s">
        <v>6</v>
      </c>
      <c r="CA79" s="244" t="s">
        <v>1629</v>
      </c>
      <c r="CB79" s="244" t="s">
        <v>6</v>
      </c>
      <c r="CC79" s="244" t="s">
        <v>6</v>
      </c>
      <c r="CD79" s="244" t="s">
        <v>6</v>
      </c>
    </row>
    <row r="80" spans="1:82" s="244" customFormat="1" ht="30.5" customHeight="1" x14ac:dyDescent="0.35">
      <c r="A80" s="259" t="s">
        <v>1636</v>
      </c>
      <c r="B80" s="259" t="s">
        <v>2880</v>
      </c>
      <c r="C80" s="244" t="s">
        <v>1540</v>
      </c>
      <c r="D80" s="244" t="s">
        <v>1567</v>
      </c>
      <c r="E80" s="244" t="s">
        <v>304</v>
      </c>
      <c r="F80" s="244" t="s">
        <v>2674</v>
      </c>
      <c r="G80" s="256" t="s">
        <v>1633</v>
      </c>
      <c r="H80" s="244" t="s">
        <v>3353</v>
      </c>
      <c r="I80" s="244" t="str">
        <f>IF(H80="","",VLOOKUP(H80,'Cost Categories'!$A$1:$B$66,2,FALSE))</f>
        <v>Personnel</v>
      </c>
      <c r="J80" s="244" t="s">
        <v>1757</v>
      </c>
      <c r="K80" s="244" t="str">
        <f>IF(J80="","",VLOOKUP(J80,'Cost Categories'!$A$70:$B$85,2,FALSE))</f>
        <v>Personnel</v>
      </c>
      <c r="L80" s="244" t="s">
        <v>3324</v>
      </c>
      <c r="M80" s="244" t="str">
        <f>IF(L80="","",VLOOKUP(L80,'Cost Categories'!$A$112:$B$133,2,FALSE))</f>
        <v>Operational</v>
      </c>
      <c r="N80" s="256" t="s">
        <v>3368</v>
      </c>
      <c r="O80" s="260" t="s">
        <v>13</v>
      </c>
      <c r="P80" s="256" t="s">
        <v>3369</v>
      </c>
      <c r="Q80" s="253" t="s">
        <v>3372</v>
      </c>
      <c r="R80" s="253" t="s">
        <v>13</v>
      </c>
      <c r="S80" s="256" t="s">
        <v>517</v>
      </c>
      <c r="T80" s="256" t="s">
        <v>1624</v>
      </c>
      <c r="U80" s="244" t="s">
        <v>1087</v>
      </c>
      <c r="V80" s="244" t="s">
        <v>1309</v>
      </c>
      <c r="W80" s="244" t="s">
        <v>217</v>
      </c>
      <c r="X80" s="246">
        <v>0.7</v>
      </c>
      <c r="Y80" s="246" t="s">
        <v>6</v>
      </c>
      <c r="Z80" s="246" t="s">
        <v>6</v>
      </c>
      <c r="AA80" s="246">
        <v>0.52</v>
      </c>
      <c r="AB80" s="246" t="s">
        <v>6</v>
      </c>
      <c r="AC80" s="246" t="s">
        <v>6</v>
      </c>
      <c r="AD80" s="246" t="s">
        <v>6</v>
      </c>
      <c r="AE80" s="279" t="s">
        <v>22</v>
      </c>
      <c r="AF80" s="48" t="s">
        <v>22</v>
      </c>
      <c r="AG80" s="244" t="s">
        <v>6</v>
      </c>
      <c r="AI80" s="246" t="s">
        <v>6</v>
      </c>
      <c r="AJ80" s="257" t="s">
        <v>6</v>
      </c>
      <c r="AK80" s="246" t="s">
        <v>6</v>
      </c>
      <c r="AL80" s="246" t="s">
        <v>6</v>
      </c>
      <c r="AM80" s="246" t="s">
        <v>6</v>
      </c>
      <c r="AN80" s="258">
        <v>35</v>
      </c>
      <c r="AO80" s="258">
        <v>2</v>
      </c>
      <c r="AP80" s="244" t="s">
        <v>1625</v>
      </c>
      <c r="AQ80" s="244" t="s">
        <v>1626</v>
      </c>
      <c r="AR80" s="250" t="s">
        <v>6</v>
      </c>
      <c r="AS80" s="250" t="s">
        <v>6</v>
      </c>
      <c r="AT80" s="250" t="s">
        <v>6</v>
      </c>
      <c r="AU80" s="250" t="s">
        <v>6</v>
      </c>
      <c r="AV80" s="250" t="s">
        <v>1305</v>
      </c>
      <c r="AW80" s="252" t="s">
        <v>1627</v>
      </c>
      <c r="AX80" s="250" t="s">
        <v>6</v>
      </c>
      <c r="AY80" s="252" t="s">
        <v>1628</v>
      </c>
      <c r="AZ80" s="252" t="s">
        <v>118</v>
      </c>
      <c r="BA80" s="244" t="s">
        <v>381</v>
      </c>
      <c r="BB80" s="244" t="s">
        <v>119</v>
      </c>
      <c r="BC80" s="244" t="s">
        <v>383</v>
      </c>
      <c r="BD80" s="244" t="s">
        <v>119</v>
      </c>
      <c r="BE80" s="244" t="s">
        <v>6</v>
      </c>
      <c r="BF80" s="244" t="s">
        <v>6</v>
      </c>
      <c r="BG80" s="252" t="s">
        <v>6</v>
      </c>
      <c r="BH80" s="252" t="s">
        <v>6</v>
      </c>
      <c r="BI80" s="252" t="s">
        <v>6</v>
      </c>
      <c r="BJ80" s="252" t="s">
        <v>6</v>
      </c>
      <c r="BK80" s="252" t="s">
        <v>13</v>
      </c>
      <c r="BL80" s="252" t="s">
        <v>13</v>
      </c>
      <c r="BM80" s="250" t="s">
        <v>40</v>
      </c>
      <c r="BN80" s="250" t="s">
        <v>119</v>
      </c>
      <c r="BO80" s="250" t="s">
        <v>6</v>
      </c>
      <c r="BP80" s="250" t="s">
        <v>6</v>
      </c>
      <c r="BQ80" s="250" t="s">
        <v>6</v>
      </c>
      <c r="BR80" s="250" t="s">
        <v>6</v>
      </c>
      <c r="BS80" s="250" t="s">
        <v>40</v>
      </c>
      <c r="BT80" s="250" t="s">
        <v>119</v>
      </c>
      <c r="BU80" s="301" t="s">
        <v>6</v>
      </c>
      <c r="BV80" s="302" t="s">
        <v>6</v>
      </c>
      <c r="BW80" s="303" t="s">
        <v>6</v>
      </c>
      <c r="BX80" s="250" t="s">
        <v>6</v>
      </c>
      <c r="BY80" s="244" t="s">
        <v>6</v>
      </c>
      <c r="BZ80" s="250" t="s">
        <v>6</v>
      </c>
      <c r="CA80" s="244" t="s">
        <v>1629</v>
      </c>
      <c r="CB80" s="244" t="s">
        <v>6</v>
      </c>
      <c r="CC80" s="244" t="s">
        <v>6</v>
      </c>
      <c r="CD80" s="244" t="s">
        <v>6</v>
      </c>
    </row>
    <row r="81" spans="1:82" s="244" customFormat="1" ht="30.5" customHeight="1" x14ac:dyDescent="0.35">
      <c r="A81" s="259" t="s">
        <v>1636</v>
      </c>
      <c r="B81" s="259" t="s">
        <v>2880</v>
      </c>
      <c r="C81" s="244" t="s">
        <v>1561</v>
      </c>
      <c r="D81" s="244" t="s">
        <v>1567</v>
      </c>
      <c r="E81" s="244" t="s">
        <v>304</v>
      </c>
      <c r="F81" s="244" t="s">
        <v>2674</v>
      </c>
      <c r="G81" s="256" t="s">
        <v>1634</v>
      </c>
      <c r="H81" s="244" t="s">
        <v>7</v>
      </c>
      <c r="I81" s="244" t="str">
        <f>IF(H81="","",VLOOKUP(H81,'Cost Categories'!$A$1:$B$66,2,FALSE))</f>
        <v>Recurring services</v>
      </c>
      <c r="J81" s="244" t="s">
        <v>3297</v>
      </c>
      <c r="K81" s="244" t="str">
        <f>IF(J81="","",VLOOKUP(J81,'Cost Categories'!$A$70:$B$85,2,FALSE))</f>
        <v>Mixed</v>
      </c>
      <c r="L81" s="244" t="s">
        <v>3319</v>
      </c>
      <c r="M81" s="244" t="str">
        <f>IF(L81="","",VLOOKUP(L81,'Cost Categories'!$A$112:$B$133,2,FALSE))</f>
        <v>Operational</v>
      </c>
      <c r="N81" s="256" t="s">
        <v>3422</v>
      </c>
      <c r="O81" s="260" t="s">
        <v>13</v>
      </c>
      <c r="P81" s="256" t="s">
        <v>3370</v>
      </c>
      <c r="Q81" s="253" t="s">
        <v>3372</v>
      </c>
      <c r="R81" s="253" t="s">
        <v>13</v>
      </c>
      <c r="S81" s="256" t="s">
        <v>111</v>
      </c>
      <c r="T81" s="256" t="s">
        <v>1624</v>
      </c>
      <c r="U81" s="244" t="s">
        <v>1087</v>
      </c>
      <c r="V81" s="244" t="s">
        <v>1309</v>
      </c>
      <c r="W81" s="244" t="s">
        <v>217</v>
      </c>
      <c r="X81" s="246">
        <v>0.04</v>
      </c>
      <c r="Y81" s="246" t="s">
        <v>6</v>
      </c>
      <c r="Z81" s="246" t="s">
        <v>6</v>
      </c>
      <c r="AA81" s="246">
        <v>0.06</v>
      </c>
      <c r="AB81" s="246" t="s">
        <v>6</v>
      </c>
      <c r="AC81" s="246" t="s">
        <v>6</v>
      </c>
      <c r="AD81" s="246" t="s">
        <v>6</v>
      </c>
      <c r="AE81" s="279" t="s">
        <v>22</v>
      </c>
      <c r="AF81" s="48" t="s">
        <v>22</v>
      </c>
      <c r="AG81" s="244" t="s">
        <v>6</v>
      </c>
      <c r="AI81" s="246" t="s">
        <v>6</v>
      </c>
      <c r="AJ81" s="257" t="s">
        <v>6</v>
      </c>
      <c r="AK81" s="246" t="s">
        <v>6</v>
      </c>
      <c r="AL81" s="246" t="s">
        <v>6</v>
      </c>
      <c r="AM81" s="246" t="s">
        <v>6</v>
      </c>
      <c r="AN81" s="258">
        <v>35</v>
      </c>
      <c r="AO81" s="258">
        <v>2</v>
      </c>
      <c r="AP81" s="244" t="s">
        <v>1625</v>
      </c>
      <c r="AQ81" s="244" t="s">
        <v>1626</v>
      </c>
      <c r="AR81" s="250" t="s">
        <v>6</v>
      </c>
      <c r="AS81" s="250" t="s">
        <v>6</v>
      </c>
      <c r="AT81" s="250" t="s">
        <v>6</v>
      </c>
      <c r="AU81" s="250" t="s">
        <v>6</v>
      </c>
      <c r="AV81" s="250" t="s">
        <v>1305</v>
      </c>
      <c r="AW81" s="252" t="s">
        <v>1627</v>
      </c>
      <c r="AX81" s="250" t="s">
        <v>6</v>
      </c>
      <c r="AY81" s="252" t="s">
        <v>1628</v>
      </c>
      <c r="AZ81" s="252" t="s">
        <v>118</v>
      </c>
      <c r="BA81" s="244" t="s">
        <v>381</v>
      </c>
      <c r="BB81" s="244" t="s">
        <v>119</v>
      </c>
      <c r="BC81" s="244" t="s">
        <v>383</v>
      </c>
      <c r="BD81" s="244" t="s">
        <v>119</v>
      </c>
      <c r="BE81" s="244" t="s">
        <v>6</v>
      </c>
      <c r="BF81" s="244" t="s">
        <v>6</v>
      </c>
      <c r="BG81" s="252" t="s">
        <v>6</v>
      </c>
      <c r="BH81" s="252" t="s">
        <v>6</v>
      </c>
      <c r="BI81" s="252" t="s">
        <v>6</v>
      </c>
      <c r="BJ81" s="252" t="s">
        <v>6</v>
      </c>
      <c r="BK81" s="252" t="s">
        <v>13</v>
      </c>
      <c r="BL81" s="252" t="s">
        <v>13</v>
      </c>
      <c r="BM81" s="250" t="s">
        <v>40</v>
      </c>
      <c r="BN81" s="250" t="s">
        <v>119</v>
      </c>
      <c r="BO81" s="250" t="s">
        <v>6</v>
      </c>
      <c r="BP81" s="250" t="s">
        <v>6</v>
      </c>
      <c r="BQ81" s="250" t="s">
        <v>6</v>
      </c>
      <c r="BR81" s="250" t="s">
        <v>6</v>
      </c>
      <c r="BS81" s="250" t="s">
        <v>40</v>
      </c>
      <c r="BT81" s="250" t="s">
        <v>119</v>
      </c>
      <c r="BU81" s="301" t="s">
        <v>6</v>
      </c>
      <c r="BV81" s="302" t="s">
        <v>6</v>
      </c>
      <c r="BW81" s="303" t="s">
        <v>6</v>
      </c>
      <c r="BX81" s="250" t="s">
        <v>6</v>
      </c>
      <c r="BY81" s="244" t="s">
        <v>6</v>
      </c>
      <c r="BZ81" s="250" t="s">
        <v>6</v>
      </c>
      <c r="CA81" s="244" t="s">
        <v>1629</v>
      </c>
      <c r="CB81" s="244" t="s">
        <v>6</v>
      </c>
      <c r="CC81" s="244" t="s">
        <v>6</v>
      </c>
      <c r="CD81" s="244" t="s">
        <v>6</v>
      </c>
    </row>
    <row r="82" spans="1:82" s="244" customFormat="1" ht="30.5" customHeight="1" x14ac:dyDescent="0.35">
      <c r="A82" s="259" t="s">
        <v>1636</v>
      </c>
      <c r="B82" s="259" t="s">
        <v>2880</v>
      </c>
      <c r="C82" s="244" t="s">
        <v>1567</v>
      </c>
      <c r="D82" s="244">
        <v>999</v>
      </c>
      <c r="E82" s="244" t="s">
        <v>304</v>
      </c>
      <c r="F82" s="244" t="s">
        <v>2674</v>
      </c>
      <c r="G82" s="256" t="s">
        <v>1635</v>
      </c>
      <c r="H82" s="244" t="s">
        <v>1578</v>
      </c>
      <c r="I82" s="244" t="str">
        <f>IF(H82="","",VLOOKUP(H82,'Cost Categories'!$A$1:$B$66,2,FALSE))</f>
        <v>Total</v>
      </c>
      <c r="J82" s="244" t="s">
        <v>3297</v>
      </c>
      <c r="K82" s="244" t="str">
        <f>IF(J82="","",VLOOKUP(J82,'Cost Categories'!$A$70:$B$85,2,FALSE))</f>
        <v>Mixed</v>
      </c>
      <c r="L82" s="244" t="s">
        <v>3297</v>
      </c>
      <c r="M82" s="244" t="str">
        <f>IF(L82="","",VLOOKUP(L82,'Cost Categories'!$A$112:$B$133,2,FALSE))</f>
        <v>Mixed</v>
      </c>
      <c r="N82" s="256" t="s">
        <v>3368</v>
      </c>
      <c r="O82" s="260" t="s">
        <v>13</v>
      </c>
      <c r="P82" s="256" t="s">
        <v>3416</v>
      </c>
      <c r="Q82" s="253" t="s">
        <v>3372</v>
      </c>
      <c r="R82" s="253" t="s">
        <v>13</v>
      </c>
      <c r="S82" s="256" t="s">
        <v>111</v>
      </c>
      <c r="T82" s="256" t="s">
        <v>1624</v>
      </c>
      <c r="U82" s="244" t="s">
        <v>1087</v>
      </c>
      <c r="V82" s="244" t="s">
        <v>1309</v>
      </c>
      <c r="W82" s="244" t="s">
        <v>217</v>
      </c>
      <c r="X82" s="246">
        <v>31.38</v>
      </c>
      <c r="Y82" s="246" t="s">
        <v>6</v>
      </c>
      <c r="Z82" s="246" t="s">
        <v>6</v>
      </c>
      <c r="AA82" s="246">
        <v>16.25</v>
      </c>
      <c r="AB82" s="246" t="s">
        <v>6</v>
      </c>
      <c r="AC82" s="246" t="s">
        <v>6</v>
      </c>
      <c r="AD82" s="246" t="s">
        <v>6</v>
      </c>
      <c r="AE82" s="279" t="s">
        <v>22</v>
      </c>
      <c r="AF82" s="48" t="s">
        <v>22</v>
      </c>
      <c r="AG82" s="244" t="s">
        <v>6</v>
      </c>
      <c r="AI82" s="246" t="s">
        <v>6</v>
      </c>
      <c r="AJ82" s="257" t="s">
        <v>6</v>
      </c>
      <c r="AK82" s="246" t="s">
        <v>6</v>
      </c>
      <c r="AL82" s="246" t="s">
        <v>6</v>
      </c>
      <c r="AM82" s="246" t="s">
        <v>6</v>
      </c>
      <c r="AN82" s="258">
        <v>35</v>
      </c>
      <c r="AO82" s="258">
        <v>2</v>
      </c>
      <c r="AP82" s="244" t="s">
        <v>1625</v>
      </c>
      <c r="AQ82" s="244" t="s">
        <v>1626</v>
      </c>
      <c r="AR82" s="250" t="s">
        <v>6</v>
      </c>
      <c r="AS82" s="250" t="s">
        <v>6</v>
      </c>
      <c r="AT82" s="250" t="s">
        <v>6</v>
      </c>
      <c r="AU82" s="250" t="s">
        <v>6</v>
      </c>
      <c r="AV82" s="250" t="s">
        <v>1305</v>
      </c>
      <c r="AW82" s="252" t="s">
        <v>1627</v>
      </c>
      <c r="AX82" s="250" t="s">
        <v>6</v>
      </c>
      <c r="AY82" s="252" t="s">
        <v>1628</v>
      </c>
      <c r="AZ82" s="252" t="s">
        <v>118</v>
      </c>
      <c r="BA82" s="244" t="s">
        <v>381</v>
      </c>
      <c r="BB82" s="244" t="s">
        <v>119</v>
      </c>
      <c r="BC82" s="244" t="s">
        <v>383</v>
      </c>
      <c r="BD82" s="244" t="s">
        <v>119</v>
      </c>
      <c r="BE82" s="244" t="s">
        <v>6</v>
      </c>
      <c r="BF82" s="244" t="s">
        <v>6</v>
      </c>
      <c r="BG82" s="252" t="s">
        <v>6</v>
      </c>
      <c r="BH82" s="252" t="s">
        <v>6</v>
      </c>
      <c r="BI82" s="252" t="s">
        <v>6</v>
      </c>
      <c r="BJ82" s="252" t="s">
        <v>6</v>
      </c>
      <c r="BK82" s="252" t="s">
        <v>13</v>
      </c>
      <c r="BL82" s="252" t="s">
        <v>13</v>
      </c>
      <c r="BM82" s="250" t="s">
        <v>40</v>
      </c>
      <c r="BN82" s="250" t="s">
        <v>119</v>
      </c>
      <c r="BO82" s="250" t="s">
        <v>6</v>
      </c>
      <c r="BP82" s="250" t="s">
        <v>6</v>
      </c>
      <c r="BQ82" s="250" t="s">
        <v>6</v>
      </c>
      <c r="BR82" s="250" t="s">
        <v>6</v>
      </c>
      <c r="BS82" s="250" t="s">
        <v>40</v>
      </c>
      <c r="BT82" s="250" t="s">
        <v>119</v>
      </c>
      <c r="BU82" s="301" t="s">
        <v>6</v>
      </c>
      <c r="BV82" s="302" t="s">
        <v>6</v>
      </c>
      <c r="BW82" s="303" t="s">
        <v>6</v>
      </c>
      <c r="BX82" s="250" t="s">
        <v>6</v>
      </c>
      <c r="BY82" s="244" t="s">
        <v>6</v>
      </c>
      <c r="BZ82" s="250" t="s">
        <v>6</v>
      </c>
      <c r="CA82" s="244" t="s">
        <v>1629</v>
      </c>
      <c r="CB82" s="244" t="s">
        <v>6</v>
      </c>
      <c r="CC82" s="244" t="s">
        <v>6</v>
      </c>
      <c r="CD82" s="244" t="s">
        <v>6</v>
      </c>
    </row>
    <row r="83" spans="1:82" s="244" customFormat="1" ht="30.5" customHeight="1" x14ac:dyDescent="0.35">
      <c r="A83" s="259" t="s">
        <v>1638</v>
      </c>
      <c r="B83" s="259" t="s">
        <v>2880</v>
      </c>
      <c r="C83" s="244" t="s">
        <v>1538</v>
      </c>
      <c r="D83" s="244" t="s">
        <v>1567</v>
      </c>
      <c r="E83" s="244" t="s">
        <v>304</v>
      </c>
      <c r="F83" s="244" t="s">
        <v>2674</v>
      </c>
      <c r="G83" s="256" t="s">
        <v>1623</v>
      </c>
      <c r="H83" s="244" t="s">
        <v>1623</v>
      </c>
      <c r="I83" s="244" t="str">
        <f>IF(H83="","",VLOOKUP(H83,'Cost Categories'!$A$1:$B$66,2,FALSE))</f>
        <v>Recurring goods</v>
      </c>
      <c r="J83" s="244" t="s">
        <v>3288</v>
      </c>
      <c r="K83" s="244" t="str">
        <f>IF(J83="","",VLOOKUP(J83,'Cost Categories'!$A$70:$B$85,2,FALSE))</f>
        <v>Recurrent - other</v>
      </c>
      <c r="L83" s="244" t="s">
        <v>3307</v>
      </c>
      <c r="M83" s="244" t="str">
        <f>IF(L83="","",VLOOKUP(L83,'Cost Categories'!$A$112:$B$133,2,FALSE))</f>
        <v>Primary service delivery</v>
      </c>
      <c r="N83" s="256" t="s">
        <v>3368</v>
      </c>
      <c r="O83" s="260" t="s">
        <v>1245</v>
      </c>
      <c r="P83" s="256" t="s">
        <v>3371</v>
      </c>
      <c r="Q83" s="253" t="s">
        <v>3372</v>
      </c>
      <c r="R83" s="253" t="s">
        <v>13</v>
      </c>
      <c r="S83" s="256" t="s">
        <v>111</v>
      </c>
      <c r="T83" s="256" t="s">
        <v>1624</v>
      </c>
      <c r="U83" s="244" t="s">
        <v>1087</v>
      </c>
      <c r="V83" s="244" t="s">
        <v>1309</v>
      </c>
      <c r="W83" s="244" t="s">
        <v>217</v>
      </c>
      <c r="X83" s="246">
        <v>6.44</v>
      </c>
      <c r="Y83" s="246" t="s">
        <v>6</v>
      </c>
      <c r="Z83" s="246" t="s">
        <v>6</v>
      </c>
      <c r="AA83" s="246">
        <v>1.32</v>
      </c>
      <c r="AB83" s="246" t="s">
        <v>6</v>
      </c>
      <c r="AC83" s="246" t="s">
        <v>6</v>
      </c>
      <c r="AD83" s="246" t="s">
        <v>6</v>
      </c>
      <c r="AE83" s="279" t="s">
        <v>22</v>
      </c>
      <c r="AF83" s="48" t="s">
        <v>22</v>
      </c>
      <c r="AG83" s="244" t="s">
        <v>6</v>
      </c>
      <c r="AI83" s="246" t="s">
        <v>6</v>
      </c>
      <c r="AJ83" s="257" t="s">
        <v>6</v>
      </c>
      <c r="AK83" s="246" t="s">
        <v>6</v>
      </c>
      <c r="AL83" s="246" t="s">
        <v>6</v>
      </c>
      <c r="AM83" s="246" t="s">
        <v>6</v>
      </c>
      <c r="AN83" s="258">
        <v>3828</v>
      </c>
      <c r="AO83" s="258">
        <v>12</v>
      </c>
      <c r="AP83" s="244" t="s">
        <v>1625</v>
      </c>
      <c r="AQ83" s="244" t="s">
        <v>1626</v>
      </c>
      <c r="AR83" s="250" t="s">
        <v>6</v>
      </c>
      <c r="AS83" s="250" t="s">
        <v>6</v>
      </c>
      <c r="AT83" s="250" t="s">
        <v>6</v>
      </c>
      <c r="AU83" s="250" t="s">
        <v>6</v>
      </c>
      <c r="AV83" s="250" t="s">
        <v>1305</v>
      </c>
      <c r="AW83" s="252" t="s">
        <v>1627</v>
      </c>
      <c r="AX83" s="250" t="s">
        <v>6</v>
      </c>
      <c r="AY83" s="252" t="s">
        <v>6</v>
      </c>
      <c r="AZ83" s="252" t="s">
        <v>6</v>
      </c>
      <c r="BA83" s="244" t="s">
        <v>381</v>
      </c>
      <c r="BB83" s="244" t="s">
        <v>119</v>
      </c>
      <c r="BC83" s="244" t="s">
        <v>383</v>
      </c>
      <c r="BD83" s="244" t="s">
        <v>119</v>
      </c>
      <c r="BE83" s="244" t="s">
        <v>6</v>
      </c>
      <c r="BF83" s="244" t="s">
        <v>6</v>
      </c>
      <c r="BG83" s="252" t="s">
        <v>6</v>
      </c>
      <c r="BH83" s="252" t="s">
        <v>6</v>
      </c>
      <c r="BI83" s="252" t="s">
        <v>6</v>
      </c>
      <c r="BJ83" s="252" t="s">
        <v>6</v>
      </c>
      <c r="BK83" s="252" t="s">
        <v>13</v>
      </c>
      <c r="BL83" s="252" t="s">
        <v>13</v>
      </c>
      <c r="BM83" s="250" t="s">
        <v>40</v>
      </c>
      <c r="BN83" s="250" t="s">
        <v>119</v>
      </c>
      <c r="BO83" s="250" t="s">
        <v>6</v>
      </c>
      <c r="BP83" s="250" t="s">
        <v>6</v>
      </c>
      <c r="BQ83" s="250" t="s">
        <v>6</v>
      </c>
      <c r="BR83" s="250" t="s">
        <v>6</v>
      </c>
      <c r="BS83" s="250" t="s">
        <v>40</v>
      </c>
      <c r="BT83" s="250" t="s">
        <v>119</v>
      </c>
      <c r="BU83" s="301" t="s">
        <v>6</v>
      </c>
      <c r="BV83" s="302" t="s">
        <v>6</v>
      </c>
      <c r="BW83" s="303" t="s">
        <v>6</v>
      </c>
      <c r="BX83" s="250" t="s">
        <v>6</v>
      </c>
      <c r="BY83" s="244" t="s">
        <v>6</v>
      </c>
      <c r="BZ83" s="250" t="s">
        <v>6</v>
      </c>
      <c r="CA83" s="244" t="s">
        <v>1629</v>
      </c>
      <c r="CB83" s="244" t="s">
        <v>6</v>
      </c>
      <c r="CC83" s="244" t="s">
        <v>6</v>
      </c>
      <c r="CD83" s="244" t="s">
        <v>6</v>
      </c>
    </row>
    <row r="84" spans="1:82" s="244" customFormat="1" ht="30.5" customHeight="1" x14ac:dyDescent="0.35">
      <c r="A84" s="259" t="s">
        <v>1638</v>
      </c>
      <c r="B84" s="259" t="s">
        <v>2880</v>
      </c>
      <c r="C84" s="244" t="s">
        <v>1548</v>
      </c>
      <c r="D84" s="244" t="s">
        <v>1567</v>
      </c>
      <c r="E84" s="244" t="s">
        <v>304</v>
      </c>
      <c r="F84" s="244" t="s">
        <v>2674</v>
      </c>
      <c r="G84" s="256" t="s">
        <v>1637</v>
      </c>
      <c r="H84" s="244" t="s">
        <v>1317</v>
      </c>
      <c r="I84" s="244" t="str">
        <f>IF(H84="","",VLOOKUP(H84,'Cost Categories'!$A$1:$B$66,2,FALSE))</f>
        <v>Capital</v>
      </c>
      <c r="J84" s="244" t="s">
        <v>3276</v>
      </c>
      <c r="K84" s="244" t="str">
        <f>IF(J84="","",VLOOKUP(J84,'Cost Categories'!$A$70:$B$85,2,FALSE))</f>
        <v>Capital</v>
      </c>
      <c r="L84" s="244" t="s">
        <v>3307</v>
      </c>
      <c r="M84" s="244" t="str">
        <f>IF(L84="","",VLOOKUP(L84,'Cost Categories'!$A$112:$B$133,2,FALSE))</f>
        <v>Primary service delivery</v>
      </c>
      <c r="N84" s="256" t="s">
        <v>3368</v>
      </c>
      <c r="O84" s="244" t="s">
        <v>1245</v>
      </c>
      <c r="P84" s="256" t="s">
        <v>3369</v>
      </c>
      <c r="Q84" s="253" t="s">
        <v>3372</v>
      </c>
      <c r="R84" s="253" t="s">
        <v>13</v>
      </c>
      <c r="S84" s="256" t="s">
        <v>111</v>
      </c>
      <c r="T84" s="256" t="s">
        <v>1624</v>
      </c>
      <c r="U84" s="244" t="s">
        <v>1087</v>
      </c>
      <c r="V84" s="244" t="s">
        <v>1309</v>
      </c>
      <c r="W84" s="244" t="s">
        <v>217</v>
      </c>
      <c r="X84" s="246">
        <v>0.01</v>
      </c>
      <c r="Y84" s="246" t="s">
        <v>6</v>
      </c>
      <c r="Z84" s="246" t="s">
        <v>6</v>
      </c>
      <c r="AA84" s="246">
        <v>0.02</v>
      </c>
      <c r="AB84" s="246" t="s">
        <v>6</v>
      </c>
      <c r="AC84" s="246" t="s">
        <v>6</v>
      </c>
      <c r="AD84" s="246" t="s">
        <v>6</v>
      </c>
      <c r="AE84" s="279" t="s">
        <v>22</v>
      </c>
      <c r="AF84" s="48" t="s">
        <v>22</v>
      </c>
      <c r="AG84" s="244" t="s">
        <v>6</v>
      </c>
      <c r="AI84" s="246" t="s">
        <v>6</v>
      </c>
      <c r="AJ84" s="257" t="s">
        <v>6</v>
      </c>
      <c r="AK84" s="246" t="s">
        <v>6</v>
      </c>
      <c r="AL84" s="246" t="s">
        <v>6</v>
      </c>
      <c r="AM84" s="246" t="s">
        <v>6</v>
      </c>
      <c r="AN84" s="258">
        <v>3828</v>
      </c>
      <c r="AO84" s="258">
        <v>12</v>
      </c>
      <c r="AP84" s="244" t="s">
        <v>1625</v>
      </c>
      <c r="AQ84" s="244" t="s">
        <v>1626</v>
      </c>
      <c r="AR84" s="250" t="s">
        <v>6</v>
      </c>
      <c r="AS84" s="250" t="s">
        <v>6</v>
      </c>
      <c r="AT84" s="250" t="s">
        <v>6</v>
      </c>
      <c r="AU84" s="250" t="s">
        <v>6</v>
      </c>
      <c r="AV84" s="250" t="s">
        <v>1305</v>
      </c>
      <c r="AW84" s="252" t="s">
        <v>1627</v>
      </c>
      <c r="AX84" s="250" t="s">
        <v>6</v>
      </c>
      <c r="AY84" s="252" t="s">
        <v>6</v>
      </c>
      <c r="AZ84" s="252" t="s">
        <v>6</v>
      </c>
      <c r="BA84" s="244" t="s">
        <v>381</v>
      </c>
      <c r="BB84" s="244" t="s">
        <v>119</v>
      </c>
      <c r="BC84" s="244" t="s">
        <v>383</v>
      </c>
      <c r="BD84" s="244" t="s">
        <v>119</v>
      </c>
      <c r="BE84" s="244" t="s">
        <v>6</v>
      </c>
      <c r="BF84" s="244" t="s">
        <v>6</v>
      </c>
      <c r="BG84" s="252" t="s">
        <v>6</v>
      </c>
      <c r="BH84" s="252" t="s">
        <v>6</v>
      </c>
      <c r="BI84" s="252" t="s">
        <v>6</v>
      </c>
      <c r="BJ84" s="252" t="s">
        <v>6</v>
      </c>
      <c r="BK84" s="252" t="s">
        <v>13</v>
      </c>
      <c r="BL84" s="252" t="s">
        <v>13</v>
      </c>
      <c r="BM84" s="250" t="s">
        <v>40</v>
      </c>
      <c r="BN84" s="250" t="s">
        <v>119</v>
      </c>
      <c r="BO84" s="250" t="s">
        <v>6</v>
      </c>
      <c r="BP84" s="250" t="s">
        <v>6</v>
      </c>
      <c r="BQ84" s="250" t="s">
        <v>6</v>
      </c>
      <c r="BR84" s="250" t="s">
        <v>6</v>
      </c>
      <c r="BS84" s="250" t="s">
        <v>40</v>
      </c>
      <c r="BT84" s="250" t="s">
        <v>119</v>
      </c>
      <c r="BU84" s="301" t="s">
        <v>6</v>
      </c>
      <c r="BV84" s="302" t="s">
        <v>6</v>
      </c>
      <c r="BW84" s="303" t="s">
        <v>6</v>
      </c>
      <c r="BX84" s="250" t="s">
        <v>6</v>
      </c>
      <c r="BY84" s="244" t="s">
        <v>6</v>
      </c>
      <c r="BZ84" s="250" t="s">
        <v>6</v>
      </c>
      <c r="CA84" s="244" t="s">
        <v>1629</v>
      </c>
      <c r="CB84" s="244" t="s">
        <v>6</v>
      </c>
      <c r="CC84" s="244" t="s">
        <v>6</v>
      </c>
      <c r="CD84" s="244" t="s">
        <v>6</v>
      </c>
    </row>
    <row r="85" spans="1:82" s="244" customFormat="1" ht="30.5" customHeight="1" x14ac:dyDescent="0.35">
      <c r="A85" s="259" t="s">
        <v>1638</v>
      </c>
      <c r="B85" s="259" t="s">
        <v>2880</v>
      </c>
      <c r="C85" s="244" t="s">
        <v>356</v>
      </c>
      <c r="D85" s="244" t="s">
        <v>1567</v>
      </c>
      <c r="E85" s="244" t="s">
        <v>304</v>
      </c>
      <c r="F85" s="244" t="s">
        <v>2674</v>
      </c>
      <c r="G85" s="256" t="s">
        <v>1</v>
      </c>
      <c r="H85" s="244" t="s">
        <v>3351</v>
      </c>
      <c r="I85" s="244" t="str">
        <f>IF(H85="","",VLOOKUP(H85,'Cost Categories'!$A$1:$B$66,2,FALSE))</f>
        <v>Personnel</v>
      </c>
      <c r="J85" s="244" t="s">
        <v>3271</v>
      </c>
      <c r="K85" s="244" t="str">
        <f>IF(J85="","",VLOOKUP(J85,'Cost Categories'!$A$70:$B$85,2,FALSE))</f>
        <v>Personnel</v>
      </c>
      <c r="L85" s="244" t="s">
        <v>3307</v>
      </c>
      <c r="M85" s="244" t="str">
        <f>IF(L85="","",VLOOKUP(L85,'Cost Categories'!$A$112:$B$133,2,FALSE))</f>
        <v>Primary service delivery</v>
      </c>
      <c r="N85" s="256" t="s">
        <v>3368</v>
      </c>
      <c r="O85" s="260" t="s">
        <v>13</v>
      </c>
      <c r="P85" s="256" t="s">
        <v>3369</v>
      </c>
      <c r="Q85" s="253" t="s">
        <v>3372</v>
      </c>
      <c r="R85" s="253" t="s">
        <v>13</v>
      </c>
      <c r="S85" s="256" t="s">
        <v>517</v>
      </c>
      <c r="T85" s="256" t="s">
        <v>1624</v>
      </c>
      <c r="U85" s="244" t="s">
        <v>1087</v>
      </c>
      <c r="V85" s="244" t="s">
        <v>1309</v>
      </c>
      <c r="W85" s="244" t="s">
        <v>217</v>
      </c>
      <c r="X85" s="246">
        <v>3.19</v>
      </c>
      <c r="Y85" s="246" t="s">
        <v>6</v>
      </c>
      <c r="Z85" s="246" t="s">
        <v>6</v>
      </c>
      <c r="AA85" s="246">
        <v>2.82</v>
      </c>
      <c r="AB85" s="246" t="s">
        <v>6</v>
      </c>
      <c r="AC85" s="246" t="s">
        <v>6</v>
      </c>
      <c r="AD85" s="246" t="s">
        <v>6</v>
      </c>
      <c r="AE85" s="279" t="s">
        <v>22</v>
      </c>
      <c r="AF85" s="48" t="s">
        <v>22</v>
      </c>
      <c r="AG85" s="244" t="s">
        <v>6</v>
      </c>
      <c r="AI85" s="246" t="s">
        <v>6</v>
      </c>
      <c r="AJ85" s="257" t="s">
        <v>6</v>
      </c>
      <c r="AK85" s="246" t="s">
        <v>6</v>
      </c>
      <c r="AL85" s="246" t="s">
        <v>6</v>
      </c>
      <c r="AM85" s="246" t="s">
        <v>6</v>
      </c>
      <c r="AN85" s="258">
        <v>3828</v>
      </c>
      <c r="AO85" s="258">
        <v>12</v>
      </c>
      <c r="AP85" s="244" t="s">
        <v>1625</v>
      </c>
      <c r="AQ85" s="244" t="s">
        <v>1626</v>
      </c>
      <c r="AR85" s="250" t="s">
        <v>6</v>
      </c>
      <c r="AS85" s="250" t="s">
        <v>6</v>
      </c>
      <c r="AT85" s="250" t="s">
        <v>6</v>
      </c>
      <c r="AU85" s="250" t="s">
        <v>6</v>
      </c>
      <c r="AV85" s="250" t="s">
        <v>1305</v>
      </c>
      <c r="AW85" s="252" t="s">
        <v>1627</v>
      </c>
      <c r="AX85" s="250" t="s">
        <v>6</v>
      </c>
      <c r="AY85" s="252" t="s">
        <v>6</v>
      </c>
      <c r="AZ85" s="252" t="s">
        <v>6</v>
      </c>
      <c r="BA85" s="244" t="s">
        <v>381</v>
      </c>
      <c r="BB85" s="244" t="s">
        <v>119</v>
      </c>
      <c r="BC85" s="244" t="s">
        <v>383</v>
      </c>
      <c r="BD85" s="244" t="s">
        <v>119</v>
      </c>
      <c r="BE85" s="244" t="s">
        <v>6</v>
      </c>
      <c r="BF85" s="244" t="s">
        <v>6</v>
      </c>
      <c r="BG85" s="252" t="s">
        <v>6</v>
      </c>
      <c r="BH85" s="252" t="s">
        <v>6</v>
      </c>
      <c r="BI85" s="252" t="s">
        <v>6</v>
      </c>
      <c r="BJ85" s="252" t="s">
        <v>6</v>
      </c>
      <c r="BK85" s="252" t="s">
        <v>13</v>
      </c>
      <c r="BL85" s="252" t="s">
        <v>13</v>
      </c>
      <c r="BM85" s="250" t="s">
        <v>40</v>
      </c>
      <c r="BN85" s="250" t="s">
        <v>119</v>
      </c>
      <c r="BO85" s="250" t="s">
        <v>6</v>
      </c>
      <c r="BP85" s="250" t="s">
        <v>6</v>
      </c>
      <c r="BQ85" s="250" t="s">
        <v>6</v>
      </c>
      <c r="BR85" s="250" t="s">
        <v>6</v>
      </c>
      <c r="BS85" s="250" t="s">
        <v>40</v>
      </c>
      <c r="BT85" s="250" t="s">
        <v>119</v>
      </c>
      <c r="BU85" s="301" t="s">
        <v>6</v>
      </c>
      <c r="BV85" s="302" t="s">
        <v>6</v>
      </c>
      <c r="BW85" s="303" t="s">
        <v>6</v>
      </c>
      <c r="BX85" s="250" t="s">
        <v>6</v>
      </c>
      <c r="BY85" s="244" t="s">
        <v>6</v>
      </c>
      <c r="BZ85" s="250" t="s">
        <v>6</v>
      </c>
      <c r="CA85" s="244" t="s">
        <v>1629</v>
      </c>
      <c r="CB85" s="244" t="s">
        <v>6</v>
      </c>
      <c r="CC85" s="244" t="s">
        <v>6</v>
      </c>
      <c r="CD85" s="244" t="s">
        <v>6</v>
      </c>
    </row>
    <row r="86" spans="1:82" s="244" customFormat="1" ht="30.5" customHeight="1" x14ac:dyDescent="0.35">
      <c r="A86" s="259" t="s">
        <v>1638</v>
      </c>
      <c r="B86" s="259" t="s">
        <v>2880</v>
      </c>
      <c r="C86" s="244" t="s">
        <v>1555</v>
      </c>
      <c r="D86" s="244" t="s">
        <v>1567</v>
      </c>
      <c r="E86" s="244" t="s">
        <v>304</v>
      </c>
      <c r="F86" s="244" t="s">
        <v>2674</v>
      </c>
      <c r="G86" s="256" t="s">
        <v>1631</v>
      </c>
      <c r="H86" s="244" t="s">
        <v>3350</v>
      </c>
      <c r="I86" s="244" t="str">
        <f>IF(H86="","",VLOOKUP(H86,'Cost Categories'!$A$1:$B$66,2,FALSE))</f>
        <v>Capital</v>
      </c>
      <c r="J86" s="244" t="s">
        <v>3283</v>
      </c>
      <c r="K86" s="244" t="str">
        <f>IF(J86="","",VLOOKUP(J86,'Cost Categories'!$A$70:$B$85,2,FALSE))</f>
        <v>Capital</v>
      </c>
      <c r="L86" s="244" t="s">
        <v>3324</v>
      </c>
      <c r="M86" s="244" t="str">
        <f>IF(L86="","",VLOOKUP(L86,'Cost Categories'!$A$112:$B$133,2,FALSE))</f>
        <v>Operational</v>
      </c>
      <c r="N86" s="256" t="s">
        <v>3368</v>
      </c>
      <c r="O86" s="260" t="s">
        <v>1245</v>
      </c>
      <c r="P86" s="256" t="s">
        <v>3370</v>
      </c>
      <c r="Q86" s="253" t="s">
        <v>3372</v>
      </c>
      <c r="R86" s="253" t="s">
        <v>13</v>
      </c>
      <c r="S86" s="256" t="s">
        <v>111</v>
      </c>
      <c r="T86" s="256" t="s">
        <v>1624</v>
      </c>
      <c r="U86" s="244" t="s">
        <v>1087</v>
      </c>
      <c r="V86" s="244" t="s">
        <v>1309</v>
      </c>
      <c r="W86" s="244" t="s">
        <v>217</v>
      </c>
      <c r="X86" s="246">
        <v>1.0900000000000001</v>
      </c>
      <c r="Y86" s="246" t="s">
        <v>6</v>
      </c>
      <c r="Z86" s="246" t="s">
        <v>6</v>
      </c>
      <c r="AA86" s="246">
        <v>0.44</v>
      </c>
      <c r="AB86" s="246" t="s">
        <v>6</v>
      </c>
      <c r="AC86" s="246" t="s">
        <v>6</v>
      </c>
      <c r="AD86" s="246" t="s">
        <v>6</v>
      </c>
      <c r="AE86" s="279" t="s">
        <v>22</v>
      </c>
      <c r="AF86" s="48" t="s">
        <v>22</v>
      </c>
      <c r="AG86" s="244" t="s">
        <v>6</v>
      </c>
      <c r="AI86" s="246" t="s">
        <v>6</v>
      </c>
      <c r="AJ86" s="257" t="s">
        <v>6</v>
      </c>
      <c r="AK86" s="246" t="s">
        <v>6</v>
      </c>
      <c r="AL86" s="246" t="s">
        <v>6</v>
      </c>
      <c r="AM86" s="246" t="s">
        <v>6</v>
      </c>
      <c r="AN86" s="258">
        <v>3828</v>
      </c>
      <c r="AO86" s="258">
        <v>12</v>
      </c>
      <c r="AP86" s="244" t="s">
        <v>1625</v>
      </c>
      <c r="AQ86" s="244" t="s">
        <v>1626</v>
      </c>
      <c r="AR86" s="250" t="s">
        <v>6</v>
      </c>
      <c r="AS86" s="250" t="s">
        <v>6</v>
      </c>
      <c r="AT86" s="250" t="s">
        <v>6</v>
      </c>
      <c r="AU86" s="250" t="s">
        <v>6</v>
      </c>
      <c r="AV86" s="250" t="s">
        <v>1305</v>
      </c>
      <c r="AW86" s="252" t="s">
        <v>1627</v>
      </c>
      <c r="AX86" s="250" t="s">
        <v>6</v>
      </c>
      <c r="AY86" s="252" t="s">
        <v>6</v>
      </c>
      <c r="AZ86" s="252" t="s">
        <v>6</v>
      </c>
      <c r="BA86" s="244" t="s">
        <v>381</v>
      </c>
      <c r="BB86" s="244" t="s">
        <v>119</v>
      </c>
      <c r="BC86" s="244" t="s">
        <v>383</v>
      </c>
      <c r="BD86" s="244" t="s">
        <v>119</v>
      </c>
      <c r="BE86" s="244" t="s">
        <v>6</v>
      </c>
      <c r="BF86" s="244" t="s">
        <v>6</v>
      </c>
      <c r="BG86" s="252" t="s">
        <v>6</v>
      </c>
      <c r="BH86" s="252" t="s">
        <v>6</v>
      </c>
      <c r="BI86" s="252" t="s">
        <v>6</v>
      </c>
      <c r="BJ86" s="252" t="s">
        <v>6</v>
      </c>
      <c r="BK86" s="252" t="s">
        <v>13</v>
      </c>
      <c r="BL86" s="252" t="s">
        <v>13</v>
      </c>
      <c r="BM86" s="250" t="s">
        <v>40</v>
      </c>
      <c r="BN86" s="250" t="s">
        <v>119</v>
      </c>
      <c r="BO86" s="250" t="s">
        <v>6</v>
      </c>
      <c r="BP86" s="250" t="s">
        <v>6</v>
      </c>
      <c r="BQ86" s="250" t="s">
        <v>6</v>
      </c>
      <c r="BR86" s="250" t="s">
        <v>6</v>
      </c>
      <c r="BS86" s="250" t="s">
        <v>40</v>
      </c>
      <c r="BT86" s="250" t="s">
        <v>119</v>
      </c>
      <c r="BU86" s="301" t="s">
        <v>6</v>
      </c>
      <c r="BV86" s="302" t="s">
        <v>6</v>
      </c>
      <c r="BW86" s="303" t="s">
        <v>6</v>
      </c>
      <c r="BX86" s="250" t="s">
        <v>6</v>
      </c>
      <c r="BY86" s="244" t="s">
        <v>6</v>
      </c>
      <c r="BZ86" s="250" t="s">
        <v>6</v>
      </c>
      <c r="CA86" s="244" t="s">
        <v>1629</v>
      </c>
      <c r="CB86" s="244" t="s">
        <v>6</v>
      </c>
      <c r="CC86" s="244" t="s">
        <v>6</v>
      </c>
      <c r="CD86" s="244" t="s">
        <v>6</v>
      </c>
    </row>
    <row r="87" spans="1:82" s="244" customFormat="1" ht="30.5" customHeight="1" x14ac:dyDescent="0.35">
      <c r="A87" s="259" t="s">
        <v>1638</v>
      </c>
      <c r="B87" s="259" t="s">
        <v>2880</v>
      </c>
      <c r="C87" s="244" t="s">
        <v>1540</v>
      </c>
      <c r="D87" s="244" t="s">
        <v>1567</v>
      </c>
      <c r="E87" s="244" t="s">
        <v>304</v>
      </c>
      <c r="F87" s="244" t="s">
        <v>2674</v>
      </c>
      <c r="G87" s="256" t="s">
        <v>1632</v>
      </c>
      <c r="H87" s="244" t="s">
        <v>1632</v>
      </c>
      <c r="I87" s="244" t="str">
        <f>IF(H87="","",VLOOKUP(H87,'Cost Categories'!$A$1:$B$66,2,FALSE))</f>
        <v>Facility</v>
      </c>
      <c r="J87" s="244" t="s">
        <v>3297</v>
      </c>
      <c r="K87" s="244" t="str">
        <f>IF(J87="","",VLOOKUP(J87,'Cost Categories'!$A$70:$B$85,2,FALSE))</f>
        <v>Mixed</v>
      </c>
      <c r="L87" s="244" t="s">
        <v>3323</v>
      </c>
      <c r="M87" s="244" t="str">
        <f>IF(L87="","",VLOOKUP(L87,'Cost Categories'!$A$112:$B$133,2,FALSE))</f>
        <v>Operational</v>
      </c>
      <c r="N87" s="256" t="s">
        <v>3368</v>
      </c>
      <c r="O87" s="260" t="s">
        <v>13</v>
      </c>
      <c r="P87" s="256" t="s">
        <v>3370</v>
      </c>
      <c r="Q87" s="253" t="s">
        <v>3372</v>
      </c>
      <c r="R87" s="253" t="s">
        <v>13</v>
      </c>
      <c r="S87" s="256" t="s">
        <v>111</v>
      </c>
      <c r="T87" s="256" t="s">
        <v>1624</v>
      </c>
      <c r="U87" s="244" t="s">
        <v>1087</v>
      </c>
      <c r="V87" s="244" t="s">
        <v>1309</v>
      </c>
      <c r="W87" s="244" t="s">
        <v>217</v>
      </c>
      <c r="X87" s="246">
        <v>5.29</v>
      </c>
      <c r="Y87" s="246" t="s">
        <v>6</v>
      </c>
      <c r="Z87" s="246" t="s">
        <v>6</v>
      </c>
      <c r="AA87" s="246">
        <v>1.81</v>
      </c>
      <c r="AB87" s="246" t="s">
        <v>6</v>
      </c>
      <c r="AC87" s="246" t="s">
        <v>6</v>
      </c>
      <c r="AD87" s="246" t="s">
        <v>6</v>
      </c>
      <c r="AE87" s="279" t="s">
        <v>22</v>
      </c>
      <c r="AF87" s="48" t="s">
        <v>22</v>
      </c>
      <c r="AG87" s="244" t="s">
        <v>6</v>
      </c>
      <c r="AI87" s="246" t="s">
        <v>6</v>
      </c>
      <c r="AJ87" s="257" t="s">
        <v>6</v>
      </c>
      <c r="AK87" s="246" t="s">
        <v>6</v>
      </c>
      <c r="AL87" s="246" t="s">
        <v>6</v>
      </c>
      <c r="AM87" s="246" t="s">
        <v>6</v>
      </c>
      <c r="AN87" s="258">
        <v>3828</v>
      </c>
      <c r="AO87" s="258">
        <v>12</v>
      </c>
      <c r="AP87" s="244" t="s">
        <v>1625</v>
      </c>
      <c r="AQ87" s="244" t="s">
        <v>1626</v>
      </c>
      <c r="AR87" s="250" t="s">
        <v>6</v>
      </c>
      <c r="AS87" s="250" t="s">
        <v>6</v>
      </c>
      <c r="AT87" s="250" t="s">
        <v>6</v>
      </c>
      <c r="AU87" s="250" t="s">
        <v>6</v>
      </c>
      <c r="AV87" s="250" t="s">
        <v>1305</v>
      </c>
      <c r="AW87" s="252" t="s">
        <v>1627</v>
      </c>
      <c r="AX87" s="250" t="s">
        <v>6</v>
      </c>
      <c r="AY87" s="252" t="s">
        <v>6</v>
      </c>
      <c r="AZ87" s="252" t="s">
        <v>6</v>
      </c>
      <c r="BA87" s="244" t="s">
        <v>381</v>
      </c>
      <c r="BB87" s="244" t="s">
        <v>119</v>
      </c>
      <c r="BC87" s="244" t="s">
        <v>383</v>
      </c>
      <c r="BD87" s="244" t="s">
        <v>119</v>
      </c>
      <c r="BE87" s="244" t="s">
        <v>6</v>
      </c>
      <c r="BF87" s="244" t="s">
        <v>6</v>
      </c>
      <c r="BG87" s="252" t="s">
        <v>6</v>
      </c>
      <c r="BH87" s="252" t="s">
        <v>6</v>
      </c>
      <c r="BI87" s="252" t="s">
        <v>6</v>
      </c>
      <c r="BJ87" s="252" t="s">
        <v>6</v>
      </c>
      <c r="BK87" s="252" t="s">
        <v>13</v>
      </c>
      <c r="BL87" s="252" t="s">
        <v>13</v>
      </c>
      <c r="BM87" s="250" t="s">
        <v>40</v>
      </c>
      <c r="BN87" s="250" t="s">
        <v>119</v>
      </c>
      <c r="BO87" s="250" t="s">
        <v>6</v>
      </c>
      <c r="BP87" s="250" t="s">
        <v>6</v>
      </c>
      <c r="BQ87" s="250" t="s">
        <v>6</v>
      </c>
      <c r="BR87" s="250" t="s">
        <v>6</v>
      </c>
      <c r="BS87" s="250" t="s">
        <v>40</v>
      </c>
      <c r="BT87" s="250" t="s">
        <v>119</v>
      </c>
      <c r="BU87" s="301" t="s">
        <v>6</v>
      </c>
      <c r="BV87" s="302" t="s">
        <v>6</v>
      </c>
      <c r="BW87" s="303" t="s">
        <v>6</v>
      </c>
      <c r="BX87" s="250" t="s">
        <v>6</v>
      </c>
      <c r="BY87" s="244" t="s">
        <v>6</v>
      </c>
      <c r="BZ87" s="250" t="s">
        <v>6</v>
      </c>
      <c r="CA87" s="244" t="s">
        <v>1629</v>
      </c>
      <c r="CB87" s="244" t="s">
        <v>6</v>
      </c>
      <c r="CC87" s="244" t="s">
        <v>6</v>
      </c>
      <c r="CD87" s="244" t="s">
        <v>6</v>
      </c>
    </row>
    <row r="88" spans="1:82" s="244" customFormat="1" ht="30.5" customHeight="1" x14ac:dyDescent="0.35">
      <c r="A88" s="259" t="s">
        <v>1638</v>
      </c>
      <c r="B88" s="259" t="s">
        <v>2880</v>
      </c>
      <c r="C88" s="244" t="s">
        <v>1561</v>
      </c>
      <c r="D88" s="244" t="s">
        <v>1567</v>
      </c>
      <c r="E88" s="244" t="s">
        <v>304</v>
      </c>
      <c r="F88" s="244" t="s">
        <v>2674</v>
      </c>
      <c r="G88" s="256" t="s">
        <v>1633</v>
      </c>
      <c r="H88" s="244" t="s">
        <v>3353</v>
      </c>
      <c r="I88" s="244" t="str">
        <f>IF(H88="","",VLOOKUP(H88,'Cost Categories'!$A$1:$B$66,2,FALSE))</f>
        <v>Personnel</v>
      </c>
      <c r="J88" s="244" t="s">
        <v>1757</v>
      </c>
      <c r="K88" s="244" t="str">
        <f>IF(J88="","",VLOOKUP(J88,'Cost Categories'!$A$70:$B$85,2,FALSE))</f>
        <v>Personnel</v>
      </c>
      <c r="L88" s="244" t="s">
        <v>3324</v>
      </c>
      <c r="M88" s="244" t="str">
        <f>IF(L88="","",VLOOKUP(L88,'Cost Categories'!$A$112:$B$133,2,FALSE))</f>
        <v>Operational</v>
      </c>
      <c r="N88" s="256" t="s">
        <v>3368</v>
      </c>
      <c r="O88" s="260" t="s">
        <v>13</v>
      </c>
      <c r="P88" s="256" t="s">
        <v>3369</v>
      </c>
      <c r="Q88" s="253" t="s">
        <v>3372</v>
      </c>
      <c r="R88" s="253" t="s">
        <v>13</v>
      </c>
      <c r="S88" s="256" t="s">
        <v>517</v>
      </c>
      <c r="T88" s="256" t="s">
        <v>1624</v>
      </c>
      <c r="U88" s="244" t="s">
        <v>1087</v>
      </c>
      <c r="V88" s="244" t="s">
        <v>1309</v>
      </c>
      <c r="W88" s="244" t="s">
        <v>217</v>
      </c>
      <c r="X88" s="246">
        <v>6.35</v>
      </c>
      <c r="Y88" s="246" t="s">
        <v>6</v>
      </c>
      <c r="Z88" s="246" t="s">
        <v>6</v>
      </c>
      <c r="AA88" s="246">
        <v>1.72</v>
      </c>
      <c r="AB88" s="246" t="s">
        <v>6</v>
      </c>
      <c r="AC88" s="246" t="s">
        <v>6</v>
      </c>
      <c r="AD88" s="246" t="s">
        <v>6</v>
      </c>
      <c r="AE88" s="279" t="s">
        <v>22</v>
      </c>
      <c r="AF88" s="48" t="s">
        <v>22</v>
      </c>
      <c r="AG88" s="244" t="s">
        <v>6</v>
      </c>
      <c r="AI88" s="246" t="s">
        <v>6</v>
      </c>
      <c r="AJ88" s="257" t="s">
        <v>6</v>
      </c>
      <c r="AK88" s="246" t="s">
        <v>6</v>
      </c>
      <c r="AL88" s="246" t="s">
        <v>6</v>
      </c>
      <c r="AM88" s="246" t="s">
        <v>6</v>
      </c>
      <c r="AN88" s="258">
        <v>3828</v>
      </c>
      <c r="AO88" s="258">
        <v>12</v>
      </c>
      <c r="AP88" s="244" t="s">
        <v>1625</v>
      </c>
      <c r="AQ88" s="244" t="s">
        <v>1626</v>
      </c>
      <c r="AR88" s="250" t="s">
        <v>6</v>
      </c>
      <c r="AS88" s="250" t="s">
        <v>6</v>
      </c>
      <c r="AT88" s="250" t="s">
        <v>6</v>
      </c>
      <c r="AU88" s="250" t="s">
        <v>6</v>
      </c>
      <c r="AV88" s="250" t="s">
        <v>1305</v>
      </c>
      <c r="AW88" s="252" t="s">
        <v>1627</v>
      </c>
      <c r="AX88" s="250" t="s">
        <v>6</v>
      </c>
      <c r="AY88" s="252" t="s">
        <v>6</v>
      </c>
      <c r="AZ88" s="252" t="s">
        <v>6</v>
      </c>
      <c r="BA88" s="244" t="s">
        <v>381</v>
      </c>
      <c r="BB88" s="244" t="s">
        <v>119</v>
      </c>
      <c r="BC88" s="244" t="s">
        <v>383</v>
      </c>
      <c r="BD88" s="244" t="s">
        <v>119</v>
      </c>
      <c r="BE88" s="244" t="s">
        <v>6</v>
      </c>
      <c r="BF88" s="244" t="s">
        <v>6</v>
      </c>
      <c r="BG88" s="252" t="s">
        <v>6</v>
      </c>
      <c r="BH88" s="252" t="s">
        <v>6</v>
      </c>
      <c r="BI88" s="252" t="s">
        <v>6</v>
      </c>
      <c r="BJ88" s="252" t="s">
        <v>6</v>
      </c>
      <c r="BK88" s="252" t="s">
        <v>13</v>
      </c>
      <c r="BL88" s="252" t="s">
        <v>13</v>
      </c>
      <c r="BM88" s="250" t="s">
        <v>40</v>
      </c>
      <c r="BN88" s="250" t="s">
        <v>119</v>
      </c>
      <c r="BO88" s="250" t="s">
        <v>6</v>
      </c>
      <c r="BP88" s="250" t="s">
        <v>6</v>
      </c>
      <c r="BQ88" s="250" t="s">
        <v>6</v>
      </c>
      <c r="BR88" s="250" t="s">
        <v>6</v>
      </c>
      <c r="BS88" s="250" t="s">
        <v>40</v>
      </c>
      <c r="BT88" s="250" t="s">
        <v>119</v>
      </c>
      <c r="BU88" s="301" t="s">
        <v>6</v>
      </c>
      <c r="BV88" s="302" t="s">
        <v>6</v>
      </c>
      <c r="BW88" s="303" t="s">
        <v>6</v>
      </c>
      <c r="BX88" s="250" t="s">
        <v>6</v>
      </c>
      <c r="BY88" s="244" t="s">
        <v>6</v>
      </c>
      <c r="BZ88" s="250" t="s">
        <v>6</v>
      </c>
      <c r="CA88" s="244" t="s">
        <v>1629</v>
      </c>
      <c r="CB88" s="244" t="s">
        <v>6</v>
      </c>
      <c r="CC88" s="244" t="s">
        <v>6</v>
      </c>
      <c r="CD88" s="244" t="s">
        <v>6</v>
      </c>
    </row>
    <row r="89" spans="1:82" s="244" customFormat="1" ht="30.5" customHeight="1" x14ac:dyDescent="0.35">
      <c r="A89" s="259" t="s">
        <v>1638</v>
      </c>
      <c r="B89" s="259" t="s">
        <v>2880</v>
      </c>
      <c r="C89" s="244" t="s">
        <v>1567</v>
      </c>
      <c r="D89" s="244">
        <v>999</v>
      </c>
      <c r="E89" s="244" t="s">
        <v>304</v>
      </c>
      <c r="F89" s="244" t="s">
        <v>2674</v>
      </c>
      <c r="G89" s="256" t="s">
        <v>1635</v>
      </c>
      <c r="H89" s="244" t="s">
        <v>1578</v>
      </c>
      <c r="I89" s="244" t="str">
        <f>IF(H89="","",VLOOKUP(H89,'Cost Categories'!$A$1:$B$66,2,FALSE))</f>
        <v>Total</v>
      </c>
      <c r="J89" s="244" t="s">
        <v>3297</v>
      </c>
      <c r="K89" s="244" t="str">
        <f>IF(J89="","",VLOOKUP(J89,'Cost Categories'!$A$70:$B$85,2,FALSE))</f>
        <v>Mixed</v>
      </c>
      <c r="L89" s="244" t="s">
        <v>3297</v>
      </c>
      <c r="M89" s="244" t="str">
        <f>IF(L89="","",VLOOKUP(L89,'Cost Categories'!$A$112:$B$133,2,FALSE))</f>
        <v>Mixed</v>
      </c>
      <c r="N89" s="256" t="s">
        <v>3368</v>
      </c>
      <c r="O89" s="260" t="s">
        <v>13</v>
      </c>
      <c r="P89" s="256" t="s">
        <v>3416</v>
      </c>
      <c r="Q89" s="253" t="s">
        <v>3372</v>
      </c>
      <c r="R89" s="253" t="s">
        <v>13</v>
      </c>
      <c r="S89" s="256" t="s">
        <v>111</v>
      </c>
      <c r="T89" s="256" t="s">
        <v>1624</v>
      </c>
      <c r="U89" s="244" t="s">
        <v>1087</v>
      </c>
      <c r="V89" s="244" t="s">
        <v>1309</v>
      </c>
      <c r="W89" s="244" t="s">
        <v>217</v>
      </c>
      <c r="X89" s="246">
        <v>22.37</v>
      </c>
      <c r="Y89" s="246" t="s">
        <v>6</v>
      </c>
      <c r="Z89" s="246" t="s">
        <v>6</v>
      </c>
      <c r="AA89" s="246">
        <v>3.89</v>
      </c>
      <c r="AB89" s="246" t="s">
        <v>6</v>
      </c>
      <c r="AC89" s="246" t="s">
        <v>6</v>
      </c>
      <c r="AD89" s="246" t="s">
        <v>6</v>
      </c>
      <c r="AE89" s="279" t="s">
        <v>22</v>
      </c>
      <c r="AF89" s="48" t="s">
        <v>22</v>
      </c>
      <c r="AG89" s="244" t="s">
        <v>6</v>
      </c>
      <c r="AI89" s="246" t="s">
        <v>6</v>
      </c>
      <c r="AJ89" s="257" t="s">
        <v>6</v>
      </c>
      <c r="AK89" s="246" t="s">
        <v>6</v>
      </c>
      <c r="AL89" s="246" t="s">
        <v>6</v>
      </c>
      <c r="AM89" s="246" t="s">
        <v>6</v>
      </c>
      <c r="AN89" s="258">
        <v>3828</v>
      </c>
      <c r="AO89" s="258">
        <v>12</v>
      </c>
      <c r="AP89" s="244" t="s">
        <v>1625</v>
      </c>
      <c r="AQ89" s="244" t="s">
        <v>1626</v>
      </c>
      <c r="AR89" s="250" t="s">
        <v>6</v>
      </c>
      <c r="AS89" s="250" t="s">
        <v>6</v>
      </c>
      <c r="AT89" s="250" t="s">
        <v>6</v>
      </c>
      <c r="AU89" s="250" t="s">
        <v>6</v>
      </c>
      <c r="AV89" s="250" t="s">
        <v>1305</v>
      </c>
      <c r="AW89" s="252" t="s">
        <v>1627</v>
      </c>
      <c r="AX89" s="250" t="s">
        <v>6</v>
      </c>
      <c r="AY89" s="252" t="s">
        <v>6</v>
      </c>
      <c r="AZ89" s="252" t="s">
        <v>6</v>
      </c>
      <c r="BA89" s="244" t="s">
        <v>381</v>
      </c>
      <c r="BB89" s="244" t="s">
        <v>119</v>
      </c>
      <c r="BC89" s="244" t="s">
        <v>383</v>
      </c>
      <c r="BD89" s="244" t="s">
        <v>119</v>
      </c>
      <c r="BE89" s="244" t="s">
        <v>6</v>
      </c>
      <c r="BF89" s="244" t="s">
        <v>6</v>
      </c>
      <c r="BG89" s="252" t="s">
        <v>6</v>
      </c>
      <c r="BH89" s="252" t="s">
        <v>6</v>
      </c>
      <c r="BI89" s="252" t="s">
        <v>6</v>
      </c>
      <c r="BJ89" s="252" t="s">
        <v>6</v>
      </c>
      <c r="BK89" s="252" t="s">
        <v>13</v>
      </c>
      <c r="BL89" s="252" t="s">
        <v>13</v>
      </c>
      <c r="BM89" s="250" t="s">
        <v>40</v>
      </c>
      <c r="BN89" s="250" t="s">
        <v>119</v>
      </c>
      <c r="BO89" s="250" t="s">
        <v>6</v>
      </c>
      <c r="BP89" s="250" t="s">
        <v>6</v>
      </c>
      <c r="BQ89" s="250" t="s">
        <v>6</v>
      </c>
      <c r="BR89" s="250" t="s">
        <v>6</v>
      </c>
      <c r="BS89" s="250" t="s">
        <v>40</v>
      </c>
      <c r="BT89" s="250" t="s">
        <v>119</v>
      </c>
      <c r="BU89" s="301" t="s">
        <v>6</v>
      </c>
      <c r="BV89" s="302" t="s">
        <v>6</v>
      </c>
      <c r="BW89" s="303" t="s">
        <v>6</v>
      </c>
      <c r="BX89" s="250" t="s">
        <v>6</v>
      </c>
      <c r="BY89" s="244" t="s">
        <v>6</v>
      </c>
      <c r="BZ89" s="250" t="s">
        <v>6</v>
      </c>
      <c r="CA89" s="244" t="s">
        <v>1629</v>
      </c>
      <c r="CB89" s="244" t="s">
        <v>6</v>
      </c>
      <c r="CC89" s="244" t="s">
        <v>6</v>
      </c>
      <c r="CD89" s="244" t="s">
        <v>6</v>
      </c>
    </row>
    <row r="90" spans="1:82" s="244" customFormat="1" ht="30.5" customHeight="1" x14ac:dyDescent="0.35">
      <c r="A90" s="259" t="s">
        <v>1639</v>
      </c>
      <c r="B90" s="259" t="s">
        <v>2880</v>
      </c>
      <c r="C90" s="244" t="s">
        <v>1538</v>
      </c>
      <c r="D90" s="244" t="s">
        <v>1573</v>
      </c>
      <c r="E90" s="244" t="s">
        <v>304</v>
      </c>
      <c r="F90" s="244" t="s">
        <v>2674</v>
      </c>
      <c r="G90" s="256" t="s">
        <v>1623</v>
      </c>
      <c r="H90" s="244" t="s">
        <v>1623</v>
      </c>
      <c r="I90" s="244" t="str">
        <f>IF(H90="","",VLOOKUP(H90,'Cost Categories'!$A$1:$B$66,2,FALSE))</f>
        <v>Recurring goods</v>
      </c>
      <c r="J90" s="244" t="s">
        <v>3288</v>
      </c>
      <c r="K90" s="244" t="str">
        <f>IF(J90="","",VLOOKUP(J90,'Cost Categories'!$A$70:$B$85,2,FALSE))</f>
        <v>Recurrent - other</v>
      </c>
      <c r="L90" s="244" t="s">
        <v>3307</v>
      </c>
      <c r="M90" s="244" t="str">
        <f>IF(L90="","",VLOOKUP(L90,'Cost Categories'!$A$112:$B$133,2,FALSE))</f>
        <v>Primary service delivery</v>
      </c>
      <c r="N90" s="256" t="s">
        <v>3368</v>
      </c>
      <c r="O90" s="260" t="s">
        <v>1245</v>
      </c>
      <c r="P90" s="256" t="s">
        <v>3371</v>
      </c>
      <c r="Q90" s="253" t="s">
        <v>3372</v>
      </c>
      <c r="R90" s="253" t="s">
        <v>13</v>
      </c>
      <c r="S90" s="256" t="s">
        <v>111</v>
      </c>
      <c r="T90" s="256" t="s">
        <v>1624</v>
      </c>
      <c r="U90" s="244" t="s">
        <v>1087</v>
      </c>
      <c r="V90" s="244" t="s">
        <v>1309</v>
      </c>
      <c r="W90" s="244" t="s">
        <v>217</v>
      </c>
      <c r="X90" s="246">
        <v>20.67</v>
      </c>
      <c r="Y90" s="246" t="s">
        <v>6</v>
      </c>
      <c r="Z90" s="246" t="s">
        <v>6</v>
      </c>
      <c r="AA90" s="246">
        <v>4.5599999999999996</v>
      </c>
      <c r="AB90" s="246" t="s">
        <v>6</v>
      </c>
      <c r="AC90" s="246" t="s">
        <v>6</v>
      </c>
      <c r="AD90" s="246" t="s">
        <v>6</v>
      </c>
      <c r="AE90" s="279" t="s">
        <v>22</v>
      </c>
      <c r="AF90" s="48" t="s">
        <v>22</v>
      </c>
      <c r="AG90" s="244" t="s">
        <v>6</v>
      </c>
      <c r="AI90" s="246" t="s">
        <v>6</v>
      </c>
      <c r="AJ90" s="257" t="s">
        <v>6</v>
      </c>
      <c r="AK90" s="246" t="s">
        <v>6</v>
      </c>
      <c r="AL90" s="246" t="s">
        <v>6</v>
      </c>
      <c r="AM90" s="246" t="s">
        <v>6</v>
      </c>
      <c r="AN90" s="258">
        <v>1914</v>
      </c>
      <c r="AO90" s="258">
        <v>24</v>
      </c>
      <c r="AP90" s="244" t="s">
        <v>1625</v>
      </c>
      <c r="AQ90" s="244" t="s">
        <v>1626</v>
      </c>
      <c r="AR90" s="250" t="s">
        <v>6</v>
      </c>
      <c r="AS90" s="250" t="s">
        <v>6</v>
      </c>
      <c r="AT90" s="250" t="s">
        <v>6</v>
      </c>
      <c r="AU90" s="250" t="s">
        <v>6</v>
      </c>
      <c r="AV90" s="250" t="s">
        <v>1305</v>
      </c>
      <c r="AW90" s="252" t="s">
        <v>1640</v>
      </c>
      <c r="AX90" s="250" t="s">
        <v>6</v>
      </c>
      <c r="AY90" s="252" t="s">
        <v>1628</v>
      </c>
      <c r="AZ90" s="252" t="s">
        <v>118</v>
      </c>
      <c r="BA90" s="244" t="s">
        <v>381</v>
      </c>
      <c r="BB90" s="244" t="s">
        <v>119</v>
      </c>
      <c r="BC90" s="244" t="s">
        <v>383</v>
      </c>
      <c r="BD90" s="244" t="s">
        <v>119</v>
      </c>
      <c r="BE90" s="244" t="s">
        <v>6</v>
      </c>
      <c r="BF90" s="244" t="s">
        <v>6</v>
      </c>
      <c r="BG90" s="252" t="s">
        <v>6</v>
      </c>
      <c r="BH90" s="252" t="s">
        <v>6</v>
      </c>
      <c r="BI90" s="252" t="s">
        <v>6</v>
      </c>
      <c r="BJ90" s="252" t="s">
        <v>6</v>
      </c>
      <c r="BK90" s="252" t="s">
        <v>13</v>
      </c>
      <c r="BL90" s="252" t="s">
        <v>13</v>
      </c>
      <c r="BM90" s="250" t="s">
        <v>40</v>
      </c>
      <c r="BN90" s="250" t="s">
        <v>119</v>
      </c>
      <c r="BO90" s="250" t="s">
        <v>6</v>
      </c>
      <c r="BP90" s="250" t="s">
        <v>6</v>
      </c>
      <c r="BQ90" s="250" t="s">
        <v>6</v>
      </c>
      <c r="BR90" s="250" t="s">
        <v>6</v>
      </c>
      <c r="BS90" s="250" t="s">
        <v>40</v>
      </c>
      <c r="BT90" s="250" t="s">
        <v>119</v>
      </c>
      <c r="BU90" s="301" t="s">
        <v>6</v>
      </c>
      <c r="BV90" s="302" t="s">
        <v>6</v>
      </c>
      <c r="BW90" s="303" t="s">
        <v>6</v>
      </c>
      <c r="BX90" s="250" t="s">
        <v>6</v>
      </c>
      <c r="BY90" s="244" t="s">
        <v>6</v>
      </c>
      <c r="BZ90" s="250" t="s">
        <v>6</v>
      </c>
      <c r="CA90" s="244" t="s">
        <v>1629</v>
      </c>
      <c r="CB90" s="244" t="s">
        <v>6</v>
      </c>
      <c r="CC90" s="244" t="s">
        <v>6</v>
      </c>
      <c r="CD90" s="244" t="s">
        <v>6</v>
      </c>
    </row>
    <row r="91" spans="1:82" s="244" customFormat="1" ht="30.5" customHeight="1" x14ac:dyDescent="0.35">
      <c r="A91" s="259" t="s">
        <v>1639</v>
      </c>
      <c r="B91" s="259" t="s">
        <v>2880</v>
      </c>
      <c r="C91" s="244" t="s">
        <v>1548</v>
      </c>
      <c r="D91" s="244" t="s">
        <v>1573</v>
      </c>
      <c r="E91" s="244" t="s">
        <v>304</v>
      </c>
      <c r="F91" s="244" t="s">
        <v>2674</v>
      </c>
      <c r="G91" s="256" t="s">
        <v>1637</v>
      </c>
      <c r="H91" s="244" t="s">
        <v>1317</v>
      </c>
      <c r="I91" s="244" t="str">
        <f>IF(H91="","",VLOOKUP(H91,'Cost Categories'!$A$1:$B$66,2,FALSE))</f>
        <v>Capital</v>
      </c>
      <c r="J91" s="244" t="s">
        <v>3276</v>
      </c>
      <c r="K91" s="244" t="str">
        <f>IF(J91="","",VLOOKUP(J91,'Cost Categories'!$A$70:$B$85,2,FALSE))</f>
        <v>Capital</v>
      </c>
      <c r="L91" s="244" t="s">
        <v>3307</v>
      </c>
      <c r="M91" s="244" t="str">
        <f>IF(L91="","",VLOOKUP(L91,'Cost Categories'!$A$112:$B$133,2,FALSE))</f>
        <v>Primary service delivery</v>
      </c>
      <c r="N91" s="256" t="s">
        <v>3368</v>
      </c>
      <c r="O91" s="244" t="s">
        <v>1245</v>
      </c>
      <c r="P91" s="256" t="s">
        <v>3369</v>
      </c>
      <c r="Q91" s="253" t="s">
        <v>3372</v>
      </c>
      <c r="R91" s="253" t="s">
        <v>13</v>
      </c>
      <c r="S91" s="256" t="s">
        <v>111</v>
      </c>
      <c r="T91" s="256" t="s">
        <v>1624</v>
      </c>
      <c r="U91" s="244" t="s">
        <v>1087</v>
      </c>
      <c r="V91" s="244" t="s">
        <v>1309</v>
      </c>
      <c r="W91" s="244" t="s">
        <v>217</v>
      </c>
      <c r="X91" s="246">
        <v>0.16</v>
      </c>
      <c r="Y91" s="246" t="s">
        <v>6</v>
      </c>
      <c r="Z91" s="246" t="s">
        <v>6</v>
      </c>
      <c r="AA91" s="246">
        <v>0.08</v>
      </c>
      <c r="AB91" s="246" t="s">
        <v>6</v>
      </c>
      <c r="AC91" s="246" t="s">
        <v>6</v>
      </c>
      <c r="AD91" s="246" t="s">
        <v>6</v>
      </c>
      <c r="AE91" s="279" t="s">
        <v>22</v>
      </c>
      <c r="AF91" s="48" t="s">
        <v>22</v>
      </c>
      <c r="AG91" s="244" t="s">
        <v>6</v>
      </c>
      <c r="AI91" s="246" t="s">
        <v>6</v>
      </c>
      <c r="AJ91" s="257" t="s">
        <v>6</v>
      </c>
      <c r="AK91" s="246" t="s">
        <v>6</v>
      </c>
      <c r="AL91" s="246" t="s">
        <v>6</v>
      </c>
      <c r="AM91" s="246" t="s">
        <v>6</v>
      </c>
      <c r="AN91" s="258">
        <v>1914</v>
      </c>
      <c r="AO91" s="258">
        <v>24</v>
      </c>
      <c r="AP91" s="244" t="s">
        <v>1625</v>
      </c>
      <c r="AQ91" s="244" t="s">
        <v>1626</v>
      </c>
      <c r="AR91" s="250" t="s">
        <v>6</v>
      </c>
      <c r="AS91" s="250" t="s">
        <v>6</v>
      </c>
      <c r="AT91" s="250" t="s">
        <v>6</v>
      </c>
      <c r="AU91" s="250" t="s">
        <v>6</v>
      </c>
      <c r="AV91" s="250" t="s">
        <v>1305</v>
      </c>
      <c r="AW91" s="252" t="s">
        <v>1641</v>
      </c>
      <c r="AX91" s="250" t="s">
        <v>6</v>
      </c>
      <c r="AY91" s="252" t="s">
        <v>1628</v>
      </c>
      <c r="AZ91" s="252" t="s">
        <v>118</v>
      </c>
      <c r="BA91" s="244" t="s">
        <v>381</v>
      </c>
      <c r="BB91" s="244" t="s">
        <v>119</v>
      </c>
      <c r="BC91" s="244" t="s">
        <v>383</v>
      </c>
      <c r="BD91" s="244" t="s">
        <v>119</v>
      </c>
      <c r="BE91" s="244" t="s">
        <v>6</v>
      </c>
      <c r="BF91" s="244" t="s">
        <v>6</v>
      </c>
      <c r="BG91" s="252" t="s">
        <v>6</v>
      </c>
      <c r="BH91" s="252" t="s">
        <v>6</v>
      </c>
      <c r="BI91" s="252" t="s">
        <v>6</v>
      </c>
      <c r="BJ91" s="252" t="s">
        <v>6</v>
      </c>
      <c r="BK91" s="252" t="s">
        <v>13</v>
      </c>
      <c r="BL91" s="252" t="s">
        <v>13</v>
      </c>
      <c r="BM91" s="250" t="s">
        <v>40</v>
      </c>
      <c r="BN91" s="250" t="s">
        <v>119</v>
      </c>
      <c r="BO91" s="250" t="s">
        <v>6</v>
      </c>
      <c r="BP91" s="250" t="s">
        <v>6</v>
      </c>
      <c r="BQ91" s="250" t="s">
        <v>6</v>
      </c>
      <c r="BR91" s="250" t="s">
        <v>6</v>
      </c>
      <c r="BS91" s="250" t="s">
        <v>40</v>
      </c>
      <c r="BT91" s="250" t="s">
        <v>119</v>
      </c>
      <c r="BU91" s="301" t="s">
        <v>6</v>
      </c>
      <c r="BV91" s="302" t="s">
        <v>6</v>
      </c>
      <c r="BW91" s="303" t="s">
        <v>6</v>
      </c>
      <c r="BX91" s="250" t="s">
        <v>6</v>
      </c>
      <c r="BY91" s="244" t="s">
        <v>6</v>
      </c>
      <c r="BZ91" s="250" t="s">
        <v>6</v>
      </c>
      <c r="CA91" s="244" t="s">
        <v>1629</v>
      </c>
      <c r="CB91" s="244" t="s">
        <v>6</v>
      </c>
      <c r="CC91" s="244" t="s">
        <v>6</v>
      </c>
      <c r="CD91" s="244" t="s">
        <v>6</v>
      </c>
    </row>
    <row r="92" spans="1:82" s="244" customFormat="1" ht="30.5" customHeight="1" x14ac:dyDescent="0.35">
      <c r="A92" s="259" t="s">
        <v>1639</v>
      </c>
      <c r="B92" s="259" t="s">
        <v>2880</v>
      </c>
      <c r="C92" s="244" t="s">
        <v>356</v>
      </c>
      <c r="D92" s="244" t="s">
        <v>1573</v>
      </c>
      <c r="E92" s="244" t="s">
        <v>304</v>
      </c>
      <c r="F92" s="244" t="s">
        <v>2674</v>
      </c>
      <c r="G92" s="256" t="s">
        <v>1</v>
      </c>
      <c r="H92" s="244" t="s">
        <v>3351</v>
      </c>
      <c r="I92" s="244" t="str">
        <f>IF(H92="","",VLOOKUP(H92,'Cost Categories'!$A$1:$B$66,2,FALSE))</f>
        <v>Personnel</v>
      </c>
      <c r="J92" s="244" t="s">
        <v>3271</v>
      </c>
      <c r="K92" s="244" t="str">
        <f>IF(J92="","",VLOOKUP(J92,'Cost Categories'!$A$70:$B$85,2,FALSE))</f>
        <v>Personnel</v>
      </c>
      <c r="L92" s="244" t="s">
        <v>3307</v>
      </c>
      <c r="M92" s="244" t="str">
        <f>IF(L92="","",VLOOKUP(L92,'Cost Categories'!$A$112:$B$133,2,FALSE))</f>
        <v>Primary service delivery</v>
      </c>
      <c r="N92" s="256" t="s">
        <v>3368</v>
      </c>
      <c r="O92" s="260" t="s">
        <v>13</v>
      </c>
      <c r="P92" s="256" t="s">
        <v>3369</v>
      </c>
      <c r="Q92" s="253" t="s">
        <v>3372</v>
      </c>
      <c r="R92" s="253" t="s">
        <v>13</v>
      </c>
      <c r="S92" s="256" t="s">
        <v>517</v>
      </c>
      <c r="T92" s="256" t="s">
        <v>1624</v>
      </c>
      <c r="U92" s="244" t="s">
        <v>1087</v>
      </c>
      <c r="V92" s="244" t="s">
        <v>1309</v>
      </c>
      <c r="W92" s="244" t="s">
        <v>217</v>
      </c>
      <c r="X92" s="246">
        <v>31.03</v>
      </c>
      <c r="Y92" s="246" t="s">
        <v>6</v>
      </c>
      <c r="Z92" s="246" t="s">
        <v>6</v>
      </c>
      <c r="AA92" s="246">
        <v>10.02</v>
      </c>
      <c r="AB92" s="246" t="s">
        <v>6</v>
      </c>
      <c r="AC92" s="246" t="s">
        <v>6</v>
      </c>
      <c r="AD92" s="246" t="s">
        <v>6</v>
      </c>
      <c r="AE92" s="279" t="s">
        <v>22</v>
      </c>
      <c r="AF92" s="48" t="s">
        <v>22</v>
      </c>
      <c r="AG92" s="244" t="s">
        <v>6</v>
      </c>
      <c r="AI92" s="246" t="s">
        <v>6</v>
      </c>
      <c r="AJ92" s="257" t="s">
        <v>6</v>
      </c>
      <c r="AK92" s="246" t="s">
        <v>6</v>
      </c>
      <c r="AL92" s="246" t="s">
        <v>6</v>
      </c>
      <c r="AM92" s="246" t="s">
        <v>6</v>
      </c>
      <c r="AN92" s="258">
        <v>1914</v>
      </c>
      <c r="AO92" s="258">
        <v>24</v>
      </c>
      <c r="AP92" s="244" t="s">
        <v>1625</v>
      </c>
      <c r="AQ92" s="244" t="s">
        <v>1626</v>
      </c>
      <c r="AR92" s="250" t="s">
        <v>6</v>
      </c>
      <c r="AS92" s="250" t="s">
        <v>6</v>
      </c>
      <c r="AT92" s="250" t="s">
        <v>6</v>
      </c>
      <c r="AU92" s="250" t="s">
        <v>6</v>
      </c>
      <c r="AV92" s="250" t="s">
        <v>1305</v>
      </c>
      <c r="AW92" s="252" t="s">
        <v>1642</v>
      </c>
      <c r="AX92" s="250" t="s">
        <v>6</v>
      </c>
      <c r="AY92" s="252" t="s">
        <v>1628</v>
      </c>
      <c r="AZ92" s="252" t="s">
        <v>118</v>
      </c>
      <c r="BA92" s="244" t="s">
        <v>381</v>
      </c>
      <c r="BB92" s="244" t="s">
        <v>119</v>
      </c>
      <c r="BC92" s="244" t="s">
        <v>383</v>
      </c>
      <c r="BD92" s="244" t="s">
        <v>119</v>
      </c>
      <c r="BE92" s="244" t="s">
        <v>6</v>
      </c>
      <c r="BF92" s="244" t="s">
        <v>6</v>
      </c>
      <c r="BG92" s="252" t="s">
        <v>6</v>
      </c>
      <c r="BH92" s="252" t="s">
        <v>6</v>
      </c>
      <c r="BI92" s="252" t="s">
        <v>6</v>
      </c>
      <c r="BJ92" s="252" t="s">
        <v>6</v>
      </c>
      <c r="BK92" s="252" t="s">
        <v>13</v>
      </c>
      <c r="BL92" s="252" t="s">
        <v>13</v>
      </c>
      <c r="BM92" s="250" t="s">
        <v>40</v>
      </c>
      <c r="BN92" s="250" t="s">
        <v>119</v>
      </c>
      <c r="BO92" s="250" t="s">
        <v>6</v>
      </c>
      <c r="BP92" s="250" t="s">
        <v>6</v>
      </c>
      <c r="BQ92" s="250" t="s">
        <v>6</v>
      </c>
      <c r="BR92" s="250" t="s">
        <v>6</v>
      </c>
      <c r="BS92" s="250" t="s">
        <v>40</v>
      </c>
      <c r="BT92" s="250" t="s">
        <v>119</v>
      </c>
      <c r="BU92" s="301" t="s">
        <v>6</v>
      </c>
      <c r="BV92" s="302" t="s">
        <v>6</v>
      </c>
      <c r="BW92" s="303" t="s">
        <v>6</v>
      </c>
      <c r="BX92" s="250" t="s">
        <v>6</v>
      </c>
      <c r="BY92" s="244" t="s">
        <v>6</v>
      </c>
      <c r="BZ92" s="250" t="s">
        <v>6</v>
      </c>
      <c r="CA92" s="244" t="s">
        <v>1629</v>
      </c>
      <c r="CB92" s="244" t="s">
        <v>6</v>
      </c>
      <c r="CC92" s="244" t="s">
        <v>6</v>
      </c>
      <c r="CD92" s="244" t="s">
        <v>6</v>
      </c>
    </row>
    <row r="93" spans="1:82" s="244" customFormat="1" ht="30.5" customHeight="1" x14ac:dyDescent="0.35">
      <c r="A93" s="259" t="s">
        <v>1639</v>
      </c>
      <c r="B93" s="259" t="s">
        <v>2880</v>
      </c>
      <c r="C93" s="244" t="s">
        <v>1555</v>
      </c>
      <c r="D93" s="244" t="s">
        <v>1573</v>
      </c>
      <c r="E93" s="244" t="s">
        <v>304</v>
      </c>
      <c r="F93" s="244" t="s">
        <v>2674</v>
      </c>
      <c r="G93" s="256" t="s">
        <v>3</v>
      </c>
      <c r="H93" s="244" t="s">
        <v>3</v>
      </c>
      <c r="I93" s="244" t="str">
        <f>IF(H93="","",VLOOKUP(H93,'Cost Categories'!$A$1:$B$66,2,FALSE))</f>
        <v>Recurring services</v>
      </c>
      <c r="J93" s="244" t="s">
        <v>3297</v>
      </c>
      <c r="K93" s="244" t="str">
        <f>IF(J93="","",VLOOKUP(J93,'Cost Categories'!$A$70:$B$85,2,FALSE))</f>
        <v>Mixed</v>
      </c>
      <c r="L93" s="244" t="s">
        <v>3</v>
      </c>
      <c r="M93" s="244" t="str">
        <f>IF(L93="","",VLOOKUP(L93,'Cost Categories'!$A$112:$B$133,2,FALSE))</f>
        <v>Operational</v>
      </c>
      <c r="N93" s="256" t="s">
        <v>3368</v>
      </c>
      <c r="O93" s="260" t="s">
        <v>13</v>
      </c>
      <c r="P93" s="256" t="s">
        <v>3369</v>
      </c>
      <c r="Q93" s="253" t="s">
        <v>3372</v>
      </c>
      <c r="R93" s="253" t="s">
        <v>13</v>
      </c>
      <c r="S93" s="256" t="s">
        <v>111</v>
      </c>
      <c r="T93" s="256" t="s">
        <v>1624</v>
      </c>
      <c r="U93" s="244" t="s">
        <v>1087</v>
      </c>
      <c r="V93" s="244" t="s">
        <v>1309</v>
      </c>
      <c r="W93" s="244" t="s">
        <v>217</v>
      </c>
      <c r="X93" s="246">
        <v>8.49</v>
      </c>
      <c r="Y93" s="246" t="s">
        <v>6</v>
      </c>
      <c r="Z93" s="246" t="s">
        <v>6</v>
      </c>
      <c r="AA93" s="246">
        <v>22.6</v>
      </c>
      <c r="AB93" s="246" t="s">
        <v>6</v>
      </c>
      <c r="AC93" s="246" t="s">
        <v>6</v>
      </c>
      <c r="AD93" s="246" t="s">
        <v>6</v>
      </c>
      <c r="AE93" s="279" t="s">
        <v>22</v>
      </c>
      <c r="AF93" s="48" t="s">
        <v>22</v>
      </c>
      <c r="AG93" s="244" t="s">
        <v>6</v>
      </c>
      <c r="AI93" s="246" t="s">
        <v>6</v>
      </c>
      <c r="AJ93" s="257" t="s">
        <v>6</v>
      </c>
      <c r="AK93" s="246" t="s">
        <v>6</v>
      </c>
      <c r="AL93" s="246" t="s">
        <v>6</v>
      </c>
      <c r="AM93" s="246" t="s">
        <v>6</v>
      </c>
      <c r="AN93" s="258">
        <v>1914</v>
      </c>
      <c r="AO93" s="258">
        <v>24</v>
      </c>
      <c r="AP93" s="244" t="s">
        <v>1625</v>
      </c>
      <c r="AQ93" s="244" t="s">
        <v>1626</v>
      </c>
      <c r="AR93" s="250" t="s">
        <v>6</v>
      </c>
      <c r="AS93" s="250" t="s">
        <v>6</v>
      </c>
      <c r="AT93" s="250" t="s">
        <v>6</v>
      </c>
      <c r="AU93" s="250" t="s">
        <v>6</v>
      </c>
      <c r="AV93" s="250" t="s">
        <v>1305</v>
      </c>
      <c r="AW93" s="252" t="s">
        <v>1642</v>
      </c>
      <c r="AX93" s="250" t="s">
        <v>6</v>
      </c>
      <c r="AY93" s="252" t="s">
        <v>1628</v>
      </c>
      <c r="AZ93" s="252" t="s">
        <v>118</v>
      </c>
      <c r="BA93" s="244" t="s">
        <v>381</v>
      </c>
      <c r="BB93" s="244" t="s">
        <v>119</v>
      </c>
      <c r="BC93" s="244" t="s">
        <v>383</v>
      </c>
      <c r="BD93" s="244" t="s">
        <v>119</v>
      </c>
      <c r="BE93" s="244" t="s">
        <v>6</v>
      </c>
      <c r="BF93" s="244" t="s">
        <v>6</v>
      </c>
      <c r="BG93" s="252" t="s">
        <v>6</v>
      </c>
      <c r="BH93" s="252" t="s">
        <v>6</v>
      </c>
      <c r="BI93" s="252" t="s">
        <v>6</v>
      </c>
      <c r="BJ93" s="252" t="s">
        <v>6</v>
      </c>
      <c r="BK93" s="252" t="s">
        <v>13</v>
      </c>
      <c r="BL93" s="252" t="s">
        <v>13</v>
      </c>
      <c r="BM93" s="250" t="s">
        <v>40</v>
      </c>
      <c r="BN93" s="250" t="s">
        <v>119</v>
      </c>
      <c r="BO93" s="250" t="s">
        <v>6</v>
      </c>
      <c r="BP93" s="250" t="s">
        <v>6</v>
      </c>
      <c r="BQ93" s="250" t="s">
        <v>6</v>
      </c>
      <c r="BR93" s="250" t="s">
        <v>6</v>
      </c>
      <c r="BS93" s="250" t="s">
        <v>40</v>
      </c>
      <c r="BT93" s="250" t="s">
        <v>119</v>
      </c>
      <c r="BU93" s="301" t="s">
        <v>6</v>
      </c>
      <c r="BV93" s="302" t="s">
        <v>6</v>
      </c>
      <c r="BW93" s="303" t="s">
        <v>6</v>
      </c>
      <c r="BX93" s="250" t="s">
        <v>6</v>
      </c>
      <c r="BY93" s="244" t="s">
        <v>6</v>
      </c>
      <c r="BZ93" s="250" t="s">
        <v>6</v>
      </c>
      <c r="CA93" s="244" t="s">
        <v>1629</v>
      </c>
      <c r="CB93" s="244" t="s">
        <v>6</v>
      </c>
      <c r="CC93" s="244" t="s">
        <v>6</v>
      </c>
      <c r="CD93" s="244" t="s">
        <v>6</v>
      </c>
    </row>
    <row r="94" spans="1:82" s="244" customFormat="1" ht="30.5" customHeight="1" x14ac:dyDescent="0.35">
      <c r="A94" s="259" t="s">
        <v>1639</v>
      </c>
      <c r="B94" s="259" t="s">
        <v>2880</v>
      </c>
      <c r="C94" s="244" t="s">
        <v>1540</v>
      </c>
      <c r="D94" s="244" t="s">
        <v>1573</v>
      </c>
      <c r="E94" s="244" t="s">
        <v>304</v>
      </c>
      <c r="F94" s="244" t="s">
        <v>2674</v>
      </c>
      <c r="G94" s="256" t="s">
        <v>1631</v>
      </c>
      <c r="H94" s="244" t="s">
        <v>3350</v>
      </c>
      <c r="I94" s="244" t="str">
        <f>IF(H94="","",VLOOKUP(H94,'Cost Categories'!$A$1:$B$66,2,FALSE))</f>
        <v>Capital</v>
      </c>
      <c r="J94" s="244" t="s">
        <v>3283</v>
      </c>
      <c r="K94" s="244" t="str">
        <f>IF(J94="","",VLOOKUP(J94,'Cost Categories'!$A$70:$B$85,2,FALSE))</f>
        <v>Capital</v>
      </c>
      <c r="L94" s="244" t="s">
        <v>3324</v>
      </c>
      <c r="M94" s="244" t="str">
        <f>IF(L94="","",VLOOKUP(L94,'Cost Categories'!$A$112:$B$133,2,FALSE))</f>
        <v>Operational</v>
      </c>
      <c r="N94" s="256" t="s">
        <v>3368</v>
      </c>
      <c r="O94" s="260" t="s">
        <v>1245</v>
      </c>
      <c r="P94" s="256" t="s">
        <v>3370</v>
      </c>
      <c r="Q94" s="253" t="s">
        <v>3372</v>
      </c>
      <c r="R94" s="253" t="s">
        <v>13</v>
      </c>
      <c r="S94" s="256" t="s">
        <v>111</v>
      </c>
      <c r="T94" s="256" t="s">
        <v>1624</v>
      </c>
      <c r="U94" s="244" t="s">
        <v>1087</v>
      </c>
      <c r="V94" s="244" t="s">
        <v>1309</v>
      </c>
      <c r="W94" s="244" t="s">
        <v>217</v>
      </c>
      <c r="X94" s="246">
        <v>2.87</v>
      </c>
      <c r="Y94" s="246" t="s">
        <v>6</v>
      </c>
      <c r="Z94" s="246" t="s">
        <v>6</v>
      </c>
      <c r="AA94" s="246">
        <v>13.95</v>
      </c>
      <c r="AB94" s="246" t="s">
        <v>6</v>
      </c>
      <c r="AC94" s="246" t="s">
        <v>6</v>
      </c>
      <c r="AD94" s="246" t="s">
        <v>6</v>
      </c>
      <c r="AE94" s="279" t="s">
        <v>22</v>
      </c>
      <c r="AF94" s="48" t="s">
        <v>22</v>
      </c>
      <c r="AG94" s="244" t="s">
        <v>6</v>
      </c>
      <c r="AI94" s="246" t="s">
        <v>6</v>
      </c>
      <c r="AJ94" s="257" t="s">
        <v>6</v>
      </c>
      <c r="AK94" s="246" t="s">
        <v>6</v>
      </c>
      <c r="AL94" s="246" t="s">
        <v>6</v>
      </c>
      <c r="AM94" s="246" t="s">
        <v>6</v>
      </c>
      <c r="AN94" s="258">
        <v>1914</v>
      </c>
      <c r="AO94" s="258">
        <v>24</v>
      </c>
      <c r="AP94" s="244" t="s">
        <v>1625</v>
      </c>
      <c r="AQ94" s="244" t="s">
        <v>1626</v>
      </c>
      <c r="AR94" s="250" t="s">
        <v>6</v>
      </c>
      <c r="AS94" s="250" t="s">
        <v>6</v>
      </c>
      <c r="AT94" s="250" t="s">
        <v>6</v>
      </c>
      <c r="AU94" s="250" t="s">
        <v>6</v>
      </c>
      <c r="AV94" s="250" t="s">
        <v>1305</v>
      </c>
      <c r="AW94" s="252" t="s">
        <v>1642</v>
      </c>
      <c r="AX94" s="250" t="s">
        <v>6</v>
      </c>
      <c r="AY94" s="252" t="s">
        <v>1628</v>
      </c>
      <c r="AZ94" s="252" t="s">
        <v>118</v>
      </c>
      <c r="BA94" s="244" t="s">
        <v>381</v>
      </c>
      <c r="BB94" s="244" t="s">
        <v>119</v>
      </c>
      <c r="BC94" s="244" t="s">
        <v>383</v>
      </c>
      <c r="BD94" s="244" t="s">
        <v>119</v>
      </c>
      <c r="BE94" s="244" t="s">
        <v>6</v>
      </c>
      <c r="BF94" s="244" t="s">
        <v>6</v>
      </c>
      <c r="BG94" s="252" t="s">
        <v>6</v>
      </c>
      <c r="BH94" s="252" t="s">
        <v>6</v>
      </c>
      <c r="BI94" s="252" t="s">
        <v>6</v>
      </c>
      <c r="BJ94" s="252" t="s">
        <v>6</v>
      </c>
      <c r="BK94" s="252" t="s">
        <v>13</v>
      </c>
      <c r="BL94" s="252" t="s">
        <v>13</v>
      </c>
      <c r="BM94" s="250" t="s">
        <v>40</v>
      </c>
      <c r="BN94" s="250" t="s">
        <v>119</v>
      </c>
      <c r="BO94" s="250" t="s">
        <v>6</v>
      </c>
      <c r="BP94" s="250" t="s">
        <v>6</v>
      </c>
      <c r="BQ94" s="250" t="s">
        <v>6</v>
      </c>
      <c r="BR94" s="250" t="s">
        <v>6</v>
      </c>
      <c r="BS94" s="250" t="s">
        <v>40</v>
      </c>
      <c r="BT94" s="250" t="s">
        <v>119</v>
      </c>
      <c r="BU94" s="301" t="s">
        <v>6</v>
      </c>
      <c r="BV94" s="302" t="s">
        <v>6</v>
      </c>
      <c r="BW94" s="303" t="s">
        <v>6</v>
      </c>
      <c r="BX94" s="250" t="s">
        <v>6</v>
      </c>
      <c r="BY94" s="244" t="s">
        <v>6</v>
      </c>
      <c r="BZ94" s="250" t="s">
        <v>6</v>
      </c>
      <c r="CA94" s="244" t="s">
        <v>1629</v>
      </c>
      <c r="CB94" s="244" t="s">
        <v>6</v>
      </c>
      <c r="CC94" s="244" t="s">
        <v>6</v>
      </c>
      <c r="CD94" s="244" t="s">
        <v>6</v>
      </c>
    </row>
    <row r="95" spans="1:82" s="244" customFormat="1" ht="30.5" customHeight="1" x14ac:dyDescent="0.35">
      <c r="A95" s="259" t="s">
        <v>1639</v>
      </c>
      <c r="B95" s="259" t="s">
        <v>2880</v>
      </c>
      <c r="C95" s="244" t="s">
        <v>1561</v>
      </c>
      <c r="D95" s="244" t="s">
        <v>1573</v>
      </c>
      <c r="E95" s="244" t="s">
        <v>304</v>
      </c>
      <c r="F95" s="244" t="s">
        <v>2674</v>
      </c>
      <c r="G95" s="256" t="s">
        <v>1632</v>
      </c>
      <c r="H95" s="244" t="s">
        <v>1632</v>
      </c>
      <c r="I95" s="244" t="str">
        <f>IF(H95="","",VLOOKUP(H95,'Cost Categories'!$A$1:$B$66,2,FALSE))</f>
        <v>Facility</v>
      </c>
      <c r="J95" s="244" t="s">
        <v>3297</v>
      </c>
      <c r="K95" s="244" t="str">
        <f>IF(J95="","",VLOOKUP(J95,'Cost Categories'!$A$70:$B$85,2,FALSE))</f>
        <v>Mixed</v>
      </c>
      <c r="L95" s="244" t="s">
        <v>3323</v>
      </c>
      <c r="M95" s="244" t="str">
        <f>IF(L95="","",VLOOKUP(L95,'Cost Categories'!$A$112:$B$133,2,FALSE))</f>
        <v>Operational</v>
      </c>
      <c r="N95" s="256" t="s">
        <v>3368</v>
      </c>
      <c r="O95" s="260" t="s">
        <v>13</v>
      </c>
      <c r="P95" s="256" t="s">
        <v>3370</v>
      </c>
      <c r="Q95" s="253" t="s">
        <v>3372</v>
      </c>
      <c r="R95" s="253" t="s">
        <v>13</v>
      </c>
      <c r="S95" s="256" t="s">
        <v>111</v>
      </c>
      <c r="T95" s="256" t="s">
        <v>1624</v>
      </c>
      <c r="U95" s="244" t="s">
        <v>1087</v>
      </c>
      <c r="V95" s="244" t="s">
        <v>1309</v>
      </c>
      <c r="W95" s="244" t="s">
        <v>217</v>
      </c>
      <c r="X95" s="246">
        <v>4.3600000000000003</v>
      </c>
      <c r="Y95" s="246" t="s">
        <v>6</v>
      </c>
      <c r="Z95" s="246" t="s">
        <v>6</v>
      </c>
      <c r="AA95" s="246">
        <v>15.75</v>
      </c>
      <c r="AB95" s="246" t="s">
        <v>6</v>
      </c>
      <c r="AC95" s="246" t="s">
        <v>6</v>
      </c>
      <c r="AD95" s="246" t="s">
        <v>6</v>
      </c>
      <c r="AE95" s="279" t="s">
        <v>22</v>
      </c>
      <c r="AF95" s="48" t="s">
        <v>22</v>
      </c>
      <c r="AG95" s="244" t="s">
        <v>6</v>
      </c>
      <c r="AI95" s="246" t="s">
        <v>6</v>
      </c>
      <c r="AJ95" s="257" t="s">
        <v>6</v>
      </c>
      <c r="AK95" s="246" t="s">
        <v>6</v>
      </c>
      <c r="AL95" s="246" t="s">
        <v>6</v>
      </c>
      <c r="AM95" s="246" t="s">
        <v>6</v>
      </c>
      <c r="AN95" s="258">
        <v>1914</v>
      </c>
      <c r="AO95" s="258">
        <v>24</v>
      </c>
      <c r="AP95" s="244" t="s">
        <v>1625</v>
      </c>
      <c r="AQ95" s="244" t="s">
        <v>1626</v>
      </c>
      <c r="AR95" s="250" t="s">
        <v>6</v>
      </c>
      <c r="AS95" s="250" t="s">
        <v>6</v>
      </c>
      <c r="AT95" s="250" t="s">
        <v>6</v>
      </c>
      <c r="AU95" s="250" t="s">
        <v>6</v>
      </c>
      <c r="AV95" s="250" t="s">
        <v>1305</v>
      </c>
      <c r="AW95" s="252" t="s">
        <v>1643</v>
      </c>
      <c r="AX95" s="250" t="s">
        <v>6</v>
      </c>
      <c r="AY95" s="252" t="s">
        <v>1628</v>
      </c>
      <c r="AZ95" s="252" t="s">
        <v>118</v>
      </c>
      <c r="BA95" s="244" t="s">
        <v>381</v>
      </c>
      <c r="BB95" s="244" t="s">
        <v>119</v>
      </c>
      <c r="BC95" s="244" t="s">
        <v>383</v>
      </c>
      <c r="BD95" s="244" t="s">
        <v>119</v>
      </c>
      <c r="BE95" s="244" t="s">
        <v>6</v>
      </c>
      <c r="BF95" s="244" t="s">
        <v>6</v>
      </c>
      <c r="BG95" s="252" t="s">
        <v>6</v>
      </c>
      <c r="BH95" s="252" t="s">
        <v>6</v>
      </c>
      <c r="BI95" s="252" t="s">
        <v>6</v>
      </c>
      <c r="BJ95" s="252" t="s">
        <v>6</v>
      </c>
      <c r="BK95" s="252" t="s">
        <v>13</v>
      </c>
      <c r="BL95" s="252" t="s">
        <v>13</v>
      </c>
      <c r="BM95" s="250" t="s">
        <v>40</v>
      </c>
      <c r="BN95" s="250" t="s">
        <v>119</v>
      </c>
      <c r="BO95" s="250" t="s">
        <v>6</v>
      </c>
      <c r="BP95" s="250" t="s">
        <v>6</v>
      </c>
      <c r="BQ95" s="250" t="s">
        <v>6</v>
      </c>
      <c r="BR95" s="250" t="s">
        <v>6</v>
      </c>
      <c r="BS95" s="250" t="s">
        <v>40</v>
      </c>
      <c r="BT95" s="250" t="s">
        <v>119</v>
      </c>
      <c r="BU95" s="301" t="s">
        <v>6</v>
      </c>
      <c r="BV95" s="302" t="s">
        <v>6</v>
      </c>
      <c r="BW95" s="303" t="s">
        <v>6</v>
      </c>
      <c r="BX95" s="250" t="s">
        <v>6</v>
      </c>
      <c r="BY95" s="244" t="s">
        <v>6</v>
      </c>
      <c r="BZ95" s="250" t="s">
        <v>6</v>
      </c>
      <c r="CA95" s="244" t="s">
        <v>1629</v>
      </c>
      <c r="CB95" s="244" t="s">
        <v>6</v>
      </c>
      <c r="CC95" s="244" t="s">
        <v>6</v>
      </c>
      <c r="CD95" s="244" t="s">
        <v>6</v>
      </c>
    </row>
    <row r="96" spans="1:82" s="244" customFormat="1" ht="30.5" customHeight="1" x14ac:dyDescent="0.35">
      <c r="A96" s="259" t="s">
        <v>1639</v>
      </c>
      <c r="B96" s="259" t="s">
        <v>2880</v>
      </c>
      <c r="C96" s="244" t="s">
        <v>1567</v>
      </c>
      <c r="D96" s="244" t="s">
        <v>1573</v>
      </c>
      <c r="E96" s="244" t="s">
        <v>304</v>
      </c>
      <c r="F96" s="244" t="s">
        <v>2674</v>
      </c>
      <c r="G96" s="256" t="s">
        <v>1633</v>
      </c>
      <c r="H96" s="244" t="s">
        <v>3353</v>
      </c>
      <c r="I96" s="244" t="str">
        <f>IF(H96="","",VLOOKUP(H96,'Cost Categories'!$A$1:$B$66,2,FALSE))</f>
        <v>Personnel</v>
      </c>
      <c r="J96" s="244" t="s">
        <v>1757</v>
      </c>
      <c r="K96" s="244" t="str">
        <f>IF(J96="","",VLOOKUP(J96,'Cost Categories'!$A$70:$B$85,2,FALSE))</f>
        <v>Personnel</v>
      </c>
      <c r="L96" s="244" t="s">
        <v>3324</v>
      </c>
      <c r="M96" s="244" t="str">
        <f>IF(L96="","",VLOOKUP(L96,'Cost Categories'!$A$112:$B$133,2,FALSE))</f>
        <v>Operational</v>
      </c>
      <c r="N96" s="256" t="s">
        <v>3368</v>
      </c>
      <c r="O96" s="260" t="s">
        <v>13</v>
      </c>
      <c r="P96" s="256" t="s">
        <v>3369</v>
      </c>
      <c r="Q96" s="253" t="s">
        <v>3372</v>
      </c>
      <c r="R96" s="253" t="s">
        <v>13</v>
      </c>
      <c r="S96" s="256" t="s">
        <v>517</v>
      </c>
      <c r="T96" s="256" t="s">
        <v>1624</v>
      </c>
      <c r="U96" s="244" t="s">
        <v>1087</v>
      </c>
      <c r="V96" s="244" t="s">
        <v>1309</v>
      </c>
      <c r="W96" s="244" t="s">
        <v>217</v>
      </c>
      <c r="X96" s="246">
        <v>1.5</v>
      </c>
      <c r="Y96" s="246" t="s">
        <v>6</v>
      </c>
      <c r="Z96" s="246" t="s">
        <v>6</v>
      </c>
      <c r="AA96" s="246">
        <v>2.31</v>
      </c>
      <c r="AB96" s="246" t="s">
        <v>6</v>
      </c>
      <c r="AC96" s="246" t="s">
        <v>6</v>
      </c>
      <c r="AD96" s="246" t="s">
        <v>6</v>
      </c>
      <c r="AE96" s="279" t="s">
        <v>22</v>
      </c>
      <c r="AF96" s="48" t="s">
        <v>22</v>
      </c>
      <c r="AG96" s="244" t="s">
        <v>6</v>
      </c>
      <c r="AI96" s="246" t="s">
        <v>6</v>
      </c>
      <c r="AJ96" s="257" t="s">
        <v>6</v>
      </c>
      <c r="AK96" s="246" t="s">
        <v>6</v>
      </c>
      <c r="AL96" s="246" t="s">
        <v>6</v>
      </c>
      <c r="AM96" s="246" t="s">
        <v>6</v>
      </c>
      <c r="AN96" s="258">
        <v>1914</v>
      </c>
      <c r="AO96" s="258">
        <v>24</v>
      </c>
      <c r="AP96" s="244" t="s">
        <v>1625</v>
      </c>
      <c r="AQ96" s="244" t="s">
        <v>1626</v>
      </c>
      <c r="AR96" s="250" t="s">
        <v>6</v>
      </c>
      <c r="AS96" s="250" t="s">
        <v>6</v>
      </c>
      <c r="AT96" s="250" t="s">
        <v>6</v>
      </c>
      <c r="AU96" s="250" t="s">
        <v>6</v>
      </c>
      <c r="AV96" s="250" t="s">
        <v>1305</v>
      </c>
      <c r="AW96" s="252" t="s">
        <v>1642</v>
      </c>
      <c r="AX96" s="250" t="s">
        <v>6</v>
      </c>
      <c r="AY96" s="252" t="s">
        <v>1628</v>
      </c>
      <c r="AZ96" s="252" t="s">
        <v>118</v>
      </c>
      <c r="BA96" s="244" t="s">
        <v>381</v>
      </c>
      <c r="BB96" s="244" t="s">
        <v>119</v>
      </c>
      <c r="BC96" s="244" t="s">
        <v>383</v>
      </c>
      <c r="BD96" s="244" t="s">
        <v>119</v>
      </c>
      <c r="BE96" s="244" t="s">
        <v>6</v>
      </c>
      <c r="BF96" s="244" t="s">
        <v>6</v>
      </c>
      <c r="BG96" s="252" t="s">
        <v>6</v>
      </c>
      <c r="BH96" s="252" t="s">
        <v>6</v>
      </c>
      <c r="BI96" s="252" t="s">
        <v>6</v>
      </c>
      <c r="BJ96" s="252" t="s">
        <v>6</v>
      </c>
      <c r="BK96" s="252" t="s">
        <v>13</v>
      </c>
      <c r="BL96" s="252" t="s">
        <v>13</v>
      </c>
      <c r="BM96" s="250" t="s">
        <v>40</v>
      </c>
      <c r="BN96" s="250" t="s">
        <v>119</v>
      </c>
      <c r="BO96" s="250" t="s">
        <v>6</v>
      </c>
      <c r="BP96" s="250" t="s">
        <v>6</v>
      </c>
      <c r="BQ96" s="250" t="s">
        <v>6</v>
      </c>
      <c r="BR96" s="250" t="s">
        <v>6</v>
      </c>
      <c r="BS96" s="250" t="s">
        <v>40</v>
      </c>
      <c r="BT96" s="250" t="s">
        <v>119</v>
      </c>
      <c r="BU96" s="301" t="s">
        <v>6</v>
      </c>
      <c r="BV96" s="302" t="s">
        <v>6</v>
      </c>
      <c r="BW96" s="303" t="s">
        <v>6</v>
      </c>
      <c r="BX96" s="250" t="s">
        <v>6</v>
      </c>
      <c r="BY96" s="244" t="s">
        <v>6</v>
      </c>
      <c r="BZ96" s="250" t="s">
        <v>6</v>
      </c>
      <c r="CA96" s="244" t="s">
        <v>1629</v>
      </c>
      <c r="CB96" s="244" t="s">
        <v>6</v>
      </c>
      <c r="CC96" s="244" t="s">
        <v>6</v>
      </c>
      <c r="CD96" s="244" t="s">
        <v>6</v>
      </c>
    </row>
    <row r="97" spans="1:82" s="244" customFormat="1" ht="30.5" customHeight="1" x14ac:dyDescent="0.35">
      <c r="A97" s="259" t="s">
        <v>1639</v>
      </c>
      <c r="B97" s="259" t="s">
        <v>2880</v>
      </c>
      <c r="C97" s="244" t="s">
        <v>1571</v>
      </c>
      <c r="D97" s="244" t="s">
        <v>1573</v>
      </c>
      <c r="E97" s="244" t="s">
        <v>304</v>
      </c>
      <c r="F97" s="244" t="s">
        <v>2674</v>
      </c>
      <c r="G97" s="256" t="s">
        <v>1634</v>
      </c>
      <c r="H97" s="244" t="s">
        <v>7</v>
      </c>
      <c r="I97" s="244" t="str">
        <f>IF(H97="","",VLOOKUP(H97,'Cost Categories'!$A$1:$B$66,2,FALSE))</f>
        <v>Recurring services</v>
      </c>
      <c r="J97" s="244" t="s">
        <v>3297</v>
      </c>
      <c r="K97" s="244" t="str">
        <f>IF(J97="","",VLOOKUP(J97,'Cost Categories'!$A$70:$B$85,2,FALSE))</f>
        <v>Mixed</v>
      </c>
      <c r="L97" s="244" t="s">
        <v>3319</v>
      </c>
      <c r="M97" s="244" t="str">
        <f>IF(L97="","",VLOOKUP(L97,'Cost Categories'!$A$112:$B$133,2,FALSE))</f>
        <v>Operational</v>
      </c>
      <c r="N97" s="256" t="s">
        <v>3422</v>
      </c>
      <c r="O97" s="260" t="s">
        <v>13</v>
      </c>
      <c r="P97" s="256" t="s">
        <v>3370</v>
      </c>
      <c r="Q97" s="253" t="s">
        <v>3372</v>
      </c>
      <c r="R97" s="253" t="s">
        <v>13</v>
      </c>
      <c r="S97" s="256" t="s">
        <v>111</v>
      </c>
      <c r="T97" s="256" t="s">
        <v>1624</v>
      </c>
      <c r="U97" s="244" t="s">
        <v>1087</v>
      </c>
      <c r="V97" s="244" t="s">
        <v>1309</v>
      </c>
      <c r="W97" s="244" t="s">
        <v>217</v>
      </c>
      <c r="X97" s="246">
        <v>0.77</v>
      </c>
      <c r="Y97" s="246" t="s">
        <v>6</v>
      </c>
      <c r="Z97" s="246" t="s">
        <v>6</v>
      </c>
      <c r="AA97" s="246">
        <v>1.84</v>
      </c>
      <c r="AB97" s="246" t="s">
        <v>6</v>
      </c>
      <c r="AC97" s="246" t="s">
        <v>6</v>
      </c>
      <c r="AD97" s="246" t="s">
        <v>6</v>
      </c>
      <c r="AE97" s="279" t="s">
        <v>22</v>
      </c>
      <c r="AF97" s="48" t="s">
        <v>22</v>
      </c>
      <c r="AG97" s="244" t="s">
        <v>6</v>
      </c>
      <c r="AI97" s="246" t="s">
        <v>6</v>
      </c>
      <c r="AJ97" s="257" t="s">
        <v>6</v>
      </c>
      <c r="AK97" s="246" t="s">
        <v>6</v>
      </c>
      <c r="AL97" s="246" t="s">
        <v>6</v>
      </c>
      <c r="AM97" s="246" t="s">
        <v>6</v>
      </c>
      <c r="AN97" s="258">
        <v>1914</v>
      </c>
      <c r="AO97" s="258">
        <v>24</v>
      </c>
      <c r="AP97" s="244" t="s">
        <v>1625</v>
      </c>
      <c r="AQ97" s="244" t="s">
        <v>1626</v>
      </c>
      <c r="AR97" s="250" t="s">
        <v>6</v>
      </c>
      <c r="AS97" s="250" t="s">
        <v>6</v>
      </c>
      <c r="AT97" s="250" t="s">
        <v>6</v>
      </c>
      <c r="AU97" s="250" t="s">
        <v>6</v>
      </c>
      <c r="AV97" s="250" t="s">
        <v>1305</v>
      </c>
      <c r="AW97" s="252" t="s">
        <v>1642</v>
      </c>
      <c r="AX97" s="250" t="s">
        <v>6</v>
      </c>
      <c r="AY97" s="252" t="s">
        <v>1628</v>
      </c>
      <c r="AZ97" s="252" t="s">
        <v>118</v>
      </c>
      <c r="BA97" s="244" t="s">
        <v>381</v>
      </c>
      <c r="BB97" s="244" t="s">
        <v>119</v>
      </c>
      <c r="BC97" s="244" t="s">
        <v>383</v>
      </c>
      <c r="BD97" s="244" t="s">
        <v>119</v>
      </c>
      <c r="BE97" s="244" t="s">
        <v>6</v>
      </c>
      <c r="BF97" s="244" t="s">
        <v>6</v>
      </c>
      <c r="BG97" s="252" t="s">
        <v>6</v>
      </c>
      <c r="BH97" s="252" t="s">
        <v>6</v>
      </c>
      <c r="BI97" s="252" t="s">
        <v>6</v>
      </c>
      <c r="BJ97" s="252" t="s">
        <v>6</v>
      </c>
      <c r="BK97" s="252" t="s">
        <v>13</v>
      </c>
      <c r="BL97" s="252" t="s">
        <v>13</v>
      </c>
      <c r="BM97" s="250" t="s">
        <v>40</v>
      </c>
      <c r="BN97" s="250" t="s">
        <v>119</v>
      </c>
      <c r="BO97" s="250" t="s">
        <v>6</v>
      </c>
      <c r="BP97" s="250" t="s">
        <v>6</v>
      </c>
      <c r="BQ97" s="250" t="s">
        <v>6</v>
      </c>
      <c r="BR97" s="250" t="s">
        <v>6</v>
      </c>
      <c r="BS97" s="250" t="s">
        <v>40</v>
      </c>
      <c r="BT97" s="250" t="s">
        <v>119</v>
      </c>
      <c r="BU97" s="301" t="s">
        <v>6</v>
      </c>
      <c r="BV97" s="302" t="s">
        <v>6</v>
      </c>
      <c r="BW97" s="303" t="s">
        <v>6</v>
      </c>
      <c r="BX97" s="250" t="s">
        <v>6</v>
      </c>
      <c r="BY97" s="244" t="s">
        <v>6</v>
      </c>
      <c r="BZ97" s="250" t="s">
        <v>6</v>
      </c>
      <c r="CA97" s="244" t="s">
        <v>1629</v>
      </c>
      <c r="CB97" s="244" t="s">
        <v>6</v>
      </c>
      <c r="CC97" s="244" t="s">
        <v>6</v>
      </c>
      <c r="CD97" s="244" t="s">
        <v>6</v>
      </c>
    </row>
    <row r="98" spans="1:82" s="244" customFormat="1" ht="30.5" customHeight="1" x14ac:dyDescent="0.35">
      <c r="A98" s="259" t="s">
        <v>1639</v>
      </c>
      <c r="B98" s="259" t="s">
        <v>2880</v>
      </c>
      <c r="C98" s="244" t="s">
        <v>1573</v>
      </c>
      <c r="D98" s="244">
        <v>999</v>
      </c>
      <c r="E98" s="244" t="s">
        <v>304</v>
      </c>
      <c r="F98" s="244" t="s">
        <v>2674</v>
      </c>
      <c r="G98" s="256" t="s">
        <v>1635</v>
      </c>
      <c r="H98" s="244" t="s">
        <v>1578</v>
      </c>
      <c r="I98" s="244" t="str">
        <f>IF(H98="","",VLOOKUP(H98,'Cost Categories'!$A$1:$B$66,2,FALSE))</f>
        <v>Total</v>
      </c>
      <c r="J98" s="244" t="s">
        <v>3297</v>
      </c>
      <c r="K98" s="244" t="str">
        <f>IF(J98="","",VLOOKUP(J98,'Cost Categories'!$A$70:$B$85,2,FALSE))</f>
        <v>Mixed</v>
      </c>
      <c r="L98" s="244" t="s">
        <v>3297</v>
      </c>
      <c r="M98" s="244" t="str">
        <f>IF(L98="","",VLOOKUP(L98,'Cost Categories'!$A$112:$B$133,2,FALSE))</f>
        <v>Mixed</v>
      </c>
      <c r="N98" s="256" t="s">
        <v>3368</v>
      </c>
      <c r="O98" s="260" t="s">
        <v>13</v>
      </c>
      <c r="P98" s="256" t="s">
        <v>3416</v>
      </c>
      <c r="Q98" s="253" t="s">
        <v>3372</v>
      </c>
      <c r="R98" s="253" t="s">
        <v>13</v>
      </c>
      <c r="S98" s="256" t="s">
        <v>111</v>
      </c>
      <c r="T98" s="256" t="s">
        <v>1624</v>
      </c>
      <c r="U98" s="244" t="s">
        <v>1087</v>
      </c>
      <c r="V98" s="244" t="s">
        <v>1309</v>
      </c>
      <c r="W98" s="244" t="s">
        <v>217</v>
      </c>
      <c r="X98" s="246">
        <v>69.849999999999994</v>
      </c>
      <c r="Y98" s="246" t="s">
        <v>6</v>
      </c>
      <c r="Z98" s="246" t="s">
        <v>6</v>
      </c>
      <c r="AA98" s="246">
        <v>36.840000000000003</v>
      </c>
      <c r="AB98" s="246" t="s">
        <v>6</v>
      </c>
      <c r="AC98" s="246" t="s">
        <v>6</v>
      </c>
      <c r="AD98" s="246" t="s">
        <v>6</v>
      </c>
      <c r="AE98" s="279" t="s">
        <v>22</v>
      </c>
      <c r="AF98" s="48" t="s">
        <v>22</v>
      </c>
      <c r="AG98" s="244" t="s">
        <v>6</v>
      </c>
      <c r="AI98" s="246" t="s">
        <v>6</v>
      </c>
      <c r="AJ98" s="257" t="s">
        <v>6</v>
      </c>
      <c r="AK98" s="246" t="s">
        <v>6</v>
      </c>
      <c r="AL98" s="246" t="s">
        <v>6</v>
      </c>
      <c r="AM98" s="246" t="s">
        <v>6</v>
      </c>
      <c r="AN98" s="258">
        <v>1914</v>
      </c>
      <c r="AO98" s="258">
        <v>24</v>
      </c>
      <c r="AP98" s="244" t="s">
        <v>1625</v>
      </c>
      <c r="AQ98" s="244" t="s">
        <v>1626</v>
      </c>
      <c r="AR98" s="250" t="s">
        <v>6</v>
      </c>
      <c r="AS98" s="250" t="s">
        <v>6</v>
      </c>
      <c r="AT98" s="250" t="s">
        <v>6</v>
      </c>
      <c r="AU98" s="250" t="s">
        <v>6</v>
      </c>
      <c r="AV98" s="250" t="s">
        <v>1305</v>
      </c>
      <c r="AW98" s="252" t="s">
        <v>1642</v>
      </c>
      <c r="AX98" s="250" t="s">
        <v>6</v>
      </c>
      <c r="AY98" s="252" t="s">
        <v>1628</v>
      </c>
      <c r="AZ98" s="252" t="s">
        <v>118</v>
      </c>
      <c r="BA98" s="244" t="s">
        <v>381</v>
      </c>
      <c r="BB98" s="244" t="s">
        <v>119</v>
      </c>
      <c r="BC98" s="244" t="s">
        <v>383</v>
      </c>
      <c r="BD98" s="244" t="s">
        <v>119</v>
      </c>
      <c r="BE98" s="244" t="s">
        <v>6</v>
      </c>
      <c r="BF98" s="244" t="s">
        <v>6</v>
      </c>
      <c r="BG98" s="252" t="s">
        <v>6</v>
      </c>
      <c r="BH98" s="252" t="s">
        <v>6</v>
      </c>
      <c r="BI98" s="252" t="s">
        <v>6</v>
      </c>
      <c r="BJ98" s="252" t="s">
        <v>6</v>
      </c>
      <c r="BK98" s="252" t="s">
        <v>13</v>
      </c>
      <c r="BL98" s="252" t="s">
        <v>13</v>
      </c>
      <c r="BM98" s="250" t="s">
        <v>40</v>
      </c>
      <c r="BN98" s="250" t="s">
        <v>119</v>
      </c>
      <c r="BO98" s="250" t="s">
        <v>6</v>
      </c>
      <c r="BP98" s="250" t="s">
        <v>6</v>
      </c>
      <c r="BQ98" s="250" t="s">
        <v>6</v>
      </c>
      <c r="BR98" s="250" t="s">
        <v>6</v>
      </c>
      <c r="BS98" s="250" t="s">
        <v>40</v>
      </c>
      <c r="BT98" s="250" t="s">
        <v>119</v>
      </c>
      <c r="BU98" s="301" t="s">
        <v>6</v>
      </c>
      <c r="BV98" s="302" t="s">
        <v>6</v>
      </c>
      <c r="BW98" s="303" t="s">
        <v>6</v>
      </c>
      <c r="BX98" s="250" t="s">
        <v>6</v>
      </c>
      <c r="BY98" s="244" t="s">
        <v>6</v>
      </c>
      <c r="BZ98" s="250" t="s">
        <v>6</v>
      </c>
      <c r="CA98" s="244" t="s">
        <v>1629</v>
      </c>
      <c r="CB98" s="244" t="s">
        <v>6</v>
      </c>
      <c r="CC98" s="244" t="s">
        <v>6</v>
      </c>
      <c r="CD98" s="244" t="s">
        <v>6</v>
      </c>
    </row>
    <row r="99" spans="1:82" s="244" customFormat="1" ht="30.5" customHeight="1" x14ac:dyDescent="0.35">
      <c r="A99" s="259" t="s">
        <v>1644</v>
      </c>
      <c r="B99" s="259" t="s">
        <v>2880</v>
      </c>
      <c r="C99" s="244" t="s">
        <v>1538</v>
      </c>
      <c r="D99" s="244" t="s">
        <v>1573</v>
      </c>
      <c r="E99" s="244" t="s">
        <v>304</v>
      </c>
      <c r="F99" s="244" t="s">
        <v>2674</v>
      </c>
      <c r="G99" s="256" t="s">
        <v>1623</v>
      </c>
      <c r="H99" s="244" t="s">
        <v>1623</v>
      </c>
      <c r="I99" s="244" t="str">
        <f>IF(H99="","",VLOOKUP(H99,'Cost Categories'!$A$1:$B$66,2,FALSE))</f>
        <v>Recurring goods</v>
      </c>
      <c r="J99" s="244" t="s">
        <v>3288</v>
      </c>
      <c r="K99" s="244" t="str">
        <f>IF(J99="","",VLOOKUP(J99,'Cost Categories'!$A$70:$B$85,2,FALSE))</f>
        <v>Recurrent - other</v>
      </c>
      <c r="L99" s="244" t="s">
        <v>3307</v>
      </c>
      <c r="M99" s="244" t="str">
        <f>IF(L99="","",VLOOKUP(L99,'Cost Categories'!$A$112:$B$133,2,FALSE))</f>
        <v>Primary service delivery</v>
      </c>
      <c r="N99" s="256" t="s">
        <v>3368</v>
      </c>
      <c r="O99" s="260" t="s">
        <v>1245</v>
      </c>
      <c r="P99" s="256" t="s">
        <v>3371</v>
      </c>
      <c r="Q99" s="253" t="s">
        <v>3372</v>
      </c>
      <c r="R99" s="253" t="s">
        <v>13</v>
      </c>
      <c r="S99" s="256" t="s">
        <v>111</v>
      </c>
      <c r="T99" s="256" t="s">
        <v>1624</v>
      </c>
      <c r="U99" s="244" t="s">
        <v>1087</v>
      </c>
      <c r="V99" s="244" t="s">
        <v>1309</v>
      </c>
      <c r="W99" s="244" t="s">
        <v>217</v>
      </c>
      <c r="X99" s="246">
        <v>15.09</v>
      </c>
      <c r="Y99" s="246" t="s">
        <v>6</v>
      </c>
      <c r="Z99" s="246" t="s">
        <v>6</v>
      </c>
      <c r="AA99" s="246">
        <v>3.87</v>
      </c>
      <c r="AB99" s="246" t="s">
        <v>6</v>
      </c>
      <c r="AC99" s="246" t="s">
        <v>6</v>
      </c>
      <c r="AD99" s="246" t="s">
        <v>6</v>
      </c>
      <c r="AE99" s="279" t="s">
        <v>22</v>
      </c>
      <c r="AF99" s="48" t="s">
        <v>22</v>
      </c>
      <c r="AG99" s="244" t="s">
        <v>6</v>
      </c>
      <c r="AI99" s="246" t="s">
        <v>6</v>
      </c>
      <c r="AJ99" s="257" t="s">
        <v>6</v>
      </c>
      <c r="AK99" s="246" t="s">
        <v>6</v>
      </c>
      <c r="AL99" s="246" t="s">
        <v>6</v>
      </c>
      <c r="AM99" s="246" t="s">
        <v>6</v>
      </c>
      <c r="AN99" s="258">
        <v>286</v>
      </c>
      <c r="AO99" s="258">
        <v>2</v>
      </c>
      <c r="AP99" s="244" t="s">
        <v>1625</v>
      </c>
      <c r="AQ99" s="244" t="s">
        <v>1626</v>
      </c>
      <c r="AR99" s="250" t="s">
        <v>6</v>
      </c>
      <c r="AS99" s="250" t="s">
        <v>6</v>
      </c>
      <c r="AT99" s="250" t="s">
        <v>6</v>
      </c>
      <c r="AU99" s="250" t="s">
        <v>6</v>
      </c>
      <c r="AV99" s="250" t="s">
        <v>1305</v>
      </c>
      <c r="AW99" s="252" t="s">
        <v>1627</v>
      </c>
      <c r="AX99" s="250" t="s">
        <v>6</v>
      </c>
      <c r="AY99" s="252" t="s">
        <v>1628</v>
      </c>
      <c r="AZ99" s="252" t="s">
        <v>118</v>
      </c>
      <c r="BA99" s="244" t="s">
        <v>381</v>
      </c>
      <c r="BB99" s="244" t="s">
        <v>119</v>
      </c>
      <c r="BC99" s="244" t="s">
        <v>383</v>
      </c>
      <c r="BD99" s="244" t="s">
        <v>119</v>
      </c>
      <c r="BE99" s="244" t="s">
        <v>6</v>
      </c>
      <c r="BF99" s="244" t="s">
        <v>6</v>
      </c>
      <c r="BG99" s="252" t="s">
        <v>6</v>
      </c>
      <c r="BH99" s="252" t="s">
        <v>6</v>
      </c>
      <c r="BI99" s="252" t="s">
        <v>6</v>
      </c>
      <c r="BJ99" s="252" t="s">
        <v>6</v>
      </c>
      <c r="BK99" s="252" t="s">
        <v>13</v>
      </c>
      <c r="BL99" s="252" t="s">
        <v>13</v>
      </c>
      <c r="BM99" s="250" t="s">
        <v>40</v>
      </c>
      <c r="BN99" s="250" t="s">
        <v>119</v>
      </c>
      <c r="BO99" s="250" t="s">
        <v>6</v>
      </c>
      <c r="BP99" s="250" t="s">
        <v>6</v>
      </c>
      <c r="BQ99" s="250" t="s">
        <v>6</v>
      </c>
      <c r="BR99" s="250" t="s">
        <v>6</v>
      </c>
      <c r="BS99" s="250" t="s">
        <v>40</v>
      </c>
      <c r="BT99" s="250" t="s">
        <v>119</v>
      </c>
      <c r="BU99" s="301" t="s">
        <v>6</v>
      </c>
      <c r="BV99" s="302" t="s">
        <v>6</v>
      </c>
      <c r="BW99" s="303" t="s">
        <v>6</v>
      </c>
      <c r="BX99" s="250" t="s">
        <v>6</v>
      </c>
      <c r="BY99" s="244" t="s">
        <v>6</v>
      </c>
      <c r="BZ99" s="250" t="s">
        <v>6</v>
      </c>
      <c r="CA99" s="244" t="s">
        <v>1629</v>
      </c>
      <c r="CB99" s="244" t="s">
        <v>6</v>
      </c>
      <c r="CC99" s="244" t="s">
        <v>6</v>
      </c>
      <c r="CD99" s="244" t="s">
        <v>6</v>
      </c>
    </row>
    <row r="100" spans="1:82" s="244" customFormat="1" ht="30.5" customHeight="1" x14ac:dyDescent="0.35">
      <c r="A100" s="259" t="s">
        <v>1644</v>
      </c>
      <c r="B100" s="259" t="s">
        <v>2880</v>
      </c>
      <c r="C100" s="244" t="s">
        <v>1548</v>
      </c>
      <c r="D100" s="244" t="s">
        <v>1573</v>
      </c>
      <c r="E100" s="244" t="s">
        <v>304</v>
      </c>
      <c r="F100" s="244" t="s">
        <v>2674</v>
      </c>
      <c r="G100" s="256" t="s">
        <v>1637</v>
      </c>
      <c r="H100" s="244" t="s">
        <v>1317</v>
      </c>
      <c r="I100" s="244" t="str">
        <f>IF(H100="","",VLOOKUP(H100,'Cost Categories'!$A$1:$B$66,2,FALSE))</f>
        <v>Capital</v>
      </c>
      <c r="J100" s="244" t="s">
        <v>3276</v>
      </c>
      <c r="K100" s="244" t="str">
        <f>IF(J100="","",VLOOKUP(J100,'Cost Categories'!$A$70:$B$85,2,FALSE))</f>
        <v>Capital</v>
      </c>
      <c r="L100" s="244" t="s">
        <v>3307</v>
      </c>
      <c r="M100" s="244" t="str">
        <f>IF(L100="","",VLOOKUP(L100,'Cost Categories'!$A$112:$B$133,2,FALSE))</f>
        <v>Primary service delivery</v>
      </c>
      <c r="N100" s="256" t="s">
        <v>3368</v>
      </c>
      <c r="O100" s="244" t="s">
        <v>1245</v>
      </c>
      <c r="P100" s="256" t="s">
        <v>3369</v>
      </c>
      <c r="Q100" s="253" t="s">
        <v>3372</v>
      </c>
      <c r="R100" s="253" t="s">
        <v>13</v>
      </c>
      <c r="S100" s="256" t="s">
        <v>111</v>
      </c>
      <c r="T100" s="256" t="s">
        <v>1624</v>
      </c>
      <c r="U100" s="244" t="s">
        <v>1087</v>
      </c>
      <c r="V100" s="244" t="s">
        <v>1309</v>
      </c>
      <c r="W100" s="244" t="s">
        <v>217</v>
      </c>
      <c r="X100" s="246">
        <v>0.35</v>
      </c>
      <c r="Y100" s="246" t="s">
        <v>6</v>
      </c>
      <c r="Z100" s="246" t="s">
        <v>6</v>
      </c>
      <c r="AA100" s="246">
        <v>0</v>
      </c>
      <c r="AB100" s="246" t="s">
        <v>6</v>
      </c>
      <c r="AC100" s="246" t="s">
        <v>6</v>
      </c>
      <c r="AD100" s="246" t="s">
        <v>6</v>
      </c>
      <c r="AE100" s="279" t="s">
        <v>22</v>
      </c>
      <c r="AF100" s="48" t="s">
        <v>22</v>
      </c>
      <c r="AG100" s="244" t="s">
        <v>6</v>
      </c>
      <c r="AI100" s="246" t="s">
        <v>6</v>
      </c>
      <c r="AJ100" s="257" t="s">
        <v>6</v>
      </c>
      <c r="AK100" s="246" t="s">
        <v>6</v>
      </c>
      <c r="AL100" s="246" t="s">
        <v>6</v>
      </c>
      <c r="AM100" s="246" t="s">
        <v>6</v>
      </c>
      <c r="AN100" s="258">
        <v>286</v>
      </c>
      <c r="AO100" s="258">
        <v>2</v>
      </c>
      <c r="AP100" s="244" t="s">
        <v>1625</v>
      </c>
      <c r="AQ100" s="244" t="s">
        <v>1626</v>
      </c>
      <c r="AR100" s="250" t="s">
        <v>6</v>
      </c>
      <c r="AS100" s="250" t="s">
        <v>6</v>
      </c>
      <c r="AT100" s="250" t="s">
        <v>6</v>
      </c>
      <c r="AU100" s="250" t="s">
        <v>6</v>
      </c>
      <c r="AV100" s="250" t="s">
        <v>1305</v>
      </c>
      <c r="AW100" s="252" t="s">
        <v>1627</v>
      </c>
      <c r="AX100" s="250" t="s">
        <v>6</v>
      </c>
      <c r="AY100" s="252" t="s">
        <v>1628</v>
      </c>
      <c r="AZ100" s="252" t="s">
        <v>118</v>
      </c>
      <c r="BA100" s="244" t="s">
        <v>381</v>
      </c>
      <c r="BB100" s="244" t="s">
        <v>119</v>
      </c>
      <c r="BC100" s="244" t="s">
        <v>383</v>
      </c>
      <c r="BD100" s="244" t="s">
        <v>119</v>
      </c>
      <c r="BE100" s="244" t="s">
        <v>6</v>
      </c>
      <c r="BF100" s="244" t="s">
        <v>6</v>
      </c>
      <c r="BG100" s="252" t="s">
        <v>6</v>
      </c>
      <c r="BH100" s="252" t="s">
        <v>6</v>
      </c>
      <c r="BI100" s="252" t="s">
        <v>6</v>
      </c>
      <c r="BJ100" s="252" t="s">
        <v>6</v>
      </c>
      <c r="BK100" s="252" t="s">
        <v>13</v>
      </c>
      <c r="BL100" s="252" t="s">
        <v>13</v>
      </c>
      <c r="BM100" s="250" t="s">
        <v>40</v>
      </c>
      <c r="BN100" s="250" t="s">
        <v>119</v>
      </c>
      <c r="BO100" s="250" t="s">
        <v>6</v>
      </c>
      <c r="BP100" s="250" t="s">
        <v>6</v>
      </c>
      <c r="BQ100" s="250" t="s">
        <v>6</v>
      </c>
      <c r="BR100" s="250" t="s">
        <v>6</v>
      </c>
      <c r="BS100" s="250" t="s">
        <v>40</v>
      </c>
      <c r="BT100" s="250" t="s">
        <v>119</v>
      </c>
      <c r="BU100" s="301" t="s">
        <v>6</v>
      </c>
      <c r="BV100" s="302" t="s">
        <v>6</v>
      </c>
      <c r="BW100" s="303" t="s">
        <v>6</v>
      </c>
      <c r="BX100" s="250" t="s">
        <v>6</v>
      </c>
      <c r="BY100" s="244" t="s">
        <v>6</v>
      </c>
      <c r="BZ100" s="250" t="s">
        <v>6</v>
      </c>
      <c r="CA100" s="244" t="s">
        <v>1629</v>
      </c>
      <c r="CB100" s="244" t="s">
        <v>6</v>
      </c>
      <c r="CC100" s="244" t="s">
        <v>6</v>
      </c>
      <c r="CD100" s="244" t="s">
        <v>6</v>
      </c>
    </row>
    <row r="101" spans="1:82" s="244" customFormat="1" ht="30.5" customHeight="1" x14ac:dyDescent="0.35">
      <c r="A101" s="259" t="s">
        <v>1644</v>
      </c>
      <c r="B101" s="259" t="s">
        <v>2880</v>
      </c>
      <c r="C101" s="244" t="s">
        <v>356</v>
      </c>
      <c r="D101" s="244" t="s">
        <v>1573</v>
      </c>
      <c r="E101" s="244" t="s">
        <v>304</v>
      </c>
      <c r="F101" s="244" t="s">
        <v>2674</v>
      </c>
      <c r="G101" s="256" t="s">
        <v>1</v>
      </c>
      <c r="H101" s="244" t="s">
        <v>3351</v>
      </c>
      <c r="I101" s="244" t="str">
        <f>IF(H101="","",VLOOKUP(H101,'Cost Categories'!$A$1:$B$66,2,FALSE))</f>
        <v>Personnel</v>
      </c>
      <c r="J101" s="244" t="s">
        <v>3271</v>
      </c>
      <c r="K101" s="244" t="str">
        <f>IF(J101="","",VLOOKUP(J101,'Cost Categories'!$A$70:$B$85,2,FALSE))</f>
        <v>Personnel</v>
      </c>
      <c r="L101" s="244" t="s">
        <v>3307</v>
      </c>
      <c r="M101" s="244" t="str">
        <f>IF(L101="","",VLOOKUP(L101,'Cost Categories'!$A$112:$B$133,2,FALSE))</f>
        <v>Primary service delivery</v>
      </c>
      <c r="N101" s="256" t="s">
        <v>3368</v>
      </c>
      <c r="O101" s="260" t="s">
        <v>13</v>
      </c>
      <c r="P101" s="256" t="s">
        <v>3369</v>
      </c>
      <c r="Q101" s="253" t="s">
        <v>3372</v>
      </c>
      <c r="R101" s="253" t="s">
        <v>13</v>
      </c>
      <c r="S101" s="256" t="s">
        <v>517</v>
      </c>
      <c r="T101" s="256" t="s">
        <v>1624</v>
      </c>
      <c r="U101" s="244" t="s">
        <v>1087</v>
      </c>
      <c r="V101" s="244" t="s">
        <v>1309</v>
      </c>
      <c r="W101" s="244" t="s">
        <v>217</v>
      </c>
      <c r="X101" s="246">
        <v>8.26</v>
      </c>
      <c r="Y101" s="246" t="s">
        <v>6</v>
      </c>
      <c r="Z101" s="246" t="s">
        <v>6</v>
      </c>
      <c r="AA101" s="246">
        <v>6.57</v>
      </c>
      <c r="AB101" s="246" t="s">
        <v>6</v>
      </c>
      <c r="AC101" s="246" t="s">
        <v>6</v>
      </c>
      <c r="AD101" s="246" t="s">
        <v>6</v>
      </c>
      <c r="AE101" s="279" t="s">
        <v>22</v>
      </c>
      <c r="AF101" s="48" t="s">
        <v>22</v>
      </c>
      <c r="AG101" s="244" t="s">
        <v>6</v>
      </c>
      <c r="AI101" s="246" t="s">
        <v>6</v>
      </c>
      <c r="AJ101" s="257" t="s">
        <v>6</v>
      </c>
      <c r="AK101" s="246" t="s">
        <v>6</v>
      </c>
      <c r="AL101" s="246" t="s">
        <v>6</v>
      </c>
      <c r="AM101" s="246" t="s">
        <v>6</v>
      </c>
      <c r="AN101" s="258">
        <v>286</v>
      </c>
      <c r="AO101" s="258">
        <v>2</v>
      </c>
      <c r="AP101" s="244" t="s">
        <v>1625</v>
      </c>
      <c r="AQ101" s="244" t="s">
        <v>1626</v>
      </c>
      <c r="AR101" s="250" t="s">
        <v>6</v>
      </c>
      <c r="AS101" s="250" t="s">
        <v>6</v>
      </c>
      <c r="AT101" s="250" t="s">
        <v>6</v>
      </c>
      <c r="AU101" s="250" t="s">
        <v>6</v>
      </c>
      <c r="AV101" s="250" t="s">
        <v>1305</v>
      </c>
      <c r="AW101" s="252" t="s">
        <v>1627</v>
      </c>
      <c r="AX101" s="250" t="s">
        <v>6</v>
      </c>
      <c r="AY101" s="252" t="s">
        <v>1628</v>
      </c>
      <c r="AZ101" s="252" t="s">
        <v>118</v>
      </c>
      <c r="BA101" s="244" t="s">
        <v>381</v>
      </c>
      <c r="BB101" s="244" t="s">
        <v>119</v>
      </c>
      <c r="BC101" s="244" t="s">
        <v>383</v>
      </c>
      <c r="BD101" s="244" t="s">
        <v>119</v>
      </c>
      <c r="BE101" s="244" t="s">
        <v>6</v>
      </c>
      <c r="BF101" s="244" t="s">
        <v>6</v>
      </c>
      <c r="BG101" s="252" t="s">
        <v>6</v>
      </c>
      <c r="BH101" s="252" t="s">
        <v>6</v>
      </c>
      <c r="BI101" s="252" t="s">
        <v>6</v>
      </c>
      <c r="BJ101" s="252" t="s">
        <v>6</v>
      </c>
      <c r="BK101" s="252" t="s">
        <v>13</v>
      </c>
      <c r="BL101" s="252" t="s">
        <v>13</v>
      </c>
      <c r="BM101" s="250" t="s">
        <v>40</v>
      </c>
      <c r="BN101" s="250" t="s">
        <v>119</v>
      </c>
      <c r="BO101" s="250" t="s">
        <v>6</v>
      </c>
      <c r="BP101" s="250" t="s">
        <v>6</v>
      </c>
      <c r="BQ101" s="250" t="s">
        <v>6</v>
      </c>
      <c r="BR101" s="250" t="s">
        <v>6</v>
      </c>
      <c r="BS101" s="250" t="s">
        <v>40</v>
      </c>
      <c r="BT101" s="250" t="s">
        <v>119</v>
      </c>
      <c r="BU101" s="301" t="s">
        <v>6</v>
      </c>
      <c r="BV101" s="302" t="s">
        <v>6</v>
      </c>
      <c r="BW101" s="303" t="s">
        <v>6</v>
      </c>
      <c r="BX101" s="250" t="s">
        <v>6</v>
      </c>
      <c r="BY101" s="244" t="s">
        <v>6</v>
      </c>
      <c r="BZ101" s="250" t="s">
        <v>6</v>
      </c>
      <c r="CA101" s="244" t="s">
        <v>1629</v>
      </c>
      <c r="CB101" s="244" t="s">
        <v>6</v>
      </c>
      <c r="CC101" s="244" t="s">
        <v>6</v>
      </c>
      <c r="CD101" s="244" t="s">
        <v>6</v>
      </c>
    </row>
    <row r="102" spans="1:82" s="244" customFormat="1" ht="30.5" customHeight="1" x14ac:dyDescent="0.35">
      <c r="A102" s="259" t="s">
        <v>1644</v>
      </c>
      <c r="B102" s="259" t="s">
        <v>2880</v>
      </c>
      <c r="C102" s="244" t="s">
        <v>1555</v>
      </c>
      <c r="D102" s="244" t="s">
        <v>1573</v>
      </c>
      <c r="E102" s="244" t="s">
        <v>304</v>
      </c>
      <c r="F102" s="244" t="s">
        <v>2674</v>
      </c>
      <c r="G102" s="256" t="s">
        <v>3</v>
      </c>
      <c r="H102" s="244" t="s">
        <v>3</v>
      </c>
      <c r="I102" s="244" t="str">
        <f>IF(H102="","",VLOOKUP(H102,'Cost Categories'!$A$1:$B$66,2,FALSE))</f>
        <v>Recurring services</v>
      </c>
      <c r="J102" s="244" t="s">
        <v>3297</v>
      </c>
      <c r="K102" s="244" t="str">
        <f>IF(J102="","",VLOOKUP(J102,'Cost Categories'!$A$70:$B$85,2,FALSE))</f>
        <v>Mixed</v>
      </c>
      <c r="L102" s="244" t="s">
        <v>3</v>
      </c>
      <c r="M102" s="244" t="str">
        <f>IF(L102="","",VLOOKUP(L102,'Cost Categories'!$A$112:$B$133,2,FALSE))</f>
        <v>Operational</v>
      </c>
      <c r="N102" s="256" t="s">
        <v>3368</v>
      </c>
      <c r="O102" s="260" t="s">
        <v>13</v>
      </c>
      <c r="P102" s="256" t="s">
        <v>3369</v>
      </c>
      <c r="Q102" s="253" t="s">
        <v>3372</v>
      </c>
      <c r="R102" s="253" t="s">
        <v>13</v>
      </c>
      <c r="S102" s="256" t="s">
        <v>111</v>
      </c>
      <c r="T102" s="256" t="s">
        <v>1624</v>
      </c>
      <c r="U102" s="244" t="s">
        <v>1087</v>
      </c>
      <c r="V102" s="244" t="s">
        <v>1309</v>
      </c>
      <c r="W102" s="244" t="s">
        <v>217</v>
      </c>
      <c r="X102" s="246">
        <v>2.1</v>
      </c>
      <c r="Y102" s="246" t="s">
        <v>6</v>
      </c>
      <c r="Z102" s="246" t="s">
        <v>6</v>
      </c>
      <c r="AA102" s="246">
        <v>6.21</v>
      </c>
      <c r="AB102" s="246" t="s">
        <v>6</v>
      </c>
      <c r="AC102" s="246" t="s">
        <v>6</v>
      </c>
      <c r="AD102" s="246" t="s">
        <v>6</v>
      </c>
      <c r="AE102" s="279" t="s">
        <v>22</v>
      </c>
      <c r="AF102" s="48" t="s">
        <v>22</v>
      </c>
      <c r="AG102" s="244" t="s">
        <v>6</v>
      </c>
      <c r="AI102" s="246" t="s">
        <v>6</v>
      </c>
      <c r="AJ102" s="257" t="s">
        <v>6</v>
      </c>
      <c r="AK102" s="246" t="s">
        <v>6</v>
      </c>
      <c r="AL102" s="246" t="s">
        <v>6</v>
      </c>
      <c r="AM102" s="246" t="s">
        <v>6</v>
      </c>
      <c r="AN102" s="258">
        <v>286</v>
      </c>
      <c r="AO102" s="258">
        <v>2</v>
      </c>
      <c r="AP102" s="244" t="s">
        <v>1625</v>
      </c>
      <c r="AQ102" s="244" t="s">
        <v>1626</v>
      </c>
      <c r="AR102" s="250" t="s">
        <v>6</v>
      </c>
      <c r="AS102" s="250" t="s">
        <v>6</v>
      </c>
      <c r="AT102" s="250" t="s">
        <v>6</v>
      </c>
      <c r="AU102" s="250" t="s">
        <v>6</v>
      </c>
      <c r="AV102" s="250" t="s">
        <v>1305</v>
      </c>
      <c r="AW102" s="252" t="s">
        <v>1627</v>
      </c>
      <c r="AX102" s="250" t="s">
        <v>6</v>
      </c>
      <c r="AY102" s="252" t="s">
        <v>1628</v>
      </c>
      <c r="AZ102" s="252" t="s">
        <v>118</v>
      </c>
      <c r="BA102" s="244" t="s">
        <v>381</v>
      </c>
      <c r="BB102" s="244" t="s">
        <v>119</v>
      </c>
      <c r="BC102" s="244" t="s">
        <v>383</v>
      </c>
      <c r="BD102" s="244" t="s">
        <v>119</v>
      </c>
      <c r="BE102" s="244" t="s">
        <v>6</v>
      </c>
      <c r="BF102" s="244" t="s">
        <v>6</v>
      </c>
      <c r="BG102" s="252" t="s">
        <v>6</v>
      </c>
      <c r="BH102" s="252" t="s">
        <v>6</v>
      </c>
      <c r="BI102" s="252" t="s">
        <v>6</v>
      </c>
      <c r="BJ102" s="252" t="s">
        <v>6</v>
      </c>
      <c r="BK102" s="252" t="s">
        <v>13</v>
      </c>
      <c r="BL102" s="252" t="s">
        <v>13</v>
      </c>
      <c r="BM102" s="250" t="s">
        <v>40</v>
      </c>
      <c r="BN102" s="250" t="s">
        <v>119</v>
      </c>
      <c r="BO102" s="250" t="s">
        <v>6</v>
      </c>
      <c r="BP102" s="250" t="s">
        <v>6</v>
      </c>
      <c r="BQ102" s="250" t="s">
        <v>6</v>
      </c>
      <c r="BR102" s="250" t="s">
        <v>6</v>
      </c>
      <c r="BS102" s="250" t="s">
        <v>40</v>
      </c>
      <c r="BT102" s="250" t="s">
        <v>119</v>
      </c>
      <c r="BU102" s="301" t="s">
        <v>6</v>
      </c>
      <c r="BV102" s="302" t="s">
        <v>6</v>
      </c>
      <c r="BW102" s="303" t="s">
        <v>6</v>
      </c>
      <c r="BX102" s="250" t="s">
        <v>6</v>
      </c>
      <c r="BY102" s="244" t="s">
        <v>6</v>
      </c>
      <c r="BZ102" s="250" t="s">
        <v>6</v>
      </c>
      <c r="CA102" s="244" t="s">
        <v>1629</v>
      </c>
      <c r="CB102" s="244" t="s">
        <v>6</v>
      </c>
      <c r="CC102" s="244" t="s">
        <v>6</v>
      </c>
      <c r="CD102" s="244" t="s">
        <v>6</v>
      </c>
    </row>
    <row r="103" spans="1:82" s="244" customFormat="1" ht="30.5" customHeight="1" x14ac:dyDescent="0.35">
      <c r="A103" s="259" t="s">
        <v>1644</v>
      </c>
      <c r="B103" s="259" t="s">
        <v>2880</v>
      </c>
      <c r="C103" s="244" t="s">
        <v>1561</v>
      </c>
      <c r="D103" s="244" t="s">
        <v>1573</v>
      </c>
      <c r="E103" s="244" t="s">
        <v>304</v>
      </c>
      <c r="F103" s="244" t="s">
        <v>2674</v>
      </c>
      <c r="G103" s="256" t="s">
        <v>1632</v>
      </c>
      <c r="H103" s="244" t="s">
        <v>1632</v>
      </c>
      <c r="I103" s="244" t="str">
        <f>IF(H103="","",VLOOKUP(H103,'Cost Categories'!$A$1:$B$66,2,FALSE))</f>
        <v>Facility</v>
      </c>
      <c r="J103" s="244" t="s">
        <v>3297</v>
      </c>
      <c r="K103" s="244" t="str">
        <f>IF(J103="","",VLOOKUP(J103,'Cost Categories'!$A$70:$B$85,2,FALSE))</f>
        <v>Mixed</v>
      </c>
      <c r="L103" s="244" t="s">
        <v>3323</v>
      </c>
      <c r="M103" s="244" t="str">
        <f>IF(L103="","",VLOOKUP(L103,'Cost Categories'!$A$112:$B$133,2,FALSE))</f>
        <v>Operational</v>
      </c>
      <c r="N103" s="256" t="s">
        <v>3368</v>
      </c>
      <c r="O103" s="260" t="s">
        <v>13</v>
      </c>
      <c r="P103" s="256" t="s">
        <v>3370</v>
      </c>
      <c r="Q103" s="253" t="s">
        <v>3372</v>
      </c>
      <c r="R103" s="253" t="s">
        <v>13</v>
      </c>
      <c r="S103" s="256" t="s">
        <v>111</v>
      </c>
      <c r="T103" s="256" t="s">
        <v>1624</v>
      </c>
      <c r="U103" s="244" t="s">
        <v>1087</v>
      </c>
      <c r="V103" s="244" t="s">
        <v>1309</v>
      </c>
      <c r="W103" s="244" t="s">
        <v>217</v>
      </c>
      <c r="X103" s="246">
        <v>0.57999999999999996</v>
      </c>
      <c r="Y103" s="246" t="s">
        <v>6</v>
      </c>
      <c r="Z103" s="246" t="s">
        <v>6</v>
      </c>
      <c r="AA103" s="246">
        <v>1.86</v>
      </c>
      <c r="AB103" s="246" t="s">
        <v>6</v>
      </c>
      <c r="AC103" s="246" t="s">
        <v>6</v>
      </c>
      <c r="AD103" s="246" t="s">
        <v>6</v>
      </c>
      <c r="AE103" s="279" t="s">
        <v>22</v>
      </c>
      <c r="AF103" s="48" t="s">
        <v>22</v>
      </c>
      <c r="AG103" s="244" t="s">
        <v>6</v>
      </c>
      <c r="AI103" s="246" t="s">
        <v>6</v>
      </c>
      <c r="AJ103" s="257" t="s">
        <v>6</v>
      </c>
      <c r="AK103" s="246" t="s">
        <v>6</v>
      </c>
      <c r="AL103" s="246" t="s">
        <v>6</v>
      </c>
      <c r="AM103" s="246" t="s">
        <v>6</v>
      </c>
      <c r="AN103" s="258">
        <v>286</v>
      </c>
      <c r="AO103" s="258">
        <v>2</v>
      </c>
      <c r="AP103" s="244" t="s">
        <v>1625</v>
      </c>
      <c r="AQ103" s="244" t="s">
        <v>1626</v>
      </c>
      <c r="AR103" s="250" t="s">
        <v>6</v>
      </c>
      <c r="AS103" s="250" t="s">
        <v>6</v>
      </c>
      <c r="AT103" s="250" t="s">
        <v>6</v>
      </c>
      <c r="AU103" s="250" t="s">
        <v>6</v>
      </c>
      <c r="AV103" s="250" t="s">
        <v>1305</v>
      </c>
      <c r="AW103" s="252" t="s">
        <v>1627</v>
      </c>
      <c r="AX103" s="250" t="s">
        <v>6</v>
      </c>
      <c r="AY103" s="252" t="s">
        <v>1628</v>
      </c>
      <c r="AZ103" s="252" t="s">
        <v>118</v>
      </c>
      <c r="BA103" s="244" t="s">
        <v>381</v>
      </c>
      <c r="BB103" s="244" t="s">
        <v>119</v>
      </c>
      <c r="BC103" s="244" t="s">
        <v>383</v>
      </c>
      <c r="BD103" s="244" t="s">
        <v>119</v>
      </c>
      <c r="BE103" s="244" t="s">
        <v>6</v>
      </c>
      <c r="BF103" s="244" t="s">
        <v>6</v>
      </c>
      <c r="BG103" s="252" t="s">
        <v>6</v>
      </c>
      <c r="BH103" s="252" t="s">
        <v>6</v>
      </c>
      <c r="BI103" s="252" t="s">
        <v>6</v>
      </c>
      <c r="BJ103" s="252" t="s">
        <v>6</v>
      </c>
      <c r="BK103" s="252" t="s">
        <v>13</v>
      </c>
      <c r="BL103" s="252" t="s">
        <v>13</v>
      </c>
      <c r="BM103" s="250" t="s">
        <v>40</v>
      </c>
      <c r="BN103" s="250" t="s">
        <v>119</v>
      </c>
      <c r="BO103" s="250" t="s">
        <v>6</v>
      </c>
      <c r="BP103" s="250" t="s">
        <v>6</v>
      </c>
      <c r="BQ103" s="250" t="s">
        <v>6</v>
      </c>
      <c r="BR103" s="250" t="s">
        <v>6</v>
      </c>
      <c r="BS103" s="250" t="s">
        <v>40</v>
      </c>
      <c r="BT103" s="250" t="s">
        <v>119</v>
      </c>
      <c r="BU103" s="301" t="s">
        <v>6</v>
      </c>
      <c r="BV103" s="302" t="s">
        <v>6</v>
      </c>
      <c r="BW103" s="303" t="s">
        <v>6</v>
      </c>
      <c r="BX103" s="250" t="s">
        <v>6</v>
      </c>
      <c r="BY103" s="244" t="s">
        <v>6</v>
      </c>
      <c r="BZ103" s="250" t="s">
        <v>6</v>
      </c>
      <c r="CA103" s="244" t="s">
        <v>1629</v>
      </c>
      <c r="CB103" s="244" t="s">
        <v>6</v>
      </c>
      <c r="CC103" s="244" t="s">
        <v>6</v>
      </c>
      <c r="CD103" s="244" t="s">
        <v>6</v>
      </c>
    </row>
    <row r="104" spans="1:82" s="244" customFormat="1" ht="30.5" customHeight="1" x14ac:dyDescent="0.35">
      <c r="A104" s="259" t="s">
        <v>1644</v>
      </c>
      <c r="B104" s="259" t="s">
        <v>2880</v>
      </c>
      <c r="C104" s="244" t="s">
        <v>1567</v>
      </c>
      <c r="D104" s="244" t="s">
        <v>1573</v>
      </c>
      <c r="E104" s="244" t="s">
        <v>304</v>
      </c>
      <c r="F104" s="244" t="s">
        <v>2674</v>
      </c>
      <c r="G104" s="256" t="s">
        <v>1633</v>
      </c>
      <c r="H104" s="244" t="s">
        <v>3353</v>
      </c>
      <c r="I104" s="244" t="str">
        <f>IF(H104="","",VLOOKUP(H104,'Cost Categories'!$A$1:$B$66,2,FALSE))</f>
        <v>Personnel</v>
      </c>
      <c r="J104" s="244" t="s">
        <v>1757</v>
      </c>
      <c r="K104" s="244" t="str">
        <f>IF(J104="","",VLOOKUP(J104,'Cost Categories'!$A$70:$B$85,2,FALSE))</f>
        <v>Personnel</v>
      </c>
      <c r="L104" s="244" t="s">
        <v>3324</v>
      </c>
      <c r="M104" s="244" t="str">
        <f>IF(L104="","",VLOOKUP(L104,'Cost Categories'!$A$112:$B$133,2,FALSE))</f>
        <v>Operational</v>
      </c>
      <c r="N104" s="256" t="s">
        <v>3368</v>
      </c>
      <c r="O104" s="260" t="s">
        <v>13</v>
      </c>
      <c r="P104" s="256" t="s">
        <v>3369</v>
      </c>
      <c r="Q104" s="253" t="s">
        <v>3372</v>
      </c>
      <c r="R104" s="253" t="s">
        <v>13</v>
      </c>
      <c r="S104" s="256" t="s">
        <v>517</v>
      </c>
      <c r="T104" s="256" t="s">
        <v>1624</v>
      </c>
      <c r="U104" s="244" t="s">
        <v>1087</v>
      </c>
      <c r="V104" s="244" t="s">
        <v>1309</v>
      </c>
      <c r="W104" s="244" t="s">
        <v>217</v>
      </c>
      <c r="X104" s="246">
        <v>2.2200000000000002</v>
      </c>
      <c r="Y104" s="246" t="s">
        <v>6</v>
      </c>
      <c r="Z104" s="246" t="s">
        <v>6</v>
      </c>
      <c r="AA104" s="246">
        <v>3.07</v>
      </c>
      <c r="AB104" s="246" t="s">
        <v>6</v>
      </c>
      <c r="AC104" s="246" t="s">
        <v>6</v>
      </c>
      <c r="AD104" s="246" t="s">
        <v>6</v>
      </c>
      <c r="AE104" s="279" t="s">
        <v>22</v>
      </c>
      <c r="AF104" s="48" t="s">
        <v>22</v>
      </c>
      <c r="AG104" s="244" t="s">
        <v>6</v>
      </c>
      <c r="AI104" s="246" t="s">
        <v>6</v>
      </c>
      <c r="AJ104" s="257" t="s">
        <v>6</v>
      </c>
      <c r="AK104" s="246" t="s">
        <v>6</v>
      </c>
      <c r="AL104" s="246" t="s">
        <v>6</v>
      </c>
      <c r="AM104" s="246" t="s">
        <v>6</v>
      </c>
      <c r="AN104" s="258">
        <v>286</v>
      </c>
      <c r="AO104" s="258">
        <v>2</v>
      </c>
      <c r="AP104" s="244" t="s">
        <v>1625</v>
      </c>
      <c r="AQ104" s="244" t="s">
        <v>1626</v>
      </c>
      <c r="AR104" s="250" t="s">
        <v>6</v>
      </c>
      <c r="AS104" s="250" t="s">
        <v>6</v>
      </c>
      <c r="AT104" s="250" t="s">
        <v>6</v>
      </c>
      <c r="AU104" s="250" t="s">
        <v>6</v>
      </c>
      <c r="AV104" s="250" t="s">
        <v>1305</v>
      </c>
      <c r="AW104" s="252" t="s">
        <v>1627</v>
      </c>
      <c r="AX104" s="250" t="s">
        <v>6</v>
      </c>
      <c r="AY104" s="252" t="s">
        <v>1628</v>
      </c>
      <c r="AZ104" s="252" t="s">
        <v>118</v>
      </c>
      <c r="BA104" s="244" t="s">
        <v>381</v>
      </c>
      <c r="BB104" s="244" t="s">
        <v>119</v>
      </c>
      <c r="BC104" s="244" t="s">
        <v>383</v>
      </c>
      <c r="BD104" s="244" t="s">
        <v>119</v>
      </c>
      <c r="BE104" s="244" t="s">
        <v>6</v>
      </c>
      <c r="BF104" s="244" t="s">
        <v>6</v>
      </c>
      <c r="BG104" s="252" t="s">
        <v>6</v>
      </c>
      <c r="BH104" s="252" t="s">
        <v>6</v>
      </c>
      <c r="BI104" s="252" t="s">
        <v>6</v>
      </c>
      <c r="BJ104" s="252" t="s">
        <v>6</v>
      </c>
      <c r="BK104" s="252" t="s">
        <v>13</v>
      </c>
      <c r="BL104" s="252" t="s">
        <v>13</v>
      </c>
      <c r="BM104" s="250" t="s">
        <v>40</v>
      </c>
      <c r="BN104" s="250" t="s">
        <v>119</v>
      </c>
      <c r="BO104" s="250" t="s">
        <v>6</v>
      </c>
      <c r="BP104" s="250" t="s">
        <v>6</v>
      </c>
      <c r="BQ104" s="250" t="s">
        <v>6</v>
      </c>
      <c r="BR104" s="250" t="s">
        <v>6</v>
      </c>
      <c r="BS104" s="250" t="s">
        <v>40</v>
      </c>
      <c r="BT104" s="250" t="s">
        <v>119</v>
      </c>
      <c r="BU104" s="301" t="s">
        <v>6</v>
      </c>
      <c r="BV104" s="302" t="s">
        <v>6</v>
      </c>
      <c r="BW104" s="303" t="s">
        <v>6</v>
      </c>
      <c r="BX104" s="250" t="s">
        <v>6</v>
      </c>
      <c r="BY104" s="244" t="s">
        <v>6</v>
      </c>
      <c r="BZ104" s="250" t="s">
        <v>6</v>
      </c>
      <c r="CA104" s="244" t="s">
        <v>1629</v>
      </c>
      <c r="CB104" s="244" t="s">
        <v>6</v>
      </c>
      <c r="CC104" s="244" t="s">
        <v>6</v>
      </c>
      <c r="CD104" s="244" t="s">
        <v>6</v>
      </c>
    </row>
    <row r="105" spans="1:82" s="244" customFormat="1" ht="30.5" customHeight="1" x14ac:dyDescent="0.35">
      <c r="A105" s="259" t="s">
        <v>1644</v>
      </c>
      <c r="B105" s="259" t="s">
        <v>2880</v>
      </c>
      <c r="C105" s="244" t="s">
        <v>1571</v>
      </c>
      <c r="D105" s="244" t="s">
        <v>1573</v>
      </c>
      <c r="E105" s="244" t="s">
        <v>304</v>
      </c>
      <c r="F105" s="244" t="s">
        <v>2674</v>
      </c>
      <c r="G105" s="256" t="s">
        <v>1634</v>
      </c>
      <c r="H105" s="244" t="s">
        <v>7</v>
      </c>
      <c r="I105" s="244" t="str">
        <f>IF(H105="","",VLOOKUP(H105,'Cost Categories'!$A$1:$B$66,2,FALSE))</f>
        <v>Recurring services</v>
      </c>
      <c r="J105" s="244" t="s">
        <v>3297</v>
      </c>
      <c r="K105" s="244" t="str">
        <f>IF(J105="","",VLOOKUP(J105,'Cost Categories'!$A$70:$B$85,2,FALSE))</f>
        <v>Mixed</v>
      </c>
      <c r="L105" s="244" t="s">
        <v>3319</v>
      </c>
      <c r="M105" s="244" t="str">
        <f>IF(L105="","",VLOOKUP(L105,'Cost Categories'!$A$112:$B$133,2,FALSE))</f>
        <v>Operational</v>
      </c>
      <c r="N105" s="256" t="s">
        <v>3422</v>
      </c>
      <c r="O105" s="260" t="s">
        <v>13</v>
      </c>
      <c r="P105" s="256" t="s">
        <v>3370</v>
      </c>
      <c r="Q105" s="253" t="s">
        <v>3372</v>
      </c>
      <c r="R105" s="253" t="s">
        <v>13</v>
      </c>
      <c r="S105" s="256" t="s">
        <v>111</v>
      </c>
      <c r="T105" s="256" t="s">
        <v>1624</v>
      </c>
      <c r="U105" s="244" t="s">
        <v>1087</v>
      </c>
      <c r="V105" s="244" t="s">
        <v>1309</v>
      </c>
      <c r="W105" s="244" t="s">
        <v>217</v>
      </c>
      <c r="X105" s="246">
        <v>0.36</v>
      </c>
      <c r="Y105" s="246" t="s">
        <v>6</v>
      </c>
      <c r="Z105" s="246" t="s">
        <v>6</v>
      </c>
      <c r="AA105" s="246">
        <v>0.53</v>
      </c>
      <c r="AB105" s="246" t="s">
        <v>6</v>
      </c>
      <c r="AC105" s="246" t="s">
        <v>6</v>
      </c>
      <c r="AD105" s="246" t="s">
        <v>6</v>
      </c>
      <c r="AE105" s="279" t="s">
        <v>22</v>
      </c>
      <c r="AF105" s="48" t="s">
        <v>22</v>
      </c>
      <c r="AG105" s="244" t="s">
        <v>6</v>
      </c>
      <c r="AI105" s="246" t="s">
        <v>6</v>
      </c>
      <c r="AJ105" s="257" t="s">
        <v>6</v>
      </c>
      <c r="AK105" s="246" t="s">
        <v>6</v>
      </c>
      <c r="AL105" s="246" t="s">
        <v>6</v>
      </c>
      <c r="AM105" s="246" t="s">
        <v>6</v>
      </c>
      <c r="AN105" s="258">
        <v>286</v>
      </c>
      <c r="AO105" s="258">
        <v>2</v>
      </c>
      <c r="AP105" s="244" t="s">
        <v>1625</v>
      </c>
      <c r="AQ105" s="244" t="s">
        <v>1626</v>
      </c>
      <c r="AR105" s="250" t="s">
        <v>6</v>
      </c>
      <c r="AS105" s="250" t="s">
        <v>6</v>
      </c>
      <c r="AT105" s="250" t="s">
        <v>6</v>
      </c>
      <c r="AU105" s="250" t="s">
        <v>6</v>
      </c>
      <c r="AV105" s="250" t="s">
        <v>1305</v>
      </c>
      <c r="AW105" s="252" t="s">
        <v>1627</v>
      </c>
      <c r="AX105" s="250" t="s">
        <v>6</v>
      </c>
      <c r="AY105" s="252" t="s">
        <v>1628</v>
      </c>
      <c r="AZ105" s="252" t="s">
        <v>118</v>
      </c>
      <c r="BA105" s="244" t="s">
        <v>381</v>
      </c>
      <c r="BB105" s="244" t="s">
        <v>119</v>
      </c>
      <c r="BC105" s="244" t="s">
        <v>383</v>
      </c>
      <c r="BD105" s="244" t="s">
        <v>119</v>
      </c>
      <c r="BE105" s="244" t="s">
        <v>6</v>
      </c>
      <c r="BF105" s="244" t="s">
        <v>6</v>
      </c>
      <c r="BG105" s="252" t="s">
        <v>6</v>
      </c>
      <c r="BH105" s="252" t="s">
        <v>6</v>
      </c>
      <c r="BI105" s="252" t="s">
        <v>6</v>
      </c>
      <c r="BJ105" s="252" t="s">
        <v>6</v>
      </c>
      <c r="BK105" s="252" t="s">
        <v>13</v>
      </c>
      <c r="BL105" s="252" t="s">
        <v>13</v>
      </c>
      <c r="BM105" s="250" t="s">
        <v>40</v>
      </c>
      <c r="BN105" s="250" t="s">
        <v>119</v>
      </c>
      <c r="BO105" s="250" t="s">
        <v>6</v>
      </c>
      <c r="BP105" s="250" t="s">
        <v>6</v>
      </c>
      <c r="BQ105" s="250" t="s">
        <v>6</v>
      </c>
      <c r="BR105" s="250" t="s">
        <v>6</v>
      </c>
      <c r="BS105" s="250" t="s">
        <v>40</v>
      </c>
      <c r="BT105" s="250" t="s">
        <v>119</v>
      </c>
      <c r="BU105" s="301" t="s">
        <v>6</v>
      </c>
      <c r="BV105" s="302" t="s">
        <v>6</v>
      </c>
      <c r="BW105" s="303" t="s">
        <v>6</v>
      </c>
      <c r="BX105" s="250" t="s">
        <v>6</v>
      </c>
      <c r="BY105" s="244" t="s">
        <v>6</v>
      </c>
      <c r="BZ105" s="250" t="s">
        <v>6</v>
      </c>
      <c r="CA105" s="244" t="s">
        <v>1629</v>
      </c>
      <c r="CB105" s="244" t="s">
        <v>6</v>
      </c>
      <c r="CC105" s="244" t="s">
        <v>6</v>
      </c>
      <c r="CD105" s="244" t="s">
        <v>6</v>
      </c>
    </row>
    <row r="106" spans="1:82" s="244" customFormat="1" ht="29.5" customHeight="1" x14ac:dyDescent="0.35">
      <c r="A106" s="259" t="s">
        <v>1644</v>
      </c>
      <c r="B106" s="259" t="s">
        <v>2880</v>
      </c>
      <c r="C106" s="244" t="s">
        <v>1573</v>
      </c>
      <c r="D106" s="244">
        <v>999</v>
      </c>
      <c r="E106" s="244" t="s">
        <v>304</v>
      </c>
      <c r="F106" s="244" t="s">
        <v>2674</v>
      </c>
      <c r="G106" s="256" t="s">
        <v>1635</v>
      </c>
      <c r="H106" s="244" t="s">
        <v>1578</v>
      </c>
      <c r="I106" s="244" t="str">
        <f>IF(H106="","",VLOOKUP(H106,'Cost Categories'!$A$1:$B$66,2,FALSE))</f>
        <v>Total</v>
      </c>
      <c r="J106" s="244" t="s">
        <v>3297</v>
      </c>
      <c r="K106" s="244" t="str">
        <f>IF(J106="","",VLOOKUP(J106,'Cost Categories'!$A$70:$B$85,2,FALSE))</f>
        <v>Mixed</v>
      </c>
      <c r="L106" s="244" t="s">
        <v>3297</v>
      </c>
      <c r="M106" s="244" t="str">
        <f>IF(L106="","",VLOOKUP(L106,'Cost Categories'!$A$112:$B$133,2,FALSE))</f>
        <v>Mixed</v>
      </c>
      <c r="N106" s="256" t="s">
        <v>3368</v>
      </c>
      <c r="O106" s="260" t="s">
        <v>13</v>
      </c>
      <c r="P106" s="256" t="s">
        <v>3416</v>
      </c>
      <c r="Q106" s="253" t="s">
        <v>3372</v>
      </c>
      <c r="R106" s="253" t="s">
        <v>13</v>
      </c>
      <c r="S106" s="256" t="s">
        <v>111</v>
      </c>
      <c r="T106" s="256" t="s">
        <v>1624</v>
      </c>
      <c r="U106" s="244" t="s">
        <v>1087</v>
      </c>
      <c r="V106" s="244" t="s">
        <v>1309</v>
      </c>
      <c r="W106" s="244" t="s">
        <v>217</v>
      </c>
      <c r="X106" s="246">
        <v>30</v>
      </c>
      <c r="Y106" s="246" t="s">
        <v>6</v>
      </c>
      <c r="Z106" s="246" t="s">
        <v>6</v>
      </c>
      <c r="AA106" s="246">
        <v>11.66</v>
      </c>
      <c r="AB106" s="246" t="s">
        <v>6</v>
      </c>
      <c r="AC106" s="246" t="s">
        <v>6</v>
      </c>
      <c r="AD106" s="246" t="s">
        <v>6</v>
      </c>
      <c r="AE106" s="279" t="s">
        <v>22</v>
      </c>
      <c r="AF106" s="48" t="s">
        <v>22</v>
      </c>
      <c r="AG106" s="244" t="s">
        <v>6</v>
      </c>
      <c r="AI106" s="246" t="s">
        <v>6</v>
      </c>
      <c r="AJ106" s="257" t="s">
        <v>6</v>
      </c>
      <c r="AK106" s="246" t="s">
        <v>6</v>
      </c>
      <c r="AL106" s="246" t="s">
        <v>6</v>
      </c>
      <c r="AM106" s="246" t="s">
        <v>6</v>
      </c>
      <c r="AN106" s="258">
        <v>286</v>
      </c>
      <c r="AO106" s="258">
        <v>2</v>
      </c>
      <c r="AP106" s="244" t="s">
        <v>1625</v>
      </c>
      <c r="AQ106" s="244" t="s">
        <v>1626</v>
      </c>
      <c r="AR106" s="250" t="s">
        <v>6</v>
      </c>
      <c r="AS106" s="250" t="s">
        <v>6</v>
      </c>
      <c r="AT106" s="250" t="s">
        <v>6</v>
      </c>
      <c r="AU106" s="250" t="s">
        <v>6</v>
      </c>
      <c r="AV106" s="250" t="s">
        <v>1305</v>
      </c>
      <c r="AW106" s="252" t="s">
        <v>1627</v>
      </c>
      <c r="AX106" s="250" t="s">
        <v>6</v>
      </c>
      <c r="AY106" s="252" t="s">
        <v>1628</v>
      </c>
      <c r="AZ106" s="252" t="s">
        <v>118</v>
      </c>
      <c r="BA106" s="244" t="s">
        <v>381</v>
      </c>
      <c r="BB106" s="244" t="s">
        <v>119</v>
      </c>
      <c r="BC106" s="244" t="s">
        <v>383</v>
      </c>
      <c r="BD106" s="244" t="s">
        <v>119</v>
      </c>
      <c r="BE106" s="244" t="s">
        <v>6</v>
      </c>
      <c r="BF106" s="244" t="s">
        <v>6</v>
      </c>
      <c r="BG106" s="252" t="s">
        <v>6</v>
      </c>
      <c r="BH106" s="252" t="s">
        <v>6</v>
      </c>
      <c r="BI106" s="252" t="s">
        <v>6</v>
      </c>
      <c r="BJ106" s="252" t="s">
        <v>6</v>
      </c>
      <c r="BK106" s="252" t="s">
        <v>13</v>
      </c>
      <c r="BL106" s="252" t="s">
        <v>13</v>
      </c>
      <c r="BM106" s="250" t="s">
        <v>40</v>
      </c>
      <c r="BN106" s="250" t="s">
        <v>119</v>
      </c>
      <c r="BO106" s="250" t="s">
        <v>6</v>
      </c>
      <c r="BP106" s="250" t="s">
        <v>6</v>
      </c>
      <c r="BQ106" s="250" t="s">
        <v>6</v>
      </c>
      <c r="BR106" s="250" t="s">
        <v>6</v>
      </c>
      <c r="BS106" s="250" t="s">
        <v>40</v>
      </c>
      <c r="BT106" s="250" t="s">
        <v>119</v>
      </c>
      <c r="BU106" s="301" t="s">
        <v>6</v>
      </c>
      <c r="BV106" s="302" t="s">
        <v>6</v>
      </c>
      <c r="BW106" s="303" t="s">
        <v>6</v>
      </c>
      <c r="BX106" s="250" t="s">
        <v>6</v>
      </c>
      <c r="BY106" s="244" t="s">
        <v>6</v>
      </c>
      <c r="BZ106" s="250" t="s">
        <v>6</v>
      </c>
      <c r="CA106" s="244" t="s">
        <v>1629</v>
      </c>
      <c r="CB106" s="244" t="s">
        <v>6</v>
      </c>
      <c r="CC106" s="244" t="s">
        <v>6</v>
      </c>
      <c r="CD106" s="244" t="s">
        <v>6</v>
      </c>
    </row>
    <row r="107" spans="1:82" s="244" customFormat="1" ht="29.5" customHeight="1" x14ac:dyDescent="0.35">
      <c r="A107" s="259" t="s">
        <v>1644</v>
      </c>
      <c r="B107" s="259" t="s">
        <v>2880</v>
      </c>
      <c r="C107" s="244" t="s">
        <v>1645</v>
      </c>
      <c r="D107" s="244" t="s">
        <v>1573</v>
      </c>
      <c r="E107" s="244" t="s">
        <v>304</v>
      </c>
      <c r="F107" s="244" t="s">
        <v>2674</v>
      </c>
      <c r="G107" s="256" t="s">
        <v>1631</v>
      </c>
      <c r="H107" s="244" t="s">
        <v>3350</v>
      </c>
      <c r="I107" s="244" t="str">
        <f>IF(H107="","",VLOOKUP(H107,'Cost Categories'!$A$1:$B$66,2,FALSE))</f>
        <v>Capital</v>
      </c>
      <c r="J107" s="244" t="s">
        <v>3283</v>
      </c>
      <c r="K107" s="244" t="str">
        <f>IF(J107="","",VLOOKUP(J107,'Cost Categories'!$A$70:$B$85,2,FALSE))</f>
        <v>Capital</v>
      </c>
      <c r="L107" s="244" t="s">
        <v>3324</v>
      </c>
      <c r="M107" s="244" t="str">
        <f>IF(L107="","",VLOOKUP(L107,'Cost Categories'!$A$112:$B$133,2,FALSE))</f>
        <v>Operational</v>
      </c>
      <c r="N107" s="256" t="s">
        <v>3368</v>
      </c>
      <c r="O107" s="260" t="s">
        <v>1245</v>
      </c>
      <c r="P107" s="256" t="s">
        <v>3370</v>
      </c>
      <c r="Q107" s="253" t="s">
        <v>3372</v>
      </c>
      <c r="R107" s="253" t="s">
        <v>13</v>
      </c>
      <c r="S107" s="256" t="s">
        <v>111</v>
      </c>
      <c r="T107" s="256" t="s">
        <v>1624</v>
      </c>
      <c r="U107" s="244" t="s">
        <v>1087</v>
      </c>
      <c r="V107" s="244" t="s">
        <v>1309</v>
      </c>
      <c r="W107" s="244" t="s">
        <v>217</v>
      </c>
      <c r="X107" s="246">
        <v>1.03</v>
      </c>
      <c r="Y107" s="246" t="s">
        <v>6</v>
      </c>
      <c r="Z107" s="246" t="s">
        <v>6</v>
      </c>
      <c r="AA107" s="246">
        <v>1.31</v>
      </c>
      <c r="AB107" s="246" t="s">
        <v>6</v>
      </c>
      <c r="AC107" s="246" t="s">
        <v>6</v>
      </c>
      <c r="AD107" s="246" t="s">
        <v>6</v>
      </c>
      <c r="AE107" s="279" t="s">
        <v>22</v>
      </c>
      <c r="AF107" s="48" t="s">
        <v>22</v>
      </c>
      <c r="AG107" s="244" t="s">
        <v>6</v>
      </c>
      <c r="AI107" s="246" t="s">
        <v>6</v>
      </c>
      <c r="AJ107" s="257" t="s">
        <v>6</v>
      </c>
      <c r="AK107" s="246" t="s">
        <v>6</v>
      </c>
      <c r="AL107" s="246" t="s">
        <v>6</v>
      </c>
      <c r="AM107" s="246" t="s">
        <v>6</v>
      </c>
      <c r="AN107" s="258">
        <v>286</v>
      </c>
      <c r="AO107" s="258">
        <v>2</v>
      </c>
      <c r="AP107" s="244" t="s">
        <v>1625</v>
      </c>
      <c r="AQ107" s="244" t="s">
        <v>1626</v>
      </c>
      <c r="AR107" s="250" t="s">
        <v>6</v>
      </c>
      <c r="AS107" s="250" t="s">
        <v>6</v>
      </c>
      <c r="AT107" s="250" t="s">
        <v>6</v>
      </c>
      <c r="AU107" s="250" t="s">
        <v>6</v>
      </c>
      <c r="AV107" s="250" t="s">
        <v>1305</v>
      </c>
      <c r="AW107" s="252" t="s">
        <v>1627</v>
      </c>
      <c r="AX107" s="250" t="s">
        <v>6</v>
      </c>
      <c r="AY107" s="252" t="s">
        <v>1628</v>
      </c>
      <c r="AZ107" s="252" t="s">
        <v>118</v>
      </c>
      <c r="BA107" s="244" t="s">
        <v>381</v>
      </c>
      <c r="BB107" s="244" t="s">
        <v>119</v>
      </c>
      <c r="BC107" s="244" t="s">
        <v>383</v>
      </c>
      <c r="BD107" s="244" t="s">
        <v>119</v>
      </c>
      <c r="BE107" s="244" t="s">
        <v>6</v>
      </c>
      <c r="BF107" s="244" t="s">
        <v>6</v>
      </c>
      <c r="BG107" s="252" t="s">
        <v>6</v>
      </c>
      <c r="BH107" s="252" t="s">
        <v>6</v>
      </c>
      <c r="BI107" s="252" t="s">
        <v>6</v>
      </c>
      <c r="BJ107" s="252" t="s">
        <v>6</v>
      </c>
      <c r="BK107" s="252" t="s">
        <v>13</v>
      </c>
      <c r="BL107" s="252" t="s">
        <v>13</v>
      </c>
      <c r="BM107" s="250" t="s">
        <v>40</v>
      </c>
      <c r="BN107" s="250" t="s">
        <v>119</v>
      </c>
      <c r="BO107" s="250" t="s">
        <v>6</v>
      </c>
      <c r="BP107" s="250" t="s">
        <v>6</v>
      </c>
      <c r="BQ107" s="250" t="s">
        <v>6</v>
      </c>
      <c r="BR107" s="250" t="s">
        <v>6</v>
      </c>
      <c r="BS107" s="250" t="s">
        <v>40</v>
      </c>
      <c r="BT107" s="250" t="s">
        <v>119</v>
      </c>
      <c r="BU107" s="301" t="s">
        <v>6</v>
      </c>
      <c r="BV107" s="302" t="s">
        <v>6</v>
      </c>
      <c r="BW107" s="303" t="s">
        <v>6</v>
      </c>
      <c r="BX107" s="250" t="s">
        <v>6</v>
      </c>
      <c r="BY107" s="244" t="s">
        <v>6</v>
      </c>
      <c r="BZ107" s="250" t="s">
        <v>6</v>
      </c>
      <c r="CA107" s="244" t="s">
        <v>1629</v>
      </c>
      <c r="CB107" s="244" t="s">
        <v>6</v>
      </c>
      <c r="CC107" s="244" t="s">
        <v>6</v>
      </c>
      <c r="CD107" s="244" t="s">
        <v>6</v>
      </c>
    </row>
    <row r="108" spans="1:82" s="244" customFormat="1" ht="26" customHeight="1" x14ac:dyDescent="0.35">
      <c r="A108" s="259" t="s">
        <v>1646</v>
      </c>
      <c r="B108" s="259" t="s">
        <v>2880</v>
      </c>
      <c r="C108" s="244" t="s">
        <v>1538</v>
      </c>
      <c r="D108" s="259" t="s">
        <v>1567</v>
      </c>
      <c r="E108" s="256" t="s">
        <v>304</v>
      </c>
      <c r="F108" s="244" t="s">
        <v>2674</v>
      </c>
      <c r="G108" s="256" t="s">
        <v>1623</v>
      </c>
      <c r="H108" s="244" t="s">
        <v>1623</v>
      </c>
      <c r="I108" s="244" t="str">
        <f>IF(H108="","",VLOOKUP(H108,'Cost Categories'!$A$1:$B$66,2,FALSE))</f>
        <v>Recurring goods</v>
      </c>
      <c r="J108" s="244" t="s">
        <v>3288</v>
      </c>
      <c r="K108" s="244" t="str">
        <f>IF(J108="","",VLOOKUP(J108,'Cost Categories'!$A$70:$B$85,2,FALSE))</f>
        <v>Recurrent - other</v>
      </c>
      <c r="L108" s="244" t="s">
        <v>3307</v>
      </c>
      <c r="M108" s="244" t="str">
        <f>IF(L108="","",VLOOKUP(L108,'Cost Categories'!$A$112:$B$133,2,FALSE))</f>
        <v>Primary service delivery</v>
      </c>
      <c r="N108" s="256" t="s">
        <v>3368</v>
      </c>
      <c r="O108" s="260" t="s">
        <v>1245</v>
      </c>
      <c r="P108" s="256" t="s">
        <v>3371</v>
      </c>
      <c r="Q108" s="253" t="s">
        <v>3372</v>
      </c>
      <c r="R108" s="253" t="s">
        <v>13</v>
      </c>
      <c r="S108" s="256" t="s">
        <v>111</v>
      </c>
      <c r="T108" s="256" t="s">
        <v>1624</v>
      </c>
      <c r="U108" s="244" t="s">
        <v>1087</v>
      </c>
      <c r="V108" s="244" t="s">
        <v>1309</v>
      </c>
      <c r="W108" s="244" t="s">
        <v>217</v>
      </c>
      <c r="X108" s="246">
        <v>11.04</v>
      </c>
      <c r="Y108" s="246" t="s">
        <v>6</v>
      </c>
      <c r="Z108" s="246" t="s">
        <v>6</v>
      </c>
      <c r="AA108" s="246">
        <v>5.24</v>
      </c>
      <c r="AB108" s="246" t="s">
        <v>6</v>
      </c>
      <c r="AC108" s="246" t="s">
        <v>6</v>
      </c>
      <c r="AD108" s="246" t="s">
        <v>6</v>
      </c>
      <c r="AE108" s="279" t="s">
        <v>22</v>
      </c>
      <c r="AF108" s="48" t="s">
        <v>22</v>
      </c>
      <c r="AG108" s="244" t="s">
        <v>6</v>
      </c>
      <c r="AI108" s="246" t="s">
        <v>6</v>
      </c>
      <c r="AJ108" s="257" t="s">
        <v>6</v>
      </c>
      <c r="AK108" s="246" t="s">
        <v>6</v>
      </c>
      <c r="AL108" s="246" t="s">
        <v>6</v>
      </c>
      <c r="AM108" s="246" t="s">
        <v>6</v>
      </c>
      <c r="AN108" s="258">
        <v>308</v>
      </c>
      <c r="AO108" s="258">
        <v>12</v>
      </c>
      <c r="AP108" s="244" t="s">
        <v>1625</v>
      </c>
      <c r="AQ108" s="244" t="s">
        <v>1626</v>
      </c>
      <c r="AR108" s="250" t="s">
        <v>6</v>
      </c>
      <c r="AS108" s="250" t="s">
        <v>6</v>
      </c>
      <c r="AT108" s="250" t="s">
        <v>6</v>
      </c>
      <c r="AU108" s="250" t="s">
        <v>6</v>
      </c>
      <c r="AV108" s="250" t="s">
        <v>1305</v>
      </c>
      <c r="AW108" s="252" t="s">
        <v>1627</v>
      </c>
      <c r="AX108" s="252" t="s">
        <v>6</v>
      </c>
      <c r="AY108" s="250" t="s">
        <v>6</v>
      </c>
      <c r="AZ108" s="250" t="s">
        <v>6</v>
      </c>
      <c r="BA108" s="244" t="s">
        <v>381</v>
      </c>
      <c r="BB108" s="244" t="s">
        <v>119</v>
      </c>
      <c r="BC108" s="244" t="s">
        <v>383</v>
      </c>
      <c r="BD108" s="244" t="s">
        <v>119</v>
      </c>
      <c r="BE108" s="244" t="s">
        <v>6</v>
      </c>
      <c r="BF108" s="244" t="s">
        <v>6</v>
      </c>
      <c r="BG108" s="252" t="s">
        <v>6</v>
      </c>
      <c r="BH108" s="252" t="s">
        <v>6</v>
      </c>
      <c r="BI108" s="252" t="s">
        <v>6</v>
      </c>
      <c r="BJ108" s="252" t="s">
        <v>6</v>
      </c>
      <c r="BK108" s="252" t="s">
        <v>13</v>
      </c>
      <c r="BL108" s="252" t="s">
        <v>13</v>
      </c>
      <c r="BM108" s="250" t="s">
        <v>40</v>
      </c>
      <c r="BN108" s="250" t="s">
        <v>119</v>
      </c>
      <c r="BO108" s="250" t="s">
        <v>6</v>
      </c>
      <c r="BP108" s="250" t="s">
        <v>6</v>
      </c>
      <c r="BQ108" s="250" t="s">
        <v>6</v>
      </c>
      <c r="BR108" s="250" t="s">
        <v>6</v>
      </c>
      <c r="BS108" s="250" t="s">
        <v>40</v>
      </c>
      <c r="BT108" s="250" t="s">
        <v>119</v>
      </c>
      <c r="BU108" s="301" t="s">
        <v>6</v>
      </c>
      <c r="BV108" s="302" t="s">
        <v>6</v>
      </c>
      <c r="BW108" s="303" t="s">
        <v>6</v>
      </c>
      <c r="BX108" s="250" t="s">
        <v>6</v>
      </c>
      <c r="BY108" s="244" t="s">
        <v>6</v>
      </c>
      <c r="BZ108" s="250" t="s">
        <v>6</v>
      </c>
      <c r="CA108" s="244" t="s">
        <v>1629</v>
      </c>
      <c r="CB108" s="244" t="s">
        <v>6</v>
      </c>
      <c r="CC108" s="244" t="s">
        <v>6</v>
      </c>
      <c r="CD108" s="244" t="s">
        <v>6</v>
      </c>
    </row>
    <row r="109" spans="1:82" s="244" customFormat="1" ht="26" customHeight="1" x14ac:dyDescent="0.35">
      <c r="A109" s="259" t="s">
        <v>1646</v>
      </c>
      <c r="B109" s="259" t="s">
        <v>2880</v>
      </c>
      <c r="C109" s="244" t="s">
        <v>1548</v>
      </c>
      <c r="D109" s="259" t="s">
        <v>1567</v>
      </c>
      <c r="E109" s="256" t="s">
        <v>304</v>
      </c>
      <c r="F109" s="244" t="s">
        <v>2674</v>
      </c>
      <c r="G109" s="256" t="s">
        <v>1</v>
      </c>
      <c r="H109" s="244" t="s">
        <v>3351</v>
      </c>
      <c r="I109" s="244" t="str">
        <f>IF(H109="","",VLOOKUP(H109,'Cost Categories'!$A$1:$B$66,2,FALSE))</f>
        <v>Personnel</v>
      </c>
      <c r="J109" s="244" t="s">
        <v>3271</v>
      </c>
      <c r="K109" s="244" t="str">
        <f>IF(J109="","",VLOOKUP(J109,'Cost Categories'!$A$70:$B$85,2,FALSE))</f>
        <v>Personnel</v>
      </c>
      <c r="L109" s="244" t="s">
        <v>3307</v>
      </c>
      <c r="M109" s="244" t="str">
        <f>IF(L109="","",VLOOKUP(L109,'Cost Categories'!$A$112:$B$133,2,FALSE))</f>
        <v>Primary service delivery</v>
      </c>
      <c r="N109" s="256" t="s">
        <v>3368</v>
      </c>
      <c r="O109" s="260" t="s">
        <v>13</v>
      </c>
      <c r="P109" s="256" t="s">
        <v>3369</v>
      </c>
      <c r="Q109" s="253" t="s">
        <v>3372</v>
      </c>
      <c r="R109" s="253" t="s">
        <v>13</v>
      </c>
      <c r="S109" s="256" t="s">
        <v>517</v>
      </c>
      <c r="T109" s="256" t="s">
        <v>1624</v>
      </c>
      <c r="U109" s="244" t="s">
        <v>1087</v>
      </c>
      <c r="V109" s="244" t="s">
        <v>1309</v>
      </c>
      <c r="W109" s="244" t="s">
        <v>217</v>
      </c>
      <c r="X109" s="246">
        <v>19.829999999999998</v>
      </c>
      <c r="Y109" s="246" t="s">
        <v>6</v>
      </c>
      <c r="Z109" s="246" t="s">
        <v>6</v>
      </c>
      <c r="AA109" s="246">
        <v>18.63</v>
      </c>
      <c r="AB109" s="246" t="s">
        <v>6</v>
      </c>
      <c r="AC109" s="246" t="s">
        <v>6</v>
      </c>
      <c r="AD109" s="246" t="s">
        <v>6</v>
      </c>
      <c r="AE109" s="279" t="s">
        <v>22</v>
      </c>
      <c r="AF109" s="48" t="s">
        <v>22</v>
      </c>
      <c r="AG109" s="244" t="s">
        <v>6</v>
      </c>
      <c r="AI109" s="246" t="s">
        <v>6</v>
      </c>
      <c r="AJ109" s="257" t="s">
        <v>6</v>
      </c>
      <c r="AK109" s="246" t="s">
        <v>6</v>
      </c>
      <c r="AL109" s="246" t="s">
        <v>6</v>
      </c>
      <c r="AM109" s="246" t="s">
        <v>6</v>
      </c>
      <c r="AN109" s="258">
        <v>308</v>
      </c>
      <c r="AO109" s="258">
        <v>12</v>
      </c>
      <c r="AP109" s="244" t="s">
        <v>1625</v>
      </c>
      <c r="AQ109" s="244" t="s">
        <v>1626</v>
      </c>
      <c r="AR109" s="250" t="s">
        <v>6</v>
      </c>
      <c r="AS109" s="250" t="s">
        <v>6</v>
      </c>
      <c r="AT109" s="250" t="s">
        <v>6</v>
      </c>
      <c r="AU109" s="250" t="s">
        <v>6</v>
      </c>
      <c r="AV109" s="250" t="s">
        <v>1305</v>
      </c>
      <c r="AW109" s="252" t="s">
        <v>1627</v>
      </c>
      <c r="AX109" s="252" t="s">
        <v>6</v>
      </c>
      <c r="AY109" s="250" t="s">
        <v>6</v>
      </c>
      <c r="AZ109" s="250" t="s">
        <v>6</v>
      </c>
      <c r="BA109" s="244" t="s">
        <v>381</v>
      </c>
      <c r="BB109" s="244" t="s">
        <v>119</v>
      </c>
      <c r="BC109" s="244" t="s">
        <v>383</v>
      </c>
      <c r="BD109" s="244" t="s">
        <v>119</v>
      </c>
      <c r="BE109" s="244" t="s">
        <v>6</v>
      </c>
      <c r="BF109" s="244" t="s">
        <v>6</v>
      </c>
      <c r="BG109" s="252" t="s">
        <v>6</v>
      </c>
      <c r="BH109" s="252" t="s">
        <v>6</v>
      </c>
      <c r="BI109" s="252" t="s">
        <v>6</v>
      </c>
      <c r="BJ109" s="252" t="s">
        <v>6</v>
      </c>
      <c r="BK109" s="252" t="s">
        <v>13</v>
      </c>
      <c r="BL109" s="252" t="s">
        <v>13</v>
      </c>
      <c r="BM109" s="250" t="s">
        <v>40</v>
      </c>
      <c r="BN109" s="250" t="s">
        <v>119</v>
      </c>
      <c r="BO109" s="250" t="s">
        <v>6</v>
      </c>
      <c r="BP109" s="250" t="s">
        <v>6</v>
      </c>
      <c r="BQ109" s="250" t="s">
        <v>6</v>
      </c>
      <c r="BR109" s="250" t="s">
        <v>6</v>
      </c>
      <c r="BS109" s="250" t="s">
        <v>40</v>
      </c>
      <c r="BT109" s="250" t="s">
        <v>119</v>
      </c>
      <c r="BU109" s="301" t="s">
        <v>6</v>
      </c>
      <c r="BV109" s="302" t="s">
        <v>6</v>
      </c>
      <c r="BW109" s="303" t="s">
        <v>6</v>
      </c>
      <c r="BX109" s="250" t="s">
        <v>6</v>
      </c>
      <c r="BY109" s="244" t="s">
        <v>6</v>
      </c>
      <c r="BZ109" s="250" t="s">
        <v>6</v>
      </c>
      <c r="CA109" s="244" t="s">
        <v>1629</v>
      </c>
      <c r="CB109" s="244" t="s">
        <v>6</v>
      </c>
      <c r="CC109" s="244" t="s">
        <v>6</v>
      </c>
      <c r="CD109" s="244" t="s">
        <v>6</v>
      </c>
    </row>
    <row r="110" spans="1:82" s="244" customFormat="1" ht="26" customHeight="1" x14ac:dyDescent="0.35">
      <c r="A110" s="259" t="s">
        <v>1646</v>
      </c>
      <c r="B110" s="259" t="s">
        <v>2880</v>
      </c>
      <c r="C110" s="244" t="s">
        <v>356</v>
      </c>
      <c r="D110" s="259" t="s">
        <v>1567</v>
      </c>
      <c r="E110" s="256" t="s">
        <v>304</v>
      </c>
      <c r="F110" s="244" t="s">
        <v>2674</v>
      </c>
      <c r="G110" s="256" t="s">
        <v>1631</v>
      </c>
      <c r="H110" s="244" t="s">
        <v>3350</v>
      </c>
      <c r="I110" s="244" t="str">
        <f>IF(H110="","",VLOOKUP(H110,'Cost Categories'!$A$1:$B$66,2,FALSE))</f>
        <v>Capital</v>
      </c>
      <c r="J110" s="244" t="s">
        <v>3283</v>
      </c>
      <c r="K110" s="244" t="str">
        <f>IF(J110="","",VLOOKUP(J110,'Cost Categories'!$A$70:$B$85,2,FALSE))</f>
        <v>Capital</v>
      </c>
      <c r="L110" s="244" t="s">
        <v>3324</v>
      </c>
      <c r="M110" s="244" t="str">
        <f>IF(L110="","",VLOOKUP(L110,'Cost Categories'!$A$112:$B$133,2,FALSE))</f>
        <v>Operational</v>
      </c>
      <c r="N110" s="256" t="s">
        <v>3368</v>
      </c>
      <c r="O110" s="260" t="s">
        <v>1245</v>
      </c>
      <c r="P110" s="256" t="s">
        <v>3370</v>
      </c>
      <c r="Q110" s="253" t="s">
        <v>3372</v>
      </c>
      <c r="R110" s="253" t="s">
        <v>13</v>
      </c>
      <c r="S110" s="256" t="s">
        <v>111</v>
      </c>
      <c r="T110" s="256" t="s">
        <v>1624</v>
      </c>
      <c r="U110" s="244" t="s">
        <v>1087</v>
      </c>
      <c r="V110" s="244" t="s">
        <v>1309</v>
      </c>
      <c r="W110" s="244" t="s">
        <v>217</v>
      </c>
      <c r="X110" s="246">
        <v>13.99</v>
      </c>
      <c r="Y110" s="246" t="s">
        <v>6</v>
      </c>
      <c r="Z110" s="246" t="s">
        <v>6</v>
      </c>
      <c r="AA110" s="246">
        <v>25.36</v>
      </c>
      <c r="AB110" s="246" t="s">
        <v>6</v>
      </c>
      <c r="AC110" s="246" t="s">
        <v>6</v>
      </c>
      <c r="AD110" s="246" t="s">
        <v>6</v>
      </c>
      <c r="AE110" s="279" t="s">
        <v>22</v>
      </c>
      <c r="AF110" s="48" t="s">
        <v>22</v>
      </c>
      <c r="AG110" s="244" t="s">
        <v>6</v>
      </c>
      <c r="AI110" s="246" t="s">
        <v>6</v>
      </c>
      <c r="AJ110" s="257" t="s">
        <v>6</v>
      </c>
      <c r="AK110" s="246" t="s">
        <v>6</v>
      </c>
      <c r="AL110" s="246" t="s">
        <v>6</v>
      </c>
      <c r="AM110" s="246" t="s">
        <v>6</v>
      </c>
      <c r="AN110" s="258">
        <v>308</v>
      </c>
      <c r="AO110" s="258">
        <v>12</v>
      </c>
      <c r="AP110" s="244" t="s">
        <v>1625</v>
      </c>
      <c r="AQ110" s="244" t="s">
        <v>1626</v>
      </c>
      <c r="AR110" s="250" t="s">
        <v>6</v>
      </c>
      <c r="AS110" s="250" t="s">
        <v>6</v>
      </c>
      <c r="AT110" s="250" t="s">
        <v>6</v>
      </c>
      <c r="AU110" s="250" t="s">
        <v>6</v>
      </c>
      <c r="AV110" s="250" t="s">
        <v>1305</v>
      </c>
      <c r="AW110" s="252" t="s">
        <v>1627</v>
      </c>
      <c r="AX110" s="252" t="s">
        <v>6</v>
      </c>
      <c r="AY110" s="250" t="s">
        <v>6</v>
      </c>
      <c r="AZ110" s="250" t="s">
        <v>6</v>
      </c>
      <c r="BA110" s="244" t="s">
        <v>381</v>
      </c>
      <c r="BB110" s="244" t="s">
        <v>119</v>
      </c>
      <c r="BC110" s="244" t="s">
        <v>383</v>
      </c>
      <c r="BD110" s="244" t="s">
        <v>119</v>
      </c>
      <c r="BE110" s="244" t="s">
        <v>6</v>
      </c>
      <c r="BF110" s="244" t="s">
        <v>6</v>
      </c>
      <c r="BG110" s="252" t="s">
        <v>6</v>
      </c>
      <c r="BH110" s="252" t="s">
        <v>6</v>
      </c>
      <c r="BI110" s="252" t="s">
        <v>6</v>
      </c>
      <c r="BJ110" s="252" t="s">
        <v>6</v>
      </c>
      <c r="BK110" s="252" t="s">
        <v>13</v>
      </c>
      <c r="BL110" s="252" t="s">
        <v>13</v>
      </c>
      <c r="BM110" s="250" t="s">
        <v>40</v>
      </c>
      <c r="BN110" s="250" t="s">
        <v>119</v>
      </c>
      <c r="BO110" s="250" t="s">
        <v>6</v>
      </c>
      <c r="BP110" s="250" t="s">
        <v>6</v>
      </c>
      <c r="BQ110" s="250" t="s">
        <v>6</v>
      </c>
      <c r="BR110" s="250" t="s">
        <v>6</v>
      </c>
      <c r="BS110" s="250" t="s">
        <v>40</v>
      </c>
      <c r="BT110" s="250" t="s">
        <v>119</v>
      </c>
      <c r="BU110" s="301" t="s">
        <v>6</v>
      </c>
      <c r="BV110" s="302" t="s">
        <v>6</v>
      </c>
      <c r="BW110" s="303" t="s">
        <v>6</v>
      </c>
      <c r="BX110" s="250" t="s">
        <v>6</v>
      </c>
      <c r="BY110" s="244" t="s">
        <v>6</v>
      </c>
      <c r="BZ110" s="250" t="s">
        <v>6</v>
      </c>
      <c r="CA110" s="244" t="s">
        <v>1629</v>
      </c>
      <c r="CB110" s="244" t="s">
        <v>6</v>
      </c>
      <c r="CC110" s="244" t="s">
        <v>6</v>
      </c>
      <c r="CD110" s="244" t="s">
        <v>6</v>
      </c>
    </row>
    <row r="111" spans="1:82" s="244" customFormat="1" ht="26" customHeight="1" x14ac:dyDescent="0.35">
      <c r="A111" s="259" t="s">
        <v>1646</v>
      </c>
      <c r="B111" s="259" t="s">
        <v>2880</v>
      </c>
      <c r="C111" s="244" t="s">
        <v>1555</v>
      </c>
      <c r="D111" s="259" t="s">
        <v>1567</v>
      </c>
      <c r="E111" s="256" t="s">
        <v>304</v>
      </c>
      <c r="F111" s="244" t="s">
        <v>2674</v>
      </c>
      <c r="G111" s="256" t="s">
        <v>1632</v>
      </c>
      <c r="H111" s="244" t="s">
        <v>1632</v>
      </c>
      <c r="I111" s="244" t="str">
        <f>IF(H111="","",VLOOKUP(H111,'Cost Categories'!$A$1:$B$66,2,FALSE))</f>
        <v>Facility</v>
      </c>
      <c r="J111" s="244" t="s">
        <v>3297</v>
      </c>
      <c r="K111" s="244" t="str">
        <f>IF(J111="","",VLOOKUP(J111,'Cost Categories'!$A$70:$B$85,2,FALSE))</f>
        <v>Mixed</v>
      </c>
      <c r="L111" s="244" t="s">
        <v>3323</v>
      </c>
      <c r="M111" s="244" t="str">
        <f>IF(L111="","",VLOOKUP(L111,'Cost Categories'!$A$112:$B$133,2,FALSE))</f>
        <v>Operational</v>
      </c>
      <c r="N111" s="256" t="s">
        <v>3368</v>
      </c>
      <c r="O111" s="260" t="s">
        <v>13</v>
      </c>
      <c r="P111" s="256" t="s">
        <v>3370</v>
      </c>
      <c r="Q111" s="253" t="s">
        <v>3372</v>
      </c>
      <c r="R111" s="253" t="s">
        <v>13</v>
      </c>
      <c r="S111" s="256" t="s">
        <v>111</v>
      </c>
      <c r="T111" s="256" t="s">
        <v>1624</v>
      </c>
      <c r="U111" s="244" t="s">
        <v>1087</v>
      </c>
      <c r="V111" s="244" t="s">
        <v>1309</v>
      </c>
      <c r="W111" s="244" t="s">
        <v>217</v>
      </c>
      <c r="X111" s="246">
        <v>11.3</v>
      </c>
      <c r="Y111" s="246" t="s">
        <v>6</v>
      </c>
      <c r="Z111" s="246" t="s">
        <v>6</v>
      </c>
      <c r="AA111" s="246">
        <v>11.18</v>
      </c>
      <c r="AB111" s="246" t="s">
        <v>6</v>
      </c>
      <c r="AC111" s="246" t="s">
        <v>6</v>
      </c>
      <c r="AD111" s="246" t="s">
        <v>6</v>
      </c>
      <c r="AE111" s="279" t="s">
        <v>22</v>
      </c>
      <c r="AF111" s="48" t="s">
        <v>22</v>
      </c>
      <c r="AG111" s="244" t="s">
        <v>6</v>
      </c>
      <c r="AI111" s="246" t="s">
        <v>6</v>
      </c>
      <c r="AJ111" s="257" t="s">
        <v>6</v>
      </c>
      <c r="AK111" s="246" t="s">
        <v>6</v>
      </c>
      <c r="AL111" s="246" t="s">
        <v>6</v>
      </c>
      <c r="AM111" s="246" t="s">
        <v>6</v>
      </c>
      <c r="AN111" s="258">
        <v>308</v>
      </c>
      <c r="AO111" s="258">
        <v>12</v>
      </c>
      <c r="AP111" s="244" t="s">
        <v>1625</v>
      </c>
      <c r="AQ111" s="244" t="s">
        <v>1626</v>
      </c>
      <c r="AR111" s="250" t="s">
        <v>6</v>
      </c>
      <c r="AS111" s="250" t="s">
        <v>6</v>
      </c>
      <c r="AT111" s="250" t="s">
        <v>6</v>
      </c>
      <c r="AU111" s="250" t="s">
        <v>6</v>
      </c>
      <c r="AV111" s="250" t="s">
        <v>1305</v>
      </c>
      <c r="AW111" s="252" t="s">
        <v>1627</v>
      </c>
      <c r="AX111" s="252" t="s">
        <v>6</v>
      </c>
      <c r="AY111" s="250" t="s">
        <v>6</v>
      </c>
      <c r="AZ111" s="250" t="s">
        <v>6</v>
      </c>
      <c r="BA111" s="244" t="s">
        <v>381</v>
      </c>
      <c r="BB111" s="244" t="s">
        <v>119</v>
      </c>
      <c r="BC111" s="244" t="s">
        <v>383</v>
      </c>
      <c r="BD111" s="244" t="s">
        <v>119</v>
      </c>
      <c r="BE111" s="244" t="s">
        <v>6</v>
      </c>
      <c r="BF111" s="244" t="s">
        <v>6</v>
      </c>
      <c r="BG111" s="252" t="s">
        <v>6</v>
      </c>
      <c r="BH111" s="252" t="s">
        <v>6</v>
      </c>
      <c r="BI111" s="252" t="s">
        <v>6</v>
      </c>
      <c r="BJ111" s="252" t="s">
        <v>6</v>
      </c>
      <c r="BK111" s="252" t="s">
        <v>13</v>
      </c>
      <c r="BL111" s="252" t="s">
        <v>13</v>
      </c>
      <c r="BM111" s="250" t="s">
        <v>40</v>
      </c>
      <c r="BN111" s="250" t="s">
        <v>119</v>
      </c>
      <c r="BO111" s="250" t="s">
        <v>6</v>
      </c>
      <c r="BP111" s="250" t="s">
        <v>6</v>
      </c>
      <c r="BQ111" s="250" t="s">
        <v>6</v>
      </c>
      <c r="BR111" s="250" t="s">
        <v>6</v>
      </c>
      <c r="BS111" s="250" t="s">
        <v>40</v>
      </c>
      <c r="BT111" s="250" t="s">
        <v>119</v>
      </c>
      <c r="BU111" s="301" t="s">
        <v>6</v>
      </c>
      <c r="BV111" s="302" t="s">
        <v>6</v>
      </c>
      <c r="BW111" s="303" t="s">
        <v>6</v>
      </c>
      <c r="BX111" s="250" t="s">
        <v>6</v>
      </c>
      <c r="BY111" s="244" t="s">
        <v>6</v>
      </c>
      <c r="BZ111" s="250" t="s">
        <v>6</v>
      </c>
      <c r="CA111" s="244" t="s">
        <v>1629</v>
      </c>
      <c r="CB111" s="244" t="s">
        <v>6</v>
      </c>
      <c r="CC111" s="244" t="s">
        <v>6</v>
      </c>
      <c r="CD111" s="244" t="s">
        <v>6</v>
      </c>
    </row>
    <row r="112" spans="1:82" s="244" customFormat="1" ht="26" customHeight="1" x14ac:dyDescent="0.35">
      <c r="A112" s="259" t="s">
        <v>1646</v>
      </c>
      <c r="B112" s="259" t="s">
        <v>2880</v>
      </c>
      <c r="C112" s="244" t="s">
        <v>1540</v>
      </c>
      <c r="D112" s="259" t="s">
        <v>1567</v>
      </c>
      <c r="E112" s="256" t="s">
        <v>304</v>
      </c>
      <c r="F112" s="244" t="s">
        <v>2674</v>
      </c>
      <c r="G112" s="256" t="s">
        <v>1633</v>
      </c>
      <c r="H112" s="244" t="s">
        <v>3353</v>
      </c>
      <c r="I112" s="244" t="str">
        <f>IF(H112="","",VLOOKUP(H112,'Cost Categories'!$A$1:$B$66,2,FALSE))</f>
        <v>Personnel</v>
      </c>
      <c r="J112" s="244" t="s">
        <v>1757</v>
      </c>
      <c r="K112" s="244" t="str">
        <f>IF(J112="","",VLOOKUP(J112,'Cost Categories'!$A$70:$B$85,2,FALSE))</f>
        <v>Personnel</v>
      </c>
      <c r="L112" s="244" t="s">
        <v>3324</v>
      </c>
      <c r="M112" s="244" t="str">
        <f>IF(L112="","",VLOOKUP(L112,'Cost Categories'!$A$112:$B$133,2,FALSE))</f>
        <v>Operational</v>
      </c>
      <c r="N112" s="256" t="s">
        <v>3368</v>
      </c>
      <c r="O112" s="260" t="s">
        <v>13</v>
      </c>
      <c r="P112" s="256" t="s">
        <v>3369</v>
      </c>
      <c r="Q112" s="253" t="s">
        <v>3372</v>
      </c>
      <c r="R112" s="253" t="s">
        <v>13</v>
      </c>
      <c r="S112" s="256" t="s">
        <v>517</v>
      </c>
      <c r="T112" s="256" t="s">
        <v>1624</v>
      </c>
      <c r="U112" s="244" t="s">
        <v>1087</v>
      </c>
      <c r="V112" s="244" t="s">
        <v>1309</v>
      </c>
      <c r="W112" s="244" t="s">
        <v>217</v>
      </c>
      <c r="X112" s="246">
        <v>3.72</v>
      </c>
      <c r="Y112" s="246" t="s">
        <v>6</v>
      </c>
      <c r="Z112" s="246" t="s">
        <v>6</v>
      </c>
      <c r="AA112" s="246">
        <v>2.76</v>
      </c>
      <c r="AB112" s="246" t="s">
        <v>6</v>
      </c>
      <c r="AC112" s="246" t="s">
        <v>6</v>
      </c>
      <c r="AD112" s="246" t="s">
        <v>6</v>
      </c>
      <c r="AE112" s="279" t="s">
        <v>22</v>
      </c>
      <c r="AF112" s="48" t="s">
        <v>22</v>
      </c>
      <c r="AG112" s="244" t="s">
        <v>6</v>
      </c>
      <c r="AI112" s="246" t="s">
        <v>6</v>
      </c>
      <c r="AJ112" s="257" t="s">
        <v>6</v>
      </c>
      <c r="AK112" s="246" t="s">
        <v>6</v>
      </c>
      <c r="AL112" s="246" t="s">
        <v>6</v>
      </c>
      <c r="AM112" s="246" t="s">
        <v>6</v>
      </c>
      <c r="AN112" s="258">
        <v>308</v>
      </c>
      <c r="AO112" s="258">
        <v>12</v>
      </c>
      <c r="AP112" s="244" t="s">
        <v>1625</v>
      </c>
      <c r="AQ112" s="244" t="s">
        <v>1626</v>
      </c>
      <c r="AR112" s="250" t="s">
        <v>6</v>
      </c>
      <c r="AS112" s="250" t="s">
        <v>6</v>
      </c>
      <c r="AT112" s="250" t="s">
        <v>6</v>
      </c>
      <c r="AU112" s="250" t="s">
        <v>6</v>
      </c>
      <c r="AV112" s="250" t="s">
        <v>1305</v>
      </c>
      <c r="AW112" s="252" t="s">
        <v>1627</v>
      </c>
      <c r="AX112" s="252" t="s">
        <v>6</v>
      </c>
      <c r="AY112" s="250" t="s">
        <v>6</v>
      </c>
      <c r="AZ112" s="250" t="s">
        <v>6</v>
      </c>
      <c r="BA112" s="244" t="s">
        <v>381</v>
      </c>
      <c r="BB112" s="244" t="s">
        <v>119</v>
      </c>
      <c r="BC112" s="244" t="s">
        <v>383</v>
      </c>
      <c r="BD112" s="244" t="s">
        <v>119</v>
      </c>
      <c r="BE112" s="244" t="s">
        <v>6</v>
      </c>
      <c r="BF112" s="244" t="s">
        <v>6</v>
      </c>
      <c r="BG112" s="252" t="s">
        <v>6</v>
      </c>
      <c r="BH112" s="252" t="s">
        <v>6</v>
      </c>
      <c r="BI112" s="252" t="s">
        <v>6</v>
      </c>
      <c r="BJ112" s="252" t="s">
        <v>6</v>
      </c>
      <c r="BK112" s="252" t="s">
        <v>13</v>
      </c>
      <c r="BL112" s="252" t="s">
        <v>13</v>
      </c>
      <c r="BM112" s="250" t="s">
        <v>40</v>
      </c>
      <c r="BN112" s="250" t="s">
        <v>119</v>
      </c>
      <c r="BO112" s="250" t="s">
        <v>6</v>
      </c>
      <c r="BP112" s="250" t="s">
        <v>6</v>
      </c>
      <c r="BQ112" s="250" t="s">
        <v>6</v>
      </c>
      <c r="BR112" s="250" t="s">
        <v>6</v>
      </c>
      <c r="BS112" s="250" t="s">
        <v>40</v>
      </c>
      <c r="BT112" s="250" t="s">
        <v>119</v>
      </c>
      <c r="BU112" s="301" t="s">
        <v>6</v>
      </c>
      <c r="BV112" s="302" t="s">
        <v>6</v>
      </c>
      <c r="BW112" s="303" t="s">
        <v>6</v>
      </c>
      <c r="BX112" s="250" t="s">
        <v>6</v>
      </c>
      <c r="BY112" s="244" t="s">
        <v>6</v>
      </c>
      <c r="BZ112" s="250" t="s">
        <v>6</v>
      </c>
      <c r="CA112" s="244" t="s">
        <v>1629</v>
      </c>
      <c r="CB112" s="244" t="s">
        <v>6</v>
      </c>
      <c r="CC112" s="244" t="s">
        <v>6</v>
      </c>
      <c r="CD112" s="244" t="s">
        <v>6</v>
      </c>
    </row>
    <row r="113" spans="1:82" s="244" customFormat="1" ht="26" customHeight="1" x14ac:dyDescent="0.35">
      <c r="A113" s="259" t="s">
        <v>1646</v>
      </c>
      <c r="B113" s="259" t="s">
        <v>2880</v>
      </c>
      <c r="C113" s="244" t="s">
        <v>1561</v>
      </c>
      <c r="D113" s="259" t="s">
        <v>1567</v>
      </c>
      <c r="E113" s="256" t="s">
        <v>304</v>
      </c>
      <c r="F113" s="244" t="s">
        <v>2674</v>
      </c>
      <c r="G113" s="256" t="s">
        <v>1634</v>
      </c>
      <c r="H113" s="244" t="s">
        <v>7</v>
      </c>
      <c r="I113" s="244" t="str">
        <f>IF(H113="","",VLOOKUP(H113,'Cost Categories'!$A$1:$B$66,2,FALSE))</f>
        <v>Recurring services</v>
      </c>
      <c r="J113" s="244" t="s">
        <v>3297</v>
      </c>
      <c r="K113" s="244" t="str">
        <f>IF(J113="","",VLOOKUP(J113,'Cost Categories'!$A$70:$B$85,2,FALSE))</f>
        <v>Mixed</v>
      </c>
      <c r="L113" s="244" t="s">
        <v>3319</v>
      </c>
      <c r="M113" s="244" t="str">
        <f>IF(L113="","",VLOOKUP(L113,'Cost Categories'!$A$112:$B$133,2,FALSE))</f>
        <v>Operational</v>
      </c>
      <c r="N113" s="256" t="s">
        <v>3422</v>
      </c>
      <c r="O113" s="260" t="s">
        <v>13</v>
      </c>
      <c r="P113" s="256" t="s">
        <v>3370</v>
      </c>
      <c r="Q113" s="253" t="s">
        <v>3372</v>
      </c>
      <c r="R113" s="253" t="s">
        <v>13</v>
      </c>
      <c r="S113" s="256" t="s">
        <v>111</v>
      </c>
      <c r="T113" s="256" t="s">
        <v>1624</v>
      </c>
      <c r="U113" s="244" t="s">
        <v>1087</v>
      </c>
      <c r="V113" s="244" t="s">
        <v>1309</v>
      </c>
      <c r="W113" s="244" t="s">
        <v>217</v>
      </c>
      <c r="X113" s="246">
        <v>1.33</v>
      </c>
      <c r="Y113" s="246" t="s">
        <v>6</v>
      </c>
      <c r="Z113" s="246" t="s">
        <v>6</v>
      </c>
      <c r="AA113" s="246">
        <v>1.63</v>
      </c>
      <c r="AB113" s="246" t="s">
        <v>6</v>
      </c>
      <c r="AC113" s="246" t="s">
        <v>6</v>
      </c>
      <c r="AD113" s="246" t="s">
        <v>6</v>
      </c>
      <c r="AE113" s="279" t="s">
        <v>22</v>
      </c>
      <c r="AF113" s="48" t="s">
        <v>22</v>
      </c>
      <c r="AG113" s="244" t="s">
        <v>6</v>
      </c>
      <c r="AI113" s="246" t="s">
        <v>6</v>
      </c>
      <c r="AJ113" s="257" t="s">
        <v>6</v>
      </c>
      <c r="AK113" s="246" t="s">
        <v>6</v>
      </c>
      <c r="AL113" s="246" t="s">
        <v>6</v>
      </c>
      <c r="AM113" s="246" t="s">
        <v>6</v>
      </c>
      <c r="AN113" s="258">
        <v>308</v>
      </c>
      <c r="AO113" s="258">
        <v>12</v>
      </c>
      <c r="AP113" s="244" t="s">
        <v>1625</v>
      </c>
      <c r="AQ113" s="244" t="s">
        <v>1626</v>
      </c>
      <c r="AR113" s="250" t="s">
        <v>6</v>
      </c>
      <c r="AS113" s="250" t="s">
        <v>6</v>
      </c>
      <c r="AT113" s="250" t="s">
        <v>6</v>
      </c>
      <c r="AU113" s="250" t="s">
        <v>6</v>
      </c>
      <c r="AV113" s="250" t="s">
        <v>1305</v>
      </c>
      <c r="AW113" s="252" t="s">
        <v>1627</v>
      </c>
      <c r="AX113" s="252" t="s">
        <v>6</v>
      </c>
      <c r="AY113" s="252" t="s">
        <v>6</v>
      </c>
      <c r="AZ113" s="252" t="s">
        <v>6</v>
      </c>
      <c r="BA113" s="244" t="s">
        <v>381</v>
      </c>
      <c r="BB113" s="244" t="s">
        <v>119</v>
      </c>
      <c r="BC113" s="244" t="s">
        <v>383</v>
      </c>
      <c r="BD113" s="244" t="s">
        <v>119</v>
      </c>
      <c r="BE113" s="244" t="s">
        <v>6</v>
      </c>
      <c r="BF113" s="244" t="s">
        <v>6</v>
      </c>
      <c r="BG113" s="252" t="s">
        <v>6</v>
      </c>
      <c r="BH113" s="252" t="s">
        <v>6</v>
      </c>
      <c r="BI113" s="252" t="s">
        <v>6</v>
      </c>
      <c r="BJ113" s="252" t="s">
        <v>6</v>
      </c>
      <c r="BK113" s="252" t="s">
        <v>13</v>
      </c>
      <c r="BL113" s="252" t="s">
        <v>13</v>
      </c>
      <c r="BM113" s="250" t="s">
        <v>40</v>
      </c>
      <c r="BN113" s="250" t="s">
        <v>119</v>
      </c>
      <c r="BO113" s="250" t="s">
        <v>6</v>
      </c>
      <c r="BP113" s="250" t="s">
        <v>6</v>
      </c>
      <c r="BQ113" s="250" t="s">
        <v>6</v>
      </c>
      <c r="BR113" s="250" t="s">
        <v>6</v>
      </c>
      <c r="BS113" s="250" t="s">
        <v>40</v>
      </c>
      <c r="BT113" s="250" t="s">
        <v>119</v>
      </c>
      <c r="BU113" s="301" t="s">
        <v>6</v>
      </c>
      <c r="BV113" s="302" t="s">
        <v>6</v>
      </c>
      <c r="BW113" s="303" t="s">
        <v>6</v>
      </c>
      <c r="BX113" s="250" t="s">
        <v>6</v>
      </c>
      <c r="BY113" s="244" t="s">
        <v>6</v>
      </c>
      <c r="BZ113" s="250" t="s">
        <v>6</v>
      </c>
      <c r="CA113" s="244" t="s">
        <v>1629</v>
      </c>
      <c r="CB113" s="244" t="s">
        <v>6</v>
      </c>
      <c r="CC113" s="244" t="s">
        <v>6</v>
      </c>
      <c r="CD113" s="244" t="s">
        <v>6</v>
      </c>
    </row>
    <row r="114" spans="1:82" s="244" customFormat="1" ht="26" customHeight="1" x14ac:dyDescent="0.35">
      <c r="A114" s="259" t="s">
        <v>1646</v>
      </c>
      <c r="B114" s="259" t="s">
        <v>2880</v>
      </c>
      <c r="C114" s="244" t="s">
        <v>1567</v>
      </c>
      <c r="D114" s="259">
        <v>999</v>
      </c>
      <c r="E114" s="256" t="s">
        <v>304</v>
      </c>
      <c r="F114" s="244" t="s">
        <v>2674</v>
      </c>
      <c r="G114" s="256" t="s">
        <v>1635</v>
      </c>
      <c r="H114" s="244" t="s">
        <v>1578</v>
      </c>
      <c r="I114" s="244" t="str">
        <f>IF(H114="","",VLOOKUP(H114,'Cost Categories'!$A$1:$B$66,2,FALSE))</f>
        <v>Total</v>
      </c>
      <c r="J114" s="244" t="s">
        <v>3297</v>
      </c>
      <c r="K114" s="244" t="str">
        <f>IF(J114="","",VLOOKUP(J114,'Cost Categories'!$A$70:$B$85,2,FALSE))</f>
        <v>Mixed</v>
      </c>
      <c r="L114" s="244" t="s">
        <v>3297</v>
      </c>
      <c r="M114" s="244" t="str">
        <f>IF(L114="","",VLOOKUP(L114,'Cost Categories'!$A$112:$B$133,2,FALSE))</f>
        <v>Mixed</v>
      </c>
      <c r="N114" s="256" t="s">
        <v>3368</v>
      </c>
      <c r="O114" s="260" t="s">
        <v>13</v>
      </c>
      <c r="P114" s="256" t="s">
        <v>3416</v>
      </c>
      <c r="Q114" s="253" t="s">
        <v>3372</v>
      </c>
      <c r="R114" s="253" t="s">
        <v>13</v>
      </c>
      <c r="S114" s="256" t="s">
        <v>111</v>
      </c>
      <c r="T114" s="256" t="s">
        <v>1624</v>
      </c>
      <c r="U114" s="244" t="s">
        <v>1087</v>
      </c>
      <c r="V114" s="244" t="s">
        <v>1309</v>
      </c>
      <c r="W114" s="244" t="s">
        <v>217</v>
      </c>
      <c r="X114" s="246">
        <v>61.21</v>
      </c>
      <c r="Y114" s="246" t="s">
        <v>6</v>
      </c>
      <c r="Z114" s="246" t="s">
        <v>6</v>
      </c>
      <c r="AA114" s="246">
        <v>22.24</v>
      </c>
      <c r="AB114" s="246" t="s">
        <v>6</v>
      </c>
      <c r="AC114" s="246" t="s">
        <v>6</v>
      </c>
      <c r="AD114" s="246" t="s">
        <v>6</v>
      </c>
      <c r="AE114" s="279" t="s">
        <v>22</v>
      </c>
      <c r="AF114" s="48" t="s">
        <v>22</v>
      </c>
      <c r="AG114" s="244" t="s">
        <v>6</v>
      </c>
      <c r="AI114" s="246" t="s">
        <v>6</v>
      </c>
      <c r="AJ114" s="257" t="s">
        <v>6</v>
      </c>
      <c r="AK114" s="246" t="s">
        <v>6</v>
      </c>
      <c r="AL114" s="246" t="s">
        <v>6</v>
      </c>
      <c r="AM114" s="246" t="s">
        <v>6</v>
      </c>
      <c r="AN114" s="258">
        <v>308</v>
      </c>
      <c r="AO114" s="258">
        <v>12</v>
      </c>
      <c r="AP114" s="244" t="s">
        <v>1625</v>
      </c>
      <c r="AQ114" s="244" t="s">
        <v>1626</v>
      </c>
      <c r="AR114" s="250" t="s">
        <v>6</v>
      </c>
      <c r="AS114" s="250" t="s">
        <v>6</v>
      </c>
      <c r="AT114" s="250" t="s">
        <v>6</v>
      </c>
      <c r="AU114" s="250" t="s">
        <v>6</v>
      </c>
      <c r="AV114" s="250" t="s">
        <v>1305</v>
      </c>
      <c r="AW114" s="252" t="s">
        <v>1627</v>
      </c>
      <c r="AX114" s="252" t="s">
        <v>6</v>
      </c>
      <c r="AY114" s="252" t="s">
        <v>6</v>
      </c>
      <c r="AZ114" s="252" t="s">
        <v>6</v>
      </c>
      <c r="BA114" s="244" t="s">
        <v>381</v>
      </c>
      <c r="BB114" s="244" t="s">
        <v>119</v>
      </c>
      <c r="BC114" s="244" t="s">
        <v>383</v>
      </c>
      <c r="BD114" s="244" t="s">
        <v>119</v>
      </c>
      <c r="BE114" s="244" t="s">
        <v>6</v>
      </c>
      <c r="BF114" s="244" t="s">
        <v>6</v>
      </c>
      <c r="BG114" s="252" t="s">
        <v>6</v>
      </c>
      <c r="BH114" s="252" t="s">
        <v>6</v>
      </c>
      <c r="BI114" s="252" t="s">
        <v>6</v>
      </c>
      <c r="BJ114" s="252" t="s">
        <v>6</v>
      </c>
      <c r="BK114" s="252" t="s">
        <v>13</v>
      </c>
      <c r="BL114" s="252" t="s">
        <v>13</v>
      </c>
      <c r="BM114" s="250" t="s">
        <v>40</v>
      </c>
      <c r="BN114" s="250" t="s">
        <v>119</v>
      </c>
      <c r="BO114" s="250" t="s">
        <v>6</v>
      </c>
      <c r="BP114" s="250" t="s">
        <v>6</v>
      </c>
      <c r="BQ114" s="250" t="s">
        <v>6</v>
      </c>
      <c r="BR114" s="250" t="s">
        <v>6</v>
      </c>
      <c r="BS114" s="250" t="s">
        <v>40</v>
      </c>
      <c r="BT114" s="250" t="s">
        <v>119</v>
      </c>
      <c r="BU114" s="304" t="s">
        <v>3062</v>
      </c>
      <c r="BV114" s="305" t="s">
        <v>118</v>
      </c>
      <c r="BW114" s="305" t="s">
        <v>118</v>
      </c>
      <c r="BX114" s="250" t="s">
        <v>6</v>
      </c>
      <c r="BY114" s="244" t="s">
        <v>6</v>
      </c>
      <c r="BZ114" s="250" t="s">
        <v>6</v>
      </c>
      <c r="CA114" s="244" t="s">
        <v>1629</v>
      </c>
      <c r="CB114" s="244" t="s">
        <v>6</v>
      </c>
      <c r="CC114" s="244" t="s">
        <v>6</v>
      </c>
      <c r="CD114" s="244" t="s">
        <v>6</v>
      </c>
    </row>
    <row r="115" spans="1:82" s="244" customFormat="1" ht="32.75" customHeight="1" x14ac:dyDescent="0.35">
      <c r="A115" s="259" t="s">
        <v>1647</v>
      </c>
      <c r="B115" s="259" t="s">
        <v>2880</v>
      </c>
      <c r="C115" s="244" t="s">
        <v>1538</v>
      </c>
      <c r="D115" s="259" t="s">
        <v>1571</v>
      </c>
      <c r="E115" s="256" t="s">
        <v>304</v>
      </c>
      <c r="F115" s="244" t="s">
        <v>2674</v>
      </c>
      <c r="G115" s="256" t="s">
        <v>1648</v>
      </c>
      <c r="H115" s="244" t="s">
        <v>3351</v>
      </c>
      <c r="I115" s="244" t="str">
        <f>IF(H115="","",VLOOKUP(H115,'Cost Categories'!$A$1:$B$66,2,FALSE))</f>
        <v>Personnel</v>
      </c>
      <c r="J115" s="244" t="s">
        <v>3271</v>
      </c>
      <c r="K115" s="244" t="str">
        <f>IF(J115="","",VLOOKUP(J115,'Cost Categories'!$A$70:$B$85,2,FALSE))</f>
        <v>Personnel</v>
      </c>
      <c r="L115" s="244" t="s">
        <v>3307</v>
      </c>
      <c r="M115" s="244" t="str">
        <f>IF(L115="","",VLOOKUP(L115,'Cost Categories'!$A$112:$B$133,2,FALSE))</f>
        <v>Primary service delivery</v>
      </c>
      <c r="N115" s="256" t="s">
        <v>3368</v>
      </c>
      <c r="O115" s="260" t="s">
        <v>13</v>
      </c>
      <c r="P115" s="256" t="s">
        <v>3369</v>
      </c>
      <c r="Q115" s="253" t="s">
        <v>3372</v>
      </c>
      <c r="R115" s="253" t="s">
        <v>13</v>
      </c>
      <c r="S115" s="256" t="s">
        <v>517</v>
      </c>
      <c r="T115" s="256" t="s">
        <v>1649</v>
      </c>
      <c r="U115" s="244" t="s">
        <v>1087</v>
      </c>
      <c r="V115" s="244" t="s">
        <v>1309</v>
      </c>
      <c r="W115" s="244" t="s">
        <v>217</v>
      </c>
      <c r="X115" s="246">
        <v>7.93</v>
      </c>
      <c r="Y115" s="246" t="s">
        <v>6</v>
      </c>
      <c r="Z115" s="246" t="s">
        <v>6</v>
      </c>
      <c r="AA115" s="246" t="s">
        <v>6</v>
      </c>
      <c r="AB115" s="246" t="s">
        <v>6</v>
      </c>
      <c r="AC115" s="246" t="s">
        <v>6</v>
      </c>
      <c r="AD115" s="246" t="s">
        <v>6</v>
      </c>
      <c r="AE115" s="279" t="s">
        <v>22</v>
      </c>
      <c r="AF115" s="48" t="s">
        <v>22</v>
      </c>
      <c r="AG115" s="244" t="s">
        <v>110</v>
      </c>
      <c r="AI115" s="246" t="s">
        <v>6</v>
      </c>
      <c r="AJ115" s="257" t="s">
        <v>6</v>
      </c>
      <c r="AK115" s="246" t="s">
        <v>6</v>
      </c>
      <c r="AL115" s="246" t="s">
        <v>1650</v>
      </c>
      <c r="AM115" s="246">
        <v>350042</v>
      </c>
      <c r="AN115" s="258">
        <v>44160</v>
      </c>
      <c r="AO115" s="258">
        <v>11.5</v>
      </c>
      <c r="AP115" s="244" t="s">
        <v>1625</v>
      </c>
      <c r="AQ115" s="244" t="s">
        <v>1651</v>
      </c>
      <c r="AR115" s="250" t="s">
        <v>1652</v>
      </c>
      <c r="AS115" s="250" t="s">
        <v>118</v>
      </c>
      <c r="AT115" s="250" t="s">
        <v>184</v>
      </c>
      <c r="AU115" s="250" t="s">
        <v>1650</v>
      </c>
      <c r="AV115" s="250" t="s">
        <v>1301</v>
      </c>
      <c r="AW115" s="252" t="s">
        <v>1653</v>
      </c>
      <c r="AX115" s="252" t="s">
        <v>118</v>
      </c>
      <c r="AY115" s="252" t="s">
        <v>1654</v>
      </c>
      <c r="AZ115" s="252" t="s">
        <v>118</v>
      </c>
      <c r="BA115" s="244" t="s">
        <v>381</v>
      </c>
      <c r="BB115" s="244" t="s">
        <v>118</v>
      </c>
      <c r="BC115" s="244" t="s">
        <v>383</v>
      </c>
      <c r="BD115" s="244" t="s">
        <v>118</v>
      </c>
      <c r="BE115" s="244" t="s">
        <v>6</v>
      </c>
      <c r="BF115" s="244" t="s">
        <v>6</v>
      </c>
      <c r="BG115" s="252" t="s">
        <v>2516</v>
      </c>
      <c r="BH115" s="252" t="s">
        <v>118</v>
      </c>
      <c r="BI115" s="252" t="s">
        <v>1655</v>
      </c>
      <c r="BJ115" s="252" t="s">
        <v>119</v>
      </c>
      <c r="BK115" s="252" t="s">
        <v>13</v>
      </c>
      <c r="BL115" s="252" t="s">
        <v>13</v>
      </c>
      <c r="BM115" s="250" t="s">
        <v>40</v>
      </c>
      <c r="BN115" s="250" t="s">
        <v>118</v>
      </c>
      <c r="BO115" s="250" t="s">
        <v>13</v>
      </c>
      <c r="BP115" s="250" t="s">
        <v>13</v>
      </c>
      <c r="BQ115" s="250" t="s">
        <v>160</v>
      </c>
      <c r="BR115" s="250" t="s">
        <v>118</v>
      </c>
      <c r="BS115" s="250" t="s">
        <v>40</v>
      </c>
      <c r="BT115" s="250" t="s">
        <v>118</v>
      </c>
      <c r="BU115" s="255" t="s">
        <v>6</v>
      </c>
      <c r="BV115" s="250" t="s">
        <v>6</v>
      </c>
      <c r="BW115" s="244" t="s">
        <v>210</v>
      </c>
      <c r="BX115" s="250" t="s">
        <v>119</v>
      </c>
      <c r="BY115" s="244" t="s">
        <v>6</v>
      </c>
      <c r="BZ115" s="250" t="s">
        <v>6</v>
      </c>
      <c r="CA115" s="244" t="s">
        <v>1656</v>
      </c>
      <c r="CB115" s="244" t="s">
        <v>911</v>
      </c>
      <c r="CC115" s="244" t="s">
        <v>1657</v>
      </c>
      <c r="CD115" s="244" t="s">
        <v>118</v>
      </c>
    </row>
    <row r="116" spans="1:82" s="244" customFormat="1" ht="32.75" customHeight="1" x14ac:dyDescent="0.35">
      <c r="A116" s="259" t="s">
        <v>1647</v>
      </c>
      <c r="B116" s="259" t="s">
        <v>2880</v>
      </c>
      <c r="C116" s="244" t="s">
        <v>1548</v>
      </c>
      <c r="D116" s="259" t="s">
        <v>1571</v>
      </c>
      <c r="E116" s="256" t="s">
        <v>304</v>
      </c>
      <c r="F116" s="244" t="s">
        <v>2674</v>
      </c>
      <c r="G116" s="256" t="s">
        <v>1658</v>
      </c>
      <c r="H116" s="244" t="s">
        <v>3353</v>
      </c>
      <c r="I116" s="244" t="str">
        <f>IF(H116="","",VLOOKUP(H116,'Cost Categories'!$A$1:$B$66,2,FALSE))</f>
        <v>Personnel</v>
      </c>
      <c r="J116" s="244" t="s">
        <v>1757</v>
      </c>
      <c r="K116" s="244" t="str">
        <f>IF(J116="","",VLOOKUP(J116,'Cost Categories'!$A$70:$B$85,2,FALSE))</f>
        <v>Personnel</v>
      </c>
      <c r="L116" s="244" t="s">
        <v>3324</v>
      </c>
      <c r="M116" s="244" t="str">
        <f>IF(L116="","",VLOOKUP(L116,'Cost Categories'!$A$112:$B$133,2,FALSE))</f>
        <v>Operational</v>
      </c>
      <c r="N116" s="256" t="s">
        <v>3368</v>
      </c>
      <c r="O116" s="260" t="s">
        <v>13</v>
      </c>
      <c r="P116" s="256" t="s">
        <v>3369</v>
      </c>
      <c r="Q116" s="253" t="s">
        <v>3372</v>
      </c>
      <c r="R116" s="253" t="s">
        <v>13</v>
      </c>
      <c r="S116" s="279" t="s">
        <v>111</v>
      </c>
      <c r="T116" s="256" t="s">
        <v>1649</v>
      </c>
      <c r="U116" s="244" t="s">
        <v>1087</v>
      </c>
      <c r="V116" s="244" t="s">
        <v>1309</v>
      </c>
      <c r="W116" s="244" t="s">
        <v>217</v>
      </c>
      <c r="X116" s="246">
        <v>1.86</v>
      </c>
      <c r="Y116" s="246" t="s">
        <v>6</v>
      </c>
      <c r="Z116" s="246" t="s">
        <v>6</v>
      </c>
      <c r="AA116" s="246" t="s">
        <v>6</v>
      </c>
      <c r="AB116" s="246" t="s">
        <v>6</v>
      </c>
      <c r="AC116" s="246" t="s">
        <v>6</v>
      </c>
      <c r="AD116" s="246" t="s">
        <v>6</v>
      </c>
      <c r="AE116" s="279" t="s">
        <v>22</v>
      </c>
      <c r="AF116" s="48" t="s">
        <v>22</v>
      </c>
      <c r="AG116" s="244" t="s">
        <v>110</v>
      </c>
      <c r="AI116" s="246" t="s">
        <v>6</v>
      </c>
      <c r="AJ116" s="257" t="s">
        <v>6</v>
      </c>
      <c r="AK116" s="246" t="s">
        <v>6</v>
      </c>
      <c r="AL116" s="246" t="s">
        <v>1650</v>
      </c>
      <c r="AM116" s="246">
        <v>82026</v>
      </c>
      <c r="AN116" s="258">
        <v>44160</v>
      </c>
      <c r="AO116" s="258">
        <v>11.5</v>
      </c>
      <c r="AP116" s="244" t="s">
        <v>1625</v>
      </c>
      <c r="AQ116" s="244" t="s">
        <v>1659</v>
      </c>
      <c r="AR116" s="250" t="s">
        <v>1652</v>
      </c>
      <c r="AS116" s="250" t="s">
        <v>118</v>
      </c>
      <c r="AT116" s="250" t="s">
        <v>184</v>
      </c>
      <c r="AU116" s="250" t="s">
        <v>1650</v>
      </c>
      <c r="AV116" s="250" t="s">
        <v>1301</v>
      </c>
      <c r="AW116" s="252" t="s">
        <v>1653</v>
      </c>
      <c r="AX116" s="252" t="s">
        <v>118</v>
      </c>
      <c r="AY116" s="252" t="s">
        <v>1660</v>
      </c>
      <c r="AZ116" s="252" t="s">
        <v>118</v>
      </c>
      <c r="BA116" s="244" t="s">
        <v>381</v>
      </c>
      <c r="BB116" s="244" t="s">
        <v>118</v>
      </c>
      <c r="BC116" s="244" t="s">
        <v>383</v>
      </c>
      <c r="BD116" s="244" t="s">
        <v>118</v>
      </c>
      <c r="BE116" s="244" t="s">
        <v>6</v>
      </c>
      <c r="BF116" s="244" t="s">
        <v>6</v>
      </c>
      <c r="BG116" s="252" t="s">
        <v>2516</v>
      </c>
      <c r="BH116" s="252" t="s">
        <v>118</v>
      </c>
      <c r="BI116" s="252" t="s">
        <v>1655</v>
      </c>
      <c r="BJ116" s="252" t="s">
        <v>119</v>
      </c>
      <c r="BK116" s="252" t="s">
        <v>13</v>
      </c>
      <c r="BL116" s="252" t="s">
        <v>13</v>
      </c>
      <c r="BM116" s="250" t="s">
        <v>40</v>
      </c>
      <c r="BN116" s="250" t="s">
        <v>118</v>
      </c>
      <c r="BO116" s="250" t="s">
        <v>13</v>
      </c>
      <c r="BP116" s="250" t="s">
        <v>13</v>
      </c>
      <c r="BQ116" s="250" t="s">
        <v>160</v>
      </c>
      <c r="BR116" s="250" t="s">
        <v>118</v>
      </c>
      <c r="BS116" s="250" t="s">
        <v>40</v>
      </c>
      <c r="BT116" s="250" t="s">
        <v>118</v>
      </c>
      <c r="BU116" s="255" t="s">
        <v>6</v>
      </c>
      <c r="BV116" s="250" t="s">
        <v>6</v>
      </c>
      <c r="BW116" s="244" t="s">
        <v>210</v>
      </c>
      <c r="BX116" s="250" t="s">
        <v>119</v>
      </c>
      <c r="BY116" s="244" t="s">
        <v>6</v>
      </c>
      <c r="BZ116" s="250" t="s">
        <v>6</v>
      </c>
      <c r="CA116" s="244" t="s">
        <v>1656</v>
      </c>
      <c r="CB116" s="244" t="s">
        <v>911</v>
      </c>
      <c r="CC116" s="244" t="s">
        <v>1657</v>
      </c>
      <c r="CD116" s="244" t="s">
        <v>118</v>
      </c>
    </row>
    <row r="117" spans="1:82" s="244" customFormat="1" ht="32.75" customHeight="1" x14ac:dyDescent="0.35">
      <c r="A117" s="259" t="s">
        <v>1647</v>
      </c>
      <c r="B117" s="259" t="s">
        <v>2880</v>
      </c>
      <c r="C117" s="244" t="s">
        <v>356</v>
      </c>
      <c r="D117" s="259" t="s">
        <v>1571</v>
      </c>
      <c r="E117" s="256" t="s">
        <v>304</v>
      </c>
      <c r="F117" s="244" t="s">
        <v>2674</v>
      </c>
      <c r="G117" s="244" t="s">
        <v>1661</v>
      </c>
      <c r="H117" s="244" t="s">
        <v>1623</v>
      </c>
      <c r="I117" s="244" t="str">
        <f>IF(H117="","",VLOOKUP(H117,'Cost Categories'!$A$1:$B$66,2,FALSE))</f>
        <v>Recurring goods</v>
      </c>
      <c r="J117" s="244" t="s">
        <v>3288</v>
      </c>
      <c r="K117" s="244" t="str">
        <f>IF(J117="","",VLOOKUP(J117,'Cost Categories'!$A$70:$B$85,2,FALSE))</f>
        <v>Recurrent - other</v>
      </c>
      <c r="L117" s="244" t="s">
        <v>3307</v>
      </c>
      <c r="M117" s="244" t="str">
        <f>IF(L117="","",VLOOKUP(L117,'Cost Categories'!$A$112:$B$133,2,FALSE))</f>
        <v>Primary service delivery</v>
      </c>
      <c r="N117" s="256" t="s">
        <v>3368</v>
      </c>
      <c r="O117" s="260" t="s">
        <v>1245</v>
      </c>
      <c r="P117" s="256" t="s">
        <v>3371</v>
      </c>
      <c r="Q117" s="253" t="s">
        <v>3372</v>
      </c>
      <c r="R117" s="253" t="s">
        <v>13</v>
      </c>
      <c r="S117" s="256" t="s">
        <v>111</v>
      </c>
      <c r="T117" s="256" t="s">
        <v>1649</v>
      </c>
      <c r="U117" s="244" t="s">
        <v>1087</v>
      </c>
      <c r="V117" s="244" t="s">
        <v>1309</v>
      </c>
      <c r="W117" s="244" t="s">
        <v>217</v>
      </c>
      <c r="X117" s="246">
        <v>9.15</v>
      </c>
      <c r="Y117" s="246" t="s">
        <v>6</v>
      </c>
      <c r="Z117" s="246" t="s">
        <v>6</v>
      </c>
      <c r="AA117" s="246" t="s">
        <v>6</v>
      </c>
      <c r="AB117" s="246" t="s">
        <v>6</v>
      </c>
      <c r="AC117" s="246" t="s">
        <v>6</v>
      </c>
      <c r="AD117" s="246" t="s">
        <v>6</v>
      </c>
      <c r="AE117" s="279" t="s">
        <v>22</v>
      </c>
      <c r="AF117" s="48" t="s">
        <v>22</v>
      </c>
      <c r="AG117" s="244" t="s">
        <v>110</v>
      </c>
      <c r="AI117" s="246" t="s">
        <v>6</v>
      </c>
      <c r="AJ117" s="257" t="s">
        <v>6</v>
      </c>
      <c r="AK117" s="246" t="s">
        <v>6</v>
      </c>
      <c r="AL117" s="246" t="s">
        <v>1650</v>
      </c>
      <c r="AM117" s="246">
        <v>404064</v>
      </c>
      <c r="AN117" s="258">
        <v>44160</v>
      </c>
      <c r="AO117" s="258">
        <v>11.5</v>
      </c>
      <c r="AP117" s="244" t="s">
        <v>1625</v>
      </c>
      <c r="AQ117" s="244" t="s">
        <v>1662</v>
      </c>
      <c r="AR117" s="250" t="s">
        <v>1652</v>
      </c>
      <c r="AS117" s="250" t="s">
        <v>118</v>
      </c>
      <c r="AT117" s="250" t="s">
        <v>184</v>
      </c>
      <c r="AU117" s="250" t="s">
        <v>1650</v>
      </c>
      <c r="AV117" s="250" t="s">
        <v>1301</v>
      </c>
      <c r="AW117" s="252" t="s">
        <v>1663</v>
      </c>
      <c r="AX117" s="252" t="s">
        <v>118</v>
      </c>
      <c r="AY117" s="252" t="s">
        <v>1664</v>
      </c>
      <c r="AZ117" s="252" t="s">
        <v>118</v>
      </c>
      <c r="BA117" s="244" t="s">
        <v>381</v>
      </c>
      <c r="BB117" s="244" t="s">
        <v>118</v>
      </c>
      <c r="BC117" s="244" t="s">
        <v>383</v>
      </c>
      <c r="BD117" s="244" t="s">
        <v>118</v>
      </c>
      <c r="BE117" s="244" t="s">
        <v>261</v>
      </c>
      <c r="BF117" s="244" t="s">
        <v>118</v>
      </c>
      <c r="BG117" s="252" t="s">
        <v>2516</v>
      </c>
      <c r="BH117" s="252" t="s">
        <v>118</v>
      </c>
      <c r="BI117" s="252" t="s">
        <v>1655</v>
      </c>
      <c r="BJ117" s="252" t="s">
        <v>119</v>
      </c>
      <c r="BK117" s="252" t="s">
        <v>13</v>
      </c>
      <c r="BL117" s="252" t="s">
        <v>13</v>
      </c>
      <c r="BM117" s="250" t="s">
        <v>40</v>
      </c>
      <c r="BN117" s="250" t="s">
        <v>118</v>
      </c>
      <c r="BO117" s="250" t="s">
        <v>13</v>
      </c>
      <c r="BP117" s="250" t="s">
        <v>13</v>
      </c>
      <c r="BQ117" s="250" t="s">
        <v>160</v>
      </c>
      <c r="BR117" s="250" t="s">
        <v>118</v>
      </c>
      <c r="BS117" s="250" t="s">
        <v>40</v>
      </c>
      <c r="BT117" s="250" t="s">
        <v>118</v>
      </c>
      <c r="BU117" s="255" t="s">
        <v>6</v>
      </c>
      <c r="BV117" s="250" t="s">
        <v>6</v>
      </c>
      <c r="BW117" s="244" t="s">
        <v>210</v>
      </c>
      <c r="BX117" s="250" t="s">
        <v>119</v>
      </c>
      <c r="BY117" s="244" t="s">
        <v>6</v>
      </c>
      <c r="BZ117" s="250" t="s">
        <v>6</v>
      </c>
      <c r="CA117" s="244" t="s">
        <v>1656</v>
      </c>
      <c r="CB117" s="244" t="s">
        <v>911</v>
      </c>
      <c r="CC117" s="244" t="s">
        <v>1657</v>
      </c>
      <c r="CD117" s="244" t="s">
        <v>118</v>
      </c>
    </row>
    <row r="118" spans="1:82" s="244" customFormat="1" ht="32.75" customHeight="1" x14ac:dyDescent="0.35">
      <c r="A118" s="259" t="s">
        <v>1647</v>
      </c>
      <c r="B118" s="259" t="s">
        <v>2880</v>
      </c>
      <c r="C118" s="244" t="s">
        <v>1555</v>
      </c>
      <c r="D118" s="259" t="s">
        <v>1571</v>
      </c>
      <c r="E118" s="256" t="s">
        <v>304</v>
      </c>
      <c r="F118" s="244" t="s">
        <v>2674</v>
      </c>
      <c r="G118" s="256" t="s">
        <v>1665</v>
      </c>
      <c r="H118" s="244" t="s">
        <v>359</v>
      </c>
      <c r="I118" s="244" t="str">
        <f>IF(H118="","",VLOOKUP(H118,'Cost Categories'!$A$1:$B$66,2,FALSE))</f>
        <v>Capital</v>
      </c>
      <c r="J118" s="244" t="s">
        <v>3276</v>
      </c>
      <c r="K118" s="244" t="str">
        <f>IF(J118="","",VLOOKUP(J118,'Cost Categories'!$A$70:$B$85,2,FALSE))</f>
        <v>Capital</v>
      </c>
      <c r="L118" s="244" t="s">
        <v>3417</v>
      </c>
      <c r="M118" s="244" t="str">
        <f>IF(L118="","",VLOOKUP(L118,'Cost Categories'!$A$112:$B$133,2,FALSE))</f>
        <v>Primary service delivery</v>
      </c>
      <c r="N118" s="256" t="s">
        <v>3368</v>
      </c>
      <c r="O118" s="260" t="s">
        <v>1245</v>
      </c>
      <c r="P118" s="256" t="s">
        <v>3369</v>
      </c>
      <c r="Q118" s="253" t="s">
        <v>3372</v>
      </c>
      <c r="R118" s="253" t="s">
        <v>13</v>
      </c>
      <c r="S118" s="256" t="s">
        <v>1666</v>
      </c>
      <c r="T118" s="256" t="s">
        <v>1649</v>
      </c>
      <c r="U118" s="244" t="s">
        <v>1087</v>
      </c>
      <c r="V118" s="244" t="s">
        <v>1309</v>
      </c>
      <c r="W118" s="244" t="s">
        <v>217</v>
      </c>
      <c r="X118" s="246">
        <v>0.59</v>
      </c>
      <c r="Y118" s="246" t="s">
        <v>6</v>
      </c>
      <c r="Z118" s="246" t="s">
        <v>6</v>
      </c>
      <c r="AA118" s="246" t="s">
        <v>6</v>
      </c>
      <c r="AB118" s="246" t="s">
        <v>6</v>
      </c>
      <c r="AC118" s="246" t="s">
        <v>6</v>
      </c>
      <c r="AD118" s="246" t="s">
        <v>6</v>
      </c>
      <c r="AE118" s="279" t="s">
        <v>22</v>
      </c>
      <c r="AF118" s="48" t="s">
        <v>22</v>
      </c>
      <c r="AG118" s="244" t="s">
        <v>110</v>
      </c>
      <c r="AI118" s="246" t="s">
        <v>6</v>
      </c>
      <c r="AJ118" s="257" t="s">
        <v>6</v>
      </c>
      <c r="AK118" s="246" t="s">
        <v>6</v>
      </c>
      <c r="AL118" s="246" t="s">
        <v>1650</v>
      </c>
      <c r="AM118" s="246">
        <v>25952</v>
      </c>
      <c r="AN118" s="258">
        <v>44160</v>
      </c>
      <c r="AO118" s="258">
        <v>11.5</v>
      </c>
      <c r="AP118" s="244" t="s">
        <v>1625</v>
      </c>
      <c r="AQ118" s="244" t="s">
        <v>1667</v>
      </c>
      <c r="AR118" s="250" t="s">
        <v>1652</v>
      </c>
      <c r="AS118" s="250" t="s">
        <v>118</v>
      </c>
      <c r="AT118" s="250" t="s">
        <v>184</v>
      </c>
      <c r="AU118" s="250" t="s">
        <v>1650</v>
      </c>
      <c r="AV118" s="250" t="s">
        <v>1301</v>
      </c>
      <c r="AW118" s="252" t="s">
        <v>1668</v>
      </c>
      <c r="AX118" s="252" t="s">
        <v>118</v>
      </c>
      <c r="AY118" s="250" t="s">
        <v>1669</v>
      </c>
      <c r="AZ118" s="250" t="s">
        <v>118</v>
      </c>
      <c r="BA118" s="244" t="s">
        <v>381</v>
      </c>
      <c r="BB118" s="244" t="s">
        <v>118</v>
      </c>
      <c r="BC118" s="244" t="s">
        <v>383</v>
      </c>
      <c r="BD118" s="244" t="s">
        <v>118</v>
      </c>
      <c r="BE118" s="244" t="s">
        <v>261</v>
      </c>
      <c r="BF118" s="244" t="s">
        <v>118</v>
      </c>
      <c r="BG118" s="252" t="s">
        <v>2516</v>
      </c>
      <c r="BH118" s="252" t="s">
        <v>118</v>
      </c>
      <c r="BI118" s="252" t="s">
        <v>1655</v>
      </c>
      <c r="BJ118" s="252" t="s">
        <v>119</v>
      </c>
      <c r="BK118" s="252" t="s">
        <v>13</v>
      </c>
      <c r="BL118" s="252" t="s">
        <v>13</v>
      </c>
      <c r="BM118" s="250" t="s">
        <v>40</v>
      </c>
      <c r="BN118" s="250" t="s">
        <v>118</v>
      </c>
      <c r="BO118" s="250" t="s">
        <v>13</v>
      </c>
      <c r="BP118" s="250" t="s">
        <v>13</v>
      </c>
      <c r="BQ118" s="250" t="s">
        <v>160</v>
      </c>
      <c r="BR118" s="250" t="s">
        <v>118</v>
      </c>
      <c r="BS118" s="250" t="s">
        <v>40</v>
      </c>
      <c r="BT118" s="250" t="s">
        <v>118</v>
      </c>
      <c r="BU118" s="255" t="s">
        <v>6</v>
      </c>
      <c r="BV118" s="250" t="s">
        <v>6</v>
      </c>
      <c r="BW118" s="244" t="s">
        <v>210</v>
      </c>
      <c r="BX118" s="250" t="s">
        <v>119</v>
      </c>
      <c r="BY118" s="244" t="s">
        <v>173</v>
      </c>
      <c r="BZ118" s="250" t="s">
        <v>118</v>
      </c>
      <c r="CA118" s="244" t="s">
        <v>1656</v>
      </c>
      <c r="CB118" s="244" t="s">
        <v>911</v>
      </c>
      <c r="CC118" s="244" t="s">
        <v>1657</v>
      </c>
      <c r="CD118" s="244" t="s">
        <v>118</v>
      </c>
    </row>
    <row r="119" spans="1:82" s="244" customFormat="1" ht="32.75" customHeight="1" x14ac:dyDescent="0.35">
      <c r="A119" s="259" t="s">
        <v>1647</v>
      </c>
      <c r="B119" s="259" t="s">
        <v>2880</v>
      </c>
      <c r="C119" s="244" t="s">
        <v>1540</v>
      </c>
      <c r="D119" s="259" t="s">
        <v>1571</v>
      </c>
      <c r="E119" s="256" t="s">
        <v>304</v>
      </c>
      <c r="F119" s="244" t="s">
        <v>2674</v>
      </c>
      <c r="G119" s="256" t="s">
        <v>1670</v>
      </c>
      <c r="H119" s="244" t="s">
        <v>3418</v>
      </c>
      <c r="I119" s="244" t="str">
        <f>IF(H119="","",VLOOKUP(H119,'Cost Categories'!$A$1:$B$66,2,FALSE))</f>
        <v>Recurring services</v>
      </c>
      <c r="J119" s="244" t="s">
        <v>3297</v>
      </c>
      <c r="K119" s="244" t="str">
        <f>IF(J119="","",VLOOKUP(J119,'Cost Categories'!$A$70:$B$85,2,FALSE))</f>
        <v>Mixed</v>
      </c>
      <c r="L119" s="244" t="s">
        <v>3324</v>
      </c>
      <c r="M119" s="244" t="str">
        <f>IF(L119="","",VLOOKUP(L119,'Cost Categories'!$A$112:$B$133,2,FALSE))</f>
        <v>Operational</v>
      </c>
      <c r="N119" s="256" t="s">
        <v>3368</v>
      </c>
      <c r="O119" s="260" t="s">
        <v>13</v>
      </c>
      <c r="P119" s="256" t="s">
        <v>3371</v>
      </c>
      <c r="Q119" s="253" t="s">
        <v>3372</v>
      </c>
      <c r="R119" s="253" t="s">
        <v>13</v>
      </c>
      <c r="S119" s="256" t="s">
        <v>111</v>
      </c>
      <c r="T119" s="256" t="s">
        <v>1649</v>
      </c>
      <c r="U119" s="244" t="s">
        <v>1087</v>
      </c>
      <c r="V119" s="244" t="s">
        <v>1309</v>
      </c>
      <c r="W119" s="244" t="s">
        <v>217</v>
      </c>
      <c r="X119" s="246">
        <v>1.0900000000000001</v>
      </c>
      <c r="Y119" s="246" t="s">
        <v>6</v>
      </c>
      <c r="Z119" s="246" t="s">
        <v>6</v>
      </c>
      <c r="AA119" s="246" t="s">
        <v>6</v>
      </c>
      <c r="AB119" s="246" t="s">
        <v>6</v>
      </c>
      <c r="AC119" s="246" t="s">
        <v>6</v>
      </c>
      <c r="AD119" s="246" t="s">
        <v>6</v>
      </c>
      <c r="AE119" s="279" t="s">
        <v>22</v>
      </c>
      <c r="AF119" s="48" t="s">
        <v>22</v>
      </c>
      <c r="AG119" s="244" t="s">
        <v>110</v>
      </c>
      <c r="AI119" s="246" t="s">
        <v>6</v>
      </c>
      <c r="AJ119" s="257" t="s">
        <v>6</v>
      </c>
      <c r="AK119" s="246" t="s">
        <v>6</v>
      </c>
      <c r="AL119" s="246" t="s">
        <v>1650</v>
      </c>
      <c r="AM119" s="246">
        <v>48134</v>
      </c>
      <c r="AN119" s="258">
        <v>44160</v>
      </c>
      <c r="AO119" s="258">
        <v>11.5</v>
      </c>
      <c r="AP119" s="244" t="s">
        <v>1625</v>
      </c>
      <c r="AQ119" s="244" t="s">
        <v>1671</v>
      </c>
      <c r="AR119" s="250" t="s">
        <v>1652</v>
      </c>
      <c r="AS119" s="250" t="s">
        <v>118</v>
      </c>
      <c r="AT119" s="250" t="s">
        <v>184</v>
      </c>
      <c r="AU119" s="250" t="s">
        <v>1650</v>
      </c>
      <c r="AV119" s="250" t="s">
        <v>1301</v>
      </c>
      <c r="AW119" s="252" t="s">
        <v>1672</v>
      </c>
      <c r="AX119" s="252" t="s">
        <v>118</v>
      </c>
      <c r="AY119" s="250" t="s">
        <v>1673</v>
      </c>
      <c r="AZ119" s="250" t="s">
        <v>118</v>
      </c>
      <c r="BA119" s="244" t="s">
        <v>381</v>
      </c>
      <c r="BB119" s="244" t="s">
        <v>118</v>
      </c>
      <c r="BC119" s="244" t="s">
        <v>383</v>
      </c>
      <c r="BD119" s="244" t="s">
        <v>118</v>
      </c>
      <c r="BE119" s="244" t="s">
        <v>6</v>
      </c>
      <c r="BF119" s="244" t="s">
        <v>6</v>
      </c>
      <c r="BG119" s="252" t="s">
        <v>2516</v>
      </c>
      <c r="BH119" s="252" t="s">
        <v>118</v>
      </c>
      <c r="BI119" s="252" t="s">
        <v>1655</v>
      </c>
      <c r="BJ119" s="252" t="s">
        <v>119</v>
      </c>
      <c r="BK119" s="252" t="s">
        <v>13</v>
      </c>
      <c r="BL119" s="252" t="s">
        <v>13</v>
      </c>
      <c r="BM119" s="250" t="s">
        <v>40</v>
      </c>
      <c r="BN119" s="250" t="s">
        <v>118</v>
      </c>
      <c r="BO119" s="250" t="s">
        <v>13</v>
      </c>
      <c r="BP119" s="250" t="s">
        <v>13</v>
      </c>
      <c r="BQ119" s="250" t="s">
        <v>160</v>
      </c>
      <c r="BR119" s="250" t="s">
        <v>118</v>
      </c>
      <c r="BS119" s="250" t="s">
        <v>40</v>
      </c>
      <c r="BT119" s="250" t="s">
        <v>118</v>
      </c>
      <c r="BU119" s="255" t="s">
        <v>6</v>
      </c>
      <c r="BV119" s="250" t="s">
        <v>6</v>
      </c>
      <c r="BW119" s="244" t="s">
        <v>210</v>
      </c>
      <c r="BX119" s="250" t="s">
        <v>119</v>
      </c>
      <c r="BY119" s="244" t="s">
        <v>6</v>
      </c>
      <c r="BZ119" s="250" t="s">
        <v>6</v>
      </c>
      <c r="CA119" s="244" t="s">
        <v>1656</v>
      </c>
      <c r="CB119" s="244" t="s">
        <v>911</v>
      </c>
      <c r="CC119" s="244" t="s">
        <v>1657</v>
      </c>
      <c r="CD119" s="244" t="s">
        <v>118</v>
      </c>
    </row>
    <row r="120" spans="1:82" s="244" customFormat="1" ht="32.75" customHeight="1" x14ac:dyDescent="0.35">
      <c r="A120" s="259" t="s">
        <v>1647</v>
      </c>
      <c r="B120" s="259" t="s">
        <v>2880</v>
      </c>
      <c r="C120" s="244" t="s">
        <v>1561</v>
      </c>
      <c r="D120" s="259" t="s">
        <v>1571</v>
      </c>
      <c r="E120" s="256" t="s">
        <v>304</v>
      </c>
      <c r="F120" s="244" t="s">
        <v>2674</v>
      </c>
      <c r="G120" s="256" t="s">
        <v>1674</v>
      </c>
      <c r="H120" s="244" t="s">
        <v>360</v>
      </c>
      <c r="I120" s="244" t="str">
        <f>IF(H120="","",VLOOKUP(H120,'Cost Categories'!$A$1:$B$66,2,FALSE))</f>
        <v>Unspecified</v>
      </c>
      <c r="J120" s="244" t="s">
        <v>3297</v>
      </c>
      <c r="K120" s="244" t="str">
        <f>IF(J120="","",VLOOKUP(J120,'Cost Categories'!$A$70:$B$85,2,FALSE))</f>
        <v>Mixed</v>
      </c>
      <c r="L120" s="244" t="s">
        <v>3324</v>
      </c>
      <c r="M120" s="244" t="str">
        <f>IF(L120="","",VLOOKUP(L120,'Cost Categories'!$A$112:$B$133,2,FALSE))</f>
        <v>Operational</v>
      </c>
      <c r="N120" s="256" t="s">
        <v>3368</v>
      </c>
      <c r="O120" s="260" t="s">
        <v>13</v>
      </c>
      <c r="P120" s="256" t="s">
        <v>3371</v>
      </c>
      <c r="Q120" s="253" t="s">
        <v>3372</v>
      </c>
      <c r="R120" s="253" t="s">
        <v>13</v>
      </c>
      <c r="S120" s="256" t="s">
        <v>111</v>
      </c>
      <c r="T120" s="256" t="s">
        <v>1649</v>
      </c>
      <c r="U120" s="244" t="s">
        <v>1087</v>
      </c>
      <c r="V120" s="244" t="s">
        <v>1309</v>
      </c>
      <c r="W120" s="244" t="s">
        <v>217</v>
      </c>
      <c r="X120" s="246">
        <v>0.82</v>
      </c>
      <c r="Y120" s="246" t="s">
        <v>6</v>
      </c>
      <c r="Z120" s="246" t="s">
        <v>6</v>
      </c>
      <c r="AA120" s="246" t="s">
        <v>6</v>
      </c>
      <c r="AB120" s="246" t="s">
        <v>6</v>
      </c>
      <c r="AC120" s="246" t="s">
        <v>6</v>
      </c>
      <c r="AD120" s="246" t="s">
        <v>6</v>
      </c>
      <c r="AE120" s="279" t="s">
        <v>22</v>
      </c>
      <c r="AF120" s="48" t="s">
        <v>22</v>
      </c>
      <c r="AG120" s="244" t="s">
        <v>110</v>
      </c>
      <c r="AI120" s="246" t="s">
        <v>6</v>
      </c>
      <c r="AJ120" s="257" t="s">
        <v>6</v>
      </c>
      <c r="AK120" s="246" t="s">
        <v>6</v>
      </c>
      <c r="AL120" s="246" t="s">
        <v>1650</v>
      </c>
      <c r="AM120" s="246">
        <v>36022</v>
      </c>
      <c r="AN120" s="258">
        <v>44160</v>
      </c>
      <c r="AO120" s="258">
        <v>11.5</v>
      </c>
      <c r="AP120" s="244" t="s">
        <v>1625</v>
      </c>
      <c r="AQ120" s="244" t="s">
        <v>1675</v>
      </c>
      <c r="AR120" s="250" t="s">
        <v>1652</v>
      </c>
      <c r="AS120" s="250" t="s">
        <v>118</v>
      </c>
      <c r="AT120" s="250" t="s">
        <v>184</v>
      </c>
      <c r="AU120" s="250" t="s">
        <v>1650</v>
      </c>
      <c r="AV120" s="250" t="s">
        <v>1301</v>
      </c>
      <c r="AW120" s="252" t="s">
        <v>1676</v>
      </c>
      <c r="AX120" s="252" t="s">
        <v>118</v>
      </c>
      <c r="AY120" s="250" t="s">
        <v>1560</v>
      </c>
      <c r="AZ120" s="250" t="s">
        <v>6</v>
      </c>
      <c r="BA120" s="244" t="s">
        <v>381</v>
      </c>
      <c r="BB120" s="244" t="s">
        <v>118</v>
      </c>
      <c r="BC120" s="244" t="s">
        <v>383</v>
      </c>
      <c r="BD120" s="244" t="s">
        <v>118</v>
      </c>
      <c r="BE120" s="244" t="s">
        <v>6</v>
      </c>
      <c r="BF120" s="244" t="s">
        <v>6</v>
      </c>
      <c r="BG120" s="252" t="s">
        <v>2516</v>
      </c>
      <c r="BH120" s="252" t="s">
        <v>118</v>
      </c>
      <c r="BI120" s="252" t="s">
        <v>1655</v>
      </c>
      <c r="BJ120" s="252" t="s">
        <v>119</v>
      </c>
      <c r="BK120" s="252" t="s">
        <v>13</v>
      </c>
      <c r="BL120" s="252" t="s">
        <v>13</v>
      </c>
      <c r="BM120" s="250" t="s">
        <v>40</v>
      </c>
      <c r="BN120" s="250" t="s">
        <v>118</v>
      </c>
      <c r="BO120" s="250" t="s">
        <v>13</v>
      </c>
      <c r="BP120" s="250" t="s">
        <v>13</v>
      </c>
      <c r="BQ120" s="250" t="s">
        <v>160</v>
      </c>
      <c r="BR120" s="250" t="s">
        <v>118</v>
      </c>
      <c r="BS120" s="250" t="s">
        <v>40</v>
      </c>
      <c r="BT120" s="250" t="s">
        <v>118</v>
      </c>
      <c r="BU120" s="255" t="s">
        <v>6</v>
      </c>
      <c r="BV120" s="250" t="s">
        <v>6</v>
      </c>
      <c r="BW120" s="244" t="s">
        <v>210</v>
      </c>
      <c r="BX120" s="250" t="s">
        <v>119</v>
      </c>
      <c r="BY120" s="244" t="s">
        <v>6</v>
      </c>
      <c r="BZ120" s="250" t="s">
        <v>6</v>
      </c>
      <c r="CA120" s="244" t="s">
        <v>1656</v>
      </c>
      <c r="CB120" s="244" t="s">
        <v>911</v>
      </c>
      <c r="CC120" s="244" t="s">
        <v>1657</v>
      </c>
      <c r="CD120" s="244" t="s">
        <v>118</v>
      </c>
    </row>
    <row r="121" spans="1:82" s="244" customFormat="1" ht="32.75" customHeight="1" x14ac:dyDescent="0.35">
      <c r="A121" s="259" t="s">
        <v>1647</v>
      </c>
      <c r="B121" s="259" t="s">
        <v>2880</v>
      </c>
      <c r="C121" s="244" t="s">
        <v>1567</v>
      </c>
      <c r="D121" s="259" t="s">
        <v>1571</v>
      </c>
      <c r="E121" s="256" t="s">
        <v>304</v>
      </c>
      <c r="F121" s="244" t="s">
        <v>2674</v>
      </c>
      <c r="G121" s="256" t="s">
        <v>1677</v>
      </c>
      <c r="H121" s="244" t="s">
        <v>3354</v>
      </c>
      <c r="I121" s="244" t="str">
        <f>IF(H121="","",VLOOKUP(H121,'Cost Categories'!$A$1:$B$66,2,FALSE))</f>
        <v>Overhead</v>
      </c>
      <c r="J121" s="244" t="s">
        <v>3297</v>
      </c>
      <c r="K121" s="244" t="str">
        <f>IF(J121="","",VLOOKUP(J121,'Cost Categories'!$A$70:$B$85,2,FALSE))</f>
        <v>Mixed</v>
      </c>
      <c r="L121" s="244" t="s">
        <v>3324</v>
      </c>
      <c r="M121" s="244" t="str">
        <f>IF(L121="","",VLOOKUP(L121,'Cost Categories'!$A$112:$B$133,2,FALSE))</f>
        <v>Operational</v>
      </c>
      <c r="N121" s="256" t="s">
        <v>3368</v>
      </c>
      <c r="O121" s="260" t="s">
        <v>13</v>
      </c>
      <c r="P121" s="256" t="s">
        <v>3370</v>
      </c>
      <c r="Q121" s="253" t="s">
        <v>3372</v>
      </c>
      <c r="R121" s="253" t="s">
        <v>13</v>
      </c>
      <c r="S121" s="256" t="s">
        <v>111</v>
      </c>
      <c r="T121" s="256" t="s">
        <v>1649</v>
      </c>
      <c r="U121" s="244" t="s">
        <v>1087</v>
      </c>
      <c r="V121" s="244" t="s">
        <v>1309</v>
      </c>
      <c r="W121" s="244" t="s">
        <v>217</v>
      </c>
      <c r="X121" s="246">
        <v>1.22</v>
      </c>
      <c r="Y121" s="246" t="s">
        <v>6</v>
      </c>
      <c r="Z121" s="246" t="s">
        <v>6</v>
      </c>
      <c r="AA121" s="246" t="s">
        <v>6</v>
      </c>
      <c r="AB121" s="246" t="s">
        <v>6</v>
      </c>
      <c r="AC121" s="246" t="s">
        <v>6</v>
      </c>
      <c r="AD121" s="246" t="s">
        <v>6</v>
      </c>
      <c r="AE121" s="279" t="s">
        <v>22</v>
      </c>
      <c r="AF121" s="48" t="s">
        <v>22</v>
      </c>
      <c r="AG121" s="244" t="s">
        <v>110</v>
      </c>
      <c r="AI121" s="246" t="s">
        <v>6</v>
      </c>
      <c r="AJ121" s="257" t="s">
        <v>6</v>
      </c>
      <c r="AK121" s="246" t="s">
        <v>6</v>
      </c>
      <c r="AL121" s="246" t="s">
        <v>1650</v>
      </c>
      <c r="AM121" s="246">
        <v>53872</v>
      </c>
      <c r="AN121" s="258">
        <v>44160</v>
      </c>
      <c r="AO121" s="258">
        <v>11.5</v>
      </c>
      <c r="AP121" s="244" t="s">
        <v>1625</v>
      </c>
      <c r="AQ121" s="244" t="s">
        <v>1678</v>
      </c>
      <c r="AR121" s="250" t="s">
        <v>1652</v>
      </c>
      <c r="AS121" s="250" t="s">
        <v>118</v>
      </c>
      <c r="AT121" s="250" t="s">
        <v>184</v>
      </c>
      <c r="AU121" s="250" t="s">
        <v>1650</v>
      </c>
      <c r="AV121" s="250" t="s">
        <v>1301</v>
      </c>
      <c r="AW121" s="252" t="s">
        <v>1676</v>
      </c>
      <c r="AX121" s="252" t="s">
        <v>118</v>
      </c>
      <c r="AY121" s="250" t="s">
        <v>1679</v>
      </c>
      <c r="AZ121" s="250" t="s">
        <v>118</v>
      </c>
      <c r="BA121" s="244" t="s">
        <v>382</v>
      </c>
      <c r="BB121" s="244" t="s">
        <v>118</v>
      </c>
      <c r="BC121" s="244" t="s">
        <v>384</v>
      </c>
      <c r="BD121" s="244" t="s">
        <v>118</v>
      </c>
      <c r="BE121" s="244" t="s">
        <v>13</v>
      </c>
      <c r="BF121" s="244" t="s">
        <v>13</v>
      </c>
      <c r="BG121" s="252" t="s">
        <v>2516</v>
      </c>
      <c r="BH121" s="252" t="s">
        <v>118</v>
      </c>
      <c r="BI121" s="252" t="s">
        <v>1655</v>
      </c>
      <c r="BJ121" s="252" t="s">
        <v>119</v>
      </c>
      <c r="BK121" s="252" t="s">
        <v>13</v>
      </c>
      <c r="BL121" s="252" t="s">
        <v>13</v>
      </c>
      <c r="BM121" s="250" t="s">
        <v>40</v>
      </c>
      <c r="BN121" s="250" t="s">
        <v>118</v>
      </c>
      <c r="BO121" s="250" t="s">
        <v>13</v>
      </c>
      <c r="BP121" s="250" t="s">
        <v>13</v>
      </c>
      <c r="BQ121" s="250" t="s">
        <v>160</v>
      </c>
      <c r="BR121" s="250" t="s">
        <v>118</v>
      </c>
      <c r="BS121" s="250" t="s">
        <v>40</v>
      </c>
      <c r="BT121" s="250" t="s">
        <v>118</v>
      </c>
      <c r="BU121" s="255" t="s">
        <v>6</v>
      </c>
      <c r="BV121" s="250" t="s">
        <v>6</v>
      </c>
      <c r="BW121" s="244" t="s">
        <v>210</v>
      </c>
      <c r="BX121" s="250" t="s">
        <v>119</v>
      </c>
      <c r="BY121" s="244" t="s">
        <v>6</v>
      </c>
      <c r="BZ121" s="250" t="s">
        <v>6</v>
      </c>
      <c r="CA121" s="244" t="s">
        <v>1656</v>
      </c>
      <c r="CB121" s="244" t="s">
        <v>911</v>
      </c>
      <c r="CC121" s="244" t="s">
        <v>1657</v>
      </c>
      <c r="CD121" s="244" t="s">
        <v>118</v>
      </c>
    </row>
    <row r="122" spans="1:82" s="244" customFormat="1" ht="32.75" customHeight="1" x14ac:dyDescent="0.35">
      <c r="A122" s="259" t="s">
        <v>1647</v>
      </c>
      <c r="B122" s="259" t="s">
        <v>2880</v>
      </c>
      <c r="C122" s="244" t="s">
        <v>1571</v>
      </c>
      <c r="D122" s="259">
        <v>999</v>
      </c>
      <c r="E122" s="256" t="s">
        <v>304</v>
      </c>
      <c r="F122" s="244" t="s">
        <v>2674</v>
      </c>
      <c r="G122" s="256" t="s">
        <v>1680</v>
      </c>
      <c r="H122" s="244" t="s">
        <v>1578</v>
      </c>
      <c r="I122" s="244" t="str">
        <f>IF(H122="","",VLOOKUP(H122,'Cost Categories'!$A$1:$B$66,2,FALSE))</f>
        <v>Total</v>
      </c>
      <c r="J122" s="244" t="s">
        <v>3297</v>
      </c>
      <c r="K122" s="244" t="str">
        <f>IF(J122="","",VLOOKUP(J122,'Cost Categories'!$A$70:$B$85,2,FALSE))</f>
        <v>Mixed</v>
      </c>
      <c r="L122" s="244" t="s">
        <v>3297</v>
      </c>
      <c r="M122" s="244" t="str">
        <f>IF(L122="","",VLOOKUP(L122,'Cost Categories'!$A$112:$B$133,2,FALSE))</f>
        <v>Mixed</v>
      </c>
      <c r="N122" s="256" t="s">
        <v>3368</v>
      </c>
      <c r="O122" s="260" t="s">
        <v>13</v>
      </c>
      <c r="P122" s="256" t="s">
        <v>3416</v>
      </c>
      <c r="Q122" s="253" t="s">
        <v>3372</v>
      </c>
      <c r="R122" s="253" t="s">
        <v>13</v>
      </c>
      <c r="S122" s="256" t="s">
        <v>111</v>
      </c>
      <c r="T122" s="256" t="s">
        <v>1649</v>
      </c>
      <c r="U122" s="244" t="s">
        <v>1087</v>
      </c>
      <c r="V122" s="244" t="s">
        <v>1309</v>
      </c>
      <c r="W122" s="244" t="s">
        <v>217</v>
      </c>
      <c r="X122" s="246">
        <v>22.65</v>
      </c>
      <c r="Y122" s="246" t="s">
        <v>6</v>
      </c>
      <c r="Z122" s="246" t="s">
        <v>6</v>
      </c>
      <c r="AA122" s="246" t="s">
        <v>6</v>
      </c>
      <c r="AB122" s="246" t="s">
        <v>6</v>
      </c>
      <c r="AC122" s="246" t="s">
        <v>6</v>
      </c>
      <c r="AD122" s="246" t="s">
        <v>6</v>
      </c>
      <c r="AE122" s="279" t="s">
        <v>22</v>
      </c>
      <c r="AF122" s="48" t="s">
        <v>22</v>
      </c>
      <c r="AG122" s="244" t="s">
        <v>110</v>
      </c>
      <c r="AI122" s="246" t="s">
        <v>6</v>
      </c>
      <c r="AJ122" s="257" t="s">
        <v>6</v>
      </c>
      <c r="AK122" s="246" t="s">
        <v>1681</v>
      </c>
      <c r="AL122" s="246" t="s">
        <v>1650</v>
      </c>
      <c r="AM122" s="246">
        <v>1000112</v>
      </c>
      <c r="AN122" s="258">
        <v>44160</v>
      </c>
      <c r="AO122" s="258">
        <v>11.5</v>
      </c>
      <c r="AP122" s="244" t="s">
        <v>1625</v>
      </c>
      <c r="AQ122" s="244" t="s">
        <v>1682</v>
      </c>
      <c r="AR122" s="250" t="s">
        <v>1652</v>
      </c>
      <c r="AS122" s="250" t="s">
        <v>118</v>
      </c>
      <c r="AT122" s="250" t="s">
        <v>184</v>
      </c>
      <c r="AU122" s="250" t="s">
        <v>1650</v>
      </c>
      <c r="AV122" s="250" t="s">
        <v>1301</v>
      </c>
      <c r="AW122" s="252" t="s">
        <v>1683</v>
      </c>
      <c r="AX122" s="252" t="s">
        <v>6</v>
      </c>
      <c r="AY122" s="250" t="s">
        <v>6</v>
      </c>
      <c r="AZ122" s="250" t="s">
        <v>6</v>
      </c>
      <c r="BB122" s="244" t="s">
        <v>6</v>
      </c>
      <c r="BC122" s="244" t="s">
        <v>22</v>
      </c>
      <c r="BD122" s="244" t="s">
        <v>118</v>
      </c>
      <c r="BE122" s="244" t="s">
        <v>22</v>
      </c>
      <c r="BF122" s="244" t="s">
        <v>13</v>
      </c>
      <c r="BG122" s="252" t="s">
        <v>2516</v>
      </c>
      <c r="BH122" s="252" t="s">
        <v>118</v>
      </c>
      <c r="BI122" s="252" t="s">
        <v>6</v>
      </c>
      <c r="BJ122" s="252" t="s">
        <v>6</v>
      </c>
      <c r="BK122" s="252" t="s">
        <v>13</v>
      </c>
      <c r="BL122" s="252" t="s">
        <v>13</v>
      </c>
      <c r="BM122" s="250" t="s">
        <v>40</v>
      </c>
      <c r="BN122" s="250" t="s">
        <v>118</v>
      </c>
      <c r="BO122" s="250" t="s">
        <v>13</v>
      </c>
      <c r="BP122" s="250" t="s">
        <v>13</v>
      </c>
      <c r="BQ122" s="250" t="s">
        <v>160</v>
      </c>
      <c r="BR122" s="250" t="s">
        <v>118</v>
      </c>
      <c r="BS122" s="250" t="s">
        <v>40</v>
      </c>
      <c r="BT122" s="250" t="s">
        <v>118</v>
      </c>
      <c r="BU122" s="255" t="s">
        <v>6</v>
      </c>
      <c r="BV122" s="250" t="s">
        <v>6</v>
      </c>
      <c r="BW122" s="244" t="s">
        <v>210</v>
      </c>
      <c r="BX122" s="250" t="s">
        <v>119</v>
      </c>
      <c r="BY122" s="244" t="s">
        <v>6</v>
      </c>
      <c r="BZ122" s="250" t="s">
        <v>6</v>
      </c>
      <c r="CA122" s="244" t="s">
        <v>1656</v>
      </c>
      <c r="CB122" s="244" t="s">
        <v>911</v>
      </c>
      <c r="CC122" s="244" t="s">
        <v>1657</v>
      </c>
      <c r="CD122" s="244" t="s">
        <v>118</v>
      </c>
    </row>
    <row r="123" spans="1:82" s="244" customFormat="1" ht="39" customHeight="1" x14ac:dyDescent="0.35">
      <c r="A123" s="259" t="s">
        <v>1684</v>
      </c>
      <c r="B123" s="259" t="s">
        <v>2880</v>
      </c>
      <c r="C123" s="244" t="s">
        <v>1538</v>
      </c>
      <c r="D123" s="259" t="s">
        <v>1573</v>
      </c>
      <c r="E123" s="256" t="s">
        <v>304</v>
      </c>
      <c r="F123" s="244" t="s">
        <v>2674</v>
      </c>
      <c r="G123" s="256" t="s">
        <v>1685</v>
      </c>
      <c r="H123" s="244" t="s">
        <v>3351</v>
      </c>
      <c r="I123" s="244" t="str">
        <f>IF(H123="","",VLOOKUP(H123,'Cost Categories'!$A$1:$B$66,2,FALSE))</f>
        <v>Personnel</v>
      </c>
      <c r="J123" s="244" t="s">
        <v>3271</v>
      </c>
      <c r="K123" s="244" t="str">
        <f>IF(J123="","",VLOOKUP(J123,'Cost Categories'!$A$70:$B$85,2,FALSE))</f>
        <v>Personnel</v>
      </c>
      <c r="L123" s="244" t="s">
        <v>3307</v>
      </c>
      <c r="M123" s="244" t="str">
        <f>IF(L123="","",VLOOKUP(L123,'Cost Categories'!$A$112:$B$133,2,FALSE))</f>
        <v>Primary service delivery</v>
      </c>
      <c r="N123" s="256" t="s">
        <v>3368</v>
      </c>
      <c r="O123" s="260" t="s">
        <v>13</v>
      </c>
      <c r="P123" s="256" t="s">
        <v>3369</v>
      </c>
      <c r="Q123" s="253" t="s">
        <v>3372</v>
      </c>
      <c r="R123" s="253" t="s">
        <v>13</v>
      </c>
      <c r="S123" s="256" t="s">
        <v>517</v>
      </c>
      <c r="T123" s="256" t="s">
        <v>1649</v>
      </c>
      <c r="U123" s="244" t="s">
        <v>1087</v>
      </c>
      <c r="V123" s="244" t="s">
        <v>1309</v>
      </c>
      <c r="W123" s="244" t="s">
        <v>217</v>
      </c>
      <c r="X123" s="246">
        <v>4.95</v>
      </c>
      <c r="Y123" s="246" t="s">
        <v>6</v>
      </c>
      <c r="Z123" s="246" t="s">
        <v>6</v>
      </c>
      <c r="AA123" s="246" t="s">
        <v>6</v>
      </c>
      <c r="AB123" s="246" t="s">
        <v>6</v>
      </c>
      <c r="AC123" s="246" t="s">
        <v>6</v>
      </c>
      <c r="AD123" s="246" t="s">
        <v>6</v>
      </c>
      <c r="AE123" s="279" t="s">
        <v>22</v>
      </c>
      <c r="AF123" s="48" t="s">
        <v>22</v>
      </c>
      <c r="AG123" s="244" t="s">
        <v>110</v>
      </c>
      <c r="AI123" s="246" t="s">
        <v>6</v>
      </c>
      <c r="AJ123" s="257" t="s">
        <v>6</v>
      </c>
      <c r="AK123" s="246" t="s">
        <v>6</v>
      </c>
      <c r="AL123" s="246" t="s">
        <v>1650</v>
      </c>
      <c r="AM123" s="246">
        <v>350042</v>
      </c>
      <c r="AN123" s="258">
        <v>70656</v>
      </c>
      <c r="AO123" s="258">
        <v>11.5</v>
      </c>
      <c r="AP123" s="244" t="s">
        <v>1625</v>
      </c>
      <c r="AQ123" s="244" t="s">
        <v>1651</v>
      </c>
      <c r="AR123" s="250" t="s">
        <v>1652</v>
      </c>
      <c r="AS123" s="250" t="s">
        <v>118</v>
      </c>
      <c r="AT123" s="250" t="s">
        <v>184</v>
      </c>
      <c r="AU123" s="250" t="s">
        <v>1650</v>
      </c>
      <c r="AV123" s="250" t="s">
        <v>1301</v>
      </c>
      <c r="AW123" s="252" t="s">
        <v>1653</v>
      </c>
      <c r="AX123" s="252" t="s">
        <v>118</v>
      </c>
      <c r="AY123" s="250" t="s">
        <v>1654</v>
      </c>
      <c r="AZ123" s="250" t="s">
        <v>118</v>
      </c>
      <c r="BA123" s="244" t="s">
        <v>381</v>
      </c>
      <c r="BB123" s="244" t="s">
        <v>118</v>
      </c>
      <c r="BC123" s="244" t="s">
        <v>383</v>
      </c>
      <c r="BD123" s="244" t="s">
        <v>118</v>
      </c>
      <c r="BE123" s="244" t="s">
        <v>6</v>
      </c>
      <c r="BF123" s="244" t="s">
        <v>6</v>
      </c>
      <c r="BG123" s="252" t="s">
        <v>167</v>
      </c>
      <c r="BH123" s="252" t="s">
        <v>118</v>
      </c>
      <c r="BI123" s="252" t="s">
        <v>134</v>
      </c>
      <c r="BJ123" s="252" t="s">
        <v>119</v>
      </c>
      <c r="BK123" s="252" t="s">
        <v>13</v>
      </c>
      <c r="BL123" s="252" t="s">
        <v>13</v>
      </c>
      <c r="BM123" s="250" t="s">
        <v>41</v>
      </c>
      <c r="BN123" s="250" t="s">
        <v>118</v>
      </c>
      <c r="BO123" s="250" t="s">
        <v>13</v>
      </c>
      <c r="BP123" s="250" t="s">
        <v>13</v>
      </c>
      <c r="BQ123" s="250" t="s">
        <v>167</v>
      </c>
      <c r="BR123" s="250" t="s">
        <v>118</v>
      </c>
      <c r="BS123" s="250" t="s">
        <v>41</v>
      </c>
      <c r="BT123" s="250" t="s">
        <v>118</v>
      </c>
      <c r="BU123" s="255" t="s">
        <v>6</v>
      </c>
      <c r="BV123" s="250" t="s">
        <v>6</v>
      </c>
      <c r="BW123" s="244" t="s">
        <v>210</v>
      </c>
      <c r="BX123" s="250" t="s">
        <v>119</v>
      </c>
      <c r="BY123" s="244" t="s">
        <v>6</v>
      </c>
      <c r="BZ123" s="250" t="s">
        <v>6</v>
      </c>
      <c r="CA123" s="244" t="s">
        <v>184</v>
      </c>
      <c r="CB123" s="244" t="s">
        <v>911</v>
      </c>
      <c r="CC123" s="244" t="s">
        <v>1657</v>
      </c>
      <c r="CD123" s="244" t="s">
        <v>118</v>
      </c>
    </row>
    <row r="124" spans="1:82" s="244" customFormat="1" ht="39" customHeight="1" x14ac:dyDescent="0.35">
      <c r="A124" s="259" t="s">
        <v>1684</v>
      </c>
      <c r="B124" s="259" t="s">
        <v>2880</v>
      </c>
      <c r="C124" s="244" t="s">
        <v>1548</v>
      </c>
      <c r="D124" s="259" t="s">
        <v>1573</v>
      </c>
      <c r="E124" s="256" t="s">
        <v>304</v>
      </c>
      <c r="F124" s="244" t="s">
        <v>2674</v>
      </c>
      <c r="G124" s="256" t="s">
        <v>1686</v>
      </c>
      <c r="H124" s="244" t="s">
        <v>3353</v>
      </c>
      <c r="I124" s="244" t="str">
        <f>IF(H124="","",VLOOKUP(H124,'Cost Categories'!$A$1:$B$66,2,FALSE))</f>
        <v>Personnel</v>
      </c>
      <c r="J124" s="244" t="s">
        <v>1757</v>
      </c>
      <c r="K124" s="244" t="str">
        <f>IF(J124="","",VLOOKUP(J124,'Cost Categories'!$A$70:$B$85,2,FALSE))</f>
        <v>Personnel</v>
      </c>
      <c r="L124" s="244" t="s">
        <v>3324</v>
      </c>
      <c r="M124" s="244" t="str">
        <f>IF(L124="","",VLOOKUP(L124,'Cost Categories'!$A$112:$B$133,2,FALSE))</f>
        <v>Operational</v>
      </c>
      <c r="N124" s="256" t="s">
        <v>3368</v>
      </c>
      <c r="O124" s="260" t="s">
        <v>13</v>
      </c>
      <c r="P124" s="256" t="s">
        <v>3369</v>
      </c>
      <c r="Q124" s="253" t="s">
        <v>3372</v>
      </c>
      <c r="R124" s="253" t="s">
        <v>13</v>
      </c>
      <c r="S124" s="256" t="s">
        <v>111</v>
      </c>
      <c r="T124" s="256" t="s">
        <v>1649</v>
      </c>
      <c r="U124" s="244" t="s">
        <v>1087</v>
      </c>
      <c r="V124" s="244" t="s">
        <v>1309</v>
      </c>
      <c r="W124" s="244" t="s">
        <v>217</v>
      </c>
      <c r="X124" s="246">
        <v>0.84</v>
      </c>
      <c r="Y124" s="246" t="s">
        <v>6</v>
      </c>
      <c r="Z124" s="246" t="s">
        <v>6</v>
      </c>
      <c r="AA124" s="246" t="s">
        <v>6</v>
      </c>
      <c r="AB124" s="246" t="s">
        <v>6</v>
      </c>
      <c r="AC124" s="246" t="s">
        <v>6</v>
      </c>
      <c r="AD124" s="246" t="s">
        <v>6</v>
      </c>
      <c r="AE124" s="279" t="s">
        <v>22</v>
      </c>
      <c r="AF124" s="48" t="s">
        <v>22</v>
      </c>
      <c r="AG124" s="244" t="s">
        <v>110</v>
      </c>
      <c r="AI124" s="246" t="s">
        <v>6</v>
      </c>
      <c r="AJ124" s="257" t="s">
        <v>6</v>
      </c>
      <c r="AK124" s="246" t="s">
        <v>6</v>
      </c>
      <c r="AL124" s="246" t="s">
        <v>1650</v>
      </c>
      <c r="AM124" s="246">
        <v>59092</v>
      </c>
      <c r="AN124" s="258">
        <v>70656</v>
      </c>
      <c r="AO124" s="258">
        <v>11.5</v>
      </c>
      <c r="AP124" s="244" t="s">
        <v>1625</v>
      </c>
      <c r="AQ124" s="244" t="s">
        <v>1687</v>
      </c>
      <c r="AR124" s="250" t="s">
        <v>1652</v>
      </c>
      <c r="AS124" s="250" t="s">
        <v>118</v>
      </c>
      <c r="AT124" s="250" t="s">
        <v>184</v>
      </c>
      <c r="AU124" s="250" t="s">
        <v>1650</v>
      </c>
      <c r="AV124" s="250" t="s">
        <v>1301</v>
      </c>
      <c r="AW124" s="252" t="s">
        <v>1653</v>
      </c>
      <c r="AX124" s="252" t="s">
        <v>118</v>
      </c>
      <c r="AY124" s="252" t="s">
        <v>1688</v>
      </c>
      <c r="AZ124" s="252" t="s">
        <v>118</v>
      </c>
      <c r="BA124" s="244" t="s">
        <v>381</v>
      </c>
      <c r="BB124" s="244" t="s">
        <v>118</v>
      </c>
      <c r="BC124" s="244" t="s">
        <v>383</v>
      </c>
      <c r="BD124" s="244" t="s">
        <v>118</v>
      </c>
      <c r="BE124" s="244" t="s">
        <v>6</v>
      </c>
      <c r="BF124" s="244" t="s">
        <v>6</v>
      </c>
      <c r="BG124" s="252" t="s">
        <v>167</v>
      </c>
      <c r="BH124" s="252" t="s">
        <v>118</v>
      </c>
      <c r="BI124" s="252" t="s">
        <v>134</v>
      </c>
      <c r="BJ124" s="252" t="s">
        <v>119</v>
      </c>
      <c r="BK124" s="252" t="s">
        <v>13</v>
      </c>
      <c r="BL124" s="252" t="s">
        <v>13</v>
      </c>
      <c r="BM124" s="250" t="s">
        <v>41</v>
      </c>
      <c r="BN124" s="250" t="s">
        <v>118</v>
      </c>
      <c r="BO124" s="250" t="s">
        <v>13</v>
      </c>
      <c r="BP124" s="250" t="s">
        <v>13</v>
      </c>
      <c r="BQ124" s="250" t="s">
        <v>167</v>
      </c>
      <c r="BR124" s="250" t="s">
        <v>118</v>
      </c>
      <c r="BS124" s="250" t="s">
        <v>41</v>
      </c>
      <c r="BT124" s="250" t="s">
        <v>118</v>
      </c>
      <c r="BU124" s="255" t="s">
        <v>6</v>
      </c>
      <c r="BV124" s="250" t="s">
        <v>6</v>
      </c>
      <c r="BW124" s="244" t="s">
        <v>210</v>
      </c>
      <c r="BX124" s="250" t="s">
        <v>119</v>
      </c>
      <c r="BY124" s="244" t="s">
        <v>6</v>
      </c>
      <c r="BZ124" s="250" t="s">
        <v>6</v>
      </c>
      <c r="CA124" s="244" t="s">
        <v>184</v>
      </c>
      <c r="CB124" s="244" t="s">
        <v>911</v>
      </c>
      <c r="CC124" s="244" t="s">
        <v>1657</v>
      </c>
      <c r="CD124" s="244" t="s">
        <v>118</v>
      </c>
    </row>
    <row r="125" spans="1:82" s="244" customFormat="1" ht="39" customHeight="1" x14ac:dyDescent="0.35">
      <c r="A125" s="259" t="s">
        <v>1684</v>
      </c>
      <c r="B125" s="259" t="s">
        <v>2880</v>
      </c>
      <c r="C125" s="244" t="s">
        <v>356</v>
      </c>
      <c r="D125" s="259" t="s">
        <v>1573</v>
      </c>
      <c r="E125" s="256" t="s">
        <v>304</v>
      </c>
      <c r="F125" s="244" t="s">
        <v>2674</v>
      </c>
      <c r="G125" s="256" t="s">
        <v>1689</v>
      </c>
      <c r="H125" s="244" t="s">
        <v>1623</v>
      </c>
      <c r="I125" s="244" t="str">
        <f>IF(H125="","",VLOOKUP(H125,'Cost Categories'!$A$1:$B$66,2,FALSE))</f>
        <v>Recurring goods</v>
      </c>
      <c r="J125" s="244" t="s">
        <v>3288</v>
      </c>
      <c r="K125" s="244" t="str">
        <f>IF(J125="","",VLOOKUP(J125,'Cost Categories'!$A$70:$B$85,2,FALSE))</f>
        <v>Recurrent - other</v>
      </c>
      <c r="L125" s="244" t="s">
        <v>3307</v>
      </c>
      <c r="M125" s="244" t="str">
        <f>IF(L125="","",VLOOKUP(L125,'Cost Categories'!$A$112:$B$133,2,FALSE))</f>
        <v>Primary service delivery</v>
      </c>
      <c r="N125" s="256" t="s">
        <v>3368</v>
      </c>
      <c r="O125" s="260" t="s">
        <v>1245</v>
      </c>
      <c r="P125" s="256" t="s">
        <v>3371</v>
      </c>
      <c r="Q125" s="253" t="s">
        <v>3372</v>
      </c>
      <c r="R125" s="253" t="s">
        <v>13</v>
      </c>
      <c r="S125" s="256" t="s">
        <v>111</v>
      </c>
      <c r="T125" s="256" t="s">
        <v>1649</v>
      </c>
      <c r="U125" s="244" t="s">
        <v>1087</v>
      </c>
      <c r="V125" s="244" t="s">
        <v>1309</v>
      </c>
      <c r="W125" s="244" t="s">
        <v>217</v>
      </c>
      <c r="X125" s="246">
        <v>3.06</v>
      </c>
      <c r="Y125" s="246" t="s">
        <v>6</v>
      </c>
      <c r="Z125" s="246" t="s">
        <v>6</v>
      </c>
      <c r="AA125" s="246" t="s">
        <v>6</v>
      </c>
      <c r="AB125" s="246" t="s">
        <v>6</v>
      </c>
      <c r="AC125" s="246" t="s">
        <v>6</v>
      </c>
      <c r="AD125" s="246" t="s">
        <v>6</v>
      </c>
      <c r="AE125" s="279" t="s">
        <v>22</v>
      </c>
      <c r="AF125" s="48" t="s">
        <v>22</v>
      </c>
      <c r="AG125" s="244" t="s">
        <v>110</v>
      </c>
      <c r="AI125" s="246" t="s">
        <v>6</v>
      </c>
      <c r="AJ125" s="257" t="s">
        <v>6</v>
      </c>
      <c r="AK125" s="246" t="s">
        <v>6</v>
      </c>
      <c r="AL125" s="246" t="s">
        <v>1650</v>
      </c>
      <c r="AM125" s="246">
        <v>216349</v>
      </c>
      <c r="AN125" s="258">
        <v>70656</v>
      </c>
      <c r="AO125" s="258">
        <v>11.5</v>
      </c>
      <c r="AP125" s="244" t="s">
        <v>1625</v>
      </c>
      <c r="AQ125" s="244" t="s">
        <v>1690</v>
      </c>
      <c r="AR125" s="250" t="s">
        <v>1652</v>
      </c>
      <c r="AS125" s="250" t="s">
        <v>118</v>
      </c>
      <c r="AT125" s="250" t="s">
        <v>184</v>
      </c>
      <c r="AU125" s="250" t="s">
        <v>1650</v>
      </c>
      <c r="AV125" s="250" t="s">
        <v>1301</v>
      </c>
      <c r="AW125" s="252" t="s">
        <v>1663</v>
      </c>
      <c r="AX125" s="252" t="s">
        <v>118</v>
      </c>
      <c r="AY125" s="252" t="s">
        <v>1691</v>
      </c>
      <c r="AZ125" s="252" t="s">
        <v>118</v>
      </c>
      <c r="BA125" s="244" t="s">
        <v>381</v>
      </c>
      <c r="BB125" s="244" t="s">
        <v>118</v>
      </c>
      <c r="BC125" s="244" t="s">
        <v>383</v>
      </c>
      <c r="BD125" s="244" t="s">
        <v>118</v>
      </c>
      <c r="BE125" s="244" t="s">
        <v>261</v>
      </c>
      <c r="BF125" s="244" t="s">
        <v>118</v>
      </c>
      <c r="BG125" s="252" t="s">
        <v>167</v>
      </c>
      <c r="BH125" s="252" t="s">
        <v>118</v>
      </c>
      <c r="BI125" s="252" t="s">
        <v>134</v>
      </c>
      <c r="BJ125" s="252" t="s">
        <v>119</v>
      </c>
      <c r="BK125" s="252" t="s">
        <v>13</v>
      </c>
      <c r="BL125" s="252" t="s">
        <v>13</v>
      </c>
      <c r="BM125" s="250" t="s">
        <v>41</v>
      </c>
      <c r="BN125" s="250" t="s">
        <v>118</v>
      </c>
      <c r="BO125" s="250" t="s">
        <v>13</v>
      </c>
      <c r="BP125" s="250" t="s">
        <v>13</v>
      </c>
      <c r="BQ125" s="250" t="s">
        <v>167</v>
      </c>
      <c r="BR125" s="250" t="s">
        <v>118</v>
      </c>
      <c r="BS125" s="250" t="s">
        <v>41</v>
      </c>
      <c r="BT125" s="250" t="s">
        <v>118</v>
      </c>
      <c r="BU125" s="255" t="s">
        <v>6</v>
      </c>
      <c r="BV125" s="250" t="s">
        <v>6</v>
      </c>
      <c r="BW125" s="244" t="s">
        <v>210</v>
      </c>
      <c r="BX125" s="250" t="s">
        <v>119</v>
      </c>
      <c r="BY125" s="244" t="s">
        <v>6</v>
      </c>
      <c r="BZ125" s="250" t="s">
        <v>6</v>
      </c>
      <c r="CA125" s="244" t="s">
        <v>184</v>
      </c>
      <c r="CB125" s="244" t="s">
        <v>911</v>
      </c>
      <c r="CC125" s="244" t="s">
        <v>1657</v>
      </c>
      <c r="CD125" s="244" t="s">
        <v>118</v>
      </c>
    </row>
    <row r="126" spans="1:82" s="244" customFormat="1" ht="39" customHeight="1" x14ac:dyDescent="0.35">
      <c r="A126" s="259" t="s">
        <v>1684</v>
      </c>
      <c r="B126" s="259" t="s">
        <v>2880</v>
      </c>
      <c r="C126" s="244" t="s">
        <v>1555</v>
      </c>
      <c r="D126" s="259" t="s">
        <v>1573</v>
      </c>
      <c r="E126" s="256" t="s">
        <v>304</v>
      </c>
      <c r="F126" s="244" t="s">
        <v>2674</v>
      </c>
      <c r="G126" s="256" t="s">
        <v>1692</v>
      </c>
      <c r="H126" s="244" t="s">
        <v>359</v>
      </c>
      <c r="I126" s="244" t="str">
        <f>IF(H126="","",VLOOKUP(H126,'Cost Categories'!$A$1:$B$66,2,FALSE))</f>
        <v>Capital</v>
      </c>
      <c r="J126" s="244" t="s">
        <v>3276</v>
      </c>
      <c r="K126" s="244" t="str">
        <f>IF(J126="","",VLOOKUP(J126,'Cost Categories'!$A$70:$B$85,2,FALSE))</f>
        <v>Capital</v>
      </c>
      <c r="L126" s="244" t="s">
        <v>3417</v>
      </c>
      <c r="M126" s="244" t="str">
        <f>IF(L126="","",VLOOKUP(L126,'Cost Categories'!$A$112:$B$133,2,FALSE))</f>
        <v>Primary service delivery</v>
      </c>
      <c r="N126" s="256" t="s">
        <v>3368</v>
      </c>
      <c r="O126" s="260" t="s">
        <v>1245</v>
      </c>
      <c r="P126" s="256" t="s">
        <v>3369</v>
      </c>
      <c r="Q126" s="253" t="s">
        <v>3372</v>
      </c>
      <c r="R126" s="253" t="s">
        <v>13</v>
      </c>
      <c r="S126" s="256" t="s">
        <v>1666</v>
      </c>
      <c r="T126" s="256" t="s">
        <v>1649</v>
      </c>
      <c r="U126" s="244" t="s">
        <v>1087</v>
      </c>
      <c r="V126" s="244" t="s">
        <v>1309</v>
      </c>
      <c r="W126" s="244" t="s">
        <v>217</v>
      </c>
      <c r="X126" s="246">
        <v>7.0000000000000007E-2</v>
      </c>
      <c r="Y126" s="246" t="s">
        <v>6</v>
      </c>
      <c r="Z126" s="246" t="s">
        <v>6</v>
      </c>
      <c r="AA126" s="246" t="s">
        <v>6</v>
      </c>
      <c r="AB126" s="246" t="s">
        <v>6</v>
      </c>
      <c r="AC126" s="246" t="s">
        <v>6</v>
      </c>
      <c r="AD126" s="246" t="s">
        <v>6</v>
      </c>
      <c r="AE126" s="279" t="s">
        <v>22</v>
      </c>
      <c r="AF126" s="48" t="s">
        <v>22</v>
      </c>
      <c r="AG126" s="244" t="s">
        <v>110</v>
      </c>
      <c r="AI126" s="246" t="s">
        <v>6</v>
      </c>
      <c r="AJ126" s="257" t="s">
        <v>6</v>
      </c>
      <c r="AK126" s="246" t="s">
        <v>6</v>
      </c>
      <c r="AL126" s="246" t="s">
        <v>1650</v>
      </c>
      <c r="AM126" s="246">
        <v>4868</v>
      </c>
      <c r="AN126" s="258">
        <v>70656</v>
      </c>
      <c r="AO126" s="258">
        <v>11.5</v>
      </c>
      <c r="AP126" s="244" t="s">
        <v>1625</v>
      </c>
      <c r="AQ126" s="244" t="s">
        <v>1693</v>
      </c>
      <c r="AR126" s="250" t="s">
        <v>1652</v>
      </c>
      <c r="AS126" s="250" t="s">
        <v>118</v>
      </c>
      <c r="AT126" s="250" t="s">
        <v>184</v>
      </c>
      <c r="AU126" s="250" t="s">
        <v>1650</v>
      </c>
      <c r="AV126" s="250" t="s">
        <v>1301</v>
      </c>
      <c r="AW126" s="252" t="s">
        <v>1668</v>
      </c>
      <c r="AX126" s="252" t="s">
        <v>118</v>
      </c>
      <c r="AY126" s="252" t="s">
        <v>1669</v>
      </c>
      <c r="AZ126" s="252" t="s">
        <v>118</v>
      </c>
      <c r="BA126" s="244" t="s">
        <v>381</v>
      </c>
      <c r="BB126" s="244" t="s">
        <v>118</v>
      </c>
      <c r="BC126" s="244" t="s">
        <v>383</v>
      </c>
      <c r="BD126" s="244" t="s">
        <v>118</v>
      </c>
      <c r="BE126" s="244" t="s">
        <v>261</v>
      </c>
      <c r="BF126" s="244" t="s">
        <v>118</v>
      </c>
      <c r="BG126" s="252" t="s">
        <v>167</v>
      </c>
      <c r="BH126" s="252" t="s">
        <v>118</v>
      </c>
      <c r="BI126" s="252" t="s">
        <v>134</v>
      </c>
      <c r="BJ126" s="252" t="s">
        <v>119</v>
      </c>
      <c r="BK126" s="252" t="s">
        <v>13</v>
      </c>
      <c r="BL126" s="252" t="s">
        <v>13</v>
      </c>
      <c r="BM126" s="250" t="s">
        <v>41</v>
      </c>
      <c r="BN126" s="250" t="s">
        <v>118</v>
      </c>
      <c r="BO126" s="250" t="s">
        <v>13</v>
      </c>
      <c r="BP126" s="250" t="s">
        <v>13</v>
      </c>
      <c r="BQ126" s="250" t="s">
        <v>167</v>
      </c>
      <c r="BR126" s="250" t="s">
        <v>118</v>
      </c>
      <c r="BS126" s="250" t="s">
        <v>41</v>
      </c>
      <c r="BT126" s="250" t="s">
        <v>118</v>
      </c>
      <c r="BU126" s="255" t="s">
        <v>6</v>
      </c>
      <c r="BV126" s="250" t="s">
        <v>6</v>
      </c>
      <c r="BW126" s="244" t="s">
        <v>210</v>
      </c>
      <c r="BX126" s="250" t="s">
        <v>119</v>
      </c>
      <c r="BY126" s="244" t="s">
        <v>173</v>
      </c>
      <c r="BZ126" s="250" t="s">
        <v>118</v>
      </c>
      <c r="CA126" s="244" t="s">
        <v>184</v>
      </c>
      <c r="CB126" s="244" t="s">
        <v>911</v>
      </c>
      <c r="CC126" s="244" t="s">
        <v>1657</v>
      </c>
      <c r="CD126" s="244" t="s">
        <v>118</v>
      </c>
    </row>
    <row r="127" spans="1:82" s="244" customFormat="1" ht="39" customHeight="1" x14ac:dyDescent="0.35">
      <c r="A127" s="259" t="s">
        <v>1684</v>
      </c>
      <c r="B127" s="259" t="s">
        <v>2880</v>
      </c>
      <c r="C127" s="244" t="s">
        <v>1540</v>
      </c>
      <c r="D127" s="259" t="s">
        <v>1573</v>
      </c>
      <c r="E127" s="256" t="s">
        <v>304</v>
      </c>
      <c r="F127" s="244" t="s">
        <v>2674</v>
      </c>
      <c r="G127" s="256" t="s">
        <v>1694</v>
      </c>
      <c r="H127" s="244" t="s">
        <v>3418</v>
      </c>
      <c r="I127" s="244" t="str">
        <f>IF(H127="","",VLOOKUP(H127,'Cost Categories'!$A$1:$B$66,2,FALSE))</f>
        <v>Recurring services</v>
      </c>
      <c r="J127" s="244" t="s">
        <v>3297</v>
      </c>
      <c r="K127" s="244" t="str">
        <f>IF(J127="","",VLOOKUP(J127,'Cost Categories'!$A$70:$B$85,2,FALSE))</f>
        <v>Mixed</v>
      </c>
      <c r="L127" s="244" t="s">
        <v>3324</v>
      </c>
      <c r="M127" s="244" t="str">
        <f>IF(L127="","",VLOOKUP(L127,'Cost Categories'!$A$112:$B$133,2,FALSE))</f>
        <v>Operational</v>
      </c>
      <c r="N127" s="256" t="s">
        <v>3368</v>
      </c>
      <c r="O127" s="260" t="s">
        <v>13</v>
      </c>
      <c r="P127" s="256" t="s">
        <v>3371</v>
      </c>
      <c r="Q127" s="253" t="s">
        <v>3372</v>
      </c>
      <c r="R127" s="253" t="s">
        <v>13</v>
      </c>
      <c r="S127" s="256" t="s">
        <v>111</v>
      </c>
      <c r="T127" s="256" t="s">
        <v>1649</v>
      </c>
      <c r="U127" s="244" t="s">
        <v>1087</v>
      </c>
      <c r="V127" s="244" t="s">
        <v>1309</v>
      </c>
      <c r="W127" s="244" t="s">
        <v>217</v>
      </c>
      <c r="X127" s="246">
        <v>0.27</v>
      </c>
      <c r="Y127" s="246" t="s">
        <v>6</v>
      </c>
      <c r="Z127" s="246" t="s">
        <v>6</v>
      </c>
      <c r="AA127" s="246" t="s">
        <v>6</v>
      </c>
      <c r="AB127" s="246" t="s">
        <v>6</v>
      </c>
      <c r="AC127" s="246" t="s">
        <v>6</v>
      </c>
      <c r="AD127" s="246" t="s">
        <v>6</v>
      </c>
      <c r="AE127" s="279" t="s">
        <v>22</v>
      </c>
      <c r="AF127" s="48" t="s">
        <v>22</v>
      </c>
      <c r="AG127" s="244" t="s">
        <v>110</v>
      </c>
      <c r="AI127" s="246" t="s">
        <v>6</v>
      </c>
      <c r="AJ127" s="257" t="s">
        <v>6</v>
      </c>
      <c r="AK127" s="246" t="s">
        <v>6</v>
      </c>
      <c r="AL127" s="246" t="s">
        <v>1650</v>
      </c>
      <c r="AM127" s="246">
        <v>19206</v>
      </c>
      <c r="AN127" s="258">
        <v>70656</v>
      </c>
      <c r="AO127" s="258">
        <v>11.5</v>
      </c>
      <c r="AP127" s="244" t="s">
        <v>1625</v>
      </c>
      <c r="AQ127" s="244" t="s">
        <v>1671</v>
      </c>
      <c r="AR127" s="250" t="s">
        <v>1652</v>
      </c>
      <c r="AS127" s="250" t="s">
        <v>118</v>
      </c>
      <c r="AT127" s="250" t="s">
        <v>184</v>
      </c>
      <c r="AU127" s="250" t="s">
        <v>1650</v>
      </c>
      <c r="AV127" s="250" t="s">
        <v>1301</v>
      </c>
      <c r="AW127" s="252" t="s">
        <v>1672</v>
      </c>
      <c r="AX127" s="252" t="s">
        <v>118</v>
      </c>
      <c r="AY127" s="252" t="s">
        <v>1673</v>
      </c>
      <c r="AZ127" s="252" t="s">
        <v>118</v>
      </c>
      <c r="BA127" s="244" t="s">
        <v>381</v>
      </c>
      <c r="BB127" s="244" t="s">
        <v>118</v>
      </c>
      <c r="BC127" s="244" t="s">
        <v>383</v>
      </c>
      <c r="BD127" s="244" t="s">
        <v>118</v>
      </c>
      <c r="BE127" s="244" t="s">
        <v>6</v>
      </c>
      <c r="BF127" s="244" t="s">
        <v>6</v>
      </c>
      <c r="BG127" s="252" t="s">
        <v>167</v>
      </c>
      <c r="BH127" s="252" t="s">
        <v>118</v>
      </c>
      <c r="BI127" s="252" t="s">
        <v>134</v>
      </c>
      <c r="BJ127" s="252" t="s">
        <v>119</v>
      </c>
      <c r="BK127" s="252" t="s">
        <v>13</v>
      </c>
      <c r="BL127" s="252" t="s">
        <v>13</v>
      </c>
      <c r="BM127" s="250" t="s">
        <v>41</v>
      </c>
      <c r="BN127" s="250" t="s">
        <v>118</v>
      </c>
      <c r="BO127" s="250" t="s">
        <v>13</v>
      </c>
      <c r="BP127" s="250" t="s">
        <v>13</v>
      </c>
      <c r="BQ127" s="250" t="s">
        <v>167</v>
      </c>
      <c r="BR127" s="250" t="s">
        <v>118</v>
      </c>
      <c r="BS127" s="250" t="s">
        <v>41</v>
      </c>
      <c r="BT127" s="250" t="s">
        <v>118</v>
      </c>
      <c r="BU127" s="255" t="s">
        <v>6</v>
      </c>
      <c r="BV127" s="250" t="s">
        <v>6</v>
      </c>
      <c r="BW127" s="244" t="s">
        <v>210</v>
      </c>
      <c r="BX127" s="250" t="s">
        <v>119</v>
      </c>
      <c r="BY127" s="244" t="s">
        <v>6</v>
      </c>
      <c r="BZ127" s="250" t="s">
        <v>6</v>
      </c>
      <c r="CA127" s="244" t="s">
        <v>184</v>
      </c>
      <c r="CB127" s="244" t="s">
        <v>911</v>
      </c>
      <c r="CC127" s="244" t="s">
        <v>1657</v>
      </c>
      <c r="CD127" s="244" t="s">
        <v>118</v>
      </c>
    </row>
    <row r="128" spans="1:82" s="244" customFormat="1" ht="39" customHeight="1" x14ac:dyDescent="0.35">
      <c r="A128" s="259" t="s">
        <v>1684</v>
      </c>
      <c r="B128" s="259" t="s">
        <v>2880</v>
      </c>
      <c r="C128" s="244" t="s">
        <v>1561</v>
      </c>
      <c r="D128" s="259" t="s">
        <v>1573</v>
      </c>
      <c r="E128" s="256" t="s">
        <v>304</v>
      </c>
      <c r="F128" s="244" t="s">
        <v>2674</v>
      </c>
      <c r="G128" s="244" t="s">
        <v>1695</v>
      </c>
      <c r="H128" s="244" t="s">
        <v>407</v>
      </c>
      <c r="I128" s="244" t="str">
        <f>IF(H128="","",VLOOKUP(H128,'Cost Categories'!$A$1:$B$66,2,FALSE))</f>
        <v>Recurring goods</v>
      </c>
      <c r="J128" s="244" t="s">
        <v>3288</v>
      </c>
      <c r="K128" s="244" t="str">
        <f>IF(J128="","",VLOOKUP(J128,'Cost Categories'!$A$70:$B$85,2,FALSE))</f>
        <v>Recurrent - other</v>
      </c>
      <c r="L128" s="244" t="s">
        <v>3417</v>
      </c>
      <c r="M128" s="244" t="str">
        <f>IF(L128="","",VLOOKUP(L128,'Cost Categories'!$A$112:$B$133,2,FALSE))</f>
        <v>Primary service delivery</v>
      </c>
      <c r="N128" s="256" t="s">
        <v>3368</v>
      </c>
      <c r="O128" s="260" t="s">
        <v>1245</v>
      </c>
      <c r="P128" s="256" t="s">
        <v>3371</v>
      </c>
      <c r="Q128" s="253" t="s">
        <v>3372</v>
      </c>
      <c r="R128" s="253" t="s">
        <v>13</v>
      </c>
      <c r="S128" s="256" t="s">
        <v>1612</v>
      </c>
      <c r="T128" s="256" t="s">
        <v>1649</v>
      </c>
      <c r="U128" s="244" t="s">
        <v>1087</v>
      </c>
      <c r="V128" s="244" t="s">
        <v>1309</v>
      </c>
      <c r="W128" s="244" t="s">
        <v>217</v>
      </c>
      <c r="X128" s="246">
        <v>20</v>
      </c>
      <c r="Y128" s="246" t="s">
        <v>6</v>
      </c>
      <c r="Z128" s="246" t="s">
        <v>6</v>
      </c>
      <c r="AA128" s="246" t="s">
        <v>6</v>
      </c>
      <c r="AB128" s="246" t="s">
        <v>6</v>
      </c>
      <c r="AC128" s="246" t="s">
        <v>6</v>
      </c>
      <c r="AD128" s="246" t="s">
        <v>6</v>
      </c>
      <c r="AE128" s="279" t="s">
        <v>22</v>
      </c>
      <c r="AF128" s="48" t="s">
        <v>22</v>
      </c>
      <c r="AG128" s="244" t="s">
        <v>110</v>
      </c>
      <c r="AI128" s="246">
        <v>20</v>
      </c>
      <c r="AJ128" s="257">
        <v>1</v>
      </c>
      <c r="AK128" s="246" t="s">
        <v>1696</v>
      </c>
      <c r="AL128" s="246" t="s">
        <v>1650</v>
      </c>
      <c r="AM128" s="246">
        <v>1413120</v>
      </c>
      <c r="AN128" s="258">
        <v>70656</v>
      </c>
      <c r="AO128" s="258">
        <v>11.5</v>
      </c>
      <c r="AP128" s="244" t="s">
        <v>1625</v>
      </c>
      <c r="AQ128" s="244" t="s">
        <v>1697</v>
      </c>
      <c r="AR128" s="250" t="s">
        <v>1652</v>
      </c>
      <c r="AS128" s="250" t="s">
        <v>118</v>
      </c>
      <c r="AT128" s="250" t="s">
        <v>184</v>
      </c>
      <c r="AU128" s="250" t="s">
        <v>1650</v>
      </c>
      <c r="AV128" s="250" t="s">
        <v>1301</v>
      </c>
      <c r="AW128" s="252" t="s">
        <v>1698</v>
      </c>
      <c r="AX128" s="252" t="s">
        <v>118</v>
      </c>
      <c r="AY128" s="252" t="s">
        <v>1699</v>
      </c>
      <c r="AZ128" s="252" t="s">
        <v>119</v>
      </c>
      <c r="BA128" s="244" t="s">
        <v>381</v>
      </c>
      <c r="BB128" s="244" t="s">
        <v>118</v>
      </c>
      <c r="BC128" s="244" t="s">
        <v>383</v>
      </c>
      <c r="BD128" s="244" t="s">
        <v>118</v>
      </c>
      <c r="BE128" s="244" t="s">
        <v>259</v>
      </c>
      <c r="BF128" s="244" t="s">
        <v>118</v>
      </c>
      <c r="BG128" s="252" t="s">
        <v>167</v>
      </c>
      <c r="BH128" s="252" t="s">
        <v>118</v>
      </c>
      <c r="BI128" s="252" t="s">
        <v>134</v>
      </c>
      <c r="BJ128" s="252" t="s">
        <v>119</v>
      </c>
      <c r="BK128" s="252" t="s">
        <v>13</v>
      </c>
      <c r="BL128" s="252" t="s">
        <v>13</v>
      </c>
      <c r="BM128" s="250" t="s">
        <v>41</v>
      </c>
      <c r="BN128" s="250" t="s">
        <v>118</v>
      </c>
      <c r="BO128" s="250" t="s">
        <v>13</v>
      </c>
      <c r="BP128" s="250" t="s">
        <v>13</v>
      </c>
      <c r="BQ128" s="250" t="s">
        <v>167</v>
      </c>
      <c r="BR128" s="250" t="s">
        <v>118</v>
      </c>
      <c r="BS128" s="250" t="s">
        <v>41</v>
      </c>
      <c r="BT128" s="250" t="s">
        <v>118</v>
      </c>
      <c r="BU128" s="255" t="s">
        <v>6</v>
      </c>
      <c r="BV128" s="250" t="s">
        <v>6</v>
      </c>
      <c r="BW128" s="244" t="s">
        <v>210</v>
      </c>
      <c r="BX128" s="250" t="s">
        <v>119</v>
      </c>
      <c r="BY128" s="244" t="s">
        <v>173</v>
      </c>
      <c r="BZ128" s="250" t="s">
        <v>118</v>
      </c>
      <c r="CA128" s="244" t="s">
        <v>184</v>
      </c>
      <c r="CB128" s="244" t="s">
        <v>911</v>
      </c>
      <c r="CC128" s="244" t="s">
        <v>1657</v>
      </c>
      <c r="CD128" s="244" t="s">
        <v>118</v>
      </c>
    </row>
    <row r="129" spans="1:82" s="244" customFormat="1" ht="39" customHeight="1" x14ac:dyDescent="0.35">
      <c r="A129" s="259" t="s">
        <v>1684</v>
      </c>
      <c r="B129" s="259" t="s">
        <v>2880</v>
      </c>
      <c r="C129" s="244" t="s">
        <v>1567</v>
      </c>
      <c r="D129" s="259" t="s">
        <v>1573</v>
      </c>
      <c r="E129" s="256" t="s">
        <v>304</v>
      </c>
      <c r="F129" s="244" t="s">
        <v>2674</v>
      </c>
      <c r="G129" s="256" t="s">
        <v>1700</v>
      </c>
      <c r="H129" s="244" t="s">
        <v>360</v>
      </c>
      <c r="I129" s="244" t="str">
        <f>IF(H129="","",VLOOKUP(H129,'Cost Categories'!$A$1:$B$66,2,FALSE))</f>
        <v>Unspecified</v>
      </c>
      <c r="J129" s="244" t="s">
        <v>3297</v>
      </c>
      <c r="K129" s="244" t="str">
        <f>IF(J129="","",VLOOKUP(J129,'Cost Categories'!$A$70:$B$85,2,FALSE))</f>
        <v>Mixed</v>
      </c>
      <c r="L129" s="244" t="s">
        <v>3324</v>
      </c>
      <c r="M129" s="244" t="str">
        <f>IF(L129="","",VLOOKUP(L129,'Cost Categories'!$A$112:$B$133,2,FALSE))</f>
        <v>Operational</v>
      </c>
      <c r="N129" s="256" t="s">
        <v>3368</v>
      </c>
      <c r="O129" s="260" t="s">
        <v>13</v>
      </c>
      <c r="P129" s="256" t="s">
        <v>3371</v>
      </c>
      <c r="Q129" s="253" t="s">
        <v>3372</v>
      </c>
      <c r="R129" s="253" t="s">
        <v>13</v>
      </c>
      <c r="S129" s="256" t="s">
        <v>111</v>
      </c>
      <c r="T129" s="256" t="s">
        <v>1649</v>
      </c>
      <c r="U129" s="244" t="s">
        <v>1087</v>
      </c>
      <c r="V129" s="244" t="s">
        <v>1309</v>
      </c>
      <c r="W129" s="244" t="s">
        <v>217</v>
      </c>
      <c r="X129" s="246">
        <v>0.59</v>
      </c>
      <c r="Y129" s="246" t="s">
        <v>6</v>
      </c>
      <c r="Z129" s="246" t="s">
        <v>6</v>
      </c>
      <c r="AA129" s="246" t="s">
        <v>6</v>
      </c>
      <c r="AB129" s="246" t="s">
        <v>6</v>
      </c>
      <c r="AC129" s="246" t="s">
        <v>6</v>
      </c>
      <c r="AD129" s="246" t="s">
        <v>6</v>
      </c>
      <c r="AE129" s="279" t="s">
        <v>22</v>
      </c>
      <c r="AF129" s="48" t="s">
        <v>22</v>
      </c>
      <c r="AG129" s="244" t="s">
        <v>110</v>
      </c>
      <c r="AI129" s="246" t="s">
        <v>6</v>
      </c>
      <c r="AJ129" s="257" t="s">
        <v>6</v>
      </c>
      <c r="AK129" s="246" t="s">
        <v>6</v>
      </c>
      <c r="AL129" s="246" t="s">
        <v>1650</v>
      </c>
      <c r="AM129" s="246">
        <v>41786</v>
      </c>
      <c r="AN129" s="258">
        <v>70656</v>
      </c>
      <c r="AO129" s="258">
        <v>11.5</v>
      </c>
      <c r="AP129" s="244" t="s">
        <v>1625</v>
      </c>
      <c r="AQ129" s="244" t="s">
        <v>1701</v>
      </c>
      <c r="AR129" s="250" t="s">
        <v>1652</v>
      </c>
      <c r="AS129" s="250" t="s">
        <v>118</v>
      </c>
      <c r="AT129" s="250" t="s">
        <v>184</v>
      </c>
      <c r="AU129" s="250" t="s">
        <v>1650</v>
      </c>
      <c r="AV129" s="250" t="s">
        <v>1301</v>
      </c>
      <c r="AW129" s="252" t="s">
        <v>1702</v>
      </c>
      <c r="AX129" s="252" t="s">
        <v>118</v>
      </c>
      <c r="AY129" s="250" t="s">
        <v>1703</v>
      </c>
      <c r="AZ129" s="250" t="s">
        <v>118</v>
      </c>
      <c r="BA129" s="244" t="s">
        <v>381</v>
      </c>
      <c r="BB129" s="244" t="s">
        <v>118</v>
      </c>
      <c r="BC129" s="244" t="s">
        <v>383</v>
      </c>
      <c r="BD129" s="244" t="s">
        <v>118</v>
      </c>
      <c r="BE129" s="244" t="s">
        <v>6</v>
      </c>
      <c r="BF129" s="244" t="s">
        <v>6</v>
      </c>
      <c r="BG129" s="252" t="s">
        <v>167</v>
      </c>
      <c r="BH129" s="252" t="s">
        <v>118</v>
      </c>
      <c r="BI129" s="252" t="s">
        <v>134</v>
      </c>
      <c r="BJ129" s="252" t="s">
        <v>119</v>
      </c>
      <c r="BK129" s="252" t="s">
        <v>13</v>
      </c>
      <c r="BL129" s="252" t="s">
        <v>13</v>
      </c>
      <c r="BM129" s="250" t="s">
        <v>41</v>
      </c>
      <c r="BN129" s="250" t="s">
        <v>118</v>
      </c>
      <c r="BO129" s="250" t="s">
        <v>13</v>
      </c>
      <c r="BP129" s="250" t="s">
        <v>13</v>
      </c>
      <c r="BQ129" s="250" t="s">
        <v>167</v>
      </c>
      <c r="BR129" s="250" t="s">
        <v>118</v>
      </c>
      <c r="BS129" s="250" t="s">
        <v>41</v>
      </c>
      <c r="BT129" s="250" t="s">
        <v>118</v>
      </c>
      <c r="BU129" s="255" t="s">
        <v>6</v>
      </c>
      <c r="BV129" s="250" t="s">
        <v>6</v>
      </c>
      <c r="BW129" s="244" t="s">
        <v>210</v>
      </c>
      <c r="BX129" s="250" t="s">
        <v>119</v>
      </c>
      <c r="BY129" s="244" t="s">
        <v>6</v>
      </c>
      <c r="BZ129" s="250" t="s">
        <v>6</v>
      </c>
      <c r="CA129" s="244" t="s">
        <v>184</v>
      </c>
      <c r="CB129" s="244" t="s">
        <v>911</v>
      </c>
      <c r="CC129" s="244" t="s">
        <v>1657</v>
      </c>
      <c r="CD129" s="244" t="s">
        <v>118</v>
      </c>
    </row>
    <row r="130" spans="1:82" s="244" customFormat="1" ht="39" customHeight="1" x14ac:dyDescent="0.35">
      <c r="A130" s="259" t="s">
        <v>1684</v>
      </c>
      <c r="B130" s="259" t="s">
        <v>2880</v>
      </c>
      <c r="C130" s="244" t="s">
        <v>1571</v>
      </c>
      <c r="D130" s="259" t="s">
        <v>1573</v>
      </c>
      <c r="E130" s="256" t="s">
        <v>304</v>
      </c>
      <c r="F130" s="244" t="s">
        <v>2674</v>
      </c>
      <c r="G130" s="256" t="s">
        <v>1677</v>
      </c>
      <c r="H130" s="244" t="s">
        <v>3354</v>
      </c>
      <c r="I130" s="244" t="str">
        <f>IF(H130="","",VLOOKUP(H130,'Cost Categories'!$A$1:$B$66,2,FALSE))</f>
        <v>Overhead</v>
      </c>
      <c r="J130" s="244" t="s">
        <v>3297</v>
      </c>
      <c r="K130" s="244" t="str">
        <f>IF(J130="","",VLOOKUP(J130,'Cost Categories'!$A$70:$B$85,2,FALSE))</f>
        <v>Mixed</v>
      </c>
      <c r="L130" s="244" t="s">
        <v>3324</v>
      </c>
      <c r="M130" s="244" t="str">
        <f>IF(L130="","",VLOOKUP(L130,'Cost Categories'!$A$112:$B$133,2,FALSE))</f>
        <v>Operational</v>
      </c>
      <c r="N130" s="256" t="s">
        <v>3368</v>
      </c>
      <c r="O130" s="260" t="s">
        <v>13</v>
      </c>
      <c r="P130" s="256" t="s">
        <v>3370</v>
      </c>
      <c r="Q130" s="253" t="s">
        <v>3372</v>
      </c>
      <c r="R130" s="253" t="s">
        <v>13</v>
      </c>
      <c r="S130" s="256" t="s">
        <v>111</v>
      </c>
      <c r="T130" s="256" t="s">
        <v>1649</v>
      </c>
      <c r="U130" s="244" t="s">
        <v>1087</v>
      </c>
      <c r="V130" s="244" t="s">
        <v>1309</v>
      </c>
      <c r="W130" s="244" t="s">
        <v>217</v>
      </c>
      <c r="X130" s="246">
        <v>0.76</v>
      </c>
      <c r="Y130" s="246" t="s">
        <v>6</v>
      </c>
      <c r="Z130" s="246" t="s">
        <v>6</v>
      </c>
      <c r="AA130" s="246" t="s">
        <v>6</v>
      </c>
      <c r="AB130" s="246" t="s">
        <v>6</v>
      </c>
      <c r="AC130" s="246" t="s">
        <v>6</v>
      </c>
      <c r="AD130" s="246" t="s">
        <v>6</v>
      </c>
      <c r="AE130" s="279" t="s">
        <v>22</v>
      </c>
      <c r="AF130" s="48" t="s">
        <v>22</v>
      </c>
      <c r="AG130" s="244" t="s">
        <v>110</v>
      </c>
      <c r="AI130" s="246" t="s">
        <v>6</v>
      </c>
      <c r="AJ130" s="257" t="s">
        <v>6</v>
      </c>
      <c r="AK130" s="246" t="s">
        <v>6</v>
      </c>
      <c r="AL130" s="246" t="s">
        <v>1650</v>
      </c>
      <c r="AM130" s="246">
        <v>53872</v>
      </c>
      <c r="AN130" s="258">
        <v>70656</v>
      </c>
      <c r="AO130" s="258">
        <v>11.5</v>
      </c>
      <c r="AP130" s="244" t="s">
        <v>1625</v>
      </c>
      <c r="AQ130" s="244" t="s">
        <v>1678</v>
      </c>
      <c r="AR130" s="250" t="s">
        <v>1652</v>
      </c>
      <c r="AS130" s="250" t="s">
        <v>118</v>
      </c>
      <c r="AT130" s="250" t="s">
        <v>184</v>
      </c>
      <c r="AU130" s="250" t="s">
        <v>1650</v>
      </c>
      <c r="AV130" s="250" t="s">
        <v>1301</v>
      </c>
      <c r="AW130" s="252" t="s">
        <v>1702</v>
      </c>
      <c r="AX130" s="252" t="s">
        <v>118</v>
      </c>
      <c r="AY130" s="250" t="s">
        <v>1679</v>
      </c>
      <c r="AZ130" s="250" t="s">
        <v>118</v>
      </c>
      <c r="BA130" s="244" t="s">
        <v>382</v>
      </c>
      <c r="BB130" s="244" t="s">
        <v>118</v>
      </c>
      <c r="BC130" s="244" t="s">
        <v>384</v>
      </c>
      <c r="BD130" s="244" t="s">
        <v>118</v>
      </c>
      <c r="BE130" s="244" t="s">
        <v>13</v>
      </c>
      <c r="BF130" s="244" t="s">
        <v>13</v>
      </c>
      <c r="BG130" s="252" t="s">
        <v>167</v>
      </c>
      <c r="BH130" s="252" t="s">
        <v>118</v>
      </c>
      <c r="BI130" s="252" t="s">
        <v>134</v>
      </c>
      <c r="BJ130" s="252" t="s">
        <v>119</v>
      </c>
      <c r="BK130" s="252" t="s">
        <v>13</v>
      </c>
      <c r="BL130" s="252" t="s">
        <v>13</v>
      </c>
      <c r="BM130" s="250" t="s">
        <v>41</v>
      </c>
      <c r="BN130" s="250" t="s">
        <v>118</v>
      </c>
      <c r="BO130" s="250" t="s">
        <v>13</v>
      </c>
      <c r="BP130" s="250" t="s">
        <v>13</v>
      </c>
      <c r="BQ130" s="250" t="s">
        <v>160</v>
      </c>
      <c r="BR130" s="250" t="s">
        <v>118</v>
      </c>
      <c r="BS130" s="250" t="s">
        <v>41</v>
      </c>
      <c r="BT130" s="250" t="s">
        <v>118</v>
      </c>
      <c r="BU130" s="255" t="s">
        <v>6</v>
      </c>
      <c r="BV130" s="250" t="s">
        <v>6</v>
      </c>
      <c r="BW130" s="244" t="s">
        <v>210</v>
      </c>
      <c r="BX130" s="250" t="s">
        <v>119</v>
      </c>
      <c r="BY130" s="244" t="s">
        <v>6</v>
      </c>
      <c r="BZ130" s="250" t="s">
        <v>6</v>
      </c>
      <c r="CA130" s="244" t="s">
        <v>184</v>
      </c>
      <c r="CB130" s="244" t="s">
        <v>911</v>
      </c>
      <c r="CC130" s="244" t="s">
        <v>1657</v>
      </c>
      <c r="CD130" s="244" t="s">
        <v>118</v>
      </c>
    </row>
    <row r="131" spans="1:82" s="244" customFormat="1" ht="39" customHeight="1" x14ac:dyDescent="0.35">
      <c r="A131" s="259" t="s">
        <v>1684</v>
      </c>
      <c r="B131" s="259" t="s">
        <v>2880</v>
      </c>
      <c r="C131" s="244" t="s">
        <v>1573</v>
      </c>
      <c r="D131" s="259">
        <v>999</v>
      </c>
      <c r="E131" s="256" t="s">
        <v>304</v>
      </c>
      <c r="F131" s="244" t="s">
        <v>2674</v>
      </c>
      <c r="G131" s="256" t="s">
        <v>1680</v>
      </c>
      <c r="H131" s="244" t="s">
        <v>1578</v>
      </c>
      <c r="I131" s="244" t="str">
        <f>IF(H131="","",VLOOKUP(H131,'Cost Categories'!$A$1:$B$66,2,FALSE))</f>
        <v>Total</v>
      </c>
      <c r="J131" s="244" t="s">
        <v>3297</v>
      </c>
      <c r="K131" s="244" t="str">
        <f>IF(J131="","",VLOOKUP(J131,'Cost Categories'!$A$70:$B$85,2,FALSE))</f>
        <v>Mixed</v>
      </c>
      <c r="L131" s="244" t="s">
        <v>3297</v>
      </c>
      <c r="M131" s="244" t="str">
        <f>IF(L131="","",VLOOKUP(L131,'Cost Categories'!$A$112:$B$133,2,FALSE))</f>
        <v>Mixed</v>
      </c>
      <c r="N131" s="256" t="s">
        <v>3368</v>
      </c>
      <c r="O131" s="260" t="s">
        <v>13</v>
      </c>
      <c r="P131" s="256" t="s">
        <v>3416</v>
      </c>
      <c r="Q131" s="253" t="s">
        <v>3372</v>
      </c>
      <c r="R131" s="253" t="s">
        <v>13</v>
      </c>
      <c r="S131" s="256" t="s">
        <v>111</v>
      </c>
      <c r="T131" s="256" t="s">
        <v>1649</v>
      </c>
      <c r="U131" s="244" t="s">
        <v>1087</v>
      </c>
      <c r="V131" s="244" t="s">
        <v>1309</v>
      </c>
      <c r="W131" s="244" t="s">
        <v>217</v>
      </c>
      <c r="X131" s="246">
        <v>30.55</v>
      </c>
      <c r="Y131" s="246" t="s">
        <v>6</v>
      </c>
      <c r="Z131" s="246" t="s">
        <v>6</v>
      </c>
      <c r="AA131" s="246" t="s">
        <v>6</v>
      </c>
      <c r="AB131" s="246" t="s">
        <v>6</v>
      </c>
      <c r="AC131" s="246" t="s">
        <v>6</v>
      </c>
      <c r="AD131" s="246" t="s">
        <v>6</v>
      </c>
      <c r="AE131" s="279" t="s">
        <v>22</v>
      </c>
      <c r="AF131" s="48" t="s">
        <v>22</v>
      </c>
      <c r="AG131" s="244" t="s">
        <v>110</v>
      </c>
      <c r="AI131" s="246" t="s">
        <v>6</v>
      </c>
      <c r="AJ131" s="257" t="s">
        <v>6</v>
      </c>
      <c r="AK131" s="246" t="s">
        <v>1681</v>
      </c>
      <c r="AL131" s="246" t="s">
        <v>1650</v>
      </c>
      <c r="AM131" s="246">
        <v>2158334</v>
      </c>
      <c r="AN131" s="258">
        <v>70656</v>
      </c>
      <c r="AO131" s="258">
        <v>11.5</v>
      </c>
      <c r="AP131" s="244" t="s">
        <v>1625</v>
      </c>
      <c r="AQ131" s="244" t="s">
        <v>1682</v>
      </c>
      <c r="AR131" s="250" t="s">
        <v>1652</v>
      </c>
      <c r="AS131" s="250" t="s">
        <v>118</v>
      </c>
      <c r="AT131" s="250" t="s">
        <v>184</v>
      </c>
      <c r="AU131" s="250" t="s">
        <v>1650</v>
      </c>
      <c r="AV131" s="250" t="s">
        <v>1301</v>
      </c>
      <c r="AW131" s="252" t="s">
        <v>1683</v>
      </c>
      <c r="AX131" s="252" t="s">
        <v>6</v>
      </c>
      <c r="AY131" s="250" t="s">
        <v>6</v>
      </c>
      <c r="AZ131" s="250" t="s">
        <v>6</v>
      </c>
      <c r="BB131" s="244" t="s">
        <v>6</v>
      </c>
      <c r="BC131" s="244" t="s">
        <v>22</v>
      </c>
      <c r="BD131" s="244" t="s">
        <v>118</v>
      </c>
      <c r="BE131" s="244" t="s">
        <v>22</v>
      </c>
      <c r="BF131" s="244" t="s">
        <v>13</v>
      </c>
      <c r="BG131" s="252" t="s">
        <v>167</v>
      </c>
      <c r="BH131" s="252" t="s">
        <v>118</v>
      </c>
      <c r="BI131" s="252" t="s">
        <v>6</v>
      </c>
      <c r="BJ131" s="252" t="s">
        <v>6</v>
      </c>
      <c r="BK131" s="252" t="s">
        <v>13</v>
      </c>
      <c r="BL131" s="252" t="s">
        <v>13</v>
      </c>
      <c r="BM131" s="250" t="s">
        <v>41</v>
      </c>
      <c r="BN131" s="250" t="s">
        <v>118</v>
      </c>
      <c r="BO131" s="250" t="s">
        <v>13</v>
      </c>
      <c r="BP131" s="250" t="s">
        <v>13</v>
      </c>
      <c r="BQ131" s="250" t="s">
        <v>6</v>
      </c>
      <c r="BR131" s="250" t="s">
        <v>6</v>
      </c>
      <c r="BS131" s="250" t="s">
        <v>41</v>
      </c>
      <c r="BT131" s="250" t="s">
        <v>118</v>
      </c>
      <c r="BU131" s="255" t="s">
        <v>6</v>
      </c>
      <c r="BV131" s="250" t="s">
        <v>6</v>
      </c>
      <c r="BW131" s="244" t="s">
        <v>210</v>
      </c>
      <c r="BX131" s="250" t="s">
        <v>119</v>
      </c>
      <c r="BY131" s="244" t="s">
        <v>6</v>
      </c>
      <c r="BZ131" s="250" t="s">
        <v>6</v>
      </c>
      <c r="CA131" s="244" t="s">
        <v>184</v>
      </c>
      <c r="CB131" s="244" t="s">
        <v>911</v>
      </c>
      <c r="CC131" s="244" t="s">
        <v>1657</v>
      </c>
      <c r="CD131" s="244" t="s">
        <v>118</v>
      </c>
    </row>
    <row r="132" spans="1:82" s="244" customFormat="1" ht="39" customHeight="1" x14ac:dyDescent="0.35">
      <c r="A132" s="259" t="s">
        <v>2888</v>
      </c>
      <c r="B132" s="259" t="s">
        <v>2880</v>
      </c>
      <c r="C132" s="244" t="s">
        <v>1538</v>
      </c>
      <c r="D132" s="259" t="s">
        <v>1579</v>
      </c>
      <c r="E132" s="256" t="s">
        <v>304</v>
      </c>
      <c r="F132" s="244" t="s">
        <v>2674</v>
      </c>
      <c r="G132" s="256" t="s">
        <v>1704</v>
      </c>
      <c r="H132" s="244" t="s">
        <v>2818</v>
      </c>
      <c r="I132" s="244" t="str">
        <f>IF(H132="","",VLOOKUP(H132,'Cost Categories'!$A$1:$B$66,2,FALSE))</f>
        <v>Total</v>
      </c>
      <c r="J132" s="244" t="s">
        <v>3297</v>
      </c>
      <c r="K132" s="244" t="str">
        <f>IF(J132="","",VLOOKUP(J132,'Cost Categories'!$A$70:$B$85,2,FALSE))</f>
        <v>Mixed</v>
      </c>
      <c r="L132" s="244" t="s">
        <v>3297</v>
      </c>
      <c r="M132" s="244" t="str">
        <f>IF(L132="","",VLOOKUP(L132,'Cost Categories'!$A$112:$B$133,2,FALSE))</f>
        <v>Mixed</v>
      </c>
      <c r="N132" s="256" t="s">
        <v>22</v>
      </c>
      <c r="O132" s="260" t="s">
        <v>13</v>
      </c>
      <c r="P132" s="256" t="s">
        <v>3416</v>
      </c>
      <c r="Q132" s="253" t="s">
        <v>3372</v>
      </c>
      <c r="R132" s="253" t="s">
        <v>13</v>
      </c>
      <c r="S132" s="256" t="s">
        <v>111</v>
      </c>
      <c r="T132" s="256" t="s">
        <v>1705</v>
      </c>
      <c r="U132" s="244" t="s">
        <v>1087</v>
      </c>
      <c r="V132" s="244" t="s">
        <v>1309</v>
      </c>
      <c r="W132" s="244" t="s">
        <v>217</v>
      </c>
      <c r="X132" s="246">
        <v>58.92</v>
      </c>
      <c r="Y132" s="246" t="s">
        <v>6</v>
      </c>
      <c r="Z132" s="246" t="s">
        <v>6</v>
      </c>
      <c r="AA132" s="246" t="s">
        <v>6</v>
      </c>
      <c r="AB132" s="246" t="s">
        <v>6</v>
      </c>
      <c r="AC132" s="246" t="s">
        <v>6</v>
      </c>
      <c r="AD132" s="246" t="s">
        <v>6</v>
      </c>
      <c r="AE132" s="348">
        <v>1</v>
      </c>
      <c r="AF132" s="348" t="s">
        <v>212</v>
      </c>
      <c r="AG132" s="244" t="s">
        <v>6</v>
      </c>
      <c r="AI132" s="246" t="s">
        <v>6</v>
      </c>
      <c r="AJ132" s="257" t="s">
        <v>6</v>
      </c>
      <c r="AK132" s="246" t="s">
        <v>6</v>
      </c>
      <c r="AL132" s="246" t="s">
        <v>6</v>
      </c>
      <c r="AM132" s="246" t="s">
        <v>6</v>
      </c>
      <c r="AN132" s="258">
        <v>152000</v>
      </c>
      <c r="AO132" s="258">
        <v>12</v>
      </c>
      <c r="AP132" s="244" t="s">
        <v>1706</v>
      </c>
      <c r="AQ132" s="244" t="s">
        <v>184</v>
      </c>
      <c r="AR132" s="250" t="s">
        <v>6</v>
      </c>
      <c r="AS132" s="250" t="s">
        <v>6</v>
      </c>
      <c r="AT132" s="250" t="s">
        <v>184</v>
      </c>
      <c r="AU132" s="250" t="s">
        <v>184</v>
      </c>
      <c r="AV132" s="250" t="s">
        <v>1305</v>
      </c>
      <c r="AW132" s="252" t="s">
        <v>6</v>
      </c>
      <c r="AX132" s="252" t="s">
        <v>6</v>
      </c>
      <c r="AY132" s="250" t="s">
        <v>13</v>
      </c>
      <c r="AZ132" s="250" t="s">
        <v>6</v>
      </c>
      <c r="BA132" s="244" t="s">
        <v>381</v>
      </c>
      <c r="BB132" s="244" t="s">
        <v>118</v>
      </c>
      <c r="BC132" s="244" t="s">
        <v>384</v>
      </c>
      <c r="BD132" s="244" t="s">
        <v>119</v>
      </c>
      <c r="BE132" s="244" t="s">
        <v>6</v>
      </c>
      <c r="BF132" s="244" t="s">
        <v>6</v>
      </c>
      <c r="BG132" s="252" t="s">
        <v>6</v>
      </c>
      <c r="BH132" s="252" t="s">
        <v>6</v>
      </c>
      <c r="BI132" s="252" t="s">
        <v>6</v>
      </c>
      <c r="BJ132" s="252" t="s">
        <v>6</v>
      </c>
      <c r="BK132" s="252" t="s">
        <v>6</v>
      </c>
      <c r="BL132" s="252" t="s">
        <v>6</v>
      </c>
      <c r="BM132" s="250" t="s">
        <v>40</v>
      </c>
      <c r="BN132" s="250" t="s">
        <v>119</v>
      </c>
      <c r="BO132" s="250" t="s">
        <v>13</v>
      </c>
      <c r="BP132" s="250" t="s">
        <v>13</v>
      </c>
      <c r="BQ132" s="250" t="s">
        <v>160</v>
      </c>
      <c r="BR132" s="250" t="s">
        <v>119</v>
      </c>
      <c r="BS132" s="250" t="s">
        <v>40</v>
      </c>
      <c r="BT132" s="250" t="s">
        <v>119</v>
      </c>
      <c r="BU132" s="255" t="s">
        <v>6</v>
      </c>
      <c r="BV132" s="250" t="s">
        <v>6</v>
      </c>
      <c r="BW132" s="244" t="s">
        <v>6</v>
      </c>
      <c r="BX132" s="250" t="s">
        <v>6</v>
      </c>
      <c r="BY132" s="244" t="s">
        <v>6</v>
      </c>
      <c r="BZ132" s="250" t="s">
        <v>6</v>
      </c>
      <c r="CA132" s="244" t="s">
        <v>184</v>
      </c>
      <c r="CB132" s="244" t="s">
        <v>303</v>
      </c>
      <c r="CC132" s="244" t="s">
        <v>912</v>
      </c>
      <c r="CD132" s="244" t="s">
        <v>118</v>
      </c>
    </row>
    <row r="133" spans="1:82" s="244" customFormat="1" ht="39" customHeight="1" x14ac:dyDescent="0.35">
      <c r="A133" s="259" t="s">
        <v>2888</v>
      </c>
      <c r="B133" s="259" t="s">
        <v>2880</v>
      </c>
      <c r="C133" s="244" t="s">
        <v>1548</v>
      </c>
      <c r="D133" s="259" t="s">
        <v>1538</v>
      </c>
      <c r="E133" s="256" t="s">
        <v>304</v>
      </c>
      <c r="F133" s="244" t="s">
        <v>2674</v>
      </c>
      <c r="G133" s="256" t="s">
        <v>1707</v>
      </c>
      <c r="H133" s="244" t="s">
        <v>407</v>
      </c>
      <c r="I133" s="244" t="str">
        <f>IF(H133="","",VLOOKUP(H133,'Cost Categories'!$A$1:$B$66,2,FALSE))</f>
        <v>Recurring goods</v>
      </c>
      <c r="J133" s="244" t="s">
        <v>3276</v>
      </c>
      <c r="K133" s="244" t="str">
        <f>IF(J133="","",VLOOKUP(J133,'Cost Categories'!$A$70:$B$85,2,FALSE))</f>
        <v>Capital</v>
      </c>
      <c r="L133" s="244" t="s">
        <v>3417</v>
      </c>
      <c r="M133" s="244" t="str">
        <f>IF(L133="","",VLOOKUP(L133,'Cost Categories'!$A$112:$B$133,2,FALSE))</f>
        <v>Primary service delivery</v>
      </c>
      <c r="N133" s="256" t="s">
        <v>3368</v>
      </c>
      <c r="O133" s="260" t="s">
        <v>1245</v>
      </c>
      <c r="P133" s="256" t="s">
        <v>3371</v>
      </c>
      <c r="Q133" s="253" t="s">
        <v>3372</v>
      </c>
      <c r="R133" s="253" t="s">
        <v>13</v>
      </c>
      <c r="S133" s="256" t="s">
        <v>111</v>
      </c>
      <c r="T133" s="256" t="s">
        <v>1705</v>
      </c>
      <c r="U133" s="244" t="s">
        <v>1087</v>
      </c>
      <c r="V133" s="244" t="s">
        <v>1309</v>
      </c>
      <c r="W133" s="244" t="s">
        <v>217</v>
      </c>
      <c r="X133" s="246">
        <v>25.17</v>
      </c>
      <c r="Y133" s="246" t="s">
        <v>6</v>
      </c>
      <c r="Z133" s="246" t="s">
        <v>6</v>
      </c>
      <c r="AA133" s="246" t="s">
        <v>6</v>
      </c>
      <c r="AB133" s="246" t="s">
        <v>6</v>
      </c>
      <c r="AC133" s="246" t="s">
        <v>6</v>
      </c>
      <c r="AD133" s="246" t="s">
        <v>6</v>
      </c>
      <c r="AE133" s="348">
        <v>1</v>
      </c>
      <c r="AF133" s="348" t="s">
        <v>212</v>
      </c>
      <c r="AG133" s="244" t="s">
        <v>6</v>
      </c>
      <c r="AI133" s="246" t="s">
        <v>6</v>
      </c>
      <c r="AJ133" s="257" t="s">
        <v>6</v>
      </c>
      <c r="AK133" s="246" t="s">
        <v>6</v>
      </c>
      <c r="AL133" s="246" t="s">
        <v>6</v>
      </c>
      <c r="AM133" s="246" t="s">
        <v>6</v>
      </c>
      <c r="AN133" s="258">
        <v>152000</v>
      </c>
      <c r="AO133" s="258">
        <v>12</v>
      </c>
      <c r="AP133" s="244" t="s">
        <v>1708</v>
      </c>
      <c r="AQ133" s="244" t="s">
        <v>184</v>
      </c>
      <c r="AR133" s="250" t="s">
        <v>6</v>
      </c>
      <c r="AS133" s="250" t="s">
        <v>6</v>
      </c>
      <c r="AT133" s="250" t="s">
        <v>184</v>
      </c>
      <c r="AU133" s="250" t="s">
        <v>184</v>
      </c>
      <c r="AV133" s="250" t="s">
        <v>1305</v>
      </c>
      <c r="AW133" s="252" t="s">
        <v>6</v>
      </c>
      <c r="AX133" s="252" t="s">
        <v>6</v>
      </c>
      <c r="AY133" s="250" t="s">
        <v>13</v>
      </c>
      <c r="AZ133" s="250" t="s">
        <v>6</v>
      </c>
      <c r="BA133" s="244" t="s">
        <v>381</v>
      </c>
      <c r="BB133" s="244" t="s">
        <v>118</v>
      </c>
      <c r="BC133" s="244" t="s">
        <v>384</v>
      </c>
      <c r="BD133" s="244" t="s">
        <v>119</v>
      </c>
      <c r="BE133" s="244" t="s">
        <v>6</v>
      </c>
      <c r="BF133" s="244" t="s">
        <v>6</v>
      </c>
      <c r="BG133" s="252" t="s">
        <v>6</v>
      </c>
      <c r="BH133" s="252" t="s">
        <v>6</v>
      </c>
      <c r="BI133" s="252" t="s">
        <v>6</v>
      </c>
      <c r="BJ133" s="252" t="s">
        <v>6</v>
      </c>
      <c r="BK133" s="252" t="s">
        <v>6</v>
      </c>
      <c r="BL133" s="252" t="s">
        <v>6</v>
      </c>
      <c r="BM133" s="250" t="s">
        <v>40</v>
      </c>
      <c r="BN133" s="250" t="s">
        <v>119</v>
      </c>
      <c r="BO133" s="250" t="s">
        <v>13</v>
      </c>
      <c r="BP133" s="250" t="s">
        <v>13</v>
      </c>
      <c r="BQ133" s="250" t="s">
        <v>160</v>
      </c>
      <c r="BR133" s="250" t="s">
        <v>119</v>
      </c>
      <c r="BS133" s="250" t="s">
        <v>40</v>
      </c>
      <c r="BT133" s="250" t="s">
        <v>119</v>
      </c>
      <c r="BU133" s="255" t="s">
        <v>6</v>
      </c>
      <c r="BV133" s="250" t="s">
        <v>6</v>
      </c>
      <c r="BW133" s="244" t="s">
        <v>6</v>
      </c>
      <c r="BX133" s="250" t="s">
        <v>6</v>
      </c>
      <c r="BY133" s="244" t="s">
        <v>6</v>
      </c>
      <c r="BZ133" s="250" t="s">
        <v>6</v>
      </c>
      <c r="CA133" s="244" t="s">
        <v>184</v>
      </c>
      <c r="CB133" s="244" t="s">
        <v>303</v>
      </c>
      <c r="CC133" s="244" t="s">
        <v>912</v>
      </c>
      <c r="CD133" s="244" t="s">
        <v>118</v>
      </c>
    </row>
    <row r="134" spans="1:82" s="244" customFormat="1" ht="39" customHeight="1" x14ac:dyDescent="0.35">
      <c r="A134" s="259" t="s">
        <v>2888</v>
      </c>
      <c r="B134" s="259" t="s">
        <v>2880</v>
      </c>
      <c r="C134" s="244" t="s">
        <v>356</v>
      </c>
      <c r="D134" s="259" t="s">
        <v>1538</v>
      </c>
      <c r="E134" s="256" t="s">
        <v>304</v>
      </c>
      <c r="F134" s="244" t="s">
        <v>2674</v>
      </c>
      <c r="G134" s="256" t="s">
        <v>1709</v>
      </c>
      <c r="H134" s="244" t="s">
        <v>1916</v>
      </c>
      <c r="I134" s="244" t="str">
        <f>IF(H134="","",VLOOKUP(H134,'Cost Categories'!$A$1:$B$66,2,FALSE))</f>
        <v>Facility</v>
      </c>
      <c r="J134" s="244" t="s">
        <v>3297</v>
      </c>
      <c r="K134" s="244" t="str">
        <f>IF(J134="","",VLOOKUP(J134,'Cost Categories'!$A$70:$B$85,2,FALSE))</f>
        <v>Mixed</v>
      </c>
      <c r="L134" s="244" t="s">
        <v>3324</v>
      </c>
      <c r="M134" s="244" t="str">
        <f>IF(L134="","",VLOOKUP(L134,'Cost Categories'!$A$112:$B$133,2,FALSE))</f>
        <v>Operational</v>
      </c>
      <c r="N134" s="256" t="s">
        <v>3368</v>
      </c>
      <c r="O134" s="260" t="s">
        <v>13</v>
      </c>
      <c r="P134" s="256" t="s">
        <v>3369</v>
      </c>
      <c r="Q134" s="253" t="s">
        <v>3372</v>
      </c>
      <c r="R134" s="253" t="s">
        <v>13</v>
      </c>
      <c r="S134" s="256" t="s">
        <v>111</v>
      </c>
      <c r="T134" s="256" t="s">
        <v>1705</v>
      </c>
      <c r="U134" s="244" t="s">
        <v>1087</v>
      </c>
      <c r="V134" s="244" t="s">
        <v>1309</v>
      </c>
      <c r="W134" s="244" t="s">
        <v>217</v>
      </c>
      <c r="X134" s="246">
        <v>9.39</v>
      </c>
      <c r="Y134" s="246" t="s">
        <v>6</v>
      </c>
      <c r="Z134" s="246" t="s">
        <v>6</v>
      </c>
      <c r="AA134" s="246" t="s">
        <v>6</v>
      </c>
      <c r="AB134" s="246" t="s">
        <v>6</v>
      </c>
      <c r="AC134" s="246" t="s">
        <v>6</v>
      </c>
      <c r="AD134" s="246" t="s">
        <v>6</v>
      </c>
      <c r="AE134" s="348">
        <v>1</v>
      </c>
      <c r="AF134" s="348" t="s">
        <v>212</v>
      </c>
      <c r="AG134" s="244" t="s">
        <v>6</v>
      </c>
      <c r="AI134" s="246" t="s">
        <v>6</v>
      </c>
      <c r="AJ134" s="257" t="s">
        <v>6</v>
      </c>
      <c r="AK134" s="246" t="s">
        <v>6</v>
      </c>
      <c r="AL134" s="246" t="s">
        <v>6</v>
      </c>
      <c r="AM134" s="246" t="s">
        <v>6</v>
      </c>
      <c r="AN134" s="258">
        <v>152000</v>
      </c>
      <c r="AO134" s="258">
        <v>12</v>
      </c>
      <c r="AP134" s="244" t="s">
        <v>1708</v>
      </c>
      <c r="AQ134" s="244" t="s">
        <v>184</v>
      </c>
      <c r="AR134" s="250" t="s">
        <v>6</v>
      </c>
      <c r="AS134" s="250" t="s">
        <v>6</v>
      </c>
      <c r="AT134" s="250" t="s">
        <v>184</v>
      </c>
      <c r="AU134" s="250" t="s">
        <v>184</v>
      </c>
      <c r="AV134" s="250" t="s">
        <v>1305</v>
      </c>
      <c r="AW134" s="252" t="s">
        <v>6</v>
      </c>
      <c r="AX134" s="252" t="s">
        <v>6</v>
      </c>
      <c r="AY134" s="250" t="s">
        <v>13</v>
      </c>
      <c r="AZ134" s="250" t="s">
        <v>6</v>
      </c>
      <c r="BA134" s="244" t="s">
        <v>381</v>
      </c>
      <c r="BB134" s="244" t="s">
        <v>118</v>
      </c>
      <c r="BC134" s="244" t="s">
        <v>384</v>
      </c>
      <c r="BD134" s="244" t="s">
        <v>119</v>
      </c>
      <c r="BE134" s="244" t="s">
        <v>6</v>
      </c>
      <c r="BF134" s="244" t="s">
        <v>6</v>
      </c>
      <c r="BG134" s="252" t="s">
        <v>6</v>
      </c>
      <c r="BH134" s="252" t="s">
        <v>6</v>
      </c>
      <c r="BI134" s="252" t="s">
        <v>6</v>
      </c>
      <c r="BJ134" s="252" t="s">
        <v>6</v>
      </c>
      <c r="BK134" s="252" t="s">
        <v>6</v>
      </c>
      <c r="BL134" s="252" t="s">
        <v>6</v>
      </c>
      <c r="BM134" s="250" t="s">
        <v>40</v>
      </c>
      <c r="BN134" s="250" t="s">
        <v>119</v>
      </c>
      <c r="BO134" s="250" t="s">
        <v>13</v>
      </c>
      <c r="BP134" s="250" t="s">
        <v>13</v>
      </c>
      <c r="BQ134" s="250" t="s">
        <v>160</v>
      </c>
      <c r="BR134" s="250" t="s">
        <v>119</v>
      </c>
      <c r="BS134" s="250" t="s">
        <v>40</v>
      </c>
      <c r="BT134" s="250" t="s">
        <v>119</v>
      </c>
      <c r="BU134" s="255" t="s">
        <v>6</v>
      </c>
      <c r="BV134" s="250" t="s">
        <v>6</v>
      </c>
      <c r="BW134" s="244" t="s">
        <v>6</v>
      </c>
      <c r="BX134" s="250" t="s">
        <v>6</v>
      </c>
      <c r="BY134" s="244" t="s">
        <v>6</v>
      </c>
      <c r="BZ134" s="250" t="s">
        <v>6</v>
      </c>
      <c r="CA134" s="244" t="s">
        <v>184</v>
      </c>
      <c r="CB134" s="244" t="s">
        <v>303</v>
      </c>
      <c r="CC134" s="244" t="s">
        <v>912</v>
      </c>
      <c r="CD134" s="244" t="s">
        <v>118</v>
      </c>
    </row>
    <row r="135" spans="1:82" s="244" customFormat="1" ht="39" customHeight="1" x14ac:dyDescent="0.35">
      <c r="A135" s="259" t="s">
        <v>2888</v>
      </c>
      <c r="B135" s="259" t="s">
        <v>2880</v>
      </c>
      <c r="C135" s="244" t="s">
        <v>1555</v>
      </c>
      <c r="D135" s="259" t="s">
        <v>1538</v>
      </c>
      <c r="E135" s="256" t="s">
        <v>304</v>
      </c>
      <c r="F135" s="244" t="s">
        <v>2674</v>
      </c>
      <c r="G135" s="256" t="s">
        <v>1710</v>
      </c>
      <c r="H135" s="244" t="s">
        <v>359</v>
      </c>
      <c r="I135" s="244" t="str">
        <f>IF(H135="","",VLOOKUP(H135,'Cost Categories'!$A$1:$B$66,2,FALSE))</f>
        <v>Capital</v>
      </c>
      <c r="J135" s="244" t="s">
        <v>3276</v>
      </c>
      <c r="K135" s="244" t="str">
        <f>IF(J135="","",VLOOKUP(J135,'Cost Categories'!$A$70:$B$85,2,FALSE))</f>
        <v>Capital</v>
      </c>
      <c r="L135" s="244" t="s">
        <v>3324</v>
      </c>
      <c r="M135" s="244" t="str">
        <f>IF(L135="","",VLOOKUP(L135,'Cost Categories'!$A$112:$B$133,2,FALSE))</f>
        <v>Operational</v>
      </c>
      <c r="N135" s="256" t="s">
        <v>3368</v>
      </c>
      <c r="O135" s="260" t="s">
        <v>1245</v>
      </c>
      <c r="P135" s="256" t="s">
        <v>3370</v>
      </c>
      <c r="Q135" s="253" t="s">
        <v>3372</v>
      </c>
      <c r="R135" s="253" t="s">
        <v>13</v>
      </c>
      <c r="S135" s="256" t="s">
        <v>111</v>
      </c>
      <c r="T135" s="256" t="s">
        <v>1705</v>
      </c>
      <c r="U135" s="244" t="s">
        <v>1087</v>
      </c>
      <c r="V135" s="244" t="s">
        <v>1309</v>
      </c>
      <c r="W135" s="244" t="s">
        <v>217</v>
      </c>
      <c r="X135" s="246">
        <v>3.08</v>
      </c>
      <c r="Y135" s="246" t="s">
        <v>6</v>
      </c>
      <c r="Z135" s="246" t="s">
        <v>6</v>
      </c>
      <c r="AA135" s="246" t="s">
        <v>6</v>
      </c>
      <c r="AB135" s="246" t="s">
        <v>6</v>
      </c>
      <c r="AC135" s="246" t="s">
        <v>6</v>
      </c>
      <c r="AD135" s="246" t="s">
        <v>6</v>
      </c>
      <c r="AE135" s="348">
        <v>1</v>
      </c>
      <c r="AF135" s="348" t="s">
        <v>212</v>
      </c>
      <c r="AG135" s="244" t="s">
        <v>6</v>
      </c>
      <c r="AI135" s="246" t="s">
        <v>6</v>
      </c>
      <c r="AJ135" s="257" t="s">
        <v>6</v>
      </c>
      <c r="AK135" s="246" t="s">
        <v>6</v>
      </c>
      <c r="AL135" s="246" t="s">
        <v>6</v>
      </c>
      <c r="AM135" s="246" t="s">
        <v>6</v>
      </c>
      <c r="AN135" s="258">
        <v>152000</v>
      </c>
      <c r="AO135" s="258">
        <v>12</v>
      </c>
      <c r="AP135" s="244" t="s">
        <v>1708</v>
      </c>
      <c r="AQ135" s="244" t="s">
        <v>184</v>
      </c>
      <c r="AR135" s="250" t="s">
        <v>6</v>
      </c>
      <c r="AS135" s="250" t="s">
        <v>6</v>
      </c>
      <c r="AT135" s="250" t="s">
        <v>184</v>
      </c>
      <c r="AU135" s="250" t="s">
        <v>184</v>
      </c>
      <c r="AV135" s="250" t="s">
        <v>1305</v>
      </c>
      <c r="AW135" s="252" t="s">
        <v>6</v>
      </c>
      <c r="AX135" s="252" t="s">
        <v>6</v>
      </c>
      <c r="AY135" s="252" t="s">
        <v>13</v>
      </c>
      <c r="AZ135" s="252" t="s">
        <v>6</v>
      </c>
      <c r="BA135" s="244" t="s">
        <v>381</v>
      </c>
      <c r="BB135" s="244" t="s">
        <v>118</v>
      </c>
      <c r="BC135" s="244" t="s">
        <v>384</v>
      </c>
      <c r="BD135" s="244" t="s">
        <v>119</v>
      </c>
      <c r="BE135" s="244" t="s">
        <v>6</v>
      </c>
      <c r="BF135" s="244" t="s">
        <v>6</v>
      </c>
      <c r="BG135" s="252" t="s">
        <v>6</v>
      </c>
      <c r="BH135" s="252" t="s">
        <v>6</v>
      </c>
      <c r="BI135" s="252" t="s">
        <v>6</v>
      </c>
      <c r="BJ135" s="252" t="s">
        <v>6</v>
      </c>
      <c r="BK135" s="252" t="s">
        <v>6</v>
      </c>
      <c r="BL135" s="252" t="s">
        <v>6</v>
      </c>
      <c r="BM135" s="250" t="s">
        <v>40</v>
      </c>
      <c r="BN135" s="250" t="s">
        <v>119</v>
      </c>
      <c r="BO135" s="250" t="s">
        <v>13</v>
      </c>
      <c r="BP135" s="250" t="s">
        <v>13</v>
      </c>
      <c r="BQ135" s="250" t="s">
        <v>160</v>
      </c>
      <c r="BR135" s="250" t="s">
        <v>119</v>
      </c>
      <c r="BS135" s="250" t="s">
        <v>40</v>
      </c>
      <c r="BT135" s="250" t="s">
        <v>119</v>
      </c>
      <c r="BU135" s="255" t="s">
        <v>6</v>
      </c>
      <c r="BV135" s="250" t="s">
        <v>6</v>
      </c>
      <c r="BW135" s="244" t="s">
        <v>6</v>
      </c>
      <c r="BX135" s="250" t="s">
        <v>6</v>
      </c>
      <c r="BY135" s="244" t="s">
        <v>6</v>
      </c>
      <c r="BZ135" s="250" t="s">
        <v>6</v>
      </c>
      <c r="CA135" s="244" t="s">
        <v>184</v>
      </c>
      <c r="CB135" s="244" t="s">
        <v>303</v>
      </c>
      <c r="CC135" s="244" t="s">
        <v>912</v>
      </c>
      <c r="CD135" s="244" t="s">
        <v>118</v>
      </c>
    </row>
    <row r="136" spans="1:82" s="244" customFormat="1" ht="39" customHeight="1" x14ac:dyDescent="0.35">
      <c r="A136" s="259" t="s">
        <v>2888</v>
      </c>
      <c r="B136" s="259" t="s">
        <v>2880</v>
      </c>
      <c r="C136" s="244" t="s">
        <v>1540</v>
      </c>
      <c r="D136" s="259" t="s">
        <v>1538</v>
      </c>
      <c r="E136" s="256" t="s">
        <v>304</v>
      </c>
      <c r="F136" s="244" t="s">
        <v>2674</v>
      </c>
      <c r="G136" s="256" t="s">
        <v>1711</v>
      </c>
      <c r="H136" s="244" t="s">
        <v>407</v>
      </c>
      <c r="I136" s="244" t="str">
        <f>IF(H136="","",VLOOKUP(H136,'Cost Categories'!$A$1:$B$66,2,FALSE))</f>
        <v>Recurring goods</v>
      </c>
      <c r="J136" s="244" t="s">
        <v>3288</v>
      </c>
      <c r="K136" s="244" t="str">
        <f>IF(J136="","",VLOOKUP(J136,'Cost Categories'!$A$70:$B$85,2,FALSE))</f>
        <v>Recurrent - other</v>
      </c>
      <c r="L136" s="244" t="s">
        <v>3307</v>
      </c>
      <c r="M136" s="244" t="str">
        <f>IF(L136="","",VLOOKUP(L136,'Cost Categories'!$A$112:$B$133,2,FALSE))</f>
        <v>Primary service delivery</v>
      </c>
      <c r="N136" s="256" t="s">
        <v>3368</v>
      </c>
      <c r="O136" s="260" t="s">
        <v>1245</v>
      </c>
      <c r="P136" s="256" t="s">
        <v>3371</v>
      </c>
      <c r="Q136" s="253" t="s">
        <v>3372</v>
      </c>
      <c r="R136" s="253" t="s">
        <v>13</v>
      </c>
      <c r="S136" s="256" t="s">
        <v>111</v>
      </c>
      <c r="T136" s="256" t="s">
        <v>1705</v>
      </c>
      <c r="U136" s="244" t="s">
        <v>1087</v>
      </c>
      <c r="V136" s="244" t="s">
        <v>1309</v>
      </c>
      <c r="W136" s="244" t="s">
        <v>217</v>
      </c>
      <c r="X136" s="246">
        <v>0.33</v>
      </c>
      <c r="Y136" s="246" t="s">
        <v>6</v>
      </c>
      <c r="Z136" s="246" t="s">
        <v>6</v>
      </c>
      <c r="AA136" s="246" t="s">
        <v>6</v>
      </c>
      <c r="AB136" s="246" t="s">
        <v>6</v>
      </c>
      <c r="AC136" s="246" t="s">
        <v>6</v>
      </c>
      <c r="AD136" s="246" t="s">
        <v>6</v>
      </c>
      <c r="AE136" s="348">
        <v>1</v>
      </c>
      <c r="AF136" s="348" t="s">
        <v>212</v>
      </c>
      <c r="AG136" s="244" t="s">
        <v>6</v>
      </c>
      <c r="AI136" s="246" t="s">
        <v>6</v>
      </c>
      <c r="AJ136" s="257" t="s">
        <v>6</v>
      </c>
      <c r="AK136" s="246" t="s">
        <v>6</v>
      </c>
      <c r="AL136" s="246" t="s">
        <v>6</v>
      </c>
      <c r="AM136" s="246" t="s">
        <v>6</v>
      </c>
      <c r="AN136" s="258">
        <v>152000</v>
      </c>
      <c r="AO136" s="258">
        <v>12</v>
      </c>
      <c r="AP136" s="244" t="s">
        <v>1708</v>
      </c>
      <c r="AQ136" s="244" t="s">
        <v>184</v>
      </c>
      <c r="AR136" s="250" t="s">
        <v>6</v>
      </c>
      <c r="AS136" s="250" t="s">
        <v>6</v>
      </c>
      <c r="AT136" s="250" t="s">
        <v>184</v>
      </c>
      <c r="AU136" s="250" t="s">
        <v>184</v>
      </c>
      <c r="AV136" s="250" t="s">
        <v>1305</v>
      </c>
      <c r="AW136" s="252" t="s">
        <v>6</v>
      </c>
      <c r="AX136" s="252" t="s">
        <v>6</v>
      </c>
      <c r="AY136" s="252" t="s">
        <v>13</v>
      </c>
      <c r="AZ136" s="252" t="s">
        <v>6</v>
      </c>
      <c r="BA136" s="244" t="s">
        <v>381</v>
      </c>
      <c r="BB136" s="244" t="s">
        <v>118</v>
      </c>
      <c r="BC136" s="244" t="s">
        <v>384</v>
      </c>
      <c r="BD136" s="244" t="s">
        <v>119</v>
      </c>
      <c r="BE136" s="244" t="s">
        <v>6</v>
      </c>
      <c r="BF136" s="244" t="s">
        <v>6</v>
      </c>
      <c r="BG136" s="252" t="s">
        <v>6</v>
      </c>
      <c r="BH136" s="252" t="s">
        <v>6</v>
      </c>
      <c r="BI136" s="252" t="s">
        <v>6</v>
      </c>
      <c r="BJ136" s="252" t="s">
        <v>6</v>
      </c>
      <c r="BK136" s="252" t="s">
        <v>6</v>
      </c>
      <c r="BL136" s="252" t="s">
        <v>6</v>
      </c>
      <c r="BM136" s="250" t="s">
        <v>40</v>
      </c>
      <c r="BN136" s="250" t="s">
        <v>119</v>
      </c>
      <c r="BO136" s="250" t="s">
        <v>13</v>
      </c>
      <c r="BP136" s="250" t="s">
        <v>13</v>
      </c>
      <c r="BQ136" s="250" t="s">
        <v>160</v>
      </c>
      <c r="BR136" s="250" t="s">
        <v>119</v>
      </c>
      <c r="BS136" s="250" t="s">
        <v>40</v>
      </c>
      <c r="BT136" s="250" t="s">
        <v>119</v>
      </c>
      <c r="BU136" s="255" t="s">
        <v>6</v>
      </c>
      <c r="BV136" s="250" t="s">
        <v>6</v>
      </c>
      <c r="BW136" s="244" t="s">
        <v>6</v>
      </c>
      <c r="BX136" s="250" t="s">
        <v>6</v>
      </c>
      <c r="BY136" s="244" t="s">
        <v>6</v>
      </c>
      <c r="BZ136" s="250" t="s">
        <v>6</v>
      </c>
      <c r="CA136" s="244" t="s">
        <v>184</v>
      </c>
      <c r="CB136" s="244" t="s">
        <v>303</v>
      </c>
      <c r="CC136" s="244" t="s">
        <v>912</v>
      </c>
      <c r="CD136" s="244" t="s">
        <v>118</v>
      </c>
    </row>
    <row r="137" spans="1:82" s="244" customFormat="1" ht="39" customHeight="1" x14ac:dyDescent="0.35">
      <c r="A137" s="259" t="s">
        <v>2888</v>
      </c>
      <c r="B137" s="259" t="s">
        <v>2880</v>
      </c>
      <c r="C137" s="244" t="s">
        <v>1561</v>
      </c>
      <c r="D137" s="259" t="s">
        <v>1538</v>
      </c>
      <c r="E137" s="256" t="s">
        <v>304</v>
      </c>
      <c r="F137" s="244" t="s">
        <v>2674</v>
      </c>
      <c r="G137" s="256" t="s">
        <v>1712</v>
      </c>
      <c r="H137" s="244" t="s">
        <v>1735</v>
      </c>
      <c r="I137" s="244" t="str">
        <f>IF(H137="","",VLOOKUP(H137,'Cost Categories'!$A$1:$B$66,2,FALSE))</f>
        <v>Recurring services</v>
      </c>
      <c r="J137" s="244" t="s">
        <v>3297</v>
      </c>
      <c r="K137" s="244" t="str">
        <f>IF(J137="","",VLOOKUP(J137,'Cost Categories'!$A$70:$B$85,2,FALSE))</f>
        <v>Mixed</v>
      </c>
      <c r="L137" s="244" t="s">
        <v>3421</v>
      </c>
      <c r="M137" s="244" t="str">
        <f>IF(L137="","",VLOOKUP(L137,'Cost Categories'!$A$112:$B$133,2,FALSE))</f>
        <v>Secondary service delivery</v>
      </c>
      <c r="N137" s="256" t="s">
        <v>3368</v>
      </c>
      <c r="O137" s="260" t="s">
        <v>13</v>
      </c>
      <c r="P137" s="256" t="s">
        <v>3371</v>
      </c>
      <c r="Q137" s="253" t="s">
        <v>3372</v>
      </c>
      <c r="R137" s="253" t="s">
        <v>13</v>
      </c>
      <c r="S137" s="256" t="s">
        <v>111</v>
      </c>
      <c r="T137" s="256" t="s">
        <v>1705</v>
      </c>
      <c r="U137" s="244" t="s">
        <v>1087</v>
      </c>
      <c r="V137" s="244" t="s">
        <v>1309</v>
      </c>
      <c r="W137" s="244" t="s">
        <v>217</v>
      </c>
      <c r="X137" s="246">
        <v>3.2</v>
      </c>
      <c r="Y137" s="246" t="s">
        <v>6</v>
      </c>
      <c r="Z137" s="246" t="s">
        <v>6</v>
      </c>
      <c r="AA137" s="246" t="s">
        <v>6</v>
      </c>
      <c r="AB137" s="246" t="s">
        <v>6</v>
      </c>
      <c r="AC137" s="246" t="s">
        <v>6</v>
      </c>
      <c r="AD137" s="246" t="s">
        <v>6</v>
      </c>
      <c r="AE137" s="348">
        <v>1</v>
      </c>
      <c r="AF137" s="348" t="s">
        <v>212</v>
      </c>
      <c r="AG137" s="244" t="s">
        <v>6</v>
      </c>
      <c r="AI137" s="246" t="s">
        <v>6</v>
      </c>
      <c r="AJ137" s="257" t="s">
        <v>6</v>
      </c>
      <c r="AK137" s="246" t="s">
        <v>6</v>
      </c>
      <c r="AL137" s="246" t="s">
        <v>6</v>
      </c>
      <c r="AM137" s="246" t="s">
        <v>6</v>
      </c>
      <c r="AN137" s="258">
        <v>152000</v>
      </c>
      <c r="AO137" s="258">
        <v>12</v>
      </c>
      <c r="AP137" s="244" t="s">
        <v>1708</v>
      </c>
      <c r="AQ137" s="244" t="s">
        <v>184</v>
      </c>
      <c r="AR137" s="250" t="s">
        <v>6</v>
      </c>
      <c r="AS137" s="250" t="s">
        <v>6</v>
      </c>
      <c r="AT137" s="250" t="s">
        <v>184</v>
      </c>
      <c r="AU137" s="250" t="s">
        <v>184</v>
      </c>
      <c r="AV137" s="250" t="s">
        <v>1305</v>
      </c>
      <c r="AW137" s="252" t="s">
        <v>6</v>
      </c>
      <c r="AX137" s="252" t="s">
        <v>6</v>
      </c>
      <c r="AY137" s="252" t="s">
        <v>13</v>
      </c>
      <c r="AZ137" s="252" t="s">
        <v>6</v>
      </c>
      <c r="BA137" s="244" t="s">
        <v>381</v>
      </c>
      <c r="BB137" s="244" t="s">
        <v>118</v>
      </c>
      <c r="BC137" s="244" t="s">
        <v>384</v>
      </c>
      <c r="BD137" s="244" t="s">
        <v>119</v>
      </c>
      <c r="BE137" s="244" t="s">
        <v>6</v>
      </c>
      <c r="BF137" s="244" t="s">
        <v>6</v>
      </c>
      <c r="BG137" s="252" t="s">
        <v>6</v>
      </c>
      <c r="BH137" s="252" t="s">
        <v>6</v>
      </c>
      <c r="BI137" s="252" t="s">
        <v>6</v>
      </c>
      <c r="BJ137" s="252" t="s">
        <v>6</v>
      </c>
      <c r="BK137" s="252" t="s">
        <v>6</v>
      </c>
      <c r="BL137" s="252" t="s">
        <v>6</v>
      </c>
      <c r="BM137" s="250" t="s">
        <v>40</v>
      </c>
      <c r="BN137" s="250" t="s">
        <v>119</v>
      </c>
      <c r="BO137" s="250" t="s">
        <v>13</v>
      </c>
      <c r="BP137" s="250" t="s">
        <v>13</v>
      </c>
      <c r="BQ137" s="250" t="s">
        <v>160</v>
      </c>
      <c r="BR137" s="250" t="s">
        <v>119</v>
      </c>
      <c r="BS137" s="250" t="s">
        <v>40</v>
      </c>
      <c r="BT137" s="250" t="s">
        <v>119</v>
      </c>
      <c r="BU137" s="255" t="s">
        <v>6</v>
      </c>
      <c r="BV137" s="250" t="s">
        <v>6</v>
      </c>
      <c r="BW137" s="244" t="s">
        <v>6</v>
      </c>
      <c r="BX137" s="250" t="s">
        <v>6</v>
      </c>
      <c r="BY137" s="244" t="s">
        <v>6</v>
      </c>
      <c r="BZ137" s="250" t="s">
        <v>6</v>
      </c>
      <c r="CA137" s="244" t="s">
        <v>184</v>
      </c>
      <c r="CB137" s="244" t="s">
        <v>303</v>
      </c>
      <c r="CC137" s="244" t="s">
        <v>912</v>
      </c>
      <c r="CD137" s="244" t="s">
        <v>118</v>
      </c>
    </row>
    <row r="138" spans="1:82" s="244" customFormat="1" ht="39" customHeight="1" x14ac:dyDescent="0.35">
      <c r="A138" s="259" t="s">
        <v>2888</v>
      </c>
      <c r="B138" s="259" t="s">
        <v>2880</v>
      </c>
      <c r="C138" s="244" t="s">
        <v>1567</v>
      </c>
      <c r="D138" s="259" t="s">
        <v>1538</v>
      </c>
      <c r="E138" s="256" t="s">
        <v>304</v>
      </c>
      <c r="F138" s="244" t="s">
        <v>2674</v>
      </c>
      <c r="G138" s="256" t="s">
        <v>1713</v>
      </c>
      <c r="H138" s="244" t="s">
        <v>29</v>
      </c>
      <c r="I138" s="244" t="str">
        <f>IF(H138="","",VLOOKUP(H138,'Cost Categories'!$A$1:$B$66,2,FALSE))</f>
        <v>Facility</v>
      </c>
      <c r="J138" s="244" t="s">
        <v>3285</v>
      </c>
      <c r="K138" s="244" t="str">
        <f>IF(J138="","",VLOOKUP(J138,'Cost Categories'!$A$70:$B$85,2,FALSE))</f>
        <v>Recurrent - other</v>
      </c>
      <c r="L138" s="244" t="s">
        <v>3324</v>
      </c>
      <c r="M138" s="244" t="str">
        <f>IF(L138="","",VLOOKUP(L138,'Cost Categories'!$A$112:$B$133,2,FALSE))</f>
        <v>Operational</v>
      </c>
      <c r="N138" s="256" t="s">
        <v>3368</v>
      </c>
      <c r="O138" s="260" t="s">
        <v>13</v>
      </c>
      <c r="P138" s="256" t="s">
        <v>3370</v>
      </c>
      <c r="Q138" s="253" t="s">
        <v>3372</v>
      </c>
      <c r="R138" s="253" t="s">
        <v>13</v>
      </c>
      <c r="S138" s="256" t="s">
        <v>111</v>
      </c>
      <c r="T138" s="256" t="s">
        <v>1705</v>
      </c>
      <c r="U138" s="244" t="s">
        <v>1087</v>
      </c>
      <c r="V138" s="244" t="s">
        <v>1309</v>
      </c>
      <c r="W138" s="244" t="s">
        <v>217</v>
      </c>
      <c r="X138" s="246">
        <v>6.06</v>
      </c>
      <c r="Y138" s="246" t="s">
        <v>6</v>
      </c>
      <c r="Z138" s="246" t="s">
        <v>6</v>
      </c>
      <c r="AA138" s="246" t="s">
        <v>6</v>
      </c>
      <c r="AB138" s="246" t="s">
        <v>6</v>
      </c>
      <c r="AC138" s="246" t="s">
        <v>6</v>
      </c>
      <c r="AD138" s="246" t="s">
        <v>6</v>
      </c>
      <c r="AE138" s="348">
        <v>1</v>
      </c>
      <c r="AF138" s="348" t="s">
        <v>212</v>
      </c>
      <c r="AG138" s="244" t="s">
        <v>6</v>
      </c>
      <c r="AI138" s="246" t="s">
        <v>6</v>
      </c>
      <c r="AJ138" s="257" t="s">
        <v>6</v>
      </c>
      <c r="AK138" s="246" t="s">
        <v>6</v>
      </c>
      <c r="AL138" s="246" t="s">
        <v>6</v>
      </c>
      <c r="AM138" s="246" t="s">
        <v>6</v>
      </c>
      <c r="AN138" s="258">
        <v>152000</v>
      </c>
      <c r="AO138" s="258">
        <v>12</v>
      </c>
      <c r="AP138" s="244" t="s">
        <v>1708</v>
      </c>
      <c r="AQ138" s="244" t="s">
        <v>184</v>
      </c>
      <c r="AR138" s="250" t="s">
        <v>6</v>
      </c>
      <c r="AS138" s="250" t="s">
        <v>6</v>
      </c>
      <c r="AT138" s="250" t="s">
        <v>184</v>
      </c>
      <c r="AU138" s="250" t="s">
        <v>184</v>
      </c>
      <c r="AV138" s="250" t="s">
        <v>1305</v>
      </c>
      <c r="AW138" s="252" t="s">
        <v>6</v>
      </c>
      <c r="AX138" s="252" t="s">
        <v>6</v>
      </c>
      <c r="AY138" s="252" t="s">
        <v>13</v>
      </c>
      <c r="AZ138" s="252" t="s">
        <v>6</v>
      </c>
      <c r="BA138" s="244" t="s">
        <v>381</v>
      </c>
      <c r="BB138" s="244" t="s">
        <v>118</v>
      </c>
      <c r="BC138" s="244" t="s">
        <v>384</v>
      </c>
      <c r="BD138" s="244" t="s">
        <v>119</v>
      </c>
      <c r="BE138" s="244" t="s">
        <v>6</v>
      </c>
      <c r="BF138" s="244" t="s">
        <v>6</v>
      </c>
      <c r="BG138" s="252" t="s">
        <v>6</v>
      </c>
      <c r="BH138" s="252" t="s">
        <v>6</v>
      </c>
      <c r="BI138" s="252" t="s">
        <v>6</v>
      </c>
      <c r="BJ138" s="252" t="s">
        <v>6</v>
      </c>
      <c r="BK138" s="252" t="s">
        <v>6</v>
      </c>
      <c r="BL138" s="252" t="s">
        <v>6</v>
      </c>
      <c r="BM138" s="250" t="s">
        <v>40</v>
      </c>
      <c r="BN138" s="250" t="s">
        <v>119</v>
      </c>
      <c r="BO138" s="250" t="s">
        <v>13</v>
      </c>
      <c r="BP138" s="250" t="s">
        <v>13</v>
      </c>
      <c r="BQ138" s="250" t="s">
        <v>160</v>
      </c>
      <c r="BR138" s="250" t="s">
        <v>119</v>
      </c>
      <c r="BS138" s="250" t="s">
        <v>40</v>
      </c>
      <c r="BT138" s="250" t="s">
        <v>119</v>
      </c>
      <c r="BU138" s="255" t="s">
        <v>6</v>
      </c>
      <c r="BV138" s="250" t="s">
        <v>6</v>
      </c>
      <c r="BW138" s="244" t="s">
        <v>6</v>
      </c>
      <c r="BX138" s="250" t="s">
        <v>6</v>
      </c>
      <c r="BY138" s="244" t="s">
        <v>6</v>
      </c>
      <c r="BZ138" s="250" t="s">
        <v>6</v>
      </c>
      <c r="CA138" s="244" t="s">
        <v>184</v>
      </c>
      <c r="CB138" s="244" t="s">
        <v>303</v>
      </c>
      <c r="CC138" s="244" t="s">
        <v>912</v>
      </c>
      <c r="CD138" s="244" t="s">
        <v>118</v>
      </c>
    </row>
    <row r="139" spans="1:82" s="244" customFormat="1" ht="39" customHeight="1" x14ac:dyDescent="0.35">
      <c r="A139" s="290" t="s">
        <v>3470</v>
      </c>
      <c r="B139" s="259" t="s">
        <v>2880</v>
      </c>
      <c r="C139" s="244" t="s">
        <v>1571</v>
      </c>
      <c r="D139" s="259" t="s">
        <v>1538</v>
      </c>
      <c r="E139" s="256" t="s">
        <v>304</v>
      </c>
      <c r="F139" s="244" t="s">
        <v>2674</v>
      </c>
      <c r="G139" s="244" t="s">
        <v>1714</v>
      </c>
      <c r="H139" s="244" t="s">
        <v>3355</v>
      </c>
      <c r="I139" s="244" t="str">
        <f>IF(H139="","",VLOOKUP(H139,'Cost Categories'!$A$1:$B$66,2,FALSE))</f>
        <v>Recurring services</v>
      </c>
      <c r="J139" s="244" t="s">
        <v>3297</v>
      </c>
      <c r="K139" s="244" t="str">
        <f>IF(J139="","",VLOOKUP(J139,'Cost Categories'!$A$70:$B$85,2,FALSE))</f>
        <v>Mixed</v>
      </c>
      <c r="L139" s="244" t="s">
        <v>3320</v>
      </c>
      <c r="M139" s="244" t="str">
        <f>IF(L139="","",VLOOKUP(L139,'Cost Categories'!$A$112:$B$133,2,FALSE))</f>
        <v>Operational</v>
      </c>
      <c r="N139" s="256" t="s">
        <v>3422</v>
      </c>
      <c r="O139" s="260" t="s">
        <v>13</v>
      </c>
      <c r="P139" s="256" t="s">
        <v>3370</v>
      </c>
      <c r="Q139" s="253" t="s">
        <v>3372</v>
      </c>
      <c r="R139" s="253" t="s">
        <v>13</v>
      </c>
      <c r="S139" s="256" t="s">
        <v>111</v>
      </c>
      <c r="T139" s="256" t="s">
        <v>1705</v>
      </c>
      <c r="U139" s="244" t="s">
        <v>1087</v>
      </c>
      <c r="V139" s="244" t="s">
        <v>1309</v>
      </c>
      <c r="W139" s="244" t="s">
        <v>217</v>
      </c>
      <c r="X139" s="246">
        <v>11.57</v>
      </c>
      <c r="Y139" s="246" t="s">
        <v>6</v>
      </c>
      <c r="Z139" s="246" t="s">
        <v>6</v>
      </c>
      <c r="AA139" s="246" t="s">
        <v>6</v>
      </c>
      <c r="AB139" s="246" t="s">
        <v>6</v>
      </c>
      <c r="AC139" s="246" t="s">
        <v>6</v>
      </c>
      <c r="AD139" s="246" t="s">
        <v>6</v>
      </c>
      <c r="AE139" s="348">
        <v>1</v>
      </c>
      <c r="AF139" s="348" t="s">
        <v>212</v>
      </c>
      <c r="AG139" s="244" t="s">
        <v>6</v>
      </c>
      <c r="AI139" s="246" t="s">
        <v>6</v>
      </c>
      <c r="AJ139" s="257" t="s">
        <v>6</v>
      </c>
      <c r="AK139" s="246" t="s">
        <v>6</v>
      </c>
      <c r="AL139" s="246" t="s">
        <v>6</v>
      </c>
      <c r="AM139" s="246" t="s">
        <v>6</v>
      </c>
      <c r="AN139" s="258">
        <v>152000</v>
      </c>
      <c r="AO139" s="258">
        <v>12</v>
      </c>
      <c r="AP139" s="244" t="s">
        <v>1708</v>
      </c>
      <c r="AQ139" s="244" t="s">
        <v>184</v>
      </c>
      <c r="AR139" s="250" t="s">
        <v>6</v>
      </c>
      <c r="AS139" s="250" t="s">
        <v>6</v>
      </c>
      <c r="AT139" s="250" t="s">
        <v>184</v>
      </c>
      <c r="AU139" s="250" t="s">
        <v>184</v>
      </c>
      <c r="AV139" s="250" t="s">
        <v>1305</v>
      </c>
      <c r="AW139" s="252" t="s">
        <v>6</v>
      </c>
      <c r="AX139" s="252" t="s">
        <v>6</v>
      </c>
      <c r="AY139" s="252" t="s">
        <v>13</v>
      </c>
      <c r="AZ139" s="252" t="s">
        <v>6</v>
      </c>
      <c r="BA139" s="244" t="s">
        <v>381</v>
      </c>
      <c r="BB139" s="244" t="s">
        <v>118</v>
      </c>
      <c r="BC139" s="244" t="s">
        <v>384</v>
      </c>
      <c r="BD139" s="244" t="s">
        <v>119</v>
      </c>
      <c r="BE139" s="244" t="s">
        <v>6</v>
      </c>
      <c r="BF139" s="244" t="s">
        <v>6</v>
      </c>
      <c r="BG139" s="252" t="s">
        <v>6</v>
      </c>
      <c r="BH139" s="252" t="s">
        <v>6</v>
      </c>
      <c r="BI139" s="252" t="s">
        <v>6</v>
      </c>
      <c r="BJ139" s="252" t="s">
        <v>6</v>
      </c>
      <c r="BK139" s="252" t="s">
        <v>6</v>
      </c>
      <c r="BL139" s="252" t="s">
        <v>6</v>
      </c>
      <c r="BM139" s="250" t="s">
        <v>40</v>
      </c>
      <c r="BN139" s="250" t="s">
        <v>119</v>
      </c>
      <c r="BO139" s="250" t="s">
        <v>13</v>
      </c>
      <c r="BP139" s="250" t="s">
        <v>13</v>
      </c>
      <c r="BQ139" s="250" t="s">
        <v>160</v>
      </c>
      <c r="BR139" s="250" t="s">
        <v>119</v>
      </c>
      <c r="BS139" s="250" t="s">
        <v>40</v>
      </c>
      <c r="BT139" s="250" t="s">
        <v>119</v>
      </c>
      <c r="BU139" s="255" t="s">
        <v>6</v>
      </c>
      <c r="BV139" s="250" t="s">
        <v>6</v>
      </c>
      <c r="BW139" s="244" t="s">
        <v>6</v>
      </c>
      <c r="BX139" s="250" t="s">
        <v>6</v>
      </c>
      <c r="BY139" s="244" t="s">
        <v>6</v>
      </c>
      <c r="BZ139" s="250" t="s">
        <v>6</v>
      </c>
      <c r="CA139" s="244" t="s">
        <v>184</v>
      </c>
      <c r="CB139" s="244" t="s">
        <v>303</v>
      </c>
      <c r="CC139" s="244" t="s">
        <v>912</v>
      </c>
      <c r="CD139" s="244" t="s">
        <v>118</v>
      </c>
    </row>
    <row r="140" spans="1:82" s="244" customFormat="1" ht="39" customHeight="1" x14ac:dyDescent="0.35">
      <c r="A140" s="290" t="s">
        <v>3470</v>
      </c>
      <c r="B140" s="259" t="s">
        <v>2880</v>
      </c>
      <c r="C140" s="244" t="s">
        <v>1573</v>
      </c>
      <c r="D140" s="259" t="s">
        <v>1579</v>
      </c>
      <c r="E140" s="256" t="s">
        <v>304</v>
      </c>
      <c r="F140" s="244" t="s">
        <v>2674</v>
      </c>
      <c r="G140" s="279" t="s">
        <v>1715</v>
      </c>
      <c r="H140" s="244" t="s">
        <v>2818</v>
      </c>
      <c r="I140" s="244" t="str">
        <f>IF(H140="","",VLOOKUP(H140,'Cost Categories'!$A$1:$B$66,2,FALSE))</f>
        <v>Total</v>
      </c>
      <c r="J140" s="244" t="s">
        <v>3297</v>
      </c>
      <c r="K140" s="244" t="str">
        <f>IF(J140="","",VLOOKUP(J140,'Cost Categories'!$A$70:$B$85,2,FALSE))</f>
        <v>Mixed</v>
      </c>
      <c r="L140" s="244" t="s">
        <v>3297</v>
      </c>
      <c r="M140" s="244" t="str">
        <f>IF(L140="","",VLOOKUP(L140,'Cost Categories'!$A$112:$B$133,2,FALSE))</f>
        <v>Mixed</v>
      </c>
      <c r="N140" s="256" t="s">
        <v>22</v>
      </c>
      <c r="O140" s="260" t="s">
        <v>13</v>
      </c>
      <c r="P140" s="256" t="s">
        <v>3416</v>
      </c>
      <c r="Q140" s="253" t="s">
        <v>3372</v>
      </c>
      <c r="R140" s="253" t="s">
        <v>13</v>
      </c>
      <c r="S140" s="256" t="s">
        <v>111</v>
      </c>
      <c r="T140" s="256" t="s">
        <v>1705</v>
      </c>
      <c r="U140" s="244" t="s">
        <v>1087</v>
      </c>
      <c r="V140" s="244" t="s">
        <v>1309</v>
      </c>
      <c r="W140" s="244" t="s">
        <v>217</v>
      </c>
      <c r="X140" s="246">
        <v>73.569999999999993</v>
      </c>
      <c r="Y140" s="246" t="s">
        <v>6</v>
      </c>
      <c r="Z140" s="246" t="s">
        <v>6</v>
      </c>
      <c r="AA140" s="246" t="s">
        <v>6</v>
      </c>
      <c r="AB140" s="246" t="s">
        <v>6</v>
      </c>
      <c r="AC140" s="246" t="s">
        <v>6</v>
      </c>
      <c r="AD140" s="246" t="s">
        <v>6</v>
      </c>
      <c r="AE140" s="348">
        <v>1</v>
      </c>
      <c r="AF140" s="348" t="s">
        <v>212</v>
      </c>
      <c r="AG140" s="244" t="s">
        <v>6</v>
      </c>
      <c r="AI140" s="246" t="s">
        <v>6</v>
      </c>
      <c r="AJ140" s="257" t="s">
        <v>6</v>
      </c>
      <c r="AK140" s="246" t="s">
        <v>6</v>
      </c>
      <c r="AL140" s="246" t="s">
        <v>6</v>
      </c>
      <c r="AM140" s="246" t="s">
        <v>6</v>
      </c>
      <c r="AN140" s="258">
        <v>75000</v>
      </c>
      <c r="AO140" s="258">
        <v>12</v>
      </c>
      <c r="AP140" s="244" t="s">
        <v>1708</v>
      </c>
      <c r="AQ140" s="244" t="s">
        <v>184</v>
      </c>
      <c r="AR140" s="250" t="s">
        <v>6</v>
      </c>
      <c r="AS140" s="250" t="s">
        <v>6</v>
      </c>
      <c r="AT140" s="250" t="s">
        <v>184</v>
      </c>
      <c r="AU140" s="250" t="s">
        <v>184</v>
      </c>
      <c r="AV140" s="250" t="s">
        <v>1305</v>
      </c>
      <c r="AW140" s="252" t="s">
        <v>6</v>
      </c>
      <c r="AX140" s="252" t="s">
        <v>6</v>
      </c>
      <c r="AY140" s="250" t="s">
        <v>13</v>
      </c>
      <c r="AZ140" s="250" t="s">
        <v>6</v>
      </c>
      <c r="BA140" s="244" t="s">
        <v>381</v>
      </c>
      <c r="BB140" s="244" t="s">
        <v>118</v>
      </c>
      <c r="BC140" s="244" t="s">
        <v>384</v>
      </c>
      <c r="BD140" s="244" t="s">
        <v>119</v>
      </c>
      <c r="BE140" s="244" t="s">
        <v>6</v>
      </c>
      <c r="BF140" s="244" t="s">
        <v>6</v>
      </c>
      <c r="BG140" s="252" t="s">
        <v>6</v>
      </c>
      <c r="BH140" s="252" t="s">
        <v>6</v>
      </c>
      <c r="BI140" s="252" t="s">
        <v>6</v>
      </c>
      <c r="BJ140" s="252" t="s">
        <v>6</v>
      </c>
      <c r="BK140" s="252" t="s">
        <v>6</v>
      </c>
      <c r="BL140" s="252" t="s">
        <v>6</v>
      </c>
      <c r="BM140" s="250" t="s">
        <v>40</v>
      </c>
      <c r="BN140" s="250" t="s">
        <v>119</v>
      </c>
      <c r="BO140" s="250" t="s">
        <v>13</v>
      </c>
      <c r="BP140" s="250" t="s">
        <v>13</v>
      </c>
      <c r="BQ140" s="250" t="s">
        <v>160</v>
      </c>
      <c r="BR140" s="250" t="s">
        <v>119</v>
      </c>
      <c r="BS140" s="250" t="s">
        <v>40</v>
      </c>
      <c r="BT140" s="250" t="s">
        <v>119</v>
      </c>
      <c r="BU140" s="255" t="s">
        <v>6</v>
      </c>
      <c r="BV140" s="250" t="s">
        <v>6</v>
      </c>
      <c r="BW140" s="244" t="s">
        <v>6</v>
      </c>
      <c r="BX140" s="250" t="s">
        <v>6</v>
      </c>
      <c r="BY140" s="244" t="s">
        <v>6</v>
      </c>
      <c r="BZ140" s="250" t="s">
        <v>6</v>
      </c>
      <c r="CA140" s="244" t="s">
        <v>184</v>
      </c>
      <c r="CB140" s="244" t="s">
        <v>303</v>
      </c>
      <c r="CC140" s="244" t="s">
        <v>912</v>
      </c>
      <c r="CD140" s="244" t="s">
        <v>118</v>
      </c>
    </row>
    <row r="141" spans="1:82" s="244" customFormat="1" ht="39" customHeight="1" x14ac:dyDescent="0.35">
      <c r="A141" s="290" t="s">
        <v>3470</v>
      </c>
      <c r="B141" s="259" t="s">
        <v>2880</v>
      </c>
      <c r="C141" s="244" t="s">
        <v>358</v>
      </c>
      <c r="D141" s="259" t="s">
        <v>1538</v>
      </c>
      <c r="E141" s="256" t="s">
        <v>304</v>
      </c>
      <c r="F141" s="244" t="s">
        <v>2674</v>
      </c>
      <c r="G141" s="256" t="s">
        <v>1716</v>
      </c>
      <c r="H141" s="244" t="s">
        <v>407</v>
      </c>
      <c r="I141" s="244" t="str">
        <f>IF(H141="","",VLOOKUP(H141,'Cost Categories'!$A$1:$B$66,2,FALSE))</f>
        <v>Recurring goods</v>
      </c>
      <c r="J141" s="244" t="s">
        <v>3276</v>
      </c>
      <c r="K141" s="244" t="str">
        <f>IF(J141="","",VLOOKUP(J141,'Cost Categories'!$A$70:$B$85,2,FALSE))</f>
        <v>Capital</v>
      </c>
      <c r="L141" s="244" t="s">
        <v>3417</v>
      </c>
      <c r="M141" s="244" t="str">
        <f>IF(L141="","",VLOOKUP(L141,'Cost Categories'!$A$112:$B$133,2,FALSE))</f>
        <v>Primary service delivery</v>
      </c>
      <c r="N141" s="256" t="s">
        <v>3368</v>
      </c>
      <c r="O141" s="260" t="s">
        <v>1245</v>
      </c>
      <c r="P141" s="256" t="s">
        <v>3371</v>
      </c>
      <c r="Q141" s="253" t="s">
        <v>3372</v>
      </c>
      <c r="R141" s="253" t="s">
        <v>13</v>
      </c>
      <c r="S141" s="256" t="s">
        <v>111</v>
      </c>
      <c r="T141" s="256" t="s">
        <v>1705</v>
      </c>
      <c r="U141" s="244" t="s">
        <v>1087</v>
      </c>
      <c r="V141" s="244" t="s">
        <v>1309</v>
      </c>
      <c r="W141" s="244" t="s">
        <v>217</v>
      </c>
      <c r="X141" s="246">
        <v>25.18</v>
      </c>
      <c r="Y141" s="246" t="s">
        <v>6</v>
      </c>
      <c r="Z141" s="246" t="s">
        <v>6</v>
      </c>
      <c r="AA141" s="246" t="s">
        <v>6</v>
      </c>
      <c r="AB141" s="246" t="s">
        <v>6</v>
      </c>
      <c r="AC141" s="246" t="s">
        <v>6</v>
      </c>
      <c r="AD141" s="246" t="s">
        <v>6</v>
      </c>
      <c r="AE141" s="348">
        <v>1</v>
      </c>
      <c r="AF141" s="348" t="s">
        <v>212</v>
      </c>
      <c r="AG141" s="244" t="s">
        <v>6</v>
      </c>
      <c r="AI141" s="246" t="s">
        <v>6</v>
      </c>
      <c r="AJ141" s="257" t="s">
        <v>6</v>
      </c>
      <c r="AK141" s="246" t="s">
        <v>6</v>
      </c>
      <c r="AL141" s="246" t="s">
        <v>6</v>
      </c>
      <c r="AM141" s="246" t="s">
        <v>6</v>
      </c>
      <c r="AN141" s="258">
        <v>75000</v>
      </c>
      <c r="AO141" s="258">
        <v>12</v>
      </c>
      <c r="AP141" s="244" t="s">
        <v>1708</v>
      </c>
      <c r="AQ141" s="244" t="s">
        <v>184</v>
      </c>
      <c r="AR141" s="250" t="s">
        <v>6</v>
      </c>
      <c r="AS141" s="250" t="s">
        <v>6</v>
      </c>
      <c r="AT141" s="250" t="s">
        <v>184</v>
      </c>
      <c r="AU141" s="250" t="s">
        <v>184</v>
      </c>
      <c r="AV141" s="250" t="s">
        <v>1305</v>
      </c>
      <c r="AW141" s="252" t="s">
        <v>6</v>
      </c>
      <c r="AX141" s="252" t="s">
        <v>6</v>
      </c>
      <c r="AY141" s="250" t="s">
        <v>13</v>
      </c>
      <c r="AZ141" s="250" t="s">
        <v>6</v>
      </c>
      <c r="BA141" s="244" t="s">
        <v>381</v>
      </c>
      <c r="BB141" s="244" t="s">
        <v>118</v>
      </c>
      <c r="BC141" s="244" t="s">
        <v>384</v>
      </c>
      <c r="BD141" s="244" t="s">
        <v>119</v>
      </c>
      <c r="BE141" s="244" t="s">
        <v>6</v>
      </c>
      <c r="BF141" s="244" t="s">
        <v>6</v>
      </c>
      <c r="BG141" s="252" t="s">
        <v>6</v>
      </c>
      <c r="BH141" s="252" t="s">
        <v>6</v>
      </c>
      <c r="BI141" s="252" t="s">
        <v>6</v>
      </c>
      <c r="BJ141" s="252" t="s">
        <v>6</v>
      </c>
      <c r="BK141" s="252" t="s">
        <v>6</v>
      </c>
      <c r="BL141" s="252" t="s">
        <v>6</v>
      </c>
      <c r="BM141" s="250" t="s">
        <v>40</v>
      </c>
      <c r="BN141" s="250" t="s">
        <v>119</v>
      </c>
      <c r="BO141" s="250" t="s">
        <v>13</v>
      </c>
      <c r="BP141" s="250" t="s">
        <v>13</v>
      </c>
      <c r="BQ141" s="250" t="s">
        <v>160</v>
      </c>
      <c r="BR141" s="250" t="s">
        <v>119</v>
      </c>
      <c r="BS141" s="250" t="s">
        <v>40</v>
      </c>
      <c r="BT141" s="250" t="s">
        <v>119</v>
      </c>
      <c r="BU141" s="255" t="s">
        <v>6</v>
      </c>
      <c r="BV141" s="250" t="s">
        <v>6</v>
      </c>
      <c r="BW141" s="244" t="s">
        <v>6</v>
      </c>
      <c r="BX141" s="250" t="s">
        <v>6</v>
      </c>
      <c r="BY141" s="244" t="s">
        <v>6</v>
      </c>
      <c r="BZ141" s="250" t="s">
        <v>6</v>
      </c>
      <c r="CA141" s="244" t="s">
        <v>184</v>
      </c>
      <c r="CB141" s="244" t="s">
        <v>303</v>
      </c>
      <c r="CC141" s="244" t="s">
        <v>912</v>
      </c>
      <c r="CD141" s="244" t="s">
        <v>118</v>
      </c>
    </row>
    <row r="142" spans="1:82" s="244" customFormat="1" ht="39" customHeight="1" x14ac:dyDescent="0.35">
      <c r="A142" s="290" t="s">
        <v>3470</v>
      </c>
      <c r="B142" s="259" t="s">
        <v>2880</v>
      </c>
      <c r="C142" s="244" t="s">
        <v>1562</v>
      </c>
      <c r="D142" s="259" t="s">
        <v>1538</v>
      </c>
      <c r="E142" s="256" t="s">
        <v>304</v>
      </c>
      <c r="F142" s="244" t="s">
        <v>2674</v>
      </c>
      <c r="G142" s="256" t="s">
        <v>1717</v>
      </c>
      <c r="H142" s="244" t="s">
        <v>407</v>
      </c>
      <c r="I142" s="244" t="str">
        <f>IF(H142="","",VLOOKUP(H142,'Cost Categories'!$A$1:$B$66,2,FALSE))</f>
        <v>Recurring goods</v>
      </c>
      <c r="J142" s="244" t="s">
        <v>3297</v>
      </c>
      <c r="K142" s="244" t="str">
        <f>IF(J142="","",VLOOKUP(J142,'Cost Categories'!$A$70:$B$85,2,FALSE))</f>
        <v>Mixed</v>
      </c>
      <c r="L142" s="244" t="s">
        <v>3324</v>
      </c>
      <c r="M142" s="244" t="str">
        <f>IF(L142="","",VLOOKUP(L142,'Cost Categories'!$A$112:$B$133,2,FALSE))</f>
        <v>Operational</v>
      </c>
      <c r="N142" s="256" t="s">
        <v>3368</v>
      </c>
      <c r="O142" s="260" t="s">
        <v>13</v>
      </c>
      <c r="P142" s="256" t="s">
        <v>3369</v>
      </c>
      <c r="Q142" s="253" t="s">
        <v>3372</v>
      </c>
      <c r="R142" s="253" t="s">
        <v>13</v>
      </c>
      <c r="S142" s="256" t="s">
        <v>111</v>
      </c>
      <c r="T142" s="256" t="s">
        <v>1705</v>
      </c>
      <c r="U142" s="244" t="s">
        <v>1087</v>
      </c>
      <c r="V142" s="244" t="s">
        <v>1309</v>
      </c>
      <c r="W142" s="244" t="s">
        <v>217</v>
      </c>
      <c r="X142" s="246">
        <v>10.93</v>
      </c>
      <c r="Y142" s="246" t="s">
        <v>6</v>
      </c>
      <c r="Z142" s="246" t="s">
        <v>6</v>
      </c>
      <c r="AA142" s="246" t="s">
        <v>6</v>
      </c>
      <c r="AB142" s="246" t="s">
        <v>6</v>
      </c>
      <c r="AC142" s="246" t="s">
        <v>6</v>
      </c>
      <c r="AD142" s="246" t="s">
        <v>6</v>
      </c>
      <c r="AE142" s="348">
        <v>1</v>
      </c>
      <c r="AF142" s="348" t="s">
        <v>212</v>
      </c>
      <c r="AG142" s="244" t="s">
        <v>6</v>
      </c>
      <c r="AI142" s="246" t="s">
        <v>6</v>
      </c>
      <c r="AJ142" s="257" t="s">
        <v>6</v>
      </c>
      <c r="AK142" s="246" t="s">
        <v>6</v>
      </c>
      <c r="AL142" s="246" t="s">
        <v>6</v>
      </c>
      <c r="AM142" s="246" t="s">
        <v>6</v>
      </c>
      <c r="AN142" s="258">
        <v>75000</v>
      </c>
      <c r="AO142" s="258">
        <v>12</v>
      </c>
      <c r="AP142" s="244" t="s">
        <v>1708</v>
      </c>
      <c r="AQ142" s="244" t="s">
        <v>184</v>
      </c>
      <c r="AR142" s="250" t="s">
        <v>6</v>
      </c>
      <c r="AS142" s="250" t="s">
        <v>6</v>
      </c>
      <c r="AT142" s="250" t="s">
        <v>184</v>
      </c>
      <c r="AU142" s="250" t="s">
        <v>184</v>
      </c>
      <c r="AV142" s="250" t="s">
        <v>1305</v>
      </c>
      <c r="AW142" s="252" t="s">
        <v>6</v>
      </c>
      <c r="AX142" s="252" t="s">
        <v>6</v>
      </c>
      <c r="AY142" s="250" t="s">
        <v>13</v>
      </c>
      <c r="AZ142" s="250" t="s">
        <v>6</v>
      </c>
      <c r="BA142" s="244" t="s">
        <v>381</v>
      </c>
      <c r="BB142" s="244" t="s">
        <v>118</v>
      </c>
      <c r="BC142" s="244" t="s">
        <v>384</v>
      </c>
      <c r="BD142" s="244" t="s">
        <v>119</v>
      </c>
      <c r="BE142" s="244" t="s">
        <v>6</v>
      </c>
      <c r="BF142" s="244" t="s">
        <v>6</v>
      </c>
      <c r="BG142" s="252" t="s">
        <v>6</v>
      </c>
      <c r="BH142" s="252" t="s">
        <v>6</v>
      </c>
      <c r="BI142" s="252" t="s">
        <v>6</v>
      </c>
      <c r="BJ142" s="252" t="s">
        <v>6</v>
      </c>
      <c r="BK142" s="252" t="s">
        <v>6</v>
      </c>
      <c r="BL142" s="252" t="s">
        <v>6</v>
      </c>
      <c r="BM142" s="250" t="s">
        <v>40</v>
      </c>
      <c r="BN142" s="250" t="s">
        <v>119</v>
      </c>
      <c r="BO142" s="250" t="s">
        <v>13</v>
      </c>
      <c r="BP142" s="250" t="s">
        <v>13</v>
      </c>
      <c r="BQ142" s="250" t="s">
        <v>160</v>
      </c>
      <c r="BR142" s="250" t="s">
        <v>119</v>
      </c>
      <c r="BS142" s="250" t="s">
        <v>40</v>
      </c>
      <c r="BT142" s="250" t="s">
        <v>119</v>
      </c>
      <c r="BU142" s="255" t="s">
        <v>6</v>
      </c>
      <c r="BV142" s="250" t="s">
        <v>6</v>
      </c>
      <c r="BW142" s="244" t="s">
        <v>6</v>
      </c>
      <c r="BX142" s="250" t="s">
        <v>6</v>
      </c>
      <c r="BY142" s="244" t="s">
        <v>6</v>
      </c>
      <c r="BZ142" s="250" t="s">
        <v>6</v>
      </c>
      <c r="CA142" s="244" t="s">
        <v>184</v>
      </c>
      <c r="CB142" s="244" t="s">
        <v>303</v>
      </c>
      <c r="CC142" s="244" t="s">
        <v>912</v>
      </c>
      <c r="CD142" s="244" t="s">
        <v>118</v>
      </c>
    </row>
    <row r="143" spans="1:82" s="244" customFormat="1" ht="39" customHeight="1" x14ac:dyDescent="0.35">
      <c r="A143" s="290" t="s">
        <v>3470</v>
      </c>
      <c r="B143" s="259" t="s">
        <v>2880</v>
      </c>
      <c r="C143" s="244" t="s">
        <v>1718</v>
      </c>
      <c r="D143" s="259" t="s">
        <v>1538</v>
      </c>
      <c r="E143" s="256" t="s">
        <v>304</v>
      </c>
      <c r="F143" s="244" t="s">
        <v>2674</v>
      </c>
      <c r="G143" s="256" t="s">
        <v>1719</v>
      </c>
      <c r="H143" s="244" t="s">
        <v>359</v>
      </c>
      <c r="I143" s="244" t="str">
        <f>IF(H143="","",VLOOKUP(H143,'Cost Categories'!$A$1:$B$66,2,FALSE))</f>
        <v>Capital</v>
      </c>
      <c r="J143" s="244" t="s">
        <v>3276</v>
      </c>
      <c r="K143" s="244" t="str">
        <f>IF(J143="","",VLOOKUP(J143,'Cost Categories'!$A$70:$B$85,2,FALSE))</f>
        <v>Capital</v>
      </c>
      <c r="L143" s="244" t="s">
        <v>3324</v>
      </c>
      <c r="M143" s="244" t="str">
        <f>IF(L143="","",VLOOKUP(L143,'Cost Categories'!$A$112:$B$133,2,FALSE))</f>
        <v>Operational</v>
      </c>
      <c r="N143" s="256" t="s">
        <v>3368</v>
      </c>
      <c r="O143" s="260" t="s">
        <v>1245</v>
      </c>
      <c r="P143" s="256" t="s">
        <v>3370</v>
      </c>
      <c r="Q143" s="253" t="s">
        <v>3372</v>
      </c>
      <c r="R143" s="253" t="s">
        <v>13</v>
      </c>
      <c r="S143" s="256" t="s">
        <v>111</v>
      </c>
      <c r="T143" s="256" t="s">
        <v>1705</v>
      </c>
      <c r="U143" s="244" t="s">
        <v>1087</v>
      </c>
      <c r="V143" s="244" t="s">
        <v>1309</v>
      </c>
      <c r="W143" s="244" t="s">
        <v>217</v>
      </c>
      <c r="X143" s="246">
        <v>3.57</v>
      </c>
      <c r="Y143" s="246" t="s">
        <v>6</v>
      </c>
      <c r="Z143" s="246" t="s">
        <v>6</v>
      </c>
      <c r="AA143" s="246" t="s">
        <v>6</v>
      </c>
      <c r="AB143" s="246" t="s">
        <v>6</v>
      </c>
      <c r="AC143" s="246" t="s">
        <v>6</v>
      </c>
      <c r="AD143" s="246" t="s">
        <v>6</v>
      </c>
      <c r="AE143" s="348">
        <v>1</v>
      </c>
      <c r="AF143" s="348" t="s">
        <v>212</v>
      </c>
      <c r="AG143" s="244" t="s">
        <v>6</v>
      </c>
      <c r="AI143" s="246" t="s">
        <v>6</v>
      </c>
      <c r="AJ143" s="257" t="s">
        <v>6</v>
      </c>
      <c r="AK143" s="246" t="s">
        <v>6</v>
      </c>
      <c r="AL143" s="246" t="s">
        <v>6</v>
      </c>
      <c r="AM143" s="246" t="s">
        <v>6</v>
      </c>
      <c r="AN143" s="258">
        <v>75000</v>
      </c>
      <c r="AO143" s="258">
        <v>12</v>
      </c>
      <c r="AP143" s="244" t="s">
        <v>1708</v>
      </c>
      <c r="AQ143" s="244" t="s">
        <v>184</v>
      </c>
      <c r="AR143" s="250" t="s">
        <v>6</v>
      </c>
      <c r="AS143" s="250" t="s">
        <v>6</v>
      </c>
      <c r="AT143" s="250" t="s">
        <v>184</v>
      </c>
      <c r="AU143" s="250" t="s">
        <v>184</v>
      </c>
      <c r="AV143" s="250" t="s">
        <v>1305</v>
      </c>
      <c r="AW143" s="252" t="s">
        <v>6</v>
      </c>
      <c r="AX143" s="252" t="s">
        <v>6</v>
      </c>
      <c r="AY143" s="250" t="s">
        <v>13</v>
      </c>
      <c r="AZ143" s="250" t="s">
        <v>6</v>
      </c>
      <c r="BA143" s="244" t="s">
        <v>381</v>
      </c>
      <c r="BB143" s="244" t="s">
        <v>118</v>
      </c>
      <c r="BC143" s="244" t="s">
        <v>384</v>
      </c>
      <c r="BD143" s="244" t="s">
        <v>119</v>
      </c>
      <c r="BE143" s="244" t="s">
        <v>6</v>
      </c>
      <c r="BF143" s="244" t="s">
        <v>6</v>
      </c>
      <c r="BG143" s="252" t="s">
        <v>6</v>
      </c>
      <c r="BH143" s="252" t="s">
        <v>6</v>
      </c>
      <c r="BI143" s="252" t="s">
        <v>6</v>
      </c>
      <c r="BJ143" s="252" t="s">
        <v>6</v>
      </c>
      <c r="BK143" s="252" t="s">
        <v>6</v>
      </c>
      <c r="BL143" s="252" t="s">
        <v>6</v>
      </c>
      <c r="BM143" s="250" t="s">
        <v>40</v>
      </c>
      <c r="BN143" s="250" t="s">
        <v>119</v>
      </c>
      <c r="BO143" s="250" t="s">
        <v>13</v>
      </c>
      <c r="BP143" s="250" t="s">
        <v>13</v>
      </c>
      <c r="BQ143" s="250" t="s">
        <v>160</v>
      </c>
      <c r="BR143" s="250" t="s">
        <v>119</v>
      </c>
      <c r="BS143" s="250" t="s">
        <v>40</v>
      </c>
      <c r="BT143" s="250" t="s">
        <v>119</v>
      </c>
      <c r="BU143" s="255" t="s">
        <v>6</v>
      </c>
      <c r="BV143" s="250" t="s">
        <v>6</v>
      </c>
      <c r="BW143" s="244" t="s">
        <v>6</v>
      </c>
      <c r="BX143" s="250" t="s">
        <v>6</v>
      </c>
      <c r="BY143" s="244" t="s">
        <v>6</v>
      </c>
      <c r="BZ143" s="250" t="s">
        <v>6</v>
      </c>
      <c r="CA143" s="244" t="s">
        <v>184</v>
      </c>
      <c r="CB143" s="244" t="s">
        <v>303</v>
      </c>
      <c r="CC143" s="244" t="s">
        <v>912</v>
      </c>
      <c r="CD143" s="244" t="s">
        <v>118</v>
      </c>
    </row>
    <row r="144" spans="1:82" s="244" customFormat="1" ht="39" customHeight="1" x14ac:dyDescent="0.35">
      <c r="A144" s="290" t="s">
        <v>3470</v>
      </c>
      <c r="B144" s="259" t="s">
        <v>2880</v>
      </c>
      <c r="C144" s="244" t="s">
        <v>1720</v>
      </c>
      <c r="D144" s="259" t="s">
        <v>1538</v>
      </c>
      <c r="E144" s="256" t="s">
        <v>304</v>
      </c>
      <c r="F144" s="244" t="s">
        <v>2674</v>
      </c>
      <c r="G144" s="256" t="s">
        <v>1721</v>
      </c>
      <c r="H144" s="244" t="s">
        <v>407</v>
      </c>
      <c r="I144" s="244" t="str">
        <f>IF(H144="","",VLOOKUP(H144,'Cost Categories'!$A$1:$B$66,2,FALSE))</f>
        <v>Recurring goods</v>
      </c>
      <c r="J144" s="244" t="s">
        <v>3288</v>
      </c>
      <c r="K144" s="244" t="str">
        <f>IF(J144="","",VLOOKUP(J144,'Cost Categories'!$A$70:$B$85,2,FALSE))</f>
        <v>Recurrent - other</v>
      </c>
      <c r="L144" s="244" t="s">
        <v>3307</v>
      </c>
      <c r="M144" s="244" t="str">
        <f>IF(L144="","",VLOOKUP(L144,'Cost Categories'!$A$112:$B$133,2,FALSE))</f>
        <v>Primary service delivery</v>
      </c>
      <c r="N144" s="256" t="s">
        <v>3368</v>
      </c>
      <c r="O144" s="260" t="s">
        <v>1245</v>
      </c>
      <c r="P144" s="256" t="s">
        <v>3371</v>
      </c>
      <c r="Q144" s="253" t="s">
        <v>3372</v>
      </c>
      <c r="R144" s="253" t="s">
        <v>13</v>
      </c>
      <c r="S144" s="256" t="s">
        <v>111</v>
      </c>
      <c r="T144" s="256" t="s">
        <v>1705</v>
      </c>
      <c r="U144" s="244" t="s">
        <v>1087</v>
      </c>
      <c r="V144" s="244" t="s">
        <v>1309</v>
      </c>
      <c r="W144" s="244" t="s">
        <v>217</v>
      </c>
      <c r="X144" s="246">
        <v>0.38</v>
      </c>
      <c r="Y144" s="246" t="s">
        <v>6</v>
      </c>
      <c r="Z144" s="246" t="s">
        <v>6</v>
      </c>
      <c r="AA144" s="246" t="s">
        <v>6</v>
      </c>
      <c r="AB144" s="246" t="s">
        <v>6</v>
      </c>
      <c r="AC144" s="246" t="s">
        <v>6</v>
      </c>
      <c r="AD144" s="246" t="s">
        <v>6</v>
      </c>
      <c r="AE144" s="348">
        <v>1</v>
      </c>
      <c r="AF144" s="348" t="s">
        <v>212</v>
      </c>
      <c r="AG144" s="244" t="s">
        <v>6</v>
      </c>
      <c r="AI144" s="246" t="s">
        <v>6</v>
      </c>
      <c r="AJ144" s="257" t="s">
        <v>6</v>
      </c>
      <c r="AK144" s="246" t="s">
        <v>6</v>
      </c>
      <c r="AL144" s="246" t="s">
        <v>6</v>
      </c>
      <c r="AM144" s="246" t="s">
        <v>6</v>
      </c>
      <c r="AN144" s="258">
        <v>75000</v>
      </c>
      <c r="AO144" s="258">
        <v>12</v>
      </c>
      <c r="AP144" s="244" t="s">
        <v>1708</v>
      </c>
      <c r="AQ144" s="244" t="s">
        <v>184</v>
      </c>
      <c r="AR144" s="250" t="s">
        <v>6</v>
      </c>
      <c r="AS144" s="250" t="s">
        <v>6</v>
      </c>
      <c r="AT144" s="250" t="s">
        <v>184</v>
      </c>
      <c r="AU144" s="250" t="s">
        <v>184</v>
      </c>
      <c r="AV144" s="250" t="s">
        <v>1305</v>
      </c>
      <c r="AW144" s="252" t="s">
        <v>6</v>
      </c>
      <c r="AX144" s="252" t="s">
        <v>6</v>
      </c>
      <c r="AY144" s="250" t="s">
        <v>13</v>
      </c>
      <c r="AZ144" s="250" t="s">
        <v>6</v>
      </c>
      <c r="BA144" s="244" t="s">
        <v>381</v>
      </c>
      <c r="BB144" s="244" t="s">
        <v>118</v>
      </c>
      <c r="BC144" s="244" t="s">
        <v>384</v>
      </c>
      <c r="BD144" s="244" t="s">
        <v>119</v>
      </c>
      <c r="BE144" s="244" t="s">
        <v>6</v>
      </c>
      <c r="BF144" s="244" t="s">
        <v>6</v>
      </c>
      <c r="BG144" s="252" t="s">
        <v>6</v>
      </c>
      <c r="BH144" s="252" t="s">
        <v>6</v>
      </c>
      <c r="BI144" s="252" t="s">
        <v>6</v>
      </c>
      <c r="BJ144" s="252" t="s">
        <v>6</v>
      </c>
      <c r="BK144" s="252" t="s">
        <v>6</v>
      </c>
      <c r="BL144" s="252" t="s">
        <v>6</v>
      </c>
      <c r="BM144" s="250" t="s">
        <v>40</v>
      </c>
      <c r="BN144" s="250" t="s">
        <v>119</v>
      </c>
      <c r="BO144" s="250" t="s">
        <v>13</v>
      </c>
      <c r="BP144" s="250" t="s">
        <v>13</v>
      </c>
      <c r="BQ144" s="250" t="s">
        <v>160</v>
      </c>
      <c r="BR144" s="250" t="s">
        <v>119</v>
      </c>
      <c r="BS144" s="250" t="s">
        <v>40</v>
      </c>
      <c r="BT144" s="250" t="s">
        <v>119</v>
      </c>
      <c r="BU144" s="255" t="s">
        <v>6</v>
      </c>
      <c r="BV144" s="250" t="s">
        <v>6</v>
      </c>
      <c r="BW144" s="244" t="s">
        <v>6</v>
      </c>
      <c r="BX144" s="250" t="s">
        <v>6</v>
      </c>
      <c r="BY144" s="244" t="s">
        <v>6</v>
      </c>
      <c r="BZ144" s="250" t="s">
        <v>6</v>
      </c>
      <c r="CA144" s="244" t="s">
        <v>184</v>
      </c>
      <c r="CB144" s="244" t="s">
        <v>303</v>
      </c>
      <c r="CC144" s="244" t="s">
        <v>912</v>
      </c>
      <c r="CD144" s="244" t="s">
        <v>118</v>
      </c>
    </row>
    <row r="145" spans="1:82" s="244" customFormat="1" ht="39" customHeight="1" x14ac:dyDescent="0.35">
      <c r="A145" s="290" t="s">
        <v>3470</v>
      </c>
      <c r="B145" s="259" t="s">
        <v>2880</v>
      </c>
      <c r="C145" s="244" t="s">
        <v>1722</v>
      </c>
      <c r="D145" s="259" t="s">
        <v>1538</v>
      </c>
      <c r="E145" s="256" t="s">
        <v>304</v>
      </c>
      <c r="F145" s="244" t="s">
        <v>2674</v>
      </c>
      <c r="G145" s="256" t="s">
        <v>1723</v>
      </c>
      <c r="H145" s="244" t="s">
        <v>1735</v>
      </c>
      <c r="I145" s="244" t="str">
        <f>IF(H145="","",VLOOKUP(H145,'Cost Categories'!$A$1:$B$66,2,FALSE))</f>
        <v>Recurring services</v>
      </c>
      <c r="J145" s="244" t="s">
        <v>3297</v>
      </c>
      <c r="K145" s="244" t="str">
        <f>IF(J145="","",VLOOKUP(J145,'Cost Categories'!$A$70:$B$85,2,FALSE))</f>
        <v>Mixed</v>
      </c>
      <c r="L145" s="244" t="s">
        <v>3421</v>
      </c>
      <c r="M145" s="244" t="str">
        <f>IF(L145="","",VLOOKUP(L145,'Cost Categories'!$A$112:$B$133,2,FALSE))</f>
        <v>Secondary service delivery</v>
      </c>
      <c r="N145" s="256" t="s">
        <v>3368</v>
      </c>
      <c r="O145" s="260" t="s">
        <v>13</v>
      </c>
      <c r="P145" s="256" t="s">
        <v>3371</v>
      </c>
      <c r="Q145" s="253" t="s">
        <v>3372</v>
      </c>
      <c r="R145" s="253" t="s">
        <v>13</v>
      </c>
      <c r="S145" s="256" t="s">
        <v>111</v>
      </c>
      <c r="T145" s="256" t="s">
        <v>1705</v>
      </c>
      <c r="U145" s="244" t="s">
        <v>1087</v>
      </c>
      <c r="V145" s="244" t="s">
        <v>1309</v>
      </c>
      <c r="W145" s="244" t="s">
        <v>217</v>
      </c>
      <c r="X145" s="246">
        <v>3.25</v>
      </c>
      <c r="Y145" s="246" t="s">
        <v>6</v>
      </c>
      <c r="Z145" s="246" t="s">
        <v>6</v>
      </c>
      <c r="AA145" s="246" t="s">
        <v>6</v>
      </c>
      <c r="AB145" s="246" t="s">
        <v>6</v>
      </c>
      <c r="AC145" s="246" t="s">
        <v>6</v>
      </c>
      <c r="AD145" s="246" t="s">
        <v>6</v>
      </c>
      <c r="AE145" s="348">
        <v>1</v>
      </c>
      <c r="AF145" s="348" t="s">
        <v>212</v>
      </c>
      <c r="AG145" s="244" t="s">
        <v>6</v>
      </c>
      <c r="AI145" s="246" t="s">
        <v>6</v>
      </c>
      <c r="AJ145" s="257" t="s">
        <v>6</v>
      </c>
      <c r="AK145" s="246" t="s">
        <v>6</v>
      </c>
      <c r="AL145" s="246" t="s">
        <v>6</v>
      </c>
      <c r="AM145" s="246" t="s">
        <v>6</v>
      </c>
      <c r="AN145" s="258">
        <v>75000</v>
      </c>
      <c r="AO145" s="258">
        <v>12</v>
      </c>
      <c r="AP145" s="244" t="s">
        <v>1708</v>
      </c>
      <c r="AQ145" s="244" t="s">
        <v>184</v>
      </c>
      <c r="AR145" s="250" t="s">
        <v>6</v>
      </c>
      <c r="AS145" s="250" t="s">
        <v>6</v>
      </c>
      <c r="AT145" s="250" t="s">
        <v>184</v>
      </c>
      <c r="AU145" s="250" t="s">
        <v>184</v>
      </c>
      <c r="AV145" s="250" t="s">
        <v>1305</v>
      </c>
      <c r="AW145" s="252" t="s">
        <v>6</v>
      </c>
      <c r="AX145" s="252" t="s">
        <v>6</v>
      </c>
      <c r="AY145" s="250" t="s">
        <v>13</v>
      </c>
      <c r="AZ145" s="250" t="s">
        <v>6</v>
      </c>
      <c r="BA145" s="244" t="s">
        <v>381</v>
      </c>
      <c r="BB145" s="244" t="s">
        <v>118</v>
      </c>
      <c r="BC145" s="244" t="s">
        <v>384</v>
      </c>
      <c r="BD145" s="244" t="s">
        <v>119</v>
      </c>
      <c r="BE145" s="244" t="s">
        <v>6</v>
      </c>
      <c r="BF145" s="244" t="s">
        <v>6</v>
      </c>
      <c r="BG145" s="252" t="s">
        <v>6</v>
      </c>
      <c r="BH145" s="252" t="s">
        <v>6</v>
      </c>
      <c r="BI145" s="252" t="s">
        <v>6</v>
      </c>
      <c r="BJ145" s="252" t="s">
        <v>6</v>
      </c>
      <c r="BK145" s="252" t="s">
        <v>6</v>
      </c>
      <c r="BL145" s="252" t="s">
        <v>6</v>
      </c>
      <c r="BM145" s="250" t="s">
        <v>40</v>
      </c>
      <c r="BN145" s="250" t="s">
        <v>119</v>
      </c>
      <c r="BO145" s="250" t="s">
        <v>13</v>
      </c>
      <c r="BP145" s="250" t="s">
        <v>13</v>
      </c>
      <c r="BQ145" s="250" t="s">
        <v>160</v>
      </c>
      <c r="BR145" s="250" t="s">
        <v>119</v>
      </c>
      <c r="BS145" s="250" t="s">
        <v>40</v>
      </c>
      <c r="BT145" s="250" t="s">
        <v>119</v>
      </c>
      <c r="BU145" s="255" t="s">
        <v>6</v>
      </c>
      <c r="BV145" s="250" t="s">
        <v>6</v>
      </c>
      <c r="BW145" s="244" t="s">
        <v>6</v>
      </c>
      <c r="BX145" s="250" t="s">
        <v>6</v>
      </c>
      <c r="BY145" s="244" t="s">
        <v>6</v>
      </c>
      <c r="BZ145" s="250" t="s">
        <v>6</v>
      </c>
      <c r="CA145" s="244" t="s">
        <v>184</v>
      </c>
      <c r="CB145" s="244" t="s">
        <v>303</v>
      </c>
      <c r="CC145" s="244" t="s">
        <v>912</v>
      </c>
      <c r="CD145" s="244" t="s">
        <v>118</v>
      </c>
    </row>
    <row r="146" spans="1:82" s="244" customFormat="1" ht="31" x14ac:dyDescent="0.35">
      <c r="A146" s="290" t="s">
        <v>3470</v>
      </c>
      <c r="B146" s="259" t="s">
        <v>2880</v>
      </c>
      <c r="C146" s="244" t="s">
        <v>1724</v>
      </c>
      <c r="D146" s="259" t="s">
        <v>1538</v>
      </c>
      <c r="E146" s="256" t="s">
        <v>304</v>
      </c>
      <c r="F146" s="244" t="s">
        <v>2674</v>
      </c>
      <c r="G146" s="256" t="s">
        <v>1725</v>
      </c>
      <c r="H146" s="244" t="s">
        <v>29</v>
      </c>
      <c r="I146" s="244" t="str">
        <f>IF(H146="","",VLOOKUP(H146,'Cost Categories'!$A$1:$B$66,2,FALSE))</f>
        <v>Facility</v>
      </c>
      <c r="J146" s="244" t="s">
        <v>3285</v>
      </c>
      <c r="K146" s="244" t="str">
        <f>IF(J146="","",VLOOKUP(J146,'Cost Categories'!$A$70:$B$85,2,FALSE))</f>
        <v>Recurrent - other</v>
      </c>
      <c r="L146" s="244" t="s">
        <v>3324</v>
      </c>
      <c r="M146" s="244" t="str">
        <f>IF(L146="","",VLOOKUP(L146,'Cost Categories'!$A$112:$B$133,2,FALSE))</f>
        <v>Operational</v>
      </c>
      <c r="N146" s="256" t="s">
        <v>3368</v>
      </c>
      <c r="O146" s="260" t="s">
        <v>13</v>
      </c>
      <c r="P146" s="256" t="s">
        <v>3370</v>
      </c>
      <c r="Q146" s="253" t="s">
        <v>3372</v>
      </c>
      <c r="R146" s="253" t="s">
        <v>13</v>
      </c>
      <c r="S146" s="256" t="s">
        <v>111</v>
      </c>
      <c r="T146" s="256" t="s">
        <v>1705</v>
      </c>
      <c r="U146" s="244" t="s">
        <v>1087</v>
      </c>
      <c r="V146" s="244" t="s">
        <v>1309</v>
      </c>
      <c r="W146" s="244" t="s">
        <v>217</v>
      </c>
      <c r="X146" s="246">
        <v>11.14</v>
      </c>
      <c r="Y146" s="246" t="s">
        <v>6</v>
      </c>
      <c r="Z146" s="246" t="s">
        <v>6</v>
      </c>
      <c r="AA146" s="246" t="s">
        <v>6</v>
      </c>
      <c r="AB146" s="246" t="s">
        <v>6</v>
      </c>
      <c r="AC146" s="246" t="s">
        <v>6</v>
      </c>
      <c r="AD146" s="246" t="s">
        <v>6</v>
      </c>
      <c r="AE146" s="348">
        <v>1</v>
      </c>
      <c r="AF146" s="348" t="s">
        <v>212</v>
      </c>
      <c r="AG146" s="244" t="s">
        <v>6</v>
      </c>
      <c r="AI146" s="246" t="s">
        <v>6</v>
      </c>
      <c r="AJ146" s="257" t="s">
        <v>6</v>
      </c>
      <c r="AK146" s="246" t="s">
        <v>6</v>
      </c>
      <c r="AL146" s="246" t="s">
        <v>6</v>
      </c>
      <c r="AM146" s="246" t="s">
        <v>6</v>
      </c>
      <c r="AN146" s="258">
        <v>75000</v>
      </c>
      <c r="AO146" s="258">
        <v>12</v>
      </c>
      <c r="AP146" s="244" t="s">
        <v>1708</v>
      </c>
      <c r="AQ146" s="244" t="s">
        <v>184</v>
      </c>
      <c r="AR146" s="250" t="s">
        <v>6</v>
      </c>
      <c r="AS146" s="250" t="s">
        <v>6</v>
      </c>
      <c r="AT146" s="250" t="s">
        <v>184</v>
      </c>
      <c r="AU146" s="250" t="s">
        <v>184</v>
      </c>
      <c r="AV146" s="250" t="s">
        <v>1305</v>
      </c>
      <c r="AW146" s="252" t="s">
        <v>6</v>
      </c>
      <c r="AX146" s="252" t="s">
        <v>6</v>
      </c>
      <c r="AY146" s="252" t="s">
        <v>13</v>
      </c>
      <c r="AZ146" s="252" t="s">
        <v>6</v>
      </c>
      <c r="BA146" s="244" t="s">
        <v>381</v>
      </c>
      <c r="BB146" s="244" t="s">
        <v>118</v>
      </c>
      <c r="BC146" s="244" t="s">
        <v>384</v>
      </c>
      <c r="BD146" s="244" t="s">
        <v>119</v>
      </c>
      <c r="BE146" s="244" t="s">
        <v>6</v>
      </c>
      <c r="BF146" s="244" t="s">
        <v>6</v>
      </c>
      <c r="BG146" s="252" t="s">
        <v>6</v>
      </c>
      <c r="BH146" s="252" t="s">
        <v>6</v>
      </c>
      <c r="BI146" s="252" t="s">
        <v>6</v>
      </c>
      <c r="BJ146" s="252" t="s">
        <v>6</v>
      </c>
      <c r="BK146" s="252" t="s">
        <v>6</v>
      </c>
      <c r="BL146" s="252" t="s">
        <v>6</v>
      </c>
      <c r="BM146" s="250" t="s">
        <v>40</v>
      </c>
      <c r="BN146" s="250" t="s">
        <v>119</v>
      </c>
      <c r="BO146" s="250" t="s">
        <v>13</v>
      </c>
      <c r="BP146" s="250" t="s">
        <v>13</v>
      </c>
      <c r="BQ146" s="250" t="s">
        <v>160</v>
      </c>
      <c r="BR146" s="250" t="s">
        <v>119</v>
      </c>
      <c r="BS146" s="250" t="s">
        <v>40</v>
      </c>
      <c r="BT146" s="250" t="s">
        <v>119</v>
      </c>
      <c r="BU146" s="255" t="s">
        <v>6</v>
      </c>
      <c r="BV146" s="250" t="s">
        <v>6</v>
      </c>
      <c r="BW146" s="244" t="s">
        <v>6</v>
      </c>
      <c r="BX146" s="250" t="s">
        <v>6</v>
      </c>
      <c r="BY146" s="244" t="s">
        <v>6</v>
      </c>
      <c r="BZ146" s="250" t="s">
        <v>6</v>
      </c>
      <c r="CA146" s="244" t="s">
        <v>184</v>
      </c>
      <c r="CB146" s="244" t="s">
        <v>303</v>
      </c>
      <c r="CC146" s="244" t="s">
        <v>912</v>
      </c>
      <c r="CD146" s="244" t="s">
        <v>118</v>
      </c>
    </row>
    <row r="147" spans="1:82" s="244" customFormat="1" ht="31" x14ac:dyDescent="0.35">
      <c r="A147" s="290" t="s">
        <v>3470</v>
      </c>
      <c r="B147" s="259" t="s">
        <v>2880</v>
      </c>
      <c r="C147" s="244" t="s">
        <v>1726</v>
      </c>
      <c r="D147" s="259" t="s">
        <v>1538</v>
      </c>
      <c r="E147" s="256" t="s">
        <v>304</v>
      </c>
      <c r="F147" s="244" t="s">
        <v>2674</v>
      </c>
      <c r="G147" s="256" t="s">
        <v>1727</v>
      </c>
      <c r="H147" s="244" t="s">
        <v>3355</v>
      </c>
      <c r="I147" s="244" t="str">
        <f>IF(H147="","",VLOOKUP(H147,'Cost Categories'!$A$1:$B$66,2,FALSE))</f>
        <v>Recurring services</v>
      </c>
      <c r="J147" s="244" t="s">
        <v>3297</v>
      </c>
      <c r="K147" s="244" t="str">
        <f>IF(J147="","",VLOOKUP(J147,'Cost Categories'!$A$70:$B$85,2,FALSE))</f>
        <v>Mixed</v>
      </c>
      <c r="L147" s="244" t="s">
        <v>3320</v>
      </c>
      <c r="M147" s="244" t="str">
        <f>IF(L147="","",VLOOKUP(L147,'Cost Categories'!$A$112:$B$133,2,FALSE))</f>
        <v>Operational</v>
      </c>
      <c r="N147" s="256" t="s">
        <v>3422</v>
      </c>
      <c r="O147" s="260" t="s">
        <v>13</v>
      </c>
      <c r="P147" s="256" t="s">
        <v>3370</v>
      </c>
      <c r="Q147" s="253" t="s">
        <v>3372</v>
      </c>
      <c r="R147" s="253" t="s">
        <v>13</v>
      </c>
      <c r="S147" s="256" t="s">
        <v>111</v>
      </c>
      <c r="T147" s="256" t="s">
        <v>1705</v>
      </c>
      <c r="U147" s="244" t="s">
        <v>1087</v>
      </c>
      <c r="V147" s="244" t="s">
        <v>1309</v>
      </c>
      <c r="W147" s="244" t="s">
        <v>217</v>
      </c>
      <c r="X147" s="246">
        <v>19.13</v>
      </c>
      <c r="Y147" s="246" t="s">
        <v>6</v>
      </c>
      <c r="Z147" s="246" t="s">
        <v>6</v>
      </c>
      <c r="AA147" s="246" t="s">
        <v>6</v>
      </c>
      <c r="AB147" s="246" t="s">
        <v>6</v>
      </c>
      <c r="AC147" s="246" t="s">
        <v>6</v>
      </c>
      <c r="AD147" s="246" t="s">
        <v>6</v>
      </c>
      <c r="AE147" s="348">
        <v>1</v>
      </c>
      <c r="AF147" s="348" t="s">
        <v>212</v>
      </c>
      <c r="AG147" s="244" t="s">
        <v>6</v>
      </c>
      <c r="AI147" s="246" t="s">
        <v>6</v>
      </c>
      <c r="AJ147" s="257" t="s">
        <v>6</v>
      </c>
      <c r="AK147" s="246" t="s">
        <v>6</v>
      </c>
      <c r="AL147" s="246" t="s">
        <v>6</v>
      </c>
      <c r="AM147" s="246" t="s">
        <v>6</v>
      </c>
      <c r="AN147" s="258">
        <v>75000</v>
      </c>
      <c r="AO147" s="258">
        <v>12</v>
      </c>
      <c r="AP147" s="244" t="s">
        <v>1708</v>
      </c>
      <c r="AQ147" s="244" t="s">
        <v>184</v>
      </c>
      <c r="AR147" s="250" t="s">
        <v>6</v>
      </c>
      <c r="AS147" s="250" t="s">
        <v>6</v>
      </c>
      <c r="AT147" s="250" t="s">
        <v>184</v>
      </c>
      <c r="AU147" s="250" t="s">
        <v>184</v>
      </c>
      <c r="AV147" s="250" t="s">
        <v>1305</v>
      </c>
      <c r="AW147" s="252" t="s">
        <v>6</v>
      </c>
      <c r="AX147" s="252" t="s">
        <v>6</v>
      </c>
      <c r="AY147" s="252" t="s">
        <v>13</v>
      </c>
      <c r="AZ147" s="252" t="s">
        <v>6</v>
      </c>
      <c r="BA147" s="244" t="s">
        <v>381</v>
      </c>
      <c r="BB147" s="244" t="s">
        <v>118</v>
      </c>
      <c r="BC147" s="244" t="s">
        <v>384</v>
      </c>
      <c r="BD147" s="244" t="s">
        <v>119</v>
      </c>
      <c r="BE147" s="244" t="s">
        <v>6</v>
      </c>
      <c r="BF147" s="244" t="s">
        <v>6</v>
      </c>
      <c r="BG147" s="252" t="s">
        <v>6</v>
      </c>
      <c r="BH147" s="252" t="s">
        <v>6</v>
      </c>
      <c r="BI147" s="252" t="s">
        <v>6</v>
      </c>
      <c r="BJ147" s="252" t="s">
        <v>6</v>
      </c>
      <c r="BK147" s="252" t="s">
        <v>6</v>
      </c>
      <c r="BL147" s="252" t="s">
        <v>6</v>
      </c>
      <c r="BM147" s="250" t="s">
        <v>40</v>
      </c>
      <c r="BN147" s="250" t="s">
        <v>119</v>
      </c>
      <c r="BO147" s="250" t="s">
        <v>13</v>
      </c>
      <c r="BP147" s="250" t="s">
        <v>13</v>
      </c>
      <c r="BQ147" s="250" t="s">
        <v>160</v>
      </c>
      <c r="BR147" s="250" t="s">
        <v>119</v>
      </c>
      <c r="BS147" s="250" t="s">
        <v>40</v>
      </c>
      <c r="BT147" s="250" t="s">
        <v>119</v>
      </c>
      <c r="BU147" s="255" t="s">
        <v>6</v>
      </c>
      <c r="BV147" s="250" t="s">
        <v>6</v>
      </c>
      <c r="BW147" s="244" t="s">
        <v>6</v>
      </c>
      <c r="BX147" s="250" t="s">
        <v>6</v>
      </c>
      <c r="BY147" s="244" t="s">
        <v>6</v>
      </c>
      <c r="BZ147" s="250" t="s">
        <v>6</v>
      </c>
      <c r="CA147" s="244" t="s">
        <v>184</v>
      </c>
      <c r="CB147" s="244" t="s">
        <v>303</v>
      </c>
      <c r="CC147" s="244" t="s">
        <v>912</v>
      </c>
      <c r="CD147" s="244" t="s">
        <v>118</v>
      </c>
    </row>
    <row r="148" spans="1:82" s="244" customFormat="1" ht="31" x14ac:dyDescent="0.35">
      <c r="A148" s="259" t="s">
        <v>1729</v>
      </c>
      <c r="B148" s="259" t="s">
        <v>2880</v>
      </c>
      <c r="C148" s="244" t="s">
        <v>1538</v>
      </c>
      <c r="D148" s="259" t="s">
        <v>1579</v>
      </c>
      <c r="E148" s="256" t="s">
        <v>304</v>
      </c>
      <c r="F148" s="244" t="s">
        <v>2674</v>
      </c>
      <c r="G148" s="279" t="s">
        <v>1730</v>
      </c>
      <c r="H148" s="244" t="s">
        <v>1578</v>
      </c>
      <c r="I148" s="244" t="str">
        <f>IF(H148="","",VLOOKUP(H148,'Cost Categories'!$A$1:$B$66,2,FALSE))</f>
        <v>Total</v>
      </c>
      <c r="J148" s="244" t="s">
        <v>3297</v>
      </c>
      <c r="K148" s="244" t="str">
        <f>IF(J148="","",VLOOKUP(J148,'Cost Categories'!$A$70:$B$85,2,FALSE))</f>
        <v>Mixed</v>
      </c>
      <c r="L148" s="244" t="s">
        <v>3297</v>
      </c>
      <c r="M148" s="244" t="str">
        <f>IF(L148="","",VLOOKUP(L148,'Cost Categories'!$A$112:$B$133,2,FALSE))</f>
        <v>Mixed</v>
      </c>
      <c r="N148" s="256" t="s">
        <v>22</v>
      </c>
      <c r="O148" s="260" t="s">
        <v>22</v>
      </c>
      <c r="P148" s="256" t="s">
        <v>3416</v>
      </c>
      <c r="Q148" s="253" t="s">
        <v>3372</v>
      </c>
      <c r="R148" s="253" t="s">
        <v>13</v>
      </c>
      <c r="S148" s="256" t="s">
        <v>111</v>
      </c>
      <c r="T148" s="256" t="s">
        <v>1731</v>
      </c>
      <c r="U148" s="244" t="s">
        <v>1087</v>
      </c>
      <c r="V148" s="244" t="s">
        <v>1309</v>
      </c>
      <c r="W148" s="244" t="s">
        <v>217</v>
      </c>
      <c r="X148" s="246">
        <v>76</v>
      </c>
      <c r="Y148" s="246" t="s">
        <v>6</v>
      </c>
      <c r="Z148" s="246" t="s">
        <v>6</v>
      </c>
      <c r="AA148" s="246" t="s">
        <v>6</v>
      </c>
      <c r="AB148" s="246" t="s">
        <v>6</v>
      </c>
      <c r="AC148" s="246" t="s">
        <v>6</v>
      </c>
      <c r="AD148" s="246" t="s">
        <v>6</v>
      </c>
      <c r="AE148" s="348">
        <v>1</v>
      </c>
      <c r="AF148" s="348" t="s">
        <v>212</v>
      </c>
      <c r="AG148" s="244" t="s">
        <v>110</v>
      </c>
      <c r="AI148" s="246" t="s">
        <v>6</v>
      </c>
      <c r="AJ148" s="257" t="s">
        <v>6</v>
      </c>
      <c r="AK148" s="246" t="s">
        <v>6</v>
      </c>
      <c r="AL148" s="246" t="s">
        <v>6</v>
      </c>
      <c r="AM148" s="246" t="s">
        <v>6</v>
      </c>
      <c r="AN148" s="258" t="s">
        <v>6</v>
      </c>
      <c r="AO148" s="258" t="s">
        <v>6</v>
      </c>
      <c r="AP148" s="244" t="s">
        <v>1732</v>
      </c>
      <c r="AQ148" s="244" t="s">
        <v>184</v>
      </c>
      <c r="AR148" s="250" t="s">
        <v>6</v>
      </c>
      <c r="AS148" s="250" t="s">
        <v>6</v>
      </c>
      <c r="AT148" s="250" t="s">
        <v>184</v>
      </c>
      <c r="AU148" s="250" t="s">
        <v>184</v>
      </c>
      <c r="AV148" s="250" t="s">
        <v>1305</v>
      </c>
      <c r="AW148" s="252" t="s">
        <v>6</v>
      </c>
      <c r="AX148" s="252" t="s">
        <v>6</v>
      </c>
      <c r="AY148" s="250" t="s">
        <v>6</v>
      </c>
      <c r="AZ148" s="250" t="s">
        <v>6</v>
      </c>
      <c r="BA148" s="244" t="s">
        <v>382</v>
      </c>
      <c r="BB148" s="244" t="s">
        <v>119</v>
      </c>
      <c r="BC148" s="244" t="s">
        <v>384</v>
      </c>
      <c r="BD148" s="244" t="s">
        <v>119</v>
      </c>
      <c r="BE148" s="244" t="s">
        <v>6</v>
      </c>
      <c r="BF148" s="244" t="s">
        <v>6</v>
      </c>
      <c r="BG148" s="252" t="s">
        <v>6</v>
      </c>
      <c r="BH148" s="252" t="s">
        <v>6</v>
      </c>
      <c r="BI148" s="252" t="s">
        <v>134</v>
      </c>
      <c r="BJ148" s="252" t="s">
        <v>118</v>
      </c>
      <c r="BK148" s="252" t="s">
        <v>6</v>
      </c>
      <c r="BL148" s="252" t="s">
        <v>6</v>
      </c>
      <c r="BM148" s="250" t="s">
        <v>40</v>
      </c>
      <c r="BN148" s="250" t="s">
        <v>118</v>
      </c>
      <c r="BO148" s="250" t="s">
        <v>6</v>
      </c>
      <c r="BP148" s="250" t="s">
        <v>6</v>
      </c>
      <c r="BQ148" s="250" t="s">
        <v>6</v>
      </c>
      <c r="BR148" s="250" t="s">
        <v>6</v>
      </c>
      <c r="BS148" s="250" t="s">
        <v>40</v>
      </c>
      <c r="BT148" s="250" t="s">
        <v>118</v>
      </c>
      <c r="BU148" s="255" t="s">
        <v>6</v>
      </c>
      <c r="BV148" s="250" t="s">
        <v>6</v>
      </c>
      <c r="BW148" s="244" t="s">
        <v>6</v>
      </c>
      <c r="BX148" s="250" t="s">
        <v>6</v>
      </c>
      <c r="BY148" s="244" t="s">
        <v>6</v>
      </c>
      <c r="BZ148" s="250" t="s">
        <v>6</v>
      </c>
      <c r="CA148" s="244" t="s">
        <v>184</v>
      </c>
      <c r="CB148" s="244" t="s">
        <v>303</v>
      </c>
      <c r="CC148" s="244" t="s">
        <v>912</v>
      </c>
      <c r="CD148" s="244" t="s">
        <v>118</v>
      </c>
    </row>
    <row r="149" spans="1:82" s="244" customFormat="1" ht="31" x14ac:dyDescent="0.35">
      <c r="A149" s="290" t="s">
        <v>3473</v>
      </c>
      <c r="B149" s="290" t="s">
        <v>2880</v>
      </c>
      <c r="C149" s="244" t="s">
        <v>1548</v>
      </c>
      <c r="D149" s="259" t="s">
        <v>1579</v>
      </c>
      <c r="E149" s="256" t="s">
        <v>304</v>
      </c>
      <c r="F149" s="244" t="s">
        <v>2674</v>
      </c>
      <c r="G149" s="256" t="s">
        <v>1733</v>
      </c>
      <c r="H149" s="244" t="s">
        <v>1578</v>
      </c>
      <c r="I149" s="244" t="str">
        <f>IF(H149="","",VLOOKUP(H149,'Cost Categories'!$A$1:$B$66,2,FALSE))</f>
        <v>Total</v>
      </c>
      <c r="J149" s="244" t="s">
        <v>3297</v>
      </c>
      <c r="K149" s="244" t="str">
        <f>IF(J149="","",VLOOKUP(J149,'Cost Categories'!$A$70:$B$85,2,FALSE))</f>
        <v>Mixed</v>
      </c>
      <c r="L149" s="244" t="s">
        <v>3297</v>
      </c>
      <c r="M149" s="244" t="str">
        <f>IF(L149="","",VLOOKUP(L149,'Cost Categories'!$A$112:$B$133,2,FALSE))</f>
        <v>Mixed</v>
      </c>
      <c r="N149" s="256" t="s">
        <v>22</v>
      </c>
      <c r="O149" s="260" t="s">
        <v>22</v>
      </c>
      <c r="P149" s="256" t="s">
        <v>3416</v>
      </c>
      <c r="Q149" s="253" t="s">
        <v>3372</v>
      </c>
      <c r="R149" s="253" t="s">
        <v>13</v>
      </c>
      <c r="S149" s="256" t="s">
        <v>111</v>
      </c>
      <c r="T149" s="256" t="s">
        <v>1731</v>
      </c>
      <c r="U149" s="244" t="s">
        <v>1087</v>
      </c>
      <c r="V149" s="244" t="s">
        <v>1309</v>
      </c>
      <c r="W149" s="244" t="s">
        <v>217</v>
      </c>
      <c r="X149" s="246">
        <v>31</v>
      </c>
      <c r="Y149" s="246" t="s">
        <v>6</v>
      </c>
      <c r="Z149" s="246" t="s">
        <v>6</v>
      </c>
      <c r="AA149" s="246" t="s">
        <v>6</v>
      </c>
      <c r="AB149" s="246" t="s">
        <v>6</v>
      </c>
      <c r="AC149" s="246" t="s">
        <v>6</v>
      </c>
      <c r="AD149" s="246" t="s">
        <v>6</v>
      </c>
      <c r="AE149" s="348">
        <v>1</v>
      </c>
      <c r="AF149" s="348" t="s">
        <v>212</v>
      </c>
      <c r="AG149" s="244" t="s">
        <v>110</v>
      </c>
      <c r="AI149" s="246" t="s">
        <v>6</v>
      </c>
      <c r="AJ149" s="257" t="s">
        <v>6</v>
      </c>
      <c r="AK149" s="246" t="s">
        <v>6</v>
      </c>
      <c r="AL149" s="246" t="s">
        <v>6</v>
      </c>
      <c r="AM149" s="246" t="s">
        <v>6</v>
      </c>
      <c r="AN149" s="258" t="s">
        <v>6</v>
      </c>
      <c r="AO149" s="258" t="s">
        <v>6</v>
      </c>
      <c r="AP149" s="244" t="s">
        <v>1732</v>
      </c>
      <c r="AQ149" s="244" t="s">
        <v>184</v>
      </c>
      <c r="AR149" s="250" t="s">
        <v>6</v>
      </c>
      <c r="AS149" s="250" t="s">
        <v>6</v>
      </c>
      <c r="AT149" s="250" t="s">
        <v>184</v>
      </c>
      <c r="AU149" s="250" t="s">
        <v>184</v>
      </c>
      <c r="AV149" s="250" t="s">
        <v>1305</v>
      </c>
      <c r="AW149" s="252" t="s">
        <v>6</v>
      </c>
      <c r="AX149" s="252" t="s">
        <v>6</v>
      </c>
      <c r="AY149" s="250" t="s">
        <v>6</v>
      </c>
      <c r="AZ149" s="250" t="s">
        <v>6</v>
      </c>
      <c r="BA149" s="244" t="s">
        <v>382</v>
      </c>
      <c r="BB149" s="244" t="s">
        <v>119</v>
      </c>
      <c r="BC149" s="244" t="s">
        <v>384</v>
      </c>
      <c r="BD149" s="244" t="s">
        <v>119</v>
      </c>
      <c r="BE149" s="244" t="s">
        <v>6</v>
      </c>
      <c r="BF149" s="244" t="s">
        <v>6</v>
      </c>
      <c r="BG149" s="252" t="s">
        <v>6</v>
      </c>
      <c r="BH149" s="252" t="s">
        <v>6</v>
      </c>
      <c r="BI149" s="252" t="s">
        <v>134</v>
      </c>
      <c r="BJ149" s="252" t="s">
        <v>118</v>
      </c>
      <c r="BK149" s="252" t="s">
        <v>6</v>
      </c>
      <c r="BL149" s="252" t="s">
        <v>6</v>
      </c>
      <c r="BM149" s="250" t="s">
        <v>40</v>
      </c>
      <c r="BN149" s="250" t="s">
        <v>118</v>
      </c>
      <c r="BO149" s="250" t="s">
        <v>6</v>
      </c>
      <c r="BP149" s="250" t="s">
        <v>6</v>
      </c>
      <c r="BQ149" s="250" t="s">
        <v>6</v>
      </c>
      <c r="BR149" s="250" t="s">
        <v>6</v>
      </c>
      <c r="BS149" s="250" t="s">
        <v>40</v>
      </c>
      <c r="BT149" s="250" t="s">
        <v>118</v>
      </c>
      <c r="BU149" s="255" t="s">
        <v>6</v>
      </c>
      <c r="BV149" s="250" t="s">
        <v>6</v>
      </c>
      <c r="BW149" s="244" t="s">
        <v>6</v>
      </c>
      <c r="BX149" s="250" t="s">
        <v>6</v>
      </c>
      <c r="BY149" s="244" t="s">
        <v>6</v>
      </c>
      <c r="BZ149" s="250" t="s">
        <v>6</v>
      </c>
      <c r="CA149" s="244" t="s">
        <v>184</v>
      </c>
      <c r="CB149" s="244" t="s">
        <v>303</v>
      </c>
      <c r="CC149" s="244" t="s">
        <v>912</v>
      </c>
      <c r="CD149" s="244" t="s">
        <v>118</v>
      </c>
    </row>
    <row r="150" spans="1:82" s="244" customFormat="1" ht="31" x14ac:dyDescent="0.35">
      <c r="A150" s="290" t="s">
        <v>3474</v>
      </c>
      <c r="B150" s="290" t="s">
        <v>2880</v>
      </c>
      <c r="C150" s="244" t="s">
        <v>356</v>
      </c>
      <c r="D150" s="259" t="s">
        <v>1579</v>
      </c>
      <c r="E150" s="256" t="s">
        <v>304</v>
      </c>
      <c r="F150" s="244" t="s">
        <v>2674</v>
      </c>
      <c r="G150" s="256" t="s">
        <v>1734</v>
      </c>
      <c r="H150" s="244" t="s">
        <v>1578</v>
      </c>
      <c r="I150" s="244" t="str">
        <f>IF(H150="","",VLOOKUP(H150,'Cost Categories'!$A$1:$B$66,2,FALSE))</f>
        <v>Total</v>
      </c>
      <c r="J150" s="244" t="s">
        <v>3297</v>
      </c>
      <c r="K150" s="244" t="str">
        <f>IF(J150="","",VLOOKUP(J150,'Cost Categories'!$A$70:$B$85,2,FALSE))</f>
        <v>Mixed</v>
      </c>
      <c r="L150" s="244" t="s">
        <v>3297</v>
      </c>
      <c r="M150" s="244" t="str">
        <f>IF(L150="","",VLOOKUP(L150,'Cost Categories'!$A$112:$B$133,2,FALSE))</f>
        <v>Mixed</v>
      </c>
      <c r="N150" s="256" t="s">
        <v>22</v>
      </c>
      <c r="O150" s="260" t="s">
        <v>22</v>
      </c>
      <c r="P150" s="256" t="s">
        <v>3416</v>
      </c>
      <c r="Q150" s="253" t="s">
        <v>3372</v>
      </c>
      <c r="R150" s="253" t="s">
        <v>13</v>
      </c>
      <c r="S150" s="256" t="s">
        <v>111</v>
      </c>
      <c r="T150" s="256" t="s">
        <v>1731</v>
      </c>
      <c r="U150" s="244" t="s">
        <v>1087</v>
      </c>
      <c r="V150" s="244" t="s">
        <v>1309</v>
      </c>
      <c r="W150" s="244" t="s">
        <v>217</v>
      </c>
      <c r="X150" s="246">
        <v>25</v>
      </c>
      <c r="Y150" s="246" t="s">
        <v>6</v>
      </c>
      <c r="Z150" s="246" t="s">
        <v>6</v>
      </c>
      <c r="AA150" s="246" t="s">
        <v>6</v>
      </c>
      <c r="AB150" s="246" t="s">
        <v>6</v>
      </c>
      <c r="AC150" s="246" t="s">
        <v>6</v>
      </c>
      <c r="AD150" s="246" t="s">
        <v>6</v>
      </c>
      <c r="AE150" s="348">
        <v>1</v>
      </c>
      <c r="AF150" s="348" t="s">
        <v>212</v>
      </c>
      <c r="AG150" s="244" t="s">
        <v>110</v>
      </c>
      <c r="AI150" s="246" t="s">
        <v>6</v>
      </c>
      <c r="AJ150" s="257" t="s">
        <v>6</v>
      </c>
      <c r="AK150" s="246" t="s">
        <v>6</v>
      </c>
      <c r="AL150" s="246" t="s">
        <v>6</v>
      </c>
      <c r="AM150" s="246" t="s">
        <v>6</v>
      </c>
      <c r="AN150" s="258" t="s">
        <v>6</v>
      </c>
      <c r="AO150" s="258" t="s">
        <v>6</v>
      </c>
      <c r="AP150" s="244" t="s">
        <v>1732</v>
      </c>
      <c r="AQ150" s="244" t="s">
        <v>184</v>
      </c>
      <c r="AR150" s="250" t="s">
        <v>6</v>
      </c>
      <c r="AS150" s="250" t="s">
        <v>6</v>
      </c>
      <c r="AT150" s="250" t="s">
        <v>184</v>
      </c>
      <c r="AU150" s="250" t="s">
        <v>184</v>
      </c>
      <c r="AV150" s="250" t="s">
        <v>1305</v>
      </c>
      <c r="AW150" s="252" t="s">
        <v>6</v>
      </c>
      <c r="AX150" s="252" t="s">
        <v>6</v>
      </c>
      <c r="AY150" s="252" t="s">
        <v>6</v>
      </c>
      <c r="AZ150" s="252" t="s">
        <v>6</v>
      </c>
      <c r="BA150" s="244" t="s">
        <v>382</v>
      </c>
      <c r="BB150" s="244" t="s">
        <v>119</v>
      </c>
      <c r="BC150" s="244" t="s">
        <v>384</v>
      </c>
      <c r="BD150" s="244" t="s">
        <v>119</v>
      </c>
      <c r="BE150" s="244" t="s">
        <v>6</v>
      </c>
      <c r="BF150" s="244" t="s">
        <v>6</v>
      </c>
      <c r="BG150" s="252" t="s">
        <v>6</v>
      </c>
      <c r="BH150" s="252" t="s">
        <v>6</v>
      </c>
      <c r="BI150" s="252" t="s">
        <v>134</v>
      </c>
      <c r="BJ150" s="252" t="s">
        <v>118</v>
      </c>
      <c r="BK150" s="252" t="s">
        <v>6</v>
      </c>
      <c r="BL150" s="252" t="s">
        <v>6</v>
      </c>
      <c r="BM150" s="250" t="s">
        <v>40</v>
      </c>
      <c r="BN150" s="250" t="s">
        <v>118</v>
      </c>
      <c r="BO150" s="250" t="s">
        <v>6</v>
      </c>
      <c r="BP150" s="250" t="s">
        <v>6</v>
      </c>
      <c r="BQ150" s="250" t="s">
        <v>6</v>
      </c>
      <c r="BR150" s="250" t="s">
        <v>6</v>
      </c>
      <c r="BS150" s="250" t="s">
        <v>40</v>
      </c>
      <c r="BT150" s="250" t="s">
        <v>118</v>
      </c>
      <c r="BU150" s="255" t="s">
        <v>6</v>
      </c>
      <c r="BV150" s="250" t="s">
        <v>6</v>
      </c>
      <c r="BW150" s="244" t="s">
        <v>6</v>
      </c>
      <c r="BX150" s="250" t="s">
        <v>6</v>
      </c>
      <c r="BY150" s="244" t="s">
        <v>6</v>
      </c>
      <c r="BZ150" s="250" t="s">
        <v>6</v>
      </c>
      <c r="CA150" s="244" t="s">
        <v>184</v>
      </c>
      <c r="CB150" s="244" t="s">
        <v>303</v>
      </c>
      <c r="CC150" s="244" t="s">
        <v>912</v>
      </c>
      <c r="CD150" s="244" t="s">
        <v>118</v>
      </c>
    </row>
    <row r="151" spans="1:82" s="244" customFormat="1" ht="46.5" x14ac:dyDescent="0.35">
      <c r="A151" s="259" t="s">
        <v>1738</v>
      </c>
      <c r="B151" s="259" t="s">
        <v>2880</v>
      </c>
      <c r="C151" s="244" t="s">
        <v>1538</v>
      </c>
      <c r="D151" s="259" t="s">
        <v>1567</v>
      </c>
      <c r="E151" s="256" t="s">
        <v>304</v>
      </c>
      <c r="F151" s="244" t="s">
        <v>2674</v>
      </c>
      <c r="G151" s="256" t="s">
        <v>1739</v>
      </c>
      <c r="H151" s="244" t="s">
        <v>407</v>
      </c>
      <c r="I151" s="244" t="str">
        <f>IF(H151="","",VLOOKUP(H151,'Cost Categories'!$A$1:$B$66,2,FALSE))</f>
        <v>Recurring goods</v>
      </c>
      <c r="J151" s="244" t="s">
        <v>3288</v>
      </c>
      <c r="K151" s="244" t="str">
        <f>IF(J151="","",VLOOKUP(J151,'Cost Categories'!$A$70:$B$85,2,FALSE))</f>
        <v>Recurrent - other</v>
      </c>
      <c r="L151" s="244" t="s">
        <v>3417</v>
      </c>
      <c r="M151" s="244" t="str">
        <f>IF(L151="","",VLOOKUP(L151,'Cost Categories'!$A$112:$B$133,2,FALSE))</f>
        <v>Primary service delivery</v>
      </c>
      <c r="N151" s="256" t="s">
        <v>3368</v>
      </c>
      <c r="O151" s="260" t="s">
        <v>1245</v>
      </c>
      <c r="P151" s="256" t="s">
        <v>3371</v>
      </c>
      <c r="Q151" s="253" t="s">
        <v>3372</v>
      </c>
      <c r="R151" s="253" t="s">
        <v>13</v>
      </c>
      <c r="S151" s="256" t="s">
        <v>1612</v>
      </c>
      <c r="T151" s="256" t="s">
        <v>1740</v>
      </c>
      <c r="U151" s="244" t="s">
        <v>1087</v>
      </c>
      <c r="V151" s="244" t="s">
        <v>1309</v>
      </c>
      <c r="W151" s="244" t="s">
        <v>217</v>
      </c>
      <c r="X151" s="246">
        <v>10</v>
      </c>
      <c r="Y151" s="246" t="s">
        <v>6</v>
      </c>
      <c r="Z151" s="246" t="s">
        <v>6</v>
      </c>
      <c r="AA151" s="246" t="s">
        <v>6</v>
      </c>
      <c r="AB151" s="246" t="s">
        <v>6</v>
      </c>
      <c r="AC151" s="246" t="s">
        <v>6</v>
      </c>
      <c r="AD151" s="246" t="s">
        <v>6</v>
      </c>
      <c r="AE151" s="348">
        <v>100</v>
      </c>
      <c r="AF151" s="348" t="s">
        <v>3732</v>
      </c>
      <c r="AG151" s="244" t="s">
        <v>110</v>
      </c>
      <c r="AI151" s="246" t="s">
        <v>6</v>
      </c>
      <c r="AJ151" s="257" t="s">
        <v>6</v>
      </c>
      <c r="AK151" s="246" t="s">
        <v>6</v>
      </c>
      <c r="AL151" s="246" t="s">
        <v>6</v>
      </c>
      <c r="AM151" s="246" t="s">
        <v>6</v>
      </c>
      <c r="AN151" s="258">
        <v>150</v>
      </c>
      <c r="AO151" s="258">
        <v>6</v>
      </c>
      <c r="AP151" s="244" t="s">
        <v>1737</v>
      </c>
      <c r="AQ151" s="244" t="s">
        <v>184</v>
      </c>
      <c r="AR151" s="250" t="s">
        <v>1741</v>
      </c>
      <c r="AS151" s="250" t="s">
        <v>118</v>
      </c>
      <c r="AT151" s="250" t="s">
        <v>184</v>
      </c>
      <c r="AU151" s="250" t="s">
        <v>184</v>
      </c>
      <c r="AV151" s="250" t="s">
        <v>1305</v>
      </c>
      <c r="AW151" s="252" t="s">
        <v>1742</v>
      </c>
      <c r="AX151" s="252" t="s">
        <v>118</v>
      </c>
      <c r="AY151" s="252" t="s">
        <v>184</v>
      </c>
      <c r="AZ151" s="252" t="s">
        <v>118</v>
      </c>
      <c r="BA151" s="244" t="s">
        <v>381</v>
      </c>
      <c r="BB151" s="244" t="s">
        <v>119</v>
      </c>
      <c r="BC151" s="244" t="s">
        <v>383</v>
      </c>
      <c r="BD151" s="244" t="s">
        <v>119</v>
      </c>
      <c r="BE151" s="244" t="s">
        <v>259</v>
      </c>
      <c r="BF151" s="244" t="s">
        <v>119</v>
      </c>
      <c r="BG151" s="252" t="s">
        <v>6</v>
      </c>
      <c r="BH151" s="252" t="s">
        <v>6</v>
      </c>
      <c r="BI151" s="252" t="s">
        <v>134</v>
      </c>
      <c r="BJ151" s="252" t="s">
        <v>119</v>
      </c>
      <c r="BK151" s="252" t="s">
        <v>13</v>
      </c>
      <c r="BL151" s="252" t="s">
        <v>13</v>
      </c>
      <c r="BM151" s="250" t="s">
        <v>41</v>
      </c>
      <c r="BN151" s="250" t="s">
        <v>119</v>
      </c>
      <c r="BO151" s="250" t="s">
        <v>13</v>
      </c>
      <c r="BP151" s="250" t="s">
        <v>13</v>
      </c>
      <c r="BQ151" s="250" t="s">
        <v>167</v>
      </c>
      <c r="BR151" s="250" t="s">
        <v>118</v>
      </c>
      <c r="BS151" s="250" t="s">
        <v>41</v>
      </c>
      <c r="BT151" s="250" t="s">
        <v>119</v>
      </c>
      <c r="BU151" s="255" t="s">
        <v>13</v>
      </c>
      <c r="BV151" s="250" t="s">
        <v>119</v>
      </c>
      <c r="BW151" s="244" t="s">
        <v>209</v>
      </c>
      <c r="BX151" s="250" t="s">
        <v>119</v>
      </c>
      <c r="BY151" s="244" t="s">
        <v>13</v>
      </c>
      <c r="BZ151" s="250" t="s">
        <v>119</v>
      </c>
      <c r="CA151" s="244" t="s">
        <v>184</v>
      </c>
      <c r="CB151" s="244" t="s">
        <v>303</v>
      </c>
      <c r="CC151" s="244" t="s">
        <v>912</v>
      </c>
      <c r="CD151" s="244" t="s">
        <v>118</v>
      </c>
    </row>
    <row r="152" spans="1:82" s="244" customFormat="1" ht="46.5" x14ac:dyDescent="0.35">
      <c r="A152" s="259" t="s">
        <v>1738</v>
      </c>
      <c r="B152" s="259" t="s">
        <v>2880</v>
      </c>
      <c r="C152" s="244" t="s">
        <v>1548</v>
      </c>
      <c r="D152" s="259" t="s">
        <v>1567</v>
      </c>
      <c r="E152" s="256" t="s">
        <v>304</v>
      </c>
      <c r="F152" s="244" t="s">
        <v>2674</v>
      </c>
      <c r="G152" s="256" t="s">
        <v>1743</v>
      </c>
      <c r="H152" s="244" t="s">
        <v>1623</v>
      </c>
      <c r="I152" s="244" t="str">
        <f>IF(H152="","",VLOOKUP(H152,'Cost Categories'!$A$1:$B$66,2,FALSE))</f>
        <v>Recurring goods</v>
      </c>
      <c r="J152" s="244" t="s">
        <v>3288</v>
      </c>
      <c r="K152" s="244" t="str">
        <f>IF(J152="","",VLOOKUP(J152,'Cost Categories'!$A$70:$B$85,2,FALSE))</f>
        <v>Recurrent - other</v>
      </c>
      <c r="L152" s="244" t="s">
        <v>3307</v>
      </c>
      <c r="M152" s="244" t="str">
        <f>IF(L152="","",VLOOKUP(L152,'Cost Categories'!$A$112:$B$133,2,FALSE))</f>
        <v>Primary service delivery</v>
      </c>
      <c r="N152" s="256" t="s">
        <v>3368</v>
      </c>
      <c r="O152" s="260" t="s">
        <v>1245</v>
      </c>
      <c r="P152" s="256" t="s">
        <v>3371</v>
      </c>
      <c r="Q152" s="253" t="s">
        <v>3372</v>
      </c>
      <c r="R152" s="253" t="s">
        <v>13</v>
      </c>
      <c r="S152" s="256" t="s">
        <v>111</v>
      </c>
      <c r="T152" s="256" t="s">
        <v>1740</v>
      </c>
      <c r="U152" s="244" t="s">
        <v>1087</v>
      </c>
      <c r="V152" s="244" t="s">
        <v>1309</v>
      </c>
      <c r="W152" s="244" t="s">
        <v>217</v>
      </c>
      <c r="X152" s="246">
        <v>13.48</v>
      </c>
      <c r="Y152" s="246" t="s">
        <v>6</v>
      </c>
      <c r="Z152" s="246" t="s">
        <v>6</v>
      </c>
      <c r="AA152" s="246" t="s">
        <v>6</v>
      </c>
      <c r="AB152" s="246" t="s">
        <v>6</v>
      </c>
      <c r="AC152" s="246" t="s">
        <v>6</v>
      </c>
      <c r="AD152" s="246" t="s">
        <v>6</v>
      </c>
      <c r="AE152" s="348">
        <v>100</v>
      </c>
      <c r="AF152" s="348" t="s">
        <v>3732</v>
      </c>
      <c r="AG152" s="244" t="s">
        <v>110</v>
      </c>
      <c r="AI152" s="246" t="s">
        <v>6</v>
      </c>
      <c r="AJ152" s="257" t="s">
        <v>6</v>
      </c>
      <c r="AK152" s="246" t="s">
        <v>6</v>
      </c>
      <c r="AL152" s="246" t="s">
        <v>6</v>
      </c>
      <c r="AM152" s="246" t="s">
        <v>6</v>
      </c>
      <c r="AN152" s="258">
        <v>150</v>
      </c>
      <c r="AO152" s="258">
        <v>6</v>
      </c>
      <c r="AP152" s="244" t="s">
        <v>1737</v>
      </c>
      <c r="AQ152" s="244" t="s">
        <v>184</v>
      </c>
      <c r="AR152" s="250" t="s">
        <v>6</v>
      </c>
      <c r="AS152" s="250" t="s">
        <v>6</v>
      </c>
      <c r="AT152" s="250" t="s">
        <v>184</v>
      </c>
      <c r="AU152" s="250" t="s">
        <v>184</v>
      </c>
      <c r="AV152" s="250" t="s">
        <v>1305</v>
      </c>
      <c r="AW152" s="252" t="s">
        <v>1744</v>
      </c>
      <c r="AX152" s="252" t="s">
        <v>118</v>
      </c>
      <c r="AY152" s="252" t="s">
        <v>1745</v>
      </c>
      <c r="AZ152" s="252" t="s">
        <v>118</v>
      </c>
      <c r="BA152" s="244" t="s">
        <v>381</v>
      </c>
      <c r="BB152" s="244" t="s">
        <v>119</v>
      </c>
      <c r="BC152" s="244" t="s">
        <v>384</v>
      </c>
      <c r="BD152" s="244" t="s">
        <v>119</v>
      </c>
      <c r="BE152" s="244" t="s">
        <v>259</v>
      </c>
      <c r="BF152" s="244" t="s">
        <v>119</v>
      </c>
      <c r="BG152" s="252" t="s">
        <v>6</v>
      </c>
      <c r="BH152" s="252" t="s">
        <v>6</v>
      </c>
      <c r="BI152" s="252" t="s">
        <v>134</v>
      </c>
      <c r="BJ152" s="252" t="s">
        <v>119</v>
      </c>
      <c r="BK152" s="252" t="s">
        <v>13</v>
      </c>
      <c r="BL152" s="252" t="s">
        <v>13</v>
      </c>
      <c r="BM152" s="250" t="s">
        <v>41</v>
      </c>
      <c r="BN152" s="250" t="s">
        <v>119</v>
      </c>
      <c r="BO152" s="250" t="s">
        <v>13</v>
      </c>
      <c r="BP152" s="250" t="s">
        <v>13</v>
      </c>
      <c r="BQ152" s="250" t="s">
        <v>167</v>
      </c>
      <c r="BR152" s="250" t="s">
        <v>118</v>
      </c>
      <c r="BS152" s="250" t="s">
        <v>41</v>
      </c>
      <c r="BT152" s="250" t="s">
        <v>119</v>
      </c>
      <c r="BU152" s="255" t="s">
        <v>13</v>
      </c>
      <c r="BV152" s="250" t="s">
        <v>119</v>
      </c>
      <c r="BW152" s="244" t="s">
        <v>209</v>
      </c>
      <c r="BX152" s="250" t="s">
        <v>119</v>
      </c>
      <c r="BY152" s="244" t="s">
        <v>13</v>
      </c>
      <c r="BZ152" s="250" t="s">
        <v>119</v>
      </c>
      <c r="CA152" s="244" t="s">
        <v>184</v>
      </c>
      <c r="CB152" s="244" t="s">
        <v>303</v>
      </c>
      <c r="CC152" s="244" t="s">
        <v>912</v>
      </c>
      <c r="CD152" s="244" t="s">
        <v>118</v>
      </c>
    </row>
    <row r="153" spans="1:82" s="244" customFormat="1" ht="31" x14ac:dyDescent="0.35">
      <c r="A153" s="259" t="s">
        <v>1738</v>
      </c>
      <c r="B153" s="259" t="s">
        <v>2880</v>
      </c>
      <c r="C153" s="244" t="s">
        <v>356</v>
      </c>
      <c r="D153" s="259" t="s">
        <v>1567</v>
      </c>
      <c r="E153" s="256" t="s">
        <v>304</v>
      </c>
      <c r="F153" s="244" t="s">
        <v>2674</v>
      </c>
      <c r="G153" s="256" t="s">
        <v>1746</v>
      </c>
      <c r="H153" s="244" t="s">
        <v>1317</v>
      </c>
      <c r="I153" s="244" t="str">
        <f>IF(H153="","",VLOOKUP(H153,'Cost Categories'!$A$1:$B$66,2,FALSE))</f>
        <v>Capital</v>
      </c>
      <c r="J153" s="244" t="s">
        <v>3276</v>
      </c>
      <c r="K153" s="244" t="str">
        <f>IF(J153="","",VLOOKUP(J153,'Cost Categories'!$A$70:$B$85,2,FALSE))</f>
        <v>Capital</v>
      </c>
      <c r="L153" s="244" t="s">
        <v>3324</v>
      </c>
      <c r="M153" s="244" t="str">
        <f>IF(L153="","",VLOOKUP(L153,'Cost Categories'!$A$112:$B$133,2,FALSE))</f>
        <v>Operational</v>
      </c>
      <c r="N153" s="256" t="s">
        <v>3368</v>
      </c>
      <c r="O153" s="260" t="s">
        <v>1245</v>
      </c>
      <c r="P153" s="256" t="s">
        <v>3370</v>
      </c>
      <c r="Q153" s="253" t="s">
        <v>3372</v>
      </c>
      <c r="R153" s="253" t="s">
        <v>13</v>
      </c>
      <c r="S153" s="256" t="s">
        <v>111</v>
      </c>
      <c r="T153" s="256" t="s">
        <v>1740</v>
      </c>
      <c r="U153" s="244" t="s">
        <v>1087</v>
      </c>
      <c r="V153" s="244" t="s">
        <v>1309</v>
      </c>
      <c r="W153" s="244" t="s">
        <v>217</v>
      </c>
      <c r="X153" s="246">
        <v>0.27</v>
      </c>
      <c r="Y153" s="246" t="s">
        <v>6</v>
      </c>
      <c r="Z153" s="246" t="s">
        <v>6</v>
      </c>
      <c r="AA153" s="246" t="s">
        <v>6</v>
      </c>
      <c r="AB153" s="246" t="s">
        <v>6</v>
      </c>
      <c r="AC153" s="246" t="s">
        <v>6</v>
      </c>
      <c r="AD153" s="246" t="s">
        <v>6</v>
      </c>
      <c r="AE153" s="348">
        <v>100</v>
      </c>
      <c r="AF153" s="348" t="s">
        <v>3732</v>
      </c>
      <c r="AG153" s="244" t="s">
        <v>110</v>
      </c>
      <c r="AI153" s="246" t="s">
        <v>6</v>
      </c>
      <c r="AJ153" s="257" t="s">
        <v>6</v>
      </c>
      <c r="AK153" s="246" t="s">
        <v>6</v>
      </c>
      <c r="AL153" s="246" t="s">
        <v>6</v>
      </c>
      <c r="AM153" s="246" t="s">
        <v>6</v>
      </c>
      <c r="AN153" s="258">
        <v>150</v>
      </c>
      <c r="AO153" s="258">
        <v>6</v>
      </c>
      <c r="AP153" s="244" t="s">
        <v>1737</v>
      </c>
      <c r="AQ153" s="244" t="s">
        <v>184</v>
      </c>
      <c r="AR153" s="250" t="s">
        <v>6</v>
      </c>
      <c r="AS153" s="250" t="s">
        <v>6</v>
      </c>
      <c r="AT153" s="250" t="s">
        <v>184</v>
      </c>
      <c r="AU153" s="250" t="s">
        <v>184</v>
      </c>
      <c r="AV153" s="250" t="s">
        <v>1305</v>
      </c>
      <c r="AW153" s="252" t="s">
        <v>1744</v>
      </c>
      <c r="AX153" s="252" t="s">
        <v>118</v>
      </c>
      <c r="AY153" s="252" t="s">
        <v>1745</v>
      </c>
      <c r="AZ153" s="252" t="s">
        <v>118</v>
      </c>
      <c r="BA153" s="244" t="s">
        <v>381</v>
      </c>
      <c r="BB153" s="244" t="s">
        <v>119</v>
      </c>
      <c r="BC153" s="244" t="s">
        <v>384</v>
      </c>
      <c r="BD153" s="244" t="s">
        <v>119</v>
      </c>
      <c r="BE153" s="244" t="s">
        <v>259</v>
      </c>
      <c r="BF153" s="244" t="s">
        <v>119</v>
      </c>
      <c r="BG153" s="252" t="s">
        <v>6</v>
      </c>
      <c r="BH153" s="252" t="s">
        <v>6</v>
      </c>
      <c r="BI153" s="252" t="s">
        <v>134</v>
      </c>
      <c r="BJ153" s="252" t="s">
        <v>119</v>
      </c>
      <c r="BK153" s="252" t="s">
        <v>13</v>
      </c>
      <c r="BL153" s="252" t="s">
        <v>13</v>
      </c>
      <c r="BM153" s="250" t="s">
        <v>41</v>
      </c>
      <c r="BN153" s="250" t="s">
        <v>119</v>
      </c>
      <c r="BO153" s="250" t="s">
        <v>13</v>
      </c>
      <c r="BP153" s="250" t="s">
        <v>13</v>
      </c>
      <c r="BQ153" s="250" t="s">
        <v>167</v>
      </c>
      <c r="BR153" s="250" t="s">
        <v>118</v>
      </c>
      <c r="BS153" s="250" t="s">
        <v>41</v>
      </c>
      <c r="BT153" s="250" t="s">
        <v>119</v>
      </c>
      <c r="BU153" s="255" t="s">
        <v>13</v>
      </c>
      <c r="BV153" s="250" t="s">
        <v>119</v>
      </c>
      <c r="BW153" s="244" t="s">
        <v>209</v>
      </c>
      <c r="BX153" s="250" t="s">
        <v>119</v>
      </c>
      <c r="BY153" s="244" t="s">
        <v>6</v>
      </c>
      <c r="BZ153" s="250" t="s">
        <v>119</v>
      </c>
      <c r="CA153" s="244" t="s">
        <v>184</v>
      </c>
      <c r="CB153" s="244" t="s">
        <v>303</v>
      </c>
      <c r="CC153" s="244" t="s">
        <v>912</v>
      </c>
      <c r="CD153" s="244" t="s">
        <v>118</v>
      </c>
    </row>
    <row r="154" spans="1:82" s="244" customFormat="1" ht="31" x14ac:dyDescent="0.35">
      <c r="A154" s="259" t="s">
        <v>1738</v>
      </c>
      <c r="B154" s="259" t="s">
        <v>2880</v>
      </c>
      <c r="C154" s="244" t="s">
        <v>1555</v>
      </c>
      <c r="D154" s="259" t="s">
        <v>1567</v>
      </c>
      <c r="E154" s="256" t="s">
        <v>304</v>
      </c>
      <c r="F154" s="244" t="s">
        <v>2674</v>
      </c>
      <c r="G154" s="244" t="s">
        <v>1747</v>
      </c>
      <c r="H154" s="244" t="s">
        <v>1916</v>
      </c>
      <c r="I154" s="244" t="str">
        <f>IF(H154="","",VLOOKUP(H154,'Cost Categories'!$A$1:$B$66,2,FALSE))</f>
        <v>Facility</v>
      </c>
      <c r="J154" s="244" t="s">
        <v>3297</v>
      </c>
      <c r="K154" s="244" t="str">
        <f>IF(J154="","",VLOOKUP(J154,'Cost Categories'!$A$70:$B$85,2,FALSE))</f>
        <v>Mixed</v>
      </c>
      <c r="L154" s="244" t="s">
        <v>3324</v>
      </c>
      <c r="M154" s="244" t="str">
        <f>IF(L154="","",VLOOKUP(L154,'Cost Categories'!$A$112:$B$133,2,FALSE))</f>
        <v>Operational</v>
      </c>
      <c r="N154" s="256" t="s">
        <v>3368</v>
      </c>
      <c r="O154" s="260" t="s">
        <v>13</v>
      </c>
      <c r="P154" s="256" t="s">
        <v>3370</v>
      </c>
      <c r="Q154" s="253" t="s">
        <v>3372</v>
      </c>
      <c r="R154" s="253" t="s">
        <v>13</v>
      </c>
      <c r="S154" s="256" t="s">
        <v>111</v>
      </c>
      <c r="T154" s="256" t="s">
        <v>1740</v>
      </c>
      <c r="U154" s="244" t="s">
        <v>1087</v>
      </c>
      <c r="V154" s="244" t="s">
        <v>1309</v>
      </c>
      <c r="W154" s="244" t="s">
        <v>217</v>
      </c>
      <c r="X154" s="246">
        <v>1.8</v>
      </c>
      <c r="Y154" s="246" t="s">
        <v>6</v>
      </c>
      <c r="Z154" s="246" t="s">
        <v>6</v>
      </c>
      <c r="AA154" s="246" t="s">
        <v>6</v>
      </c>
      <c r="AB154" s="246" t="s">
        <v>6</v>
      </c>
      <c r="AC154" s="246" t="s">
        <v>6</v>
      </c>
      <c r="AD154" s="246" t="s">
        <v>6</v>
      </c>
      <c r="AE154" s="348">
        <v>100</v>
      </c>
      <c r="AF154" s="348" t="s">
        <v>3732</v>
      </c>
      <c r="AG154" s="244" t="s">
        <v>110</v>
      </c>
      <c r="AI154" s="246" t="s">
        <v>6</v>
      </c>
      <c r="AJ154" s="257" t="s">
        <v>6</v>
      </c>
      <c r="AK154" s="246" t="s">
        <v>6</v>
      </c>
      <c r="AL154" s="246" t="s">
        <v>6</v>
      </c>
      <c r="AM154" s="246" t="s">
        <v>6</v>
      </c>
      <c r="AN154" s="258">
        <v>150</v>
      </c>
      <c r="AO154" s="258">
        <v>6</v>
      </c>
      <c r="AP154" s="244" t="s">
        <v>1737</v>
      </c>
      <c r="AQ154" s="244" t="s">
        <v>184</v>
      </c>
      <c r="AR154" s="250" t="s">
        <v>6</v>
      </c>
      <c r="AS154" s="250" t="s">
        <v>6</v>
      </c>
      <c r="AT154" s="250" t="s">
        <v>184</v>
      </c>
      <c r="AU154" s="250" t="s">
        <v>184</v>
      </c>
      <c r="AV154" s="250" t="s">
        <v>1305</v>
      </c>
      <c r="AW154" s="252" t="s">
        <v>1748</v>
      </c>
      <c r="AX154" s="252" t="s">
        <v>118</v>
      </c>
      <c r="AY154" s="252" t="s">
        <v>1749</v>
      </c>
      <c r="AZ154" s="252" t="s">
        <v>118</v>
      </c>
      <c r="BA154" s="244" t="s">
        <v>381</v>
      </c>
      <c r="BB154" s="244" t="s">
        <v>119</v>
      </c>
      <c r="BC154" s="244" t="s">
        <v>384</v>
      </c>
      <c r="BD154" s="244" t="s">
        <v>119</v>
      </c>
      <c r="BE154" s="244" t="s">
        <v>259</v>
      </c>
      <c r="BF154" s="244" t="s">
        <v>119</v>
      </c>
      <c r="BG154" s="252" t="s">
        <v>6</v>
      </c>
      <c r="BH154" s="252" t="s">
        <v>6</v>
      </c>
      <c r="BI154" s="252" t="s">
        <v>134</v>
      </c>
      <c r="BJ154" s="252" t="s">
        <v>119</v>
      </c>
      <c r="BK154" s="252" t="s">
        <v>13</v>
      </c>
      <c r="BL154" s="252" t="s">
        <v>13</v>
      </c>
      <c r="BM154" s="250" t="s">
        <v>41</v>
      </c>
      <c r="BN154" s="250" t="s">
        <v>119</v>
      </c>
      <c r="BO154" s="250" t="s">
        <v>13</v>
      </c>
      <c r="BP154" s="250" t="s">
        <v>13</v>
      </c>
      <c r="BQ154" s="250" t="s">
        <v>167</v>
      </c>
      <c r="BR154" s="250" t="s">
        <v>118</v>
      </c>
      <c r="BS154" s="250" t="s">
        <v>41</v>
      </c>
      <c r="BT154" s="250" t="s">
        <v>119</v>
      </c>
      <c r="BU154" s="255" t="s">
        <v>13</v>
      </c>
      <c r="BV154" s="250" t="s">
        <v>119</v>
      </c>
      <c r="BW154" s="244" t="s">
        <v>209</v>
      </c>
      <c r="BX154" s="250" t="s">
        <v>119</v>
      </c>
      <c r="BY154" s="244" t="s">
        <v>13</v>
      </c>
      <c r="BZ154" s="250" t="s">
        <v>119</v>
      </c>
      <c r="CA154" s="244" t="s">
        <v>184</v>
      </c>
      <c r="CB154" s="244" t="s">
        <v>303</v>
      </c>
      <c r="CC154" s="244" t="s">
        <v>912</v>
      </c>
      <c r="CD154" s="244" t="s">
        <v>118</v>
      </c>
    </row>
    <row r="155" spans="1:82" s="244" customFormat="1" ht="31" x14ac:dyDescent="0.35">
      <c r="A155" s="259" t="s">
        <v>1738</v>
      </c>
      <c r="B155" s="259" t="s">
        <v>2880</v>
      </c>
      <c r="C155" s="244" t="s">
        <v>1540</v>
      </c>
      <c r="D155" s="259" t="s">
        <v>1567</v>
      </c>
      <c r="E155" s="256" t="s">
        <v>304</v>
      </c>
      <c r="F155" s="244" t="s">
        <v>2674</v>
      </c>
      <c r="G155" s="256" t="s">
        <v>1</v>
      </c>
      <c r="H155" s="244" t="s">
        <v>3351</v>
      </c>
      <c r="I155" s="244" t="str">
        <f>IF(H155="","",VLOOKUP(H155,'Cost Categories'!$A$1:$B$66,2,FALSE))</f>
        <v>Personnel</v>
      </c>
      <c r="J155" s="244" t="s">
        <v>3271</v>
      </c>
      <c r="K155" s="244" t="str">
        <f>IF(J155="","",VLOOKUP(J155,'Cost Categories'!$A$70:$B$85,2,FALSE))</f>
        <v>Personnel</v>
      </c>
      <c r="L155" s="244" t="s">
        <v>3307</v>
      </c>
      <c r="M155" s="244" t="str">
        <f>IF(L155="","",VLOOKUP(L155,'Cost Categories'!$A$112:$B$133,2,FALSE))</f>
        <v>Primary service delivery</v>
      </c>
      <c r="N155" s="256" t="s">
        <v>3368</v>
      </c>
      <c r="O155" s="260" t="s">
        <v>13</v>
      </c>
      <c r="P155" s="256" t="s">
        <v>3369</v>
      </c>
      <c r="Q155" s="253" t="s">
        <v>3372</v>
      </c>
      <c r="R155" s="253" t="s">
        <v>13</v>
      </c>
      <c r="S155" s="256" t="s">
        <v>517</v>
      </c>
      <c r="T155" s="256" t="s">
        <v>1740</v>
      </c>
      <c r="U155" s="244" t="s">
        <v>1087</v>
      </c>
      <c r="V155" s="244" t="s">
        <v>1309</v>
      </c>
      <c r="W155" s="244" t="s">
        <v>217</v>
      </c>
      <c r="X155" s="246">
        <v>19.11</v>
      </c>
      <c r="Y155" s="246" t="s">
        <v>6</v>
      </c>
      <c r="Z155" s="246" t="s">
        <v>6</v>
      </c>
      <c r="AA155" s="246" t="s">
        <v>6</v>
      </c>
      <c r="AB155" s="246" t="s">
        <v>6</v>
      </c>
      <c r="AC155" s="246" t="s">
        <v>6</v>
      </c>
      <c r="AD155" s="246" t="s">
        <v>6</v>
      </c>
      <c r="AE155" s="348">
        <v>100</v>
      </c>
      <c r="AF155" s="348" t="s">
        <v>3732</v>
      </c>
      <c r="AG155" s="244" t="s">
        <v>110</v>
      </c>
      <c r="AI155" s="246" t="s">
        <v>6</v>
      </c>
      <c r="AJ155" s="257" t="s">
        <v>6</v>
      </c>
      <c r="AK155" s="246" t="s">
        <v>6</v>
      </c>
      <c r="AL155" s="246" t="s">
        <v>6</v>
      </c>
      <c r="AM155" s="246" t="s">
        <v>6</v>
      </c>
      <c r="AN155" s="258">
        <v>150</v>
      </c>
      <c r="AO155" s="258">
        <v>6</v>
      </c>
      <c r="AP155" s="244" t="s">
        <v>1737</v>
      </c>
      <c r="AQ155" s="244" t="s">
        <v>184</v>
      </c>
      <c r="AR155" s="250" t="s">
        <v>6</v>
      </c>
      <c r="AS155" s="250" t="s">
        <v>6</v>
      </c>
      <c r="AT155" s="250" t="s">
        <v>184</v>
      </c>
      <c r="AU155" s="250" t="s">
        <v>184</v>
      </c>
      <c r="AV155" s="250" t="s">
        <v>1305</v>
      </c>
      <c r="AW155" s="252" t="s">
        <v>1750</v>
      </c>
      <c r="AX155" s="252" t="s">
        <v>118</v>
      </c>
      <c r="AY155" s="250" t="s">
        <v>1751</v>
      </c>
      <c r="AZ155" s="250" t="s">
        <v>118</v>
      </c>
      <c r="BA155" s="244" t="s">
        <v>381</v>
      </c>
      <c r="BB155" s="244" t="s">
        <v>119</v>
      </c>
      <c r="BC155" s="244" t="s">
        <v>383</v>
      </c>
      <c r="BD155" s="244" t="s">
        <v>119</v>
      </c>
      <c r="BE155" s="244" t="s">
        <v>259</v>
      </c>
      <c r="BF155" s="244" t="s">
        <v>119</v>
      </c>
      <c r="BG155" s="252" t="s">
        <v>6</v>
      </c>
      <c r="BH155" s="252" t="s">
        <v>6</v>
      </c>
      <c r="BI155" s="252" t="s">
        <v>134</v>
      </c>
      <c r="BJ155" s="252" t="s">
        <v>119</v>
      </c>
      <c r="BK155" s="252" t="s">
        <v>13</v>
      </c>
      <c r="BL155" s="252" t="s">
        <v>13</v>
      </c>
      <c r="BM155" s="250" t="s">
        <v>41</v>
      </c>
      <c r="BN155" s="250" t="s">
        <v>119</v>
      </c>
      <c r="BO155" s="250" t="s">
        <v>13</v>
      </c>
      <c r="BP155" s="250" t="s">
        <v>13</v>
      </c>
      <c r="BQ155" s="250" t="s">
        <v>167</v>
      </c>
      <c r="BR155" s="250" t="s">
        <v>118</v>
      </c>
      <c r="BS155" s="250" t="s">
        <v>41</v>
      </c>
      <c r="BT155" s="250" t="s">
        <v>119</v>
      </c>
      <c r="BU155" s="255" t="s">
        <v>13</v>
      </c>
      <c r="BV155" s="250" t="s">
        <v>119</v>
      </c>
      <c r="BW155" s="244" t="s">
        <v>209</v>
      </c>
      <c r="BX155" s="250" t="s">
        <v>119</v>
      </c>
      <c r="BY155" s="244" t="s">
        <v>13</v>
      </c>
      <c r="BZ155" s="250" t="s">
        <v>119</v>
      </c>
      <c r="CA155" s="244" t="s">
        <v>184</v>
      </c>
      <c r="CB155" s="244" t="s">
        <v>303</v>
      </c>
      <c r="CC155" s="244" t="s">
        <v>912</v>
      </c>
      <c r="CD155" s="244" t="s">
        <v>118</v>
      </c>
    </row>
    <row r="156" spans="1:82" s="244" customFormat="1" ht="31" x14ac:dyDescent="0.35">
      <c r="A156" s="259" t="s">
        <v>1738</v>
      </c>
      <c r="B156" s="259" t="s">
        <v>2880</v>
      </c>
      <c r="C156" s="244" t="s">
        <v>1561</v>
      </c>
      <c r="D156" s="259" t="s">
        <v>1567</v>
      </c>
      <c r="E156" s="256" t="s">
        <v>304</v>
      </c>
      <c r="F156" s="244" t="s">
        <v>2674</v>
      </c>
      <c r="G156" s="256" t="s">
        <v>3</v>
      </c>
      <c r="H156" s="244" t="s">
        <v>3</v>
      </c>
      <c r="I156" s="244" t="str">
        <f>IF(H156="","",VLOOKUP(H156,'Cost Categories'!$A$1:$B$66,2,FALSE))</f>
        <v>Recurring services</v>
      </c>
      <c r="J156" s="244" t="s">
        <v>3297</v>
      </c>
      <c r="K156" s="244" t="str">
        <f>IF(J156="","",VLOOKUP(J156,'Cost Categories'!$A$70:$B$85,2,FALSE))</f>
        <v>Mixed</v>
      </c>
      <c r="L156" s="244" t="s">
        <v>3</v>
      </c>
      <c r="M156" s="244" t="str">
        <f>IF(L156="","",VLOOKUP(L156,'Cost Categories'!$A$112:$B$133,2,FALSE))</f>
        <v>Operational</v>
      </c>
      <c r="N156" s="256" t="s">
        <v>3368</v>
      </c>
      <c r="O156" s="260" t="s">
        <v>13</v>
      </c>
      <c r="P156" s="256" t="s">
        <v>3369</v>
      </c>
      <c r="Q156" s="253" t="s">
        <v>3372</v>
      </c>
      <c r="R156" s="253" t="s">
        <v>13</v>
      </c>
      <c r="S156" s="256" t="s">
        <v>111</v>
      </c>
      <c r="T156" s="256" t="s">
        <v>1740</v>
      </c>
      <c r="U156" s="244" t="s">
        <v>1087</v>
      </c>
      <c r="V156" s="244" t="s">
        <v>1309</v>
      </c>
      <c r="W156" s="244" t="s">
        <v>217</v>
      </c>
      <c r="X156" s="246">
        <v>3.69</v>
      </c>
      <c r="Y156" s="246" t="s">
        <v>6</v>
      </c>
      <c r="Z156" s="246" t="s">
        <v>6</v>
      </c>
      <c r="AA156" s="246" t="s">
        <v>6</v>
      </c>
      <c r="AB156" s="246" t="s">
        <v>6</v>
      </c>
      <c r="AC156" s="246" t="s">
        <v>6</v>
      </c>
      <c r="AD156" s="246" t="s">
        <v>6</v>
      </c>
      <c r="AE156" s="348">
        <v>100</v>
      </c>
      <c r="AF156" s="348" t="s">
        <v>3732</v>
      </c>
      <c r="AG156" s="244" t="s">
        <v>110</v>
      </c>
      <c r="AI156" s="246" t="s">
        <v>6</v>
      </c>
      <c r="AJ156" s="257" t="s">
        <v>6</v>
      </c>
      <c r="AK156" s="246" t="s">
        <v>6</v>
      </c>
      <c r="AL156" s="246" t="s">
        <v>6</v>
      </c>
      <c r="AM156" s="246" t="s">
        <v>6</v>
      </c>
      <c r="AN156" s="258">
        <v>150</v>
      </c>
      <c r="AO156" s="258">
        <v>6</v>
      </c>
      <c r="AP156" s="244" t="s">
        <v>1737</v>
      </c>
      <c r="AQ156" s="244" t="s">
        <v>184</v>
      </c>
      <c r="AR156" s="250" t="s">
        <v>6</v>
      </c>
      <c r="AS156" s="250" t="s">
        <v>6</v>
      </c>
      <c r="AT156" s="250" t="s">
        <v>184</v>
      </c>
      <c r="AU156" s="250" t="s">
        <v>184</v>
      </c>
      <c r="AV156" s="250" t="s">
        <v>1305</v>
      </c>
      <c r="AW156" s="252" t="s">
        <v>1752</v>
      </c>
      <c r="AX156" s="252" t="s">
        <v>118</v>
      </c>
      <c r="AY156" s="250" t="s">
        <v>1753</v>
      </c>
      <c r="AZ156" s="250" t="s">
        <v>118</v>
      </c>
      <c r="BA156" s="244" t="s">
        <v>381</v>
      </c>
      <c r="BB156" s="244" t="s">
        <v>119</v>
      </c>
      <c r="BC156" s="244" t="s">
        <v>384</v>
      </c>
      <c r="BD156" s="244" t="s">
        <v>119</v>
      </c>
      <c r="BE156" s="244" t="s">
        <v>260</v>
      </c>
      <c r="BF156" s="244" t="s">
        <v>119</v>
      </c>
      <c r="BG156" s="252" t="s">
        <v>6</v>
      </c>
      <c r="BH156" s="252" t="s">
        <v>6</v>
      </c>
      <c r="BI156" s="252" t="s">
        <v>134</v>
      </c>
      <c r="BJ156" s="252" t="s">
        <v>119</v>
      </c>
      <c r="BK156" s="252" t="s">
        <v>13</v>
      </c>
      <c r="BL156" s="252" t="s">
        <v>13</v>
      </c>
      <c r="BM156" s="250" t="s">
        <v>41</v>
      </c>
      <c r="BN156" s="250" t="s">
        <v>119</v>
      </c>
      <c r="BO156" s="250" t="s">
        <v>13</v>
      </c>
      <c r="BP156" s="250" t="s">
        <v>13</v>
      </c>
      <c r="BQ156" s="250" t="s">
        <v>167</v>
      </c>
      <c r="BR156" s="250" t="s">
        <v>118</v>
      </c>
      <c r="BS156" s="250" t="s">
        <v>41</v>
      </c>
      <c r="BT156" s="250" t="s">
        <v>119</v>
      </c>
      <c r="BU156" s="255" t="s">
        <v>13</v>
      </c>
      <c r="BV156" s="250" t="s">
        <v>119</v>
      </c>
      <c r="BW156" s="244" t="s">
        <v>209</v>
      </c>
      <c r="BX156" s="250" t="s">
        <v>119</v>
      </c>
      <c r="BY156" s="244" t="s">
        <v>13</v>
      </c>
      <c r="BZ156" s="250" t="s">
        <v>119</v>
      </c>
      <c r="CA156" s="244" t="s">
        <v>184</v>
      </c>
      <c r="CB156" s="244" t="s">
        <v>303</v>
      </c>
      <c r="CC156" s="244" t="s">
        <v>912</v>
      </c>
      <c r="CD156" s="244" t="s">
        <v>118</v>
      </c>
    </row>
    <row r="157" spans="1:82" s="244" customFormat="1" ht="31" x14ac:dyDescent="0.35">
      <c r="A157" s="259" t="s">
        <v>1738</v>
      </c>
      <c r="B157" s="259" t="s">
        <v>2880</v>
      </c>
      <c r="C157" s="244" t="s">
        <v>1571</v>
      </c>
      <c r="D157" s="259" t="s">
        <v>358</v>
      </c>
      <c r="E157" s="256" t="s">
        <v>304</v>
      </c>
      <c r="F157" s="244" t="s">
        <v>2674</v>
      </c>
      <c r="G157" s="256" t="s">
        <v>1754</v>
      </c>
      <c r="H157" s="244" t="s">
        <v>3350</v>
      </c>
      <c r="I157" s="244" t="str">
        <f>IF(H157="","",VLOOKUP(H157,'Cost Categories'!$A$1:$B$66,2,FALSE))</f>
        <v>Capital</v>
      </c>
      <c r="J157" s="244" t="s">
        <v>3276</v>
      </c>
      <c r="K157" s="244" t="str">
        <f>IF(J157="","",VLOOKUP(J157,'Cost Categories'!$A$70:$B$85,2,FALSE))</f>
        <v>Capital</v>
      </c>
      <c r="L157" s="244" t="s">
        <v>3324</v>
      </c>
      <c r="M157" s="244" t="str">
        <f>IF(L157="","",VLOOKUP(L157,'Cost Categories'!$A$112:$B$133,2,FALSE))</f>
        <v>Operational</v>
      </c>
      <c r="N157" s="256" t="s">
        <v>3368</v>
      </c>
      <c r="O157" s="260" t="s">
        <v>1245</v>
      </c>
      <c r="P157" s="256" t="s">
        <v>3370</v>
      </c>
      <c r="Q157" s="253" t="s">
        <v>3372</v>
      </c>
      <c r="R157" s="253" t="s">
        <v>13</v>
      </c>
      <c r="S157" s="256" t="s">
        <v>111</v>
      </c>
      <c r="T157" s="256" t="s">
        <v>1740</v>
      </c>
      <c r="U157" s="244" t="s">
        <v>1087</v>
      </c>
      <c r="V157" s="244" t="s">
        <v>1309</v>
      </c>
      <c r="W157" s="244" t="s">
        <v>217</v>
      </c>
      <c r="X157" s="246">
        <v>0.08</v>
      </c>
      <c r="Y157" s="246" t="s">
        <v>6</v>
      </c>
      <c r="Z157" s="246" t="s">
        <v>6</v>
      </c>
      <c r="AA157" s="246" t="s">
        <v>6</v>
      </c>
      <c r="AB157" s="246" t="s">
        <v>6</v>
      </c>
      <c r="AC157" s="246" t="s">
        <v>6</v>
      </c>
      <c r="AD157" s="246" t="s">
        <v>6</v>
      </c>
      <c r="AE157" s="348">
        <v>100</v>
      </c>
      <c r="AF157" s="348" t="s">
        <v>3732</v>
      </c>
      <c r="AG157" s="244" t="s">
        <v>110</v>
      </c>
      <c r="AI157" s="246" t="s">
        <v>6</v>
      </c>
      <c r="AJ157" s="257" t="s">
        <v>6</v>
      </c>
      <c r="AK157" s="246" t="s">
        <v>6</v>
      </c>
      <c r="AL157" s="246" t="s">
        <v>6</v>
      </c>
      <c r="AM157" s="246" t="s">
        <v>6</v>
      </c>
      <c r="AN157" s="258">
        <v>150</v>
      </c>
      <c r="AO157" s="258">
        <v>6</v>
      </c>
      <c r="AP157" s="244" t="s">
        <v>1737</v>
      </c>
      <c r="AQ157" s="244" t="s">
        <v>184</v>
      </c>
      <c r="AR157" s="250" t="s">
        <v>6</v>
      </c>
      <c r="AS157" s="250" t="s">
        <v>6</v>
      </c>
      <c r="AT157" s="250" t="s">
        <v>184</v>
      </c>
      <c r="AU157" s="250" t="s">
        <v>184</v>
      </c>
      <c r="AV157" s="250" t="s">
        <v>1305</v>
      </c>
      <c r="AW157" s="252" t="s">
        <v>1755</v>
      </c>
      <c r="AX157" s="252" t="s">
        <v>118</v>
      </c>
      <c r="AY157" s="250" t="s">
        <v>1756</v>
      </c>
      <c r="AZ157" s="250" t="s">
        <v>118</v>
      </c>
      <c r="BA157" s="244" t="s">
        <v>381</v>
      </c>
      <c r="BB157" s="244" t="s">
        <v>119</v>
      </c>
      <c r="BC157" s="244" t="s">
        <v>384</v>
      </c>
      <c r="BD157" s="244" t="s">
        <v>119</v>
      </c>
      <c r="BE157" s="244" t="s">
        <v>259</v>
      </c>
      <c r="BF157" s="244" t="s">
        <v>119</v>
      </c>
      <c r="BG157" s="252" t="s">
        <v>6</v>
      </c>
      <c r="BH157" s="252" t="s">
        <v>6</v>
      </c>
      <c r="BI157" s="252" t="s">
        <v>134</v>
      </c>
      <c r="BJ157" s="252" t="s">
        <v>119</v>
      </c>
      <c r="BK157" s="252" t="s">
        <v>13</v>
      </c>
      <c r="BL157" s="252" t="s">
        <v>13</v>
      </c>
      <c r="BM157" s="250" t="s">
        <v>41</v>
      </c>
      <c r="BN157" s="250" t="s">
        <v>119</v>
      </c>
      <c r="BO157" s="250" t="s">
        <v>13</v>
      </c>
      <c r="BP157" s="250" t="s">
        <v>13</v>
      </c>
      <c r="BQ157" s="250" t="s">
        <v>167</v>
      </c>
      <c r="BR157" s="250" t="s">
        <v>118</v>
      </c>
      <c r="BS157" s="250" t="s">
        <v>41</v>
      </c>
      <c r="BT157" s="250" t="s">
        <v>119</v>
      </c>
      <c r="BU157" s="255" t="s">
        <v>13</v>
      </c>
      <c r="BV157" s="250" t="s">
        <v>119</v>
      </c>
      <c r="BW157" s="244" t="s">
        <v>209</v>
      </c>
      <c r="BX157" s="250" t="s">
        <v>119</v>
      </c>
      <c r="BY157" s="244" t="s">
        <v>173</v>
      </c>
      <c r="BZ157" s="250" t="s">
        <v>118</v>
      </c>
      <c r="CA157" s="244" t="s">
        <v>184</v>
      </c>
      <c r="CB157" s="244" t="s">
        <v>303</v>
      </c>
      <c r="CC157" s="244" t="s">
        <v>912</v>
      </c>
      <c r="CD157" s="244" t="s">
        <v>118</v>
      </c>
    </row>
    <row r="158" spans="1:82" s="244" customFormat="1" ht="62" x14ac:dyDescent="0.35">
      <c r="A158" s="259" t="s">
        <v>1738</v>
      </c>
      <c r="B158" s="259" t="s">
        <v>2880</v>
      </c>
      <c r="C158" s="244" t="s">
        <v>1573</v>
      </c>
      <c r="D158" s="259" t="s">
        <v>358</v>
      </c>
      <c r="E158" s="256" t="s">
        <v>304</v>
      </c>
      <c r="F158" s="244" t="s">
        <v>2674</v>
      </c>
      <c r="G158" s="256" t="s">
        <v>1757</v>
      </c>
      <c r="H158" s="244" t="s">
        <v>3353</v>
      </c>
      <c r="I158" s="244" t="str">
        <f>IF(H158="","",VLOOKUP(H158,'Cost Categories'!$A$1:$B$66,2,FALSE))</f>
        <v>Personnel</v>
      </c>
      <c r="J158" s="244" t="s">
        <v>1757</v>
      </c>
      <c r="K158" s="244" t="str">
        <f>IF(J158="","",VLOOKUP(J158,'Cost Categories'!$A$70:$B$85,2,FALSE))</f>
        <v>Personnel</v>
      </c>
      <c r="L158" s="244" t="s">
        <v>3324</v>
      </c>
      <c r="M158" s="244" t="str">
        <f>IF(L158="","",VLOOKUP(L158,'Cost Categories'!$A$112:$B$133,2,FALSE))</f>
        <v>Operational</v>
      </c>
      <c r="N158" s="256" t="s">
        <v>3368</v>
      </c>
      <c r="O158" s="260" t="s">
        <v>13</v>
      </c>
      <c r="P158" s="256" t="s">
        <v>3369</v>
      </c>
      <c r="Q158" s="253" t="s">
        <v>3372</v>
      </c>
      <c r="R158" s="253" t="s">
        <v>13</v>
      </c>
      <c r="S158" s="256" t="s">
        <v>111</v>
      </c>
      <c r="T158" s="256" t="s">
        <v>1740</v>
      </c>
      <c r="U158" s="244" t="s">
        <v>1087</v>
      </c>
      <c r="V158" s="244" t="s">
        <v>1309</v>
      </c>
      <c r="W158" s="244" t="s">
        <v>217</v>
      </c>
      <c r="X158" s="246">
        <v>1.1000000000000001</v>
      </c>
      <c r="Y158" s="246" t="s">
        <v>6</v>
      </c>
      <c r="Z158" s="246" t="s">
        <v>6</v>
      </c>
      <c r="AA158" s="246" t="s">
        <v>6</v>
      </c>
      <c r="AB158" s="246" t="s">
        <v>6</v>
      </c>
      <c r="AC158" s="246" t="s">
        <v>6</v>
      </c>
      <c r="AD158" s="246" t="s">
        <v>6</v>
      </c>
      <c r="AE158" s="348">
        <v>100</v>
      </c>
      <c r="AF158" s="348" t="s">
        <v>3732</v>
      </c>
      <c r="AG158" s="244" t="s">
        <v>110</v>
      </c>
      <c r="AI158" s="246" t="s">
        <v>6</v>
      </c>
      <c r="AJ158" s="257" t="s">
        <v>6</v>
      </c>
      <c r="AK158" s="246" t="s">
        <v>6</v>
      </c>
      <c r="AL158" s="246" t="s">
        <v>6</v>
      </c>
      <c r="AM158" s="246" t="s">
        <v>6</v>
      </c>
      <c r="AN158" s="258">
        <v>150</v>
      </c>
      <c r="AO158" s="258">
        <v>6</v>
      </c>
      <c r="AP158" s="244" t="s">
        <v>1737</v>
      </c>
      <c r="AQ158" s="244" t="s">
        <v>184</v>
      </c>
      <c r="AR158" s="250" t="s">
        <v>6</v>
      </c>
      <c r="AS158" s="250" t="s">
        <v>6</v>
      </c>
      <c r="AT158" s="250" t="s">
        <v>184</v>
      </c>
      <c r="AU158" s="250" t="s">
        <v>184</v>
      </c>
      <c r="AV158" s="250" t="s">
        <v>1305</v>
      </c>
      <c r="AW158" s="252" t="s">
        <v>1750</v>
      </c>
      <c r="AX158" s="252" t="s">
        <v>118</v>
      </c>
      <c r="AY158" s="250" t="s">
        <v>1758</v>
      </c>
      <c r="AZ158" s="250" t="s">
        <v>118</v>
      </c>
      <c r="BA158" s="244" t="s">
        <v>381</v>
      </c>
      <c r="BB158" s="244" t="s">
        <v>119</v>
      </c>
      <c r="BC158" s="244" t="s">
        <v>384</v>
      </c>
      <c r="BD158" s="244" t="s">
        <v>119</v>
      </c>
      <c r="BE158" s="244" t="s">
        <v>259</v>
      </c>
      <c r="BF158" s="244" t="s">
        <v>119</v>
      </c>
      <c r="BG158" s="252" t="s">
        <v>6</v>
      </c>
      <c r="BH158" s="252" t="s">
        <v>6</v>
      </c>
      <c r="BI158" s="252" t="s">
        <v>134</v>
      </c>
      <c r="BJ158" s="252" t="s">
        <v>119</v>
      </c>
      <c r="BK158" s="252" t="s">
        <v>13</v>
      </c>
      <c r="BL158" s="252" t="s">
        <v>13</v>
      </c>
      <c r="BM158" s="250" t="s">
        <v>41</v>
      </c>
      <c r="BN158" s="250" t="s">
        <v>119</v>
      </c>
      <c r="BO158" s="250" t="s">
        <v>13</v>
      </c>
      <c r="BP158" s="250" t="s">
        <v>13</v>
      </c>
      <c r="BQ158" s="250" t="s">
        <v>167</v>
      </c>
      <c r="BR158" s="250" t="s">
        <v>118</v>
      </c>
      <c r="BS158" s="250" t="s">
        <v>41</v>
      </c>
      <c r="BT158" s="250" t="s">
        <v>119</v>
      </c>
      <c r="BU158" s="255" t="s">
        <v>13</v>
      </c>
      <c r="BV158" s="250" t="s">
        <v>119</v>
      </c>
      <c r="BW158" s="244" t="s">
        <v>209</v>
      </c>
      <c r="BX158" s="250" t="s">
        <v>119</v>
      </c>
      <c r="BY158" s="244" t="s">
        <v>13</v>
      </c>
      <c r="BZ158" s="250" t="s">
        <v>119</v>
      </c>
      <c r="CA158" s="244" t="s">
        <v>184</v>
      </c>
      <c r="CB158" s="244" t="s">
        <v>303</v>
      </c>
      <c r="CC158" s="244" t="s">
        <v>912</v>
      </c>
      <c r="CD158" s="244" t="s">
        <v>118</v>
      </c>
    </row>
    <row r="159" spans="1:82" s="244" customFormat="1" ht="31" x14ac:dyDescent="0.35">
      <c r="A159" s="259" t="s">
        <v>1738</v>
      </c>
      <c r="B159" s="259" t="s">
        <v>2880</v>
      </c>
      <c r="C159" s="244" t="s">
        <v>1562</v>
      </c>
      <c r="D159" s="259">
        <v>999</v>
      </c>
      <c r="E159" s="256" t="s">
        <v>304</v>
      </c>
      <c r="F159" s="244" t="s">
        <v>2674</v>
      </c>
      <c r="G159" s="256" t="s">
        <v>361</v>
      </c>
      <c r="H159" s="244" t="s">
        <v>1578</v>
      </c>
      <c r="I159" s="244" t="str">
        <f>IF(H159="","",VLOOKUP(H159,'Cost Categories'!$A$1:$B$66,2,FALSE))</f>
        <v>Total</v>
      </c>
      <c r="J159" s="244" t="s">
        <v>3297</v>
      </c>
      <c r="K159" s="244" t="str">
        <f>IF(J159="","",VLOOKUP(J159,'Cost Categories'!$A$70:$B$85,2,FALSE))</f>
        <v>Mixed</v>
      </c>
      <c r="L159" s="244" t="s">
        <v>3297</v>
      </c>
      <c r="M159" s="244" t="str">
        <f>IF(L159="","",VLOOKUP(L159,'Cost Categories'!$A$112:$B$133,2,FALSE))</f>
        <v>Mixed</v>
      </c>
      <c r="N159" s="256" t="s">
        <v>22</v>
      </c>
      <c r="O159" s="260" t="s">
        <v>13</v>
      </c>
      <c r="P159" s="256" t="s">
        <v>3416</v>
      </c>
      <c r="Q159" s="253" t="s">
        <v>3372</v>
      </c>
      <c r="R159" s="253" t="s">
        <v>13</v>
      </c>
      <c r="S159" s="256" t="s">
        <v>111</v>
      </c>
      <c r="T159" s="256" t="s">
        <v>1740</v>
      </c>
      <c r="U159" s="244" t="s">
        <v>1087</v>
      </c>
      <c r="V159" s="244" t="s">
        <v>1309</v>
      </c>
      <c r="W159" s="244" t="s">
        <v>217</v>
      </c>
      <c r="X159" s="246">
        <v>49.53</v>
      </c>
      <c r="Y159" s="246" t="s">
        <v>6</v>
      </c>
      <c r="Z159" s="246" t="s">
        <v>6</v>
      </c>
      <c r="AA159" s="246" t="s">
        <v>6</v>
      </c>
      <c r="AB159" s="246" t="s">
        <v>6</v>
      </c>
      <c r="AC159" s="246" t="s">
        <v>6</v>
      </c>
      <c r="AD159" s="246" t="s">
        <v>6</v>
      </c>
      <c r="AE159" s="348">
        <v>100</v>
      </c>
      <c r="AF159" s="348" t="s">
        <v>3732</v>
      </c>
      <c r="AG159" s="244" t="s">
        <v>110</v>
      </c>
      <c r="AI159" s="246" t="s">
        <v>6</v>
      </c>
      <c r="AJ159" s="257" t="s">
        <v>6</v>
      </c>
      <c r="AK159" s="246" t="s">
        <v>6</v>
      </c>
      <c r="AL159" s="246" t="s">
        <v>6</v>
      </c>
      <c r="AM159" s="246" t="s">
        <v>6</v>
      </c>
      <c r="AN159" s="258">
        <v>150</v>
      </c>
      <c r="AO159" s="258">
        <v>6</v>
      </c>
      <c r="AP159" s="244" t="s">
        <v>1737</v>
      </c>
      <c r="AQ159" s="244" t="s">
        <v>184</v>
      </c>
      <c r="AR159" s="250" t="s">
        <v>6</v>
      </c>
      <c r="AS159" s="250" t="s">
        <v>6</v>
      </c>
      <c r="AT159" s="250" t="s">
        <v>184</v>
      </c>
      <c r="AU159" s="250" t="s">
        <v>184</v>
      </c>
      <c r="AV159" s="250" t="s">
        <v>1305</v>
      </c>
      <c r="AW159" s="252" t="s">
        <v>13</v>
      </c>
      <c r="AX159" s="252" t="s">
        <v>6</v>
      </c>
      <c r="AY159" s="252" t="s">
        <v>13</v>
      </c>
      <c r="AZ159" s="252" t="s">
        <v>6</v>
      </c>
      <c r="BA159" s="244" t="s">
        <v>381</v>
      </c>
      <c r="BB159" s="244" t="s">
        <v>119</v>
      </c>
      <c r="BC159" s="244" t="s">
        <v>22</v>
      </c>
      <c r="BD159" s="244" t="s">
        <v>119</v>
      </c>
      <c r="BE159" s="244" t="s">
        <v>259</v>
      </c>
      <c r="BF159" s="244" t="s">
        <v>119</v>
      </c>
      <c r="BG159" s="252" t="s">
        <v>6</v>
      </c>
      <c r="BH159" s="252" t="s">
        <v>6</v>
      </c>
      <c r="BI159" s="252" t="s">
        <v>134</v>
      </c>
      <c r="BJ159" s="252" t="s">
        <v>119</v>
      </c>
      <c r="BK159" s="252" t="s">
        <v>13</v>
      </c>
      <c r="BL159" s="252" t="s">
        <v>13</v>
      </c>
      <c r="BM159" s="250" t="s">
        <v>41</v>
      </c>
      <c r="BN159" s="250" t="s">
        <v>119</v>
      </c>
      <c r="BO159" s="250" t="s">
        <v>13</v>
      </c>
      <c r="BP159" s="250" t="s">
        <v>13</v>
      </c>
      <c r="BQ159" s="250" t="s">
        <v>167</v>
      </c>
      <c r="BR159" s="250" t="s">
        <v>118</v>
      </c>
      <c r="BS159" s="250" t="s">
        <v>41</v>
      </c>
      <c r="BT159" s="250" t="s">
        <v>119</v>
      </c>
      <c r="BU159" s="255" t="s">
        <v>13</v>
      </c>
      <c r="BV159" s="250" t="s">
        <v>119</v>
      </c>
      <c r="BW159" s="244" t="s">
        <v>209</v>
      </c>
      <c r="BX159" s="250" t="s">
        <v>119</v>
      </c>
      <c r="BY159" s="244" t="s">
        <v>13</v>
      </c>
      <c r="BZ159" s="250" t="s">
        <v>119</v>
      </c>
      <c r="CA159" s="244" t="s">
        <v>184</v>
      </c>
      <c r="CB159" s="244" t="s">
        <v>303</v>
      </c>
      <c r="CC159" s="244" t="s">
        <v>912</v>
      </c>
      <c r="CD159" s="244" t="s">
        <v>118</v>
      </c>
    </row>
    <row r="160" spans="1:82" s="244" customFormat="1" ht="46.5" x14ac:dyDescent="0.35">
      <c r="A160" s="259" t="s">
        <v>1759</v>
      </c>
      <c r="B160" s="259" t="s">
        <v>2880</v>
      </c>
      <c r="C160" s="244" t="s">
        <v>1538</v>
      </c>
      <c r="D160" s="259" t="s">
        <v>1567</v>
      </c>
      <c r="E160" s="256" t="s">
        <v>304</v>
      </c>
      <c r="F160" s="244" t="s">
        <v>2674</v>
      </c>
      <c r="G160" s="256" t="s">
        <v>1760</v>
      </c>
      <c r="H160" s="244" t="s">
        <v>359</v>
      </c>
      <c r="I160" s="244" t="str">
        <f>IF(H160="","",VLOOKUP(H160,'Cost Categories'!$A$1:$B$66,2,FALSE))</f>
        <v>Capital</v>
      </c>
      <c r="J160" s="244" t="s">
        <v>3288</v>
      </c>
      <c r="K160" s="244" t="str">
        <f>IF(J160="","",VLOOKUP(J160,'Cost Categories'!$A$70:$B$85,2,FALSE))</f>
        <v>Recurrent - other</v>
      </c>
      <c r="L160" s="244" t="s">
        <v>3417</v>
      </c>
      <c r="M160" s="244" t="str">
        <f>IF(L160="","",VLOOKUP(L160,'Cost Categories'!$A$112:$B$133,2,FALSE))</f>
        <v>Primary service delivery</v>
      </c>
      <c r="N160" s="256" t="s">
        <v>3368</v>
      </c>
      <c r="O160" s="260" t="s">
        <v>1245</v>
      </c>
      <c r="P160" s="256" t="s">
        <v>3371</v>
      </c>
      <c r="Q160" s="253" t="s">
        <v>3372</v>
      </c>
      <c r="R160" s="253" t="s">
        <v>13</v>
      </c>
      <c r="S160" s="256" t="s">
        <v>1612</v>
      </c>
      <c r="T160" s="256" t="s">
        <v>1740</v>
      </c>
      <c r="U160" s="244" t="s">
        <v>1087</v>
      </c>
      <c r="V160" s="244" t="s">
        <v>1309</v>
      </c>
      <c r="W160" s="244" t="s">
        <v>217</v>
      </c>
      <c r="X160" s="246">
        <v>0.21</v>
      </c>
      <c r="Y160" s="246" t="s">
        <v>6</v>
      </c>
      <c r="Z160" s="246" t="s">
        <v>6</v>
      </c>
      <c r="AA160" s="246" t="s">
        <v>6</v>
      </c>
      <c r="AB160" s="246" t="s">
        <v>6</v>
      </c>
      <c r="AC160" s="246" t="s">
        <v>6</v>
      </c>
      <c r="AD160" s="246" t="s">
        <v>6</v>
      </c>
      <c r="AE160" s="348">
        <v>50</v>
      </c>
      <c r="AF160" s="348" t="s">
        <v>3732</v>
      </c>
      <c r="AG160" s="244" t="s">
        <v>110</v>
      </c>
      <c r="AI160" s="246" t="s">
        <v>6</v>
      </c>
      <c r="AJ160" s="257" t="s">
        <v>6</v>
      </c>
      <c r="AK160" s="246" t="s">
        <v>6</v>
      </c>
      <c r="AL160" s="246" t="s">
        <v>6</v>
      </c>
      <c r="AM160" s="246" t="s">
        <v>6</v>
      </c>
      <c r="AN160" s="258">
        <v>150</v>
      </c>
      <c r="AO160" s="258">
        <v>6</v>
      </c>
      <c r="AP160" s="244" t="s">
        <v>1737</v>
      </c>
      <c r="AQ160" s="244" t="s">
        <v>184</v>
      </c>
      <c r="AR160" s="250" t="s">
        <v>6</v>
      </c>
      <c r="AS160" s="250" t="s">
        <v>6</v>
      </c>
      <c r="AT160" s="250" t="s">
        <v>184</v>
      </c>
      <c r="AU160" s="250" t="s">
        <v>184</v>
      </c>
      <c r="AV160" s="250" t="s">
        <v>1305</v>
      </c>
      <c r="AW160" s="252" t="s">
        <v>1742</v>
      </c>
      <c r="AX160" s="252" t="s">
        <v>118</v>
      </c>
      <c r="AY160" s="252" t="s">
        <v>1761</v>
      </c>
      <c r="AZ160" s="252" t="s">
        <v>118</v>
      </c>
      <c r="BA160" s="244" t="s">
        <v>381</v>
      </c>
      <c r="BB160" s="244" t="s">
        <v>119</v>
      </c>
      <c r="BC160" s="244" t="s">
        <v>383</v>
      </c>
      <c r="BD160" s="244" t="s">
        <v>119</v>
      </c>
      <c r="BE160" s="244" t="s">
        <v>259</v>
      </c>
      <c r="BF160" s="244" t="s">
        <v>119</v>
      </c>
      <c r="BG160" s="252" t="s">
        <v>6</v>
      </c>
      <c r="BH160" s="252" t="s">
        <v>6</v>
      </c>
      <c r="BI160" s="252" t="s">
        <v>134</v>
      </c>
      <c r="BJ160" s="252" t="s">
        <v>119</v>
      </c>
      <c r="BK160" s="252" t="s">
        <v>13</v>
      </c>
      <c r="BL160" s="252" t="s">
        <v>13</v>
      </c>
      <c r="BM160" s="250" t="s">
        <v>41</v>
      </c>
      <c r="BN160" s="250" t="s">
        <v>119</v>
      </c>
      <c r="BO160" s="250" t="s">
        <v>13</v>
      </c>
      <c r="BP160" s="250" t="s">
        <v>13</v>
      </c>
      <c r="BQ160" s="250" t="s">
        <v>167</v>
      </c>
      <c r="BR160" s="250" t="s">
        <v>118</v>
      </c>
      <c r="BS160" s="250" t="s">
        <v>41</v>
      </c>
      <c r="BT160" s="250" t="s">
        <v>119</v>
      </c>
      <c r="BU160" s="255" t="s">
        <v>13</v>
      </c>
      <c r="BV160" s="250" t="s">
        <v>119</v>
      </c>
      <c r="BW160" s="244" t="s">
        <v>209</v>
      </c>
      <c r="BX160" s="250" t="s">
        <v>119</v>
      </c>
      <c r="BY160" s="244" t="s">
        <v>13</v>
      </c>
      <c r="BZ160" s="250" t="s">
        <v>119</v>
      </c>
      <c r="CA160" s="244" t="s">
        <v>184</v>
      </c>
      <c r="CB160" s="244" t="s">
        <v>303</v>
      </c>
      <c r="CC160" s="244" t="s">
        <v>912</v>
      </c>
      <c r="CD160" s="244" t="s">
        <v>118</v>
      </c>
    </row>
    <row r="161" spans="1:82" s="244" customFormat="1" ht="46.5" x14ac:dyDescent="0.35">
      <c r="A161" s="259" t="s">
        <v>1759</v>
      </c>
      <c r="B161" s="259" t="s">
        <v>2880</v>
      </c>
      <c r="C161" s="244" t="s">
        <v>1548</v>
      </c>
      <c r="D161" s="259" t="s">
        <v>1567</v>
      </c>
      <c r="E161" s="256" t="s">
        <v>304</v>
      </c>
      <c r="F161" s="244" t="s">
        <v>2674</v>
      </c>
      <c r="G161" s="256" t="s">
        <v>1743</v>
      </c>
      <c r="H161" s="244" t="s">
        <v>1623</v>
      </c>
      <c r="I161" s="244" t="str">
        <f>IF(H161="","",VLOOKUP(H161,'Cost Categories'!$A$1:$B$66,2,FALSE))</f>
        <v>Recurring goods</v>
      </c>
      <c r="J161" s="244" t="s">
        <v>3288</v>
      </c>
      <c r="K161" s="244" t="str">
        <f>IF(J161="","",VLOOKUP(J161,'Cost Categories'!$A$70:$B$85,2,FALSE))</f>
        <v>Recurrent - other</v>
      </c>
      <c r="L161" s="244" t="s">
        <v>3307</v>
      </c>
      <c r="M161" s="244" t="str">
        <f>IF(L161="","",VLOOKUP(L161,'Cost Categories'!$A$112:$B$133,2,FALSE))</f>
        <v>Primary service delivery</v>
      </c>
      <c r="N161" s="256" t="s">
        <v>3368</v>
      </c>
      <c r="O161" s="260" t="s">
        <v>1245</v>
      </c>
      <c r="P161" s="256" t="s">
        <v>3371</v>
      </c>
      <c r="Q161" s="253" t="s">
        <v>3372</v>
      </c>
      <c r="R161" s="253" t="s">
        <v>13</v>
      </c>
      <c r="S161" s="256" t="s">
        <v>111</v>
      </c>
      <c r="T161" s="256" t="s">
        <v>1740</v>
      </c>
      <c r="U161" s="244" t="s">
        <v>1087</v>
      </c>
      <c r="V161" s="244" t="s">
        <v>1309</v>
      </c>
      <c r="W161" s="244" t="s">
        <v>217</v>
      </c>
      <c r="X161" s="246">
        <v>30.18</v>
      </c>
      <c r="Y161" s="246" t="s">
        <v>6</v>
      </c>
      <c r="Z161" s="246" t="s">
        <v>6</v>
      </c>
      <c r="AA161" s="246" t="s">
        <v>6</v>
      </c>
      <c r="AB161" s="246" t="s">
        <v>6</v>
      </c>
      <c r="AC161" s="246" t="s">
        <v>6</v>
      </c>
      <c r="AD161" s="246" t="s">
        <v>6</v>
      </c>
      <c r="AE161" s="348">
        <v>50</v>
      </c>
      <c r="AF161" s="348" t="s">
        <v>3732</v>
      </c>
      <c r="AG161" s="244" t="s">
        <v>110</v>
      </c>
      <c r="AI161" s="246" t="s">
        <v>6</v>
      </c>
      <c r="AJ161" s="257" t="s">
        <v>6</v>
      </c>
      <c r="AK161" s="246" t="s">
        <v>6</v>
      </c>
      <c r="AL161" s="246" t="s">
        <v>6</v>
      </c>
      <c r="AM161" s="246" t="s">
        <v>6</v>
      </c>
      <c r="AN161" s="258">
        <v>150</v>
      </c>
      <c r="AO161" s="258">
        <v>6</v>
      </c>
      <c r="AP161" s="244" t="s">
        <v>1737</v>
      </c>
      <c r="AQ161" s="244" t="s">
        <v>184</v>
      </c>
      <c r="AR161" s="250" t="s">
        <v>6</v>
      </c>
      <c r="AS161" s="250" t="s">
        <v>6</v>
      </c>
      <c r="AT161" s="250" t="s">
        <v>184</v>
      </c>
      <c r="AU161" s="250" t="s">
        <v>184</v>
      </c>
      <c r="AV161" s="250" t="s">
        <v>1305</v>
      </c>
      <c r="AW161" s="252" t="s">
        <v>1744</v>
      </c>
      <c r="AX161" s="252" t="s">
        <v>118</v>
      </c>
      <c r="AY161" s="252" t="s">
        <v>1745</v>
      </c>
      <c r="AZ161" s="252" t="s">
        <v>118</v>
      </c>
      <c r="BA161" s="244" t="s">
        <v>381</v>
      </c>
      <c r="BB161" s="244" t="s">
        <v>119</v>
      </c>
      <c r="BC161" s="244" t="s">
        <v>384</v>
      </c>
      <c r="BD161" s="244" t="s">
        <v>119</v>
      </c>
      <c r="BE161" s="244" t="s">
        <v>259</v>
      </c>
      <c r="BF161" s="244" t="s">
        <v>119</v>
      </c>
      <c r="BG161" s="252" t="s">
        <v>6</v>
      </c>
      <c r="BH161" s="252" t="s">
        <v>6</v>
      </c>
      <c r="BI161" s="252" t="s">
        <v>134</v>
      </c>
      <c r="BJ161" s="252" t="s">
        <v>119</v>
      </c>
      <c r="BK161" s="252" t="s">
        <v>13</v>
      </c>
      <c r="BL161" s="252" t="s">
        <v>13</v>
      </c>
      <c r="BM161" s="250" t="s">
        <v>41</v>
      </c>
      <c r="BN161" s="250" t="s">
        <v>119</v>
      </c>
      <c r="BO161" s="250" t="s">
        <v>13</v>
      </c>
      <c r="BP161" s="250" t="s">
        <v>13</v>
      </c>
      <c r="BQ161" s="250" t="s">
        <v>167</v>
      </c>
      <c r="BR161" s="250" t="s">
        <v>118</v>
      </c>
      <c r="BS161" s="250" t="s">
        <v>41</v>
      </c>
      <c r="BT161" s="250" t="s">
        <v>119</v>
      </c>
      <c r="BU161" s="255" t="s">
        <v>13</v>
      </c>
      <c r="BV161" s="250" t="s">
        <v>119</v>
      </c>
      <c r="BW161" s="244" t="s">
        <v>209</v>
      </c>
      <c r="BX161" s="250" t="s">
        <v>119</v>
      </c>
      <c r="BY161" s="244" t="s">
        <v>13</v>
      </c>
      <c r="BZ161" s="250" t="s">
        <v>119</v>
      </c>
      <c r="CA161" s="244" t="s">
        <v>184</v>
      </c>
      <c r="CB161" s="244" t="s">
        <v>303</v>
      </c>
      <c r="CC161" s="244" t="s">
        <v>912</v>
      </c>
      <c r="CD161" s="244" t="s">
        <v>118</v>
      </c>
    </row>
    <row r="162" spans="1:82" s="244" customFormat="1" ht="31" x14ac:dyDescent="0.35">
      <c r="A162" s="259" t="s">
        <v>1759</v>
      </c>
      <c r="B162" s="259" t="s">
        <v>2880</v>
      </c>
      <c r="C162" s="244" t="s">
        <v>356</v>
      </c>
      <c r="D162" s="259" t="s">
        <v>1567</v>
      </c>
      <c r="E162" s="256" t="s">
        <v>304</v>
      </c>
      <c r="F162" s="244" t="s">
        <v>2674</v>
      </c>
      <c r="G162" s="256" t="s">
        <v>1746</v>
      </c>
      <c r="H162" s="244" t="s">
        <v>1317</v>
      </c>
      <c r="I162" s="244" t="str">
        <f>IF(H162="","",VLOOKUP(H162,'Cost Categories'!$A$1:$B$66,2,FALSE))</f>
        <v>Capital</v>
      </c>
      <c r="J162" s="244" t="s">
        <v>3276</v>
      </c>
      <c r="K162" s="244" t="str">
        <f>IF(J162="","",VLOOKUP(J162,'Cost Categories'!$A$70:$B$85,2,FALSE))</f>
        <v>Capital</v>
      </c>
      <c r="L162" s="244" t="s">
        <v>3324</v>
      </c>
      <c r="M162" s="244" t="str">
        <f>IF(L162="","",VLOOKUP(L162,'Cost Categories'!$A$112:$B$133,2,FALSE))</f>
        <v>Operational</v>
      </c>
      <c r="N162" s="256" t="s">
        <v>3368</v>
      </c>
      <c r="O162" s="260" t="s">
        <v>1245</v>
      </c>
      <c r="P162" s="256" t="s">
        <v>3370</v>
      </c>
      <c r="Q162" s="253" t="s">
        <v>3372</v>
      </c>
      <c r="R162" s="253" t="s">
        <v>13</v>
      </c>
      <c r="S162" s="256" t="s">
        <v>111</v>
      </c>
      <c r="T162" s="256" t="s">
        <v>1740</v>
      </c>
      <c r="U162" s="244" t="s">
        <v>1087</v>
      </c>
      <c r="V162" s="244" t="s">
        <v>1309</v>
      </c>
      <c r="W162" s="244" t="s">
        <v>217</v>
      </c>
      <c r="X162" s="246">
        <v>0.31</v>
      </c>
      <c r="Y162" s="246" t="s">
        <v>6</v>
      </c>
      <c r="Z162" s="246" t="s">
        <v>6</v>
      </c>
      <c r="AA162" s="246" t="s">
        <v>6</v>
      </c>
      <c r="AB162" s="246" t="s">
        <v>6</v>
      </c>
      <c r="AC162" s="246" t="s">
        <v>6</v>
      </c>
      <c r="AD162" s="246" t="s">
        <v>6</v>
      </c>
      <c r="AE162" s="348">
        <v>50</v>
      </c>
      <c r="AF162" s="348" t="s">
        <v>3732</v>
      </c>
      <c r="AG162" s="244" t="s">
        <v>110</v>
      </c>
      <c r="AI162" s="246" t="s">
        <v>6</v>
      </c>
      <c r="AJ162" s="257" t="s">
        <v>6</v>
      </c>
      <c r="AK162" s="246" t="s">
        <v>6</v>
      </c>
      <c r="AL162" s="246" t="s">
        <v>6</v>
      </c>
      <c r="AM162" s="246" t="s">
        <v>6</v>
      </c>
      <c r="AN162" s="258">
        <v>150</v>
      </c>
      <c r="AO162" s="258">
        <v>6</v>
      </c>
      <c r="AP162" s="244" t="s">
        <v>1737</v>
      </c>
      <c r="AQ162" s="244" t="s">
        <v>184</v>
      </c>
      <c r="AR162" s="250" t="s">
        <v>6</v>
      </c>
      <c r="AS162" s="250" t="s">
        <v>6</v>
      </c>
      <c r="AT162" s="250" t="s">
        <v>184</v>
      </c>
      <c r="AU162" s="250" t="s">
        <v>184</v>
      </c>
      <c r="AV162" s="250" t="s">
        <v>1305</v>
      </c>
      <c r="AW162" s="252" t="s">
        <v>1744</v>
      </c>
      <c r="AX162" s="252" t="s">
        <v>118</v>
      </c>
      <c r="AY162" s="252" t="s">
        <v>1745</v>
      </c>
      <c r="AZ162" s="252" t="s">
        <v>118</v>
      </c>
      <c r="BA162" s="244" t="s">
        <v>381</v>
      </c>
      <c r="BB162" s="244" t="s">
        <v>119</v>
      </c>
      <c r="BC162" s="244" t="s">
        <v>384</v>
      </c>
      <c r="BD162" s="244" t="s">
        <v>119</v>
      </c>
      <c r="BE162" s="244" t="s">
        <v>259</v>
      </c>
      <c r="BF162" s="244" t="s">
        <v>119</v>
      </c>
      <c r="BG162" s="252" t="s">
        <v>6</v>
      </c>
      <c r="BH162" s="252" t="s">
        <v>6</v>
      </c>
      <c r="BI162" s="252" t="s">
        <v>134</v>
      </c>
      <c r="BJ162" s="252" t="s">
        <v>119</v>
      </c>
      <c r="BK162" s="252" t="s">
        <v>13</v>
      </c>
      <c r="BL162" s="252" t="s">
        <v>13</v>
      </c>
      <c r="BM162" s="250" t="s">
        <v>41</v>
      </c>
      <c r="BN162" s="250" t="s">
        <v>119</v>
      </c>
      <c r="BO162" s="250" t="s">
        <v>13</v>
      </c>
      <c r="BP162" s="250" t="s">
        <v>13</v>
      </c>
      <c r="BQ162" s="250" t="s">
        <v>167</v>
      </c>
      <c r="BR162" s="250" t="s">
        <v>118</v>
      </c>
      <c r="BS162" s="250" t="s">
        <v>41</v>
      </c>
      <c r="BT162" s="250" t="s">
        <v>119</v>
      </c>
      <c r="BU162" s="255" t="s">
        <v>13</v>
      </c>
      <c r="BV162" s="250" t="s">
        <v>119</v>
      </c>
      <c r="BW162" s="244" t="s">
        <v>209</v>
      </c>
      <c r="BX162" s="250" t="s">
        <v>119</v>
      </c>
      <c r="BY162" s="244" t="s">
        <v>6</v>
      </c>
      <c r="BZ162" s="250" t="s">
        <v>119</v>
      </c>
      <c r="CA162" s="244" t="s">
        <v>184</v>
      </c>
      <c r="CB162" s="244" t="s">
        <v>303</v>
      </c>
      <c r="CC162" s="244" t="s">
        <v>912</v>
      </c>
      <c r="CD162" s="244" t="s">
        <v>118</v>
      </c>
    </row>
    <row r="163" spans="1:82" s="244" customFormat="1" ht="31" x14ac:dyDescent="0.35">
      <c r="A163" s="259" t="s">
        <v>1759</v>
      </c>
      <c r="B163" s="259" t="s">
        <v>2880</v>
      </c>
      <c r="C163" s="244" t="s">
        <v>1555</v>
      </c>
      <c r="D163" s="259" t="s">
        <v>1567</v>
      </c>
      <c r="E163" s="256" t="s">
        <v>304</v>
      </c>
      <c r="F163" s="244" t="s">
        <v>2674</v>
      </c>
      <c r="G163" s="244" t="s">
        <v>1747</v>
      </c>
      <c r="H163" s="244" t="s">
        <v>1916</v>
      </c>
      <c r="I163" s="244" t="str">
        <f>IF(H163="","",VLOOKUP(H163,'Cost Categories'!$A$1:$B$66,2,FALSE))</f>
        <v>Facility</v>
      </c>
      <c r="J163" s="244" t="s">
        <v>3297</v>
      </c>
      <c r="K163" s="244" t="str">
        <f>IF(J163="","",VLOOKUP(J163,'Cost Categories'!$A$70:$B$85,2,FALSE))</f>
        <v>Mixed</v>
      </c>
      <c r="L163" s="244" t="s">
        <v>3324</v>
      </c>
      <c r="M163" s="244" t="str">
        <f>IF(L163="","",VLOOKUP(L163,'Cost Categories'!$A$112:$B$133,2,FALSE))</f>
        <v>Operational</v>
      </c>
      <c r="N163" s="256" t="s">
        <v>3368</v>
      </c>
      <c r="O163" s="260" t="s">
        <v>13</v>
      </c>
      <c r="P163" s="256" t="s">
        <v>3370</v>
      </c>
      <c r="Q163" s="253" t="s">
        <v>3372</v>
      </c>
      <c r="R163" s="253" t="s">
        <v>13</v>
      </c>
      <c r="S163" s="256" t="s">
        <v>111</v>
      </c>
      <c r="T163" s="256" t="s">
        <v>1740</v>
      </c>
      <c r="U163" s="244" t="s">
        <v>1087</v>
      </c>
      <c r="V163" s="244" t="s">
        <v>1309</v>
      </c>
      <c r="W163" s="244" t="s">
        <v>217</v>
      </c>
      <c r="X163" s="246">
        <v>1.2</v>
      </c>
      <c r="Y163" s="246" t="s">
        <v>6</v>
      </c>
      <c r="Z163" s="246" t="s">
        <v>6</v>
      </c>
      <c r="AA163" s="246" t="s">
        <v>6</v>
      </c>
      <c r="AB163" s="246" t="s">
        <v>6</v>
      </c>
      <c r="AC163" s="246" t="s">
        <v>6</v>
      </c>
      <c r="AD163" s="246" t="s">
        <v>6</v>
      </c>
      <c r="AE163" s="348">
        <v>50</v>
      </c>
      <c r="AF163" s="348" t="s">
        <v>3732</v>
      </c>
      <c r="AG163" s="244" t="s">
        <v>110</v>
      </c>
      <c r="AI163" s="246" t="s">
        <v>6</v>
      </c>
      <c r="AJ163" s="257" t="s">
        <v>6</v>
      </c>
      <c r="AK163" s="246" t="s">
        <v>6</v>
      </c>
      <c r="AL163" s="246" t="s">
        <v>6</v>
      </c>
      <c r="AM163" s="246" t="s">
        <v>6</v>
      </c>
      <c r="AN163" s="258">
        <v>150</v>
      </c>
      <c r="AO163" s="258">
        <v>6</v>
      </c>
      <c r="AP163" s="244" t="s">
        <v>1737</v>
      </c>
      <c r="AQ163" s="244" t="s">
        <v>184</v>
      </c>
      <c r="AR163" s="250" t="s">
        <v>6</v>
      </c>
      <c r="AS163" s="250" t="s">
        <v>6</v>
      </c>
      <c r="AT163" s="250" t="s">
        <v>184</v>
      </c>
      <c r="AU163" s="250" t="s">
        <v>184</v>
      </c>
      <c r="AV163" s="250" t="s">
        <v>1305</v>
      </c>
      <c r="AW163" s="252" t="s">
        <v>1748</v>
      </c>
      <c r="AX163" s="252" t="s">
        <v>118</v>
      </c>
      <c r="AY163" s="252" t="s">
        <v>1749</v>
      </c>
      <c r="AZ163" s="252" t="s">
        <v>118</v>
      </c>
      <c r="BA163" s="244" t="s">
        <v>381</v>
      </c>
      <c r="BB163" s="244" t="s">
        <v>119</v>
      </c>
      <c r="BC163" s="244" t="s">
        <v>384</v>
      </c>
      <c r="BD163" s="244" t="s">
        <v>119</v>
      </c>
      <c r="BE163" s="244" t="s">
        <v>259</v>
      </c>
      <c r="BF163" s="244" t="s">
        <v>119</v>
      </c>
      <c r="BG163" s="252" t="s">
        <v>6</v>
      </c>
      <c r="BH163" s="252" t="s">
        <v>6</v>
      </c>
      <c r="BI163" s="252" t="s">
        <v>134</v>
      </c>
      <c r="BJ163" s="252" t="s">
        <v>119</v>
      </c>
      <c r="BK163" s="252" t="s">
        <v>13</v>
      </c>
      <c r="BL163" s="252" t="s">
        <v>13</v>
      </c>
      <c r="BM163" s="250" t="s">
        <v>41</v>
      </c>
      <c r="BN163" s="250" t="s">
        <v>119</v>
      </c>
      <c r="BO163" s="250" t="s">
        <v>13</v>
      </c>
      <c r="BP163" s="250" t="s">
        <v>13</v>
      </c>
      <c r="BQ163" s="250" t="s">
        <v>167</v>
      </c>
      <c r="BR163" s="250" t="s">
        <v>118</v>
      </c>
      <c r="BS163" s="250" t="s">
        <v>41</v>
      </c>
      <c r="BT163" s="250" t="s">
        <v>119</v>
      </c>
      <c r="BU163" s="255" t="s">
        <v>13</v>
      </c>
      <c r="BV163" s="250" t="s">
        <v>119</v>
      </c>
      <c r="BW163" s="244" t="s">
        <v>209</v>
      </c>
      <c r="BX163" s="250" t="s">
        <v>119</v>
      </c>
      <c r="BY163" s="244" t="s">
        <v>13</v>
      </c>
      <c r="BZ163" s="250" t="s">
        <v>119</v>
      </c>
      <c r="CA163" s="244" t="s">
        <v>184</v>
      </c>
      <c r="CB163" s="244" t="s">
        <v>303</v>
      </c>
      <c r="CC163" s="244" t="s">
        <v>912</v>
      </c>
      <c r="CD163" s="244" t="s">
        <v>118</v>
      </c>
    </row>
    <row r="164" spans="1:82" s="244" customFormat="1" ht="31" x14ac:dyDescent="0.35">
      <c r="A164" s="259" t="s">
        <v>1759</v>
      </c>
      <c r="B164" s="259" t="s">
        <v>2880</v>
      </c>
      <c r="C164" s="244" t="s">
        <v>1540</v>
      </c>
      <c r="D164" s="259" t="s">
        <v>1567</v>
      </c>
      <c r="E164" s="256" t="s">
        <v>304</v>
      </c>
      <c r="F164" s="244" t="s">
        <v>2674</v>
      </c>
      <c r="G164" s="256" t="s">
        <v>1</v>
      </c>
      <c r="H164" s="244" t="s">
        <v>3351</v>
      </c>
      <c r="I164" s="244" t="str">
        <f>IF(H164="","",VLOOKUP(H164,'Cost Categories'!$A$1:$B$66,2,FALSE))</f>
        <v>Personnel</v>
      </c>
      <c r="J164" s="244" t="s">
        <v>3271</v>
      </c>
      <c r="K164" s="244" t="str">
        <f>IF(J164="","",VLOOKUP(J164,'Cost Categories'!$A$70:$B$85,2,FALSE))</f>
        <v>Personnel</v>
      </c>
      <c r="L164" s="244" t="s">
        <v>3307</v>
      </c>
      <c r="M164" s="244" t="str">
        <f>IF(L164="","",VLOOKUP(L164,'Cost Categories'!$A$112:$B$133,2,FALSE))</f>
        <v>Primary service delivery</v>
      </c>
      <c r="N164" s="256" t="s">
        <v>3368</v>
      </c>
      <c r="O164" s="260" t="s">
        <v>13</v>
      </c>
      <c r="P164" s="256" t="s">
        <v>3369</v>
      </c>
      <c r="Q164" s="253" t="s">
        <v>3372</v>
      </c>
      <c r="R164" s="253" t="s">
        <v>13</v>
      </c>
      <c r="S164" s="256" t="s">
        <v>517</v>
      </c>
      <c r="T164" s="256" t="s">
        <v>1740</v>
      </c>
      <c r="U164" s="244" t="s">
        <v>1087</v>
      </c>
      <c r="V164" s="244" t="s">
        <v>1309</v>
      </c>
      <c r="W164" s="244" t="s">
        <v>217</v>
      </c>
      <c r="X164" s="246">
        <v>19.11</v>
      </c>
      <c r="Y164" s="246" t="s">
        <v>6</v>
      </c>
      <c r="Z164" s="246" t="s">
        <v>6</v>
      </c>
      <c r="AA164" s="246" t="s">
        <v>6</v>
      </c>
      <c r="AB164" s="246" t="s">
        <v>6</v>
      </c>
      <c r="AC164" s="246" t="s">
        <v>6</v>
      </c>
      <c r="AD164" s="246" t="s">
        <v>6</v>
      </c>
      <c r="AE164" s="348">
        <v>50</v>
      </c>
      <c r="AF164" s="348" t="s">
        <v>3732</v>
      </c>
      <c r="AG164" s="244" t="s">
        <v>110</v>
      </c>
      <c r="AI164" s="246" t="s">
        <v>6</v>
      </c>
      <c r="AJ164" s="257" t="s">
        <v>6</v>
      </c>
      <c r="AK164" s="246" t="s">
        <v>6</v>
      </c>
      <c r="AL164" s="246" t="s">
        <v>6</v>
      </c>
      <c r="AM164" s="246" t="s">
        <v>6</v>
      </c>
      <c r="AN164" s="258">
        <v>150</v>
      </c>
      <c r="AO164" s="258">
        <v>6</v>
      </c>
      <c r="AP164" s="244" t="s">
        <v>1737</v>
      </c>
      <c r="AQ164" s="244" t="s">
        <v>184</v>
      </c>
      <c r="AR164" s="250" t="s">
        <v>6</v>
      </c>
      <c r="AS164" s="250" t="s">
        <v>6</v>
      </c>
      <c r="AT164" s="250" t="s">
        <v>184</v>
      </c>
      <c r="AU164" s="250" t="s">
        <v>184</v>
      </c>
      <c r="AV164" s="250" t="s">
        <v>1305</v>
      </c>
      <c r="AW164" s="252" t="s">
        <v>1750</v>
      </c>
      <c r="AX164" s="252" t="s">
        <v>118</v>
      </c>
      <c r="AY164" s="250" t="s">
        <v>1751</v>
      </c>
      <c r="AZ164" s="250" t="s">
        <v>118</v>
      </c>
      <c r="BA164" s="244" t="s">
        <v>381</v>
      </c>
      <c r="BB164" s="244" t="s">
        <v>119</v>
      </c>
      <c r="BC164" s="244" t="s">
        <v>383</v>
      </c>
      <c r="BD164" s="244" t="s">
        <v>119</v>
      </c>
      <c r="BE164" s="244" t="s">
        <v>259</v>
      </c>
      <c r="BF164" s="244" t="s">
        <v>119</v>
      </c>
      <c r="BG164" s="252" t="s">
        <v>6</v>
      </c>
      <c r="BH164" s="252" t="s">
        <v>6</v>
      </c>
      <c r="BI164" s="252" t="s">
        <v>134</v>
      </c>
      <c r="BJ164" s="252" t="s">
        <v>119</v>
      </c>
      <c r="BK164" s="252" t="s">
        <v>13</v>
      </c>
      <c r="BL164" s="252" t="s">
        <v>13</v>
      </c>
      <c r="BM164" s="250" t="s">
        <v>41</v>
      </c>
      <c r="BN164" s="250" t="s">
        <v>119</v>
      </c>
      <c r="BO164" s="250" t="s">
        <v>13</v>
      </c>
      <c r="BP164" s="250" t="s">
        <v>13</v>
      </c>
      <c r="BQ164" s="250" t="s">
        <v>167</v>
      </c>
      <c r="BR164" s="250" t="s">
        <v>118</v>
      </c>
      <c r="BS164" s="250" t="s">
        <v>41</v>
      </c>
      <c r="BT164" s="250" t="s">
        <v>119</v>
      </c>
      <c r="BU164" s="255" t="s">
        <v>13</v>
      </c>
      <c r="BV164" s="250" t="s">
        <v>119</v>
      </c>
      <c r="BW164" s="244" t="s">
        <v>209</v>
      </c>
      <c r="BX164" s="250" t="s">
        <v>119</v>
      </c>
      <c r="BY164" s="244" t="s">
        <v>13</v>
      </c>
      <c r="BZ164" s="250" t="s">
        <v>119</v>
      </c>
      <c r="CA164" s="244" t="s">
        <v>184</v>
      </c>
      <c r="CB164" s="244" t="s">
        <v>303</v>
      </c>
      <c r="CC164" s="244" t="s">
        <v>912</v>
      </c>
      <c r="CD164" s="244" t="s">
        <v>118</v>
      </c>
    </row>
    <row r="165" spans="1:82" s="244" customFormat="1" ht="31" x14ac:dyDescent="0.35">
      <c r="A165" s="259" t="s">
        <v>1759</v>
      </c>
      <c r="B165" s="259" t="s">
        <v>2880</v>
      </c>
      <c r="C165" s="244" t="s">
        <v>1561</v>
      </c>
      <c r="D165" s="259" t="s">
        <v>1567</v>
      </c>
      <c r="E165" s="256" t="s">
        <v>304</v>
      </c>
      <c r="F165" s="244" t="s">
        <v>2674</v>
      </c>
      <c r="G165" s="256" t="s">
        <v>3</v>
      </c>
      <c r="H165" s="244" t="s">
        <v>3</v>
      </c>
      <c r="I165" s="244" t="str">
        <f>IF(H165="","",VLOOKUP(H165,'Cost Categories'!$A$1:$B$66,2,FALSE))</f>
        <v>Recurring services</v>
      </c>
      <c r="J165" s="244" t="s">
        <v>3297</v>
      </c>
      <c r="K165" s="244" t="str">
        <f>IF(J165="","",VLOOKUP(J165,'Cost Categories'!$A$70:$B$85,2,FALSE))</f>
        <v>Mixed</v>
      </c>
      <c r="L165" s="244" t="s">
        <v>3</v>
      </c>
      <c r="M165" s="244" t="str">
        <f>IF(L165="","",VLOOKUP(L165,'Cost Categories'!$A$112:$B$133,2,FALSE))</f>
        <v>Operational</v>
      </c>
      <c r="N165" s="256" t="s">
        <v>3368</v>
      </c>
      <c r="O165" s="260" t="s">
        <v>13</v>
      </c>
      <c r="P165" s="256" t="s">
        <v>3369</v>
      </c>
      <c r="Q165" s="253" t="s">
        <v>3372</v>
      </c>
      <c r="R165" s="253" t="s">
        <v>13</v>
      </c>
      <c r="S165" s="256" t="s">
        <v>111</v>
      </c>
      <c r="T165" s="256" t="s">
        <v>1740</v>
      </c>
      <c r="U165" s="244" t="s">
        <v>1087</v>
      </c>
      <c r="V165" s="244" t="s">
        <v>1309</v>
      </c>
      <c r="W165" s="244" t="s">
        <v>217</v>
      </c>
      <c r="X165" s="246">
        <v>3.69</v>
      </c>
      <c r="Y165" s="246" t="s">
        <v>6</v>
      </c>
      <c r="Z165" s="246" t="s">
        <v>6</v>
      </c>
      <c r="AA165" s="246" t="s">
        <v>6</v>
      </c>
      <c r="AB165" s="246" t="s">
        <v>6</v>
      </c>
      <c r="AC165" s="246" t="s">
        <v>6</v>
      </c>
      <c r="AD165" s="246" t="s">
        <v>6</v>
      </c>
      <c r="AE165" s="348">
        <v>50</v>
      </c>
      <c r="AF165" s="348" t="s">
        <v>3732</v>
      </c>
      <c r="AG165" s="244" t="s">
        <v>110</v>
      </c>
      <c r="AI165" s="246" t="s">
        <v>6</v>
      </c>
      <c r="AJ165" s="257" t="s">
        <v>6</v>
      </c>
      <c r="AK165" s="246" t="s">
        <v>6</v>
      </c>
      <c r="AL165" s="246" t="s">
        <v>6</v>
      </c>
      <c r="AM165" s="246" t="s">
        <v>6</v>
      </c>
      <c r="AN165" s="258">
        <v>150</v>
      </c>
      <c r="AO165" s="258">
        <v>6</v>
      </c>
      <c r="AP165" s="244" t="s">
        <v>1737</v>
      </c>
      <c r="AQ165" s="244" t="s">
        <v>184</v>
      </c>
      <c r="AR165" s="250" t="s">
        <v>6</v>
      </c>
      <c r="AS165" s="250" t="s">
        <v>6</v>
      </c>
      <c r="AT165" s="250" t="s">
        <v>184</v>
      </c>
      <c r="AU165" s="250" t="s">
        <v>184</v>
      </c>
      <c r="AV165" s="250" t="s">
        <v>1305</v>
      </c>
      <c r="AW165" s="252" t="s">
        <v>1752</v>
      </c>
      <c r="AX165" s="252" t="s">
        <v>118</v>
      </c>
      <c r="AY165" s="250" t="s">
        <v>1753</v>
      </c>
      <c r="AZ165" s="250" t="s">
        <v>118</v>
      </c>
      <c r="BA165" s="244" t="s">
        <v>381</v>
      </c>
      <c r="BB165" s="244" t="s">
        <v>119</v>
      </c>
      <c r="BC165" s="244" t="s">
        <v>384</v>
      </c>
      <c r="BD165" s="244" t="s">
        <v>119</v>
      </c>
      <c r="BE165" s="244" t="s">
        <v>260</v>
      </c>
      <c r="BF165" s="244" t="s">
        <v>119</v>
      </c>
      <c r="BG165" s="252" t="s">
        <v>6</v>
      </c>
      <c r="BH165" s="252" t="s">
        <v>6</v>
      </c>
      <c r="BI165" s="252" t="s">
        <v>134</v>
      </c>
      <c r="BJ165" s="252" t="s">
        <v>119</v>
      </c>
      <c r="BK165" s="252" t="s">
        <v>13</v>
      </c>
      <c r="BL165" s="252" t="s">
        <v>13</v>
      </c>
      <c r="BM165" s="250" t="s">
        <v>41</v>
      </c>
      <c r="BN165" s="250" t="s">
        <v>119</v>
      </c>
      <c r="BO165" s="250" t="s">
        <v>13</v>
      </c>
      <c r="BP165" s="250" t="s">
        <v>13</v>
      </c>
      <c r="BQ165" s="250" t="s">
        <v>167</v>
      </c>
      <c r="BR165" s="250" t="s">
        <v>118</v>
      </c>
      <c r="BS165" s="250" t="s">
        <v>41</v>
      </c>
      <c r="BT165" s="250" t="s">
        <v>119</v>
      </c>
      <c r="BU165" s="255" t="s">
        <v>13</v>
      </c>
      <c r="BV165" s="250" t="s">
        <v>119</v>
      </c>
      <c r="BW165" s="244" t="s">
        <v>209</v>
      </c>
      <c r="BX165" s="250" t="s">
        <v>119</v>
      </c>
      <c r="BY165" s="244" t="s">
        <v>13</v>
      </c>
      <c r="BZ165" s="250" t="s">
        <v>119</v>
      </c>
      <c r="CA165" s="244" t="s">
        <v>184</v>
      </c>
      <c r="CB165" s="244" t="s">
        <v>303</v>
      </c>
      <c r="CC165" s="244" t="s">
        <v>912</v>
      </c>
      <c r="CD165" s="244" t="s">
        <v>118</v>
      </c>
    </row>
    <row r="166" spans="1:82" s="244" customFormat="1" ht="31" x14ac:dyDescent="0.35">
      <c r="A166" s="259" t="s">
        <v>1759</v>
      </c>
      <c r="B166" s="259" t="s">
        <v>2880</v>
      </c>
      <c r="C166" s="244" t="s">
        <v>1571</v>
      </c>
      <c r="D166" s="259" t="s">
        <v>358</v>
      </c>
      <c r="E166" s="256" t="s">
        <v>304</v>
      </c>
      <c r="F166" s="244" t="s">
        <v>2674</v>
      </c>
      <c r="G166" s="256" t="s">
        <v>1754</v>
      </c>
      <c r="H166" s="244" t="s">
        <v>3350</v>
      </c>
      <c r="I166" s="244" t="str">
        <f>IF(H166="","",VLOOKUP(H166,'Cost Categories'!$A$1:$B$66,2,FALSE))</f>
        <v>Capital</v>
      </c>
      <c r="J166" s="244" t="s">
        <v>3276</v>
      </c>
      <c r="K166" s="244" t="str">
        <f>IF(J166="","",VLOOKUP(J166,'Cost Categories'!$A$70:$B$85,2,FALSE))</f>
        <v>Capital</v>
      </c>
      <c r="L166" s="244" t="s">
        <v>3324</v>
      </c>
      <c r="M166" s="244" t="str">
        <f>IF(L166="","",VLOOKUP(L166,'Cost Categories'!$A$112:$B$133,2,FALSE))</f>
        <v>Operational</v>
      </c>
      <c r="N166" s="256" t="s">
        <v>3368</v>
      </c>
      <c r="O166" s="260" t="s">
        <v>1245</v>
      </c>
      <c r="P166" s="256" t="s">
        <v>3370</v>
      </c>
      <c r="Q166" s="253" t="s">
        <v>3372</v>
      </c>
      <c r="R166" s="253" t="s">
        <v>13</v>
      </c>
      <c r="S166" s="256" t="s">
        <v>111</v>
      </c>
      <c r="T166" s="256" t="s">
        <v>1740</v>
      </c>
      <c r="U166" s="244" t="s">
        <v>1087</v>
      </c>
      <c r="V166" s="244" t="s">
        <v>1309</v>
      </c>
      <c r="W166" s="244" t="s">
        <v>217</v>
      </c>
      <c r="X166" s="246">
        <v>0.13</v>
      </c>
      <c r="Y166" s="246" t="s">
        <v>6</v>
      </c>
      <c r="Z166" s="246" t="s">
        <v>6</v>
      </c>
      <c r="AA166" s="246" t="s">
        <v>6</v>
      </c>
      <c r="AB166" s="246" t="s">
        <v>6</v>
      </c>
      <c r="AC166" s="246" t="s">
        <v>6</v>
      </c>
      <c r="AD166" s="246" t="s">
        <v>6</v>
      </c>
      <c r="AE166" s="348">
        <v>50</v>
      </c>
      <c r="AF166" s="348" t="s">
        <v>3732</v>
      </c>
      <c r="AG166" s="244" t="s">
        <v>110</v>
      </c>
      <c r="AI166" s="246" t="s">
        <v>6</v>
      </c>
      <c r="AJ166" s="257" t="s">
        <v>6</v>
      </c>
      <c r="AK166" s="246" t="s">
        <v>6</v>
      </c>
      <c r="AL166" s="246" t="s">
        <v>6</v>
      </c>
      <c r="AM166" s="246" t="s">
        <v>6</v>
      </c>
      <c r="AN166" s="258">
        <v>150</v>
      </c>
      <c r="AO166" s="258">
        <v>6</v>
      </c>
      <c r="AP166" s="244" t="s">
        <v>1737</v>
      </c>
      <c r="AQ166" s="244" t="s">
        <v>184</v>
      </c>
      <c r="AR166" s="250" t="s">
        <v>6</v>
      </c>
      <c r="AS166" s="250" t="s">
        <v>6</v>
      </c>
      <c r="AT166" s="250" t="s">
        <v>184</v>
      </c>
      <c r="AU166" s="250" t="s">
        <v>184</v>
      </c>
      <c r="AV166" s="250" t="s">
        <v>1305</v>
      </c>
      <c r="AW166" s="252" t="s">
        <v>1755</v>
      </c>
      <c r="AX166" s="252" t="s">
        <v>118</v>
      </c>
      <c r="AY166" s="250" t="s">
        <v>1756</v>
      </c>
      <c r="AZ166" s="250" t="s">
        <v>118</v>
      </c>
      <c r="BA166" s="244" t="s">
        <v>381</v>
      </c>
      <c r="BB166" s="244" t="s">
        <v>119</v>
      </c>
      <c r="BC166" s="244" t="s">
        <v>384</v>
      </c>
      <c r="BD166" s="244" t="s">
        <v>119</v>
      </c>
      <c r="BE166" s="244" t="s">
        <v>259</v>
      </c>
      <c r="BF166" s="244" t="s">
        <v>119</v>
      </c>
      <c r="BG166" s="252" t="s">
        <v>6</v>
      </c>
      <c r="BH166" s="252" t="s">
        <v>6</v>
      </c>
      <c r="BI166" s="252" t="s">
        <v>134</v>
      </c>
      <c r="BJ166" s="252" t="s">
        <v>119</v>
      </c>
      <c r="BK166" s="252" t="s">
        <v>13</v>
      </c>
      <c r="BL166" s="252" t="s">
        <v>13</v>
      </c>
      <c r="BM166" s="250" t="s">
        <v>41</v>
      </c>
      <c r="BN166" s="250" t="s">
        <v>119</v>
      </c>
      <c r="BO166" s="250" t="s">
        <v>13</v>
      </c>
      <c r="BP166" s="250" t="s">
        <v>13</v>
      </c>
      <c r="BQ166" s="250" t="s">
        <v>167</v>
      </c>
      <c r="BR166" s="250" t="s">
        <v>118</v>
      </c>
      <c r="BS166" s="250" t="s">
        <v>41</v>
      </c>
      <c r="BT166" s="250" t="s">
        <v>119</v>
      </c>
      <c r="BU166" s="255" t="s">
        <v>13</v>
      </c>
      <c r="BV166" s="250" t="s">
        <v>119</v>
      </c>
      <c r="BW166" s="244" t="s">
        <v>209</v>
      </c>
      <c r="BX166" s="250" t="s">
        <v>119</v>
      </c>
      <c r="BY166" s="244" t="s">
        <v>173</v>
      </c>
      <c r="BZ166" s="250" t="s">
        <v>118</v>
      </c>
      <c r="CA166" s="244" t="s">
        <v>184</v>
      </c>
      <c r="CB166" s="244" t="s">
        <v>303</v>
      </c>
      <c r="CC166" s="244" t="s">
        <v>912</v>
      </c>
      <c r="CD166" s="244" t="s">
        <v>118</v>
      </c>
    </row>
    <row r="167" spans="1:82" s="244" customFormat="1" ht="62" x14ac:dyDescent="0.35">
      <c r="A167" s="259" t="s">
        <v>1759</v>
      </c>
      <c r="B167" s="259" t="s">
        <v>2880</v>
      </c>
      <c r="C167" s="244" t="s">
        <v>1573</v>
      </c>
      <c r="D167" s="259" t="s">
        <v>358</v>
      </c>
      <c r="E167" s="256" t="s">
        <v>304</v>
      </c>
      <c r="F167" s="244" t="s">
        <v>2674</v>
      </c>
      <c r="G167" s="256" t="s">
        <v>1757</v>
      </c>
      <c r="H167" s="244" t="s">
        <v>3353</v>
      </c>
      <c r="I167" s="244" t="str">
        <f>IF(H167="","",VLOOKUP(H167,'Cost Categories'!$A$1:$B$66,2,FALSE))</f>
        <v>Personnel</v>
      </c>
      <c r="J167" s="244" t="s">
        <v>1757</v>
      </c>
      <c r="K167" s="244" t="str">
        <f>IF(J167="","",VLOOKUP(J167,'Cost Categories'!$A$70:$B$85,2,FALSE))</f>
        <v>Personnel</v>
      </c>
      <c r="L167" s="244" t="s">
        <v>3324</v>
      </c>
      <c r="M167" s="244" t="str">
        <f>IF(L167="","",VLOOKUP(L167,'Cost Categories'!$A$112:$B$133,2,FALSE))</f>
        <v>Operational</v>
      </c>
      <c r="N167" s="256" t="s">
        <v>3368</v>
      </c>
      <c r="O167" s="260" t="s">
        <v>13</v>
      </c>
      <c r="P167" s="256" t="s">
        <v>3369</v>
      </c>
      <c r="Q167" s="253" t="s">
        <v>3372</v>
      </c>
      <c r="R167" s="253" t="s">
        <v>13</v>
      </c>
      <c r="S167" s="256" t="s">
        <v>111</v>
      </c>
      <c r="T167" s="256" t="s">
        <v>1740</v>
      </c>
      <c r="U167" s="244" t="s">
        <v>1087</v>
      </c>
      <c r="V167" s="244" t="s">
        <v>1309</v>
      </c>
      <c r="W167" s="244" t="s">
        <v>217</v>
      </c>
      <c r="X167" s="246">
        <v>1.1000000000000001</v>
      </c>
      <c r="Y167" s="246" t="s">
        <v>6</v>
      </c>
      <c r="Z167" s="246" t="s">
        <v>6</v>
      </c>
      <c r="AA167" s="246" t="s">
        <v>6</v>
      </c>
      <c r="AB167" s="246" t="s">
        <v>6</v>
      </c>
      <c r="AC167" s="246" t="s">
        <v>6</v>
      </c>
      <c r="AD167" s="246" t="s">
        <v>6</v>
      </c>
      <c r="AE167" s="348">
        <v>50</v>
      </c>
      <c r="AF167" s="348" t="s">
        <v>3732</v>
      </c>
      <c r="AG167" s="244" t="s">
        <v>110</v>
      </c>
      <c r="AI167" s="246" t="s">
        <v>6</v>
      </c>
      <c r="AJ167" s="257" t="s">
        <v>6</v>
      </c>
      <c r="AK167" s="246" t="s">
        <v>6</v>
      </c>
      <c r="AL167" s="246" t="s">
        <v>6</v>
      </c>
      <c r="AM167" s="246" t="s">
        <v>6</v>
      </c>
      <c r="AN167" s="258">
        <v>150</v>
      </c>
      <c r="AO167" s="258">
        <v>6</v>
      </c>
      <c r="AP167" s="244" t="s">
        <v>1737</v>
      </c>
      <c r="AQ167" s="244" t="s">
        <v>184</v>
      </c>
      <c r="AR167" s="250" t="s">
        <v>6</v>
      </c>
      <c r="AS167" s="250" t="s">
        <v>6</v>
      </c>
      <c r="AT167" s="250" t="s">
        <v>184</v>
      </c>
      <c r="AU167" s="250" t="s">
        <v>184</v>
      </c>
      <c r="AV167" s="250" t="s">
        <v>1305</v>
      </c>
      <c r="AW167" s="252" t="s">
        <v>1750</v>
      </c>
      <c r="AX167" s="252" t="s">
        <v>118</v>
      </c>
      <c r="AY167" s="250" t="s">
        <v>1758</v>
      </c>
      <c r="AZ167" s="250" t="s">
        <v>118</v>
      </c>
      <c r="BA167" s="244" t="s">
        <v>381</v>
      </c>
      <c r="BB167" s="244" t="s">
        <v>119</v>
      </c>
      <c r="BC167" s="244" t="s">
        <v>384</v>
      </c>
      <c r="BD167" s="244" t="s">
        <v>119</v>
      </c>
      <c r="BE167" s="244" t="s">
        <v>259</v>
      </c>
      <c r="BF167" s="244" t="s">
        <v>119</v>
      </c>
      <c r="BG167" s="252" t="s">
        <v>6</v>
      </c>
      <c r="BH167" s="252" t="s">
        <v>6</v>
      </c>
      <c r="BI167" s="252" t="s">
        <v>134</v>
      </c>
      <c r="BJ167" s="252" t="s">
        <v>119</v>
      </c>
      <c r="BK167" s="252" t="s">
        <v>13</v>
      </c>
      <c r="BL167" s="252" t="s">
        <v>13</v>
      </c>
      <c r="BM167" s="250" t="s">
        <v>41</v>
      </c>
      <c r="BN167" s="250" t="s">
        <v>119</v>
      </c>
      <c r="BO167" s="250" t="s">
        <v>13</v>
      </c>
      <c r="BP167" s="250" t="s">
        <v>13</v>
      </c>
      <c r="BQ167" s="250" t="s">
        <v>167</v>
      </c>
      <c r="BR167" s="250" t="s">
        <v>118</v>
      </c>
      <c r="BS167" s="250" t="s">
        <v>41</v>
      </c>
      <c r="BT167" s="250" t="s">
        <v>119</v>
      </c>
      <c r="BU167" s="255" t="s">
        <v>13</v>
      </c>
      <c r="BV167" s="250" t="s">
        <v>119</v>
      </c>
      <c r="BW167" s="244" t="s">
        <v>209</v>
      </c>
      <c r="BX167" s="250" t="s">
        <v>119</v>
      </c>
      <c r="BY167" s="244" t="s">
        <v>13</v>
      </c>
      <c r="BZ167" s="250" t="s">
        <v>119</v>
      </c>
      <c r="CA167" s="244" t="s">
        <v>184</v>
      </c>
      <c r="CB167" s="244" t="s">
        <v>303</v>
      </c>
      <c r="CC167" s="244" t="s">
        <v>912</v>
      </c>
      <c r="CD167" s="244" t="s">
        <v>118</v>
      </c>
    </row>
    <row r="168" spans="1:82" s="244" customFormat="1" ht="31" x14ac:dyDescent="0.35">
      <c r="A168" s="259" t="s">
        <v>1759</v>
      </c>
      <c r="B168" s="259" t="s">
        <v>2880</v>
      </c>
      <c r="C168" s="244" t="s">
        <v>1562</v>
      </c>
      <c r="D168" s="259">
        <v>999</v>
      </c>
      <c r="E168" s="256" t="s">
        <v>304</v>
      </c>
      <c r="F168" s="244" t="s">
        <v>2674</v>
      </c>
      <c r="G168" s="256" t="s">
        <v>361</v>
      </c>
      <c r="H168" s="244" t="s">
        <v>1578</v>
      </c>
      <c r="I168" s="244" t="str">
        <f>IF(H168="","",VLOOKUP(H168,'Cost Categories'!$A$1:$B$66,2,FALSE))</f>
        <v>Total</v>
      </c>
      <c r="J168" s="244" t="s">
        <v>3297</v>
      </c>
      <c r="K168" s="244" t="str">
        <f>IF(J168="","",VLOOKUP(J168,'Cost Categories'!$A$70:$B$85,2,FALSE))</f>
        <v>Mixed</v>
      </c>
      <c r="L168" s="244" t="s">
        <v>3297</v>
      </c>
      <c r="M168" s="244" t="str">
        <f>IF(L168="","",VLOOKUP(L168,'Cost Categories'!$A$112:$B$133,2,FALSE))</f>
        <v>Mixed</v>
      </c>
      <c r="N168" s="256" t="s">
        <v>22</v>
      </c>
      <c r="O168" s="260" t="s">
        <v>13</v>
      </c>
      <c r="P168" s="256" t="s">
        <v>3416</v>
      </c>
      <c r="Q168" s="253" t="s">
        <v>3372</v>
      </c>
      <c r="R168" s="253" t="s">
        <v>13</v>
      </c>
      <c r="S168" s="256" t="s">
        <v>111</v>
      </c>
      <c r="T168" s="256" t="s">
        <v>1740</v>
      </c>
      <c r="U168" s="244" t="s">
        <v>1087</v>
      </c>
      <c r="V168" s="244" t="s">
        <v>1309</v>
      </c>
      <c r="W168" s="244" t="s">
        <v>217</v>
      </c>
      <c r="X168" s="246">
        <v>55.93</v>
      </c>
      <c r="Y168" s="246" t="s">
        <v>6</v>
      </c>
      <c r="Z168" s="246" t="s">
        <v>6</v>
      </c>
      <c r="AA168" s="246" t="s">
        <v>6</v>
      </c>
      <c r="AB168" s="246" t="s">
        <v>6</v>
      </c>
      <c r="AC168" s="246" t="s">
        <v>6</v>
      </c>
      <c r="AD168" s="246" t="s">
        <v>6</v>
      </c>
      <c r="AE168" s="348">
        <v>50</v>
      </c>
      <c r="AF168" s="348" t="s">
        <v>3732</v>
      </c>
      <c r="AG168" s="244" t="s">
        <v>110</v>
      </c>
      <c r="AI168" s="246" t="s">
        <v>6</v>
      </c>
      <c r="AJ168" s="257" t="s">
        <v>6</v>
      </c>
      <c r="AK168" s="246" t="s">
        <v>6</v>
      </c>
      <c r="AL168" s="246" t="s">
        <v>6</v>
      </c>
      <c r="AM168" s="246" t="s">
        <v>6</v>
      </c>
      <c r="AN168" s="258">
        <v>150</v>
      </c>
      <c r="AO168" s="258">
        <v>6</v>
      </c>
      <c r="AP168" s="244" t="s">
        <v>1737</v>
      </c>
      <c r="AQ168" s="244" t="s">
        <v>184</v>
      </c>
      <c r="AR168" s="250" t="s">
        <v>6</v>
      </c>
      <c r="AS168" s="250" t="s">
        <v>6</v>
      </c>
      <c r="AT168" s="250" t="s">
        <v>184</v>
      </c>
      <c r="AU168" s="250" t="s">
        <v>184</v>
      </c>
      <c r="AV168" s="250" t="s">
        <v>1305</v>
      </c>
      <c r="AW168" s="252" t="s">
        <v>13</v>
      </c>
      <c r="AX168" s="252" t="s">
        <v>6</v>
      </c>
      <c r="AY168" s="252" t="s">
        <v>13</v>
      </c>
      <c r="AZ168" s="252" t="s">
        <v>6</v>
      </c>
      <c r="BA168" s="244" t="s">
        <v>381</v>
      </c>
      <c r="BB168" s="244" t="s">
        <v>119</v>
      </c>
      <c r="BC168" s="244" t="s">
        <v>22</v>
      </c>
      <c r="BD168" s="244" t="s">
        <v>119</v>
      </c>
      <c r="BE168" s="244" t="s">
        <v>259</v>
      </c>
      <c r="BF168" s="244" t="s">
        <v>119</v>
      </c>
      <c r="BG168" s="252" t="s">
        <v>6</v>
      </c>
      <c r="BH168" s="252" t="s">
        <v>6</v>
      </c>
      <c r="BI168" s="252" t="s">
        <v>134</v>
      </c>
      <c r="BJ168" s="252" t="s">
        <v>119</v>
      </c>
      <c r="BK168" s="252" t="s">
        <v>13</v>
      </c>
      <c r="BL168" s="252" t="s">
        <v>13</v>
      </c>
      <c r="BM168" s="250" t="s">
        <v>41</v>
      </c>
      <c r="BN168" s="250" t="s">
        <v>119</v>
      </c>
      <c r="BO168" s="250" t="s">
        <v>13</v>
      </c>
      <c r="BP168" s="250" t="s">
        <v>13</v>
      </c>
      <c r="BQ168" s="250" t="s">
        <v>167</v>
      </c>
      <c r="BR168" s="250" t="s">
        <v>118</v>
      </c>
      <c r="BS168" s="250" t="s">
        <v>41</v>
      </c>
      <c r="BT168" s="250" t="s">
        <v>119</v>
      </c>
      <c r="BU168" s="255" t="s">
        <v>13</v>
      </c>
      <c r="BV168" s="250" t="s">
        <v>119</v>
      </c>
      <c r="BW168" s="244" t="s">
        <v>209</v>
      </c>
      <c r="BX168" s="250" t="s">
        <v>119</v>
      </c>
      <c r="BY168" s="244" t="s">
        <v>13</v>
      </c>
      <c r="BZ168" s="250" t="s">
        <v>119</v>
      </c>
      <c r="CA168" s="244" t="s">
        <v>184</v>
      </c>
      <c r="CB168" s="244" t="s">
        <v>303</v>
      </c>
      <c r="CC168" s="244" t="s">
        <v>912</v>
      </c>
      <c r="CD168" s="244" t="s">
        <v>118</v>
      </c>
    </row>
    <row r="169" spans="1:82" s="244" customFormat="1" ht="31" x14ac:dyDescent="0.35">
      <c r="A169" s="259" t="s">
        <v>1762</v>
      </c>
      <c r="B169" s="259" t="s">
        <v>2880</v>
      </c>
      <c r="C169" s="244" t="s">
        <v>1538</v>
      </c>
      <c r="D169" s="259">
        <v>999</v>
      </c>
      <c r="E169" s="256" t="s">
        <v>304</v>
      </c>
      <c r="F169" s="244" t="s">
        <v>2674</v>
      </c>
      <c r="G169" s="256" t="s">
        <v>361</v>
      </c>
      <c r="H169" s="244" t="s">
        <v>1578</v>
      </c>
      <c r="I169" s="244" t="str">
        <f>IF(H169="","",VLOOKUP(H169,'Cost Categories'!$A$1:$B$66,2,FALSE))</f>
        <v>Total</v>
      </c>
      <c r="J169" s="244" t="s">
        <v>3297</v>
      </c>
      <c r="K169" s="244" t="str">
        <f>IF(J169="","",VLOOKUP(J169,'Cost Categories'!$A$70:$B$85,2,FALSE))</f>
        <v>Mixed</v>
      </c>
      <c r="L169" s="244" t="s">
        <v>3297</v>
      </c>
      <c r="M169" s="244" t="str">
        <f>IF(L169="","",VLOOKUP(L169,'Cost Categories'!$A$112:$B$133,2,FALSE))</f>
        <v>Mixed</v>
      </c>
      <c r="N169" s="256" t="s">
        <v>22</v>
      </c>
      <c r="O169" s="260" t="s">
        <v>13</v>
      </c>
      <c r="P169" s="256" t="s">
        <v>3416</v>
      </c>
      <c r="Q169" s="253" t="s">
        <v>3372</v>
      </c>
      <c r="R169" s="253" t="s">
        <v>13</v>
      </c>
      <c r="S169" s="256" t="s">
        <v>111</v>
      </c>
      <c r="T169" s="256" t="s">
        <v>1740</v>
      </c>
      <c r="U169" s="244" t="s">
        <v>1087</v>
      </c>
      <c r="V169" s="244" t="s">
        <v>1309</v>
      </c>
      <c r="W169" s="244" t="s">
        <v>217</v>
      </c>
      <c r="X169" s="246">
        <v>59.53</v>
      </c>
      <c r="Y169" s="246" t="s">
        <v>6</v>
      </c>
      <c r="Z169" s="246" t="s">
        <v>6</v>
      </c>
      <c r="AA169" s="246" t="s">
        <v>6</v>
      </c>
      <c r="AB169" s="246" t="s">
        <v>6</v>
      </c>
      <c r="AC169" s="246" t="s">
        <v>6</v>
      </c>
      <c r="AD169" s="246" t="s">
        <v>6</v>
      </c>
      <c r="AE169" s="348">
        <v>50</v>
      </c>
      <c r="AF169" s="348" t="s">
        <v>3732</v>
      </c>
      <c r="AG169" s="244" t="s">
        <v>110</v>
      </c>
      <c r="AI169" s="246" t="s">
        <v>6</v>
      </c>
      <c r="AJ169" s="257" t="s">
        <v>6</v>
      </c>
      <c r="AK169" s="246" t="s">
        <v>6</v>
      </c>
      <c r="AL169" s="246" t="s">
        <v>6</v>
      </c>
      <c r="AM169" s="246" t="s">
        <v>6</v>
      </c>
      <c r="AN169" s="258">
        <v>150</v>
      </c>
      <c r="AO169" s="258">
        <v>6</v>
      </c>
      <c r="AP169" s="244" t="s">
        <v>1708</v>
      </c>
      <c r="AQ169" s="244" t="s">
        <v>184</v>
      </c>
      <c r="AR169" s="250" t="s">
        <v>6</v>
      </c>
      <c r="AS169" s="250" t="s">
        <v>6</v>
      </c>
      <c r="AT169" s="250" t="s">
        <v>184</v>
      </c>
      <c r="AU169" s="250" t="s">
        <v>184</v>
      </c>
      <c r="AV169" s="250" t="s">
        <v>1305</v>
      </c>
      <c r="AW169" s="252" t="s">
        <v>13</v>
      </c>
      <c r="AX169" s="252" t="s">
        <v>6</v>
      </c>
      <c r="AY169" s="252" t="s">
        <v>13</v>
      </c>
      <c r="AZ169" s="252" t="s">
        <v>6</v>
      </c>
      <c r="BA169" s="244" t="s">
        <v>381</v>
      </c>
      <c r="BB169" s="244" t="s">
        <v>119</v>
      </c>
      <c r="BC169" s="244" t="s">
        <v>22</v>
      </c>
      <c r="BD169" s="244" t="s">
        <v>119</v>
      </c>
      <c r="BE169" s="244" t="s">
        <v>259</v>
      </c>
      <c r="BF169" s="244" t="s">
        <v>119</v>
      </c>
      <c r="BG169" s="252" t="s">
        <v>6</v>
      </c>
      <c r="BH169" s="252" t="s">
        <v>6</v>
      </c>
      <c r="BI169" s="252" t="s">
        <v>134</v>
      </c>
      <c r="BJ169" s="252" t="s">
        <v>119</v>
      </c>
      <c r="BK169" s="252" t="s">
        <v>13</v>
      </c>
      <c r="BL169" s="252" t="s">
        <v>13</v>
      </c>
      <c r="BM169" s="250" t="s">
        <v>41</v>
      </c>
      <c r="BN169" s="250" t="s">
        <v>119</v>
      </c>
      <c r="BO169" s="250" t="s">
        <v>13</v>
      </c>
      <c r="BP169" s="250" t="s">
        <v>13</v>
      </c>
      <c r="BQ169" s="250" t="s">
        <v>167</v>
      </c>
      <c r="BR169" s="250" t="s">
        <v>118</v>
      </c>
      <c r="BS169" s="250" t="s">
        <v>41</v>
      </c>
      <c r="BT169" s="250" t="s">
        <v>119</v>
      </c>
      <c r="BU169" s="255" t="s">
        <v>13</v>
      </c>
      <c r="BV169" s="250" t="s">
        <v>119</v>
      </c>
      <c r="BW169" s="244" t="s">
        <v>209</v>
      </c>
      <c r="BX169" s="250" t="s">
        <v>119</v>
      </c>
      <c r="BY169" s="244" t="s">
        <v>13</v>
      </c>
      <c r="BZ169" s="250" t="s">
        <v>119</v>
      </c>
      <c r="CA169" s="244" t="s">
        <v>184</v>
      </c>
      <c r="CB169" s="244" t="s">
        <v>303</v>
      </c>
      <c r="CC169" s="244" t="s">
        <v>912</v>
      </c>
      <c r="CD169" s="244" t="s">
        <v>118</v>
      </c>
    </row>
    <row r="170" spans="1:82" s="244" customFormat="1" ht="46.5" x14ac:dyDescent="0.35">
      <c r="A170" s="259" t="s">
        <v>1763</v>
      </c>
      <c r="B170" s="259" t="s">
        <v>2880</v>
      </c>
      <c r="C170" s="244" t="s">
        <v>1538</v>
      </c>
      <c r="D170" s="259" t="s">
        <v>1567</v>
      </c>
      <c r="E170" s="256" t="s">
        <v>304</v>
      </c>
      <c r="F170" s="244" t="s">
        <v>2674</v>
      </c>
      <c r="G170" s="256" t="s">
        <v>1739</v>
      </c>
      <c r="H170" s="244" t="s">
        <v>407</v>
      </c>
      <c r="I170" s="244" t="str">
        <f>IF(H170="","",VLOOKUP(H170,'Cost Categories'!$A$1:$B$66,2,FALSE))</f>
        <v>Recurring goods</v>
      </c>
      <c r="J170" s="244" t="s">
        <v>3288</v>
      </c>
      <c r="K170" s="244" t="str">
        <f>IF(J170="","",VLOOKUP(J170,'Cost Categories'!$A$70:$B$85,2,FALSE))</f>
        <v>Recurrent - other</v>
      </c>
      <c r="L170" s="244" t="s">
        <v>3417</v>
      </c>
      <c r="M170" s="244" t="str">
        <f>IF(L170="","",VLOOKUP(L170,'Cost Categories'!$A$112:$B$133,2,FALSE))</f>
        <v>Primary service delivery</v>
      </c>
      <c r="N170" s="256" t="s">
        <v>3368</v>
      </c>
      <c r="O170" s="260" t="s">
        <v>1245</v>
      </c>
      <c r="P170" s="256" t="s">
        <v>3371</v>
      </c>
      <c r="Q170" s="253" t="s">
        <v>3372</v>
      </c>
      <c r="R170" s="253" t="s">
        <v>13</v>
      </c>
      <c r="S170" s="256" t="s">
        <v>1612</v>
      </c>
      <c r="T170" s="256" t="s">
        <v>1740</v>
      </c>
      <c r="U170" s="244" t="s">
        <v>1087</v>
      </c>
      <c r="V170" s="244" t="s">
        <v>1309</v>
      </c>
      <c r="W170" s="244" t="s">
        <v>217</v>
      </c>
      <c r="X170" s="246">
        <v>10</v>
      </c>
      <c r="Y170" s="246" t="s">
        <v>6</v>
      </c>
      <c r="Z170" s="246" t="s">
        <v>6</v>
      </c>
      <c r="AA170" s="246" t="s">
        <v>6</v>
      </c>
      <c r="AB170" s="246" t="s">
        <v>6</v>
      </c>
      <c r="AC170" s="246" t="s">
        <v>6</v>
      </c>
      <c r="AD170" s="246" t="s">
        <v>6</v>
      </c>
      <c r="AE170" s="348">
        <v>500</v>
      </c>
      <c r="AF170" s="348" t="s">
        <v>3732</v>
      </c>
      <c r="AG170" s="244" t="s">
        <v>6</v>
      </c>
      <c r="AI170" s="246" t="s">
        <v>6</v>
      </c>
      <c r="AJ170" s="257" t="s">
        <v>6</v>
      </c>
      <c r="AK170" s="246" t="s">
        <v>6</v>
      </c>
      <c r="AL170" s="246" t="s">
        <v>6</v>
      </c>
      <c r="AM170" s="246" t="s">
        <v>6</v>
      </c>
      <c r="AN170" s="258">
        <v>500</v>
      </c>
      <c r="AO170" s="258">
        <v>12</v>
      </c>
      <c r="AP170" s="244" t="s">
        <v>1737</v>
      </c>
      <c r="AQ170" s="244" t="s">
        <v>184</v>
      </c>
      <c r="AR170" s="250" t="s">
        <v>6</v>
      </c>
      <c r="AS170" s="250" t="s">
        <v>6</v>
      </c>
      <c r="AT170" s="250" t="s">
        <v>184</v>
      </c>
      <c r="AU170" s="250" t="s">
        <v>184</v>
      </c>
      <c r="AV170" s="250" t="s">
        <v>1305</v>
      </c>
      <c r="AW170" s="252" t="s">
        <v>1764</v>
      </c>
      <c r="AX170" s="252" t="s">
        <v>118</v>
      </c>
      <c r="AY170" s="252" t="s">
        <v>1765</v>
      </c>
      <c r="AZ170" s="252" t="s">
        <v>118</v>
      </c>
      <c r="BA170" s="244" t="s">
        <v>381</v>
      </c>
      <c r="BB170" s="244" t="s">
        <v>119</v>
      </c>
      <c r="BC170" s="244" t="s">
        <v>383</v>
      </c>
      <c r="BD170" s="244" t="s">
        <v>119</v>
      </c>
      <c r="BE170" s="244" t="s">
        <v>259</v>
      </c>
      <c r="BF170" s="244" t="s">
        <v>119</v>
      </c>
      <c r="BG170" s="252" t="s">
        <v>6</v>
      </c>
      <c r="BH170" s="252" t="s">
        <v>6</v>
      </c>
      <c r="BI170" s="252" t="s">
        <v>134</v>
      </c>
      <c r="BJ170" s="252" t="s">
        <v>119</v>
      </c>
      <c r="BK170" s="252" t="s">
        <v>13</v>
      </c>
      <c r="BL170" s="252" t="s">
        <v>13</v>
      </c>
      <c r="BM170" s="250" t="s">
        <v>41</v>
      </c>
      <c r="BN170" s="250" t="s">
        <v>119</v>
      </c>
      <c r="BO170" s="250" t="s">
        <v>13</v>
      </c>
      <c r="BP170" s="250" t="s">
        <v>13</v>
      </c>
      <c r="BQ170" s="250" t="s">
        <v>167</v>
      </c>
      <c r="BR170" s="250" t="s">
        <v>118</v>
      </c>
      <c r="BS170" s="250" t="s">
        <v>41</v>
      </c>
      <c r="BT170" s="250" t="s">
        <v>119</v>
      </c>
      <c r="BU170" s="255" t="s">
        <v>13</v>
      </c>
      <c r="BV170" s="250" t="s">
        <v>119</v>
      </c>
      <c r="BW170" s="244" t="s">
        <v>209</v>
      </c>
      <c r="BX170" s="250" t="s">
        <v>119</v>
      </c>
      <c r="BY170" s="244" t="s">
        <v>13</v>
      </c>
      <c r="BZ170" s="250" t="s">
        <v>119</v>
      </c>
      <c r="CA170" s="244" t="s">
        <v>184</v>
      </c>
      <c r="CB170" s="244" t="s">
        <v>303</v>
      </c>
      <c r="CC170" s="244" t="s">
        <v>912</v>
      </c>
      <c r="CD170" s="244" t="s">
        <v>118</v>
      </c>
    </row>
    <row r="171" spans="1:82" s="244" customFormat="1" ht="46.5" x14ac:dyDescent="0.35">
      <c r="A171" s="259" t="s">
        <v>1763</v>
      </c>
      <c r="B171" s="259" t="s">
        <v>2880</v>
      </c>
      <c r="C171" s="244" t="s">
        <v>1548</v>
      </c>
      <c r="D171" s="259" t="s">
        <v>1567</v>
      </c>
      <c r="E171" s="256" t="s">
        <v>304</v>
      </c>
      <c r="F171" s="244" t="s">
        <v>2674</v>
      </c>
      <c r="G171" s="256" t="s">
        <v>1743</v>
      </c>
      <c r="H171" s="244" t="s">
        <v>1623</v>
      </c>
      <c r="I171" s="244" t="str">
        <f>IF(H171="","",VLOOKUP(H171,'Cost Categories'!$A$1:$B$66,2,FALSE))</f>
        <v>Recurring goods</v>
      </c>
      <c r="J171" s="244" t="s">
        <v>3288</v>
      </c>
      <c r="K171" s="244" t="str">
        <f>IF(J171="","",VLOOKUP(J171,'Cost Categories'!$A$70:$B$85,2,FALSE))</f>
        <v>Recurrent - other</v>
      </c>
      <c r="L171" s="244" t="s">
        <v>3307</v>
      </c>
      <c r="M171" s="244" t="str">
        <f>IF(L171="","",VLOOKUP(L171,'Cost Categories'!$A$112:$B$133,2,FALSE))</f>
        <v>Primary service delivery</v>
      </c>
      <c r="N171" s="256" t="s">
        <v>3368</v>
      </c>
      <c r="O171" s="260" t="s">
        <v>1245</v>
      </c>
      <c r="P171" s="256" t="s">
        <v>3371</v>
      </c>
      <c r="Q171" s="253" t="s">
        <v>3372</v>
      </c>
      <c r="R171" s="253" t="s">
        <v>13</v>
      </c>
      <c r="S171" s="256" t="s">
        <v>111</v>
      </c>
      <c r="T171" s="256" t="s">
        <v>1740</v>
      </c>
      <c r="U171" s="244" t="s">
        <v>1087</v>
      </c>
      <c r="V171" s="244" t="s">
        <v>1309</v>
      </c>
      <c r="W171" s="244" t="s">
        <v>217</v>
      </c>
      <c r="X171" s="246">
        <v>13.48</v>
      </c>
      <c r="Y171" s="246" t="s">
        <v>6</v>
      </c>
      <c r="Z171" s="246" t="s">
        <v>6</v>
      </c>
      <c r="AA171" s="246" t="s">
        <v>6</v>
      </c>
      <c r="AB171" s="246" t="s">
        <v>6</v>
      </c>
      <c r="AC171" s="246" t="s">
        <v>6</v>
      </c>
      <c r="AD171" s="246" t="s">
        <v>6</v>
      </c>
      <c r="AE171" s="348">
        <v>500</v>
      </c>
      <c r="AF171" s="348" t="s">
        <v>3732</v>
      </c>
      <c r="AG171" s="244" t="s">
        <v>6</v>
      </c>
      <c r="AI171" s="246" t="s">
        <v>6</v>
      </c>
      <c r="AJ171" s="257" t="s">
        <v>6</v>
      </c>
      <c r="AK171" s="246" t="s">
        <v>6</v>
      </c>
      <c r="AL171" s="246" t="s">
        <v>6</v>
      </c>
      <c r="AM171" s="246" t="s">
        <v>6</v>
      </c>
      <c r="AN171" s="258">
        <v>500</v>
      </c>
      <c r="AO171" s="258">
        <v>12</v>
      </c>
      <c r="AP171" s="244" t="s">
        <v>1737</v>
      </c>
      <c r="AQ171" s="244" t="s">
        <v>184</v>
      </c>
      <c r="AR171" s="250" t="s">
        <v>6</v>
      </c>
      <c r="AS171" s="250" t="s">
        <v>6</v>
      </c>
      <c r="AT171" s="250" t="s">
        <v>184</v>
      </c>
      <c r="AU171" s="250" t="s">
        <v>184</v>
      </c>
      <c r="AV171" s="250" t="s">
        <v>1305</v>
      </c>
      <c r="AW171" s="252" t="s">
        <v>6</v>
      </c>
      <c r="AX171" s="252" t="s">
        <v>6</v>
      </c>
      <c r="AY171" s="252" t="s">
        <v>1765</v>
      </c>
      <c r="AZ171" s="252" t="s">
        <v>118</v>
      </c>
      <c r="BA171" s="244" t="s">
        <v>381</v>
      </c>
      <c r="BB171" s="244" t="s">
        <v>119</v>
      </c>
      <c r="BC171" s="244" t="s">
        <v>384</v>
      </c>
      <c r="BD171" s="244" t="s">
        <v>119</v>
      </c>
      <c r="BE171" s="244" t="s">
        <v>259</v>
      </c>
      <c r="BF171" s="244" t="s">
        <v>119</v>
      </c>
      <c r="BG171" s="252" t="s">
        <v>6</v>
      </c>
      <c r="BH171" s="252" t="s">
        <v>6</v>
      </c>
      <c r="BI171" s="252" t="s">
        <v>134</v>
      </c>
      <c r="BJ171" s="252" t="s">
        <v>119</v>
      </c>
      <c r="BK171" s="252" t="s">
        <v>13</v>
      </c>
      <c r="BL171" s="252" t="s">
        <v>13</v>
      </c>
      <c r="BM171" s="250" t="s">
        <v>41</v>
      </c>
      <c r="BN171" s="250" t="s">
        <v>119</v>
      </c>
      <c r="BO171" s="250" t="s">
        <v>13</v>
      </c>
      <c r="BP171" s="250" t="s">
        <v>13</v>
      </c>
      <c r="BQ171" s="250" t="s">
        <v>167</v>
      </c>
      <c r="BR171" s="250" t="s">
        <v>118</v>
      </c>
      <c r="BS171" s="250" t="s">
        <v>41</v>
      </c>
      <c r="BT171" s="250" t="s">
        <v>119</v>
      </c>
      <c r="BU171" s="255" t="s">
        <v>13</v>
      </c>
      <c r="BV171" s="250" t="s">
        <v>119</v>
      </c>
      <c r="BW171" s="244" t="s">
        <v>209</v>
      </c>
      <c r="BX171" s="250" t="s">
        <v>119</v>
      </c>
      <c r="BY171" s="244" t="s">
        <v>13</v>
      </c>
      <c r="BZ171" s="250" t="s">
        <v>119</v>
      </c>
      <c r="CA171" s="244" t="s">
        <v>184</v>
      </c>
      <c r="CB171" s="244" t="s">
        <v>303</v>
      </c>
      <c r="CC171" s="244" t="s">
        <v>912</v>
      </c>
      <c r="CD171" s="244" t="s">
        <v>118</v>
      </c>
    </row>
    <row r="172" spans="1:82" s="244" customFormat="1" ht="31" x14ac:dyDescent="0.35">
      <c r="A172" s="259" t="s">
        <v>1763</v>
      </c>
      <c r="B172" s="259" t="s">
        <v>2880</v>
      </c>
      <c r="C172" s="244" t="s">
        <v>356</v>
      </c>
      <c r="D172" s="259" t="s">
        <v>1567</v>
      </c>
      <c r="E172" s="256" t="s">
        <v>304</v>
      </c>
      <c r="F172" s="244" t="s">
        <v>2674</v>
      </c>
      <c r="G172" s="244" t="s">
        <v>1746</v>
      </c>
      <c r="H172" s="244" t="s">
        <v>1317</v>
      </c>
      <c r="I172" s="244" t="str">
        <f>IF(H172="","",VLOOKUP(H172,'Cost Categories'!$A$1:$B$66,2,FALSE))</f>
        <v>Capital</v>
      </c>
      <c r="J172" s="244" t="s">
        <v>3276</v>
      </c>
      <c r="K172" s="244" t="str">
        <f>IF(J172="","",VLOOKUP(J172,'Cost Categories'!$A$70:$B$85,2,FALSE))</f>
        <v>Capital</v>
      </c>
      <c r="L172" s="244" t="s">
        <v>3324</v>
      </c>
      <c r="M172" s="244" t="str">
        <f>IF(L172="","",VLOOKUP(L172,'Cost Categories'!$A$112:$B$133,2,FALSE))</f>
        <v>Operational</v>
      </c>
      <c r="N172" s="256" t="s">
        <v>3368</v>
      </c>
      <c r="O172" s="260" t="s">
        <v>1245</v>
      </c>
      <c r="P172" s="256" t="s">
        <v>3370</v>
      </c>
      <c r="Q172" s="253" t="s">
        <v>3372</v>
      </c>
      <c r="R172" s="253" t="s">
        <v>13</v>
      </c>
      <c r="S172" s="256" t="s">
        <v>111</v>
      </c>
      <c r="T172" s="256" t="s">
        <v>1740</v>
      </c>
      <c r="U172" s="244" t="s">
        <v>1087</v>
      </c>
      <c r="V172" s="244" t="s">
        <v>1309</v>
      </c>
      <c r="W172" s="244" t="s">
        <v>217</v>
      </c>
      <c r="X172" s="246">
        <v>0.27</v>
      </c>
      <c r="Y172" s="246" t="s">
        <v>6</v>
      </c>
      <c r="Z172" s="246" t="s">
        <v>6</v>
      </c>
      <c r="AA172" s="246" t="s">
        <v>6</v>
      </c>
      <c r="AB172" s="246" t="s">
        <v>6</v>
      </c>
      <c r="AC172" s="246" t="s">
        <v>6</v>
      </c>
      <c r="AD172" s="246" t="s">
        <v>6</v>
      </c>
      <c r="AE172" s="348">
        <v>500</v>
      </c>
      <c r="AF172" s="348" t="s">
        <v>3732</v>
      </c>
      <c r="AG172" s="244" t="s">
        <v>6</v>
      </c>
      <c r="AI172" s="246" t="s">
        <v>6</v>
      </c>
      <c r="AJ172" s="257" t="s">
        <v>6</v>
      </c>
      <c r="AK172" s="246" t="s">
        <v>6</v>
      </c>
      <c r="AL172" s="246" t="s">
        <v>6</v>
      </c>
      <c r="AM172" s="246" t="s">
        <v>6</v>
      </c>
      <c r="AN172" s="258">
        <v>500</v>
      </c>
      <c r="AO172" s="258">
        <v>12</v>
      </c>
      <c r="AP172" s="244" t="s">
        <v>1737</v>
      </c>
      <c r="AQ172" s="244" t="s">
        <v>184</v>
      </c>
      <c r="AR172" s="250" t="s">
        <v>6</v>
      </c>
      <c r="AS172" s="250" t="s">
        <v>6</v>
      </c>
      <c r="AT172" s="250" t="s">
        <v>184</v>
      </c>
      <c r="AU172" s="250" t="s">
        <v>184</v>
      </c>
      <c r="AV172" s="250" t="s">
        <v>1305</v>
      </c>
      <c r="AW172" s="252" t="s">
        <v>6</v>
      </c>
      <c r="AX172" s="252" t="s">
        <v>6</v>
      </c>
      <c r="AY172" s="252" t="s">
        <v>1765</v>
      </c>
      <c r="AZ172" s="252" t="s">
        <v>118</v>
      </c>
      <c r="BA172" s="244" t="s">
        <v>381</v>
      </c>
      <c r="BB172" s="244" t="s">
        <v>119</v>
      </c>
      <c r="BC172" s="244" t="s">
        <v>384</v>
      </c>
      <c r="BD172" s="244" t="s">
        <v>119</v>
      </c>
      <c r="BE172" s="244" t="s">
        <v>259</v>
      </c>
      <c r="BF172" s="244" t="s">
        <v>119</v>
      </c>
      <c r="BG172" s="252" t="s">
        <v>6</v>
      </c>
      <c r="BH172" s="252" t="s">
        <v>6</v>
      </c>
      <c r="BI172" s="252" t="s">
        <v>134</v>
      </c>
      <c r="BJ172" s="252" t="s">
        <v>119</v>
      </c>
      <c r="BK172" s="252" t="s">
        <v>13</v>
      </c>
      <c r="BL172" s="252" t="s">
        <v>13</v>
      </c>
      <c r="BM172" s="250" t="s">
        <v>41</v>
      </c>
      <c r="BN172" s="250" t="s">
        <v>119</v>
      </c>
      <c r="BO172" s="250" t="s">
        <v>13</v>
      </c>
      <c r="BP172" s="250" t="s">
        <v>13</v>
      </c>
      <c r="BQ172" s="250" t="s">
        <v>167</v>
      </c>
      <c r="BR172" s="250" t="s">
        <v>118</v>
      </c>
      <c r="BS172" s="250" t="s">
        <v>41</v>
      </c>
      <c r="BT172" s="250" t="s">
        <v>119</v>
      </c>
      <c r="BU172" s="255" t="s">
        <v>13</v>
      </c>
      <c r="BV172" s="250" t="s">
        <v>119</v>
      </c>
      <c r="BW172" s="244" t="s">
        <v>209</v>
      </c>
      <c r="BX172" s="250" t="s">
        <v>119</v>
      </c>
      <c r="BY172" s="244" t="s">
        <v>13</v>
      </c>
      <c r="BZ172" s="250" t="s">
        <v>119</v>
      </c>
      <c r="CA172" s="244" t="s">
        <v>184</v>
      </c>
      <c r="CB172" s="244" t="s">
        <v>303</v>
      </c>
      <c r="CC172" s="244" t="s">
        <v>912</v>
      </c>
      <c r="CD172" s="244" t="s">
        <v>118</v>
      </c>
    </row>
    <row r="173" spans="1:82" s="244" customFormat="1" ht="31" x14ac:dyDescent="0.35">
      <c r="A173" s="259" t="s">
        <v>1763</v>
      </c>
      <c r="B173" s="259" t="s">
        <v>2880</v>
      </c>
      <c r="C173" s="244" t="s">
        <v>1555</v>
      </c>
      <c r="D173" s="259" t="s">
        <v>1567</v>
      </c>
      <c r="E173" s="256" t="s">
        <v>304</v>
      </c>
      <c r="F173" s="244" t="s">
        <v>2674</v>
      </c>
      <c r="G173" s="256" t="s">
        <v>1766</v>
      </c>
      <c r="H173" s="244" t="s">
        <v>1916</v>
      </c>
      <c r="I173" s="244" t="str">
        <f>IF(H173="","",VLOOKUP(H173,'Cost Categories'!$A$1:$B$66,2,FALSE))</f>
        <v>Facility</v>
      </c>
      <c r="J173" s="244" t="s">
        <v>3297</v>
      </c>
      <c r="K173" s="244" t="str">
        <f>IF(J173="","",VLOOKUP(J173,'Cost Categories'!$A$70:$B$85,2,FALSE))</f>
        <v>Mixed</v>
      </c>
      <c r="L173" s="244" t="s">
        <v>3324</v>
      </c>
      <c r="M173" s="244" t="str">
        <f>IF(L173="","",VLOOKUP(L173,'Cost Categories'!$A$112:$B$133,2,FALSE))</f>
        <v>Operational</v>
      </c>
      <c r="N173" s="256" t="s">
        <v>3368</v>
      </c>
      <c r="O173" s="260" t="s">
        <v>13</v>
      </c>
      <c r="P173" s="256" t="s">
        <v>3370</v>
      </c>
      <c r="Q173" s="253" t="s">
        <v>3372</v>
      </c>
      <c r="R173" s="253" t="s">
        <v>13</v>
      </c>
      <c r="S173" s="256" t="s">
        <v>111</v>
      </c>
      <c r="T173" s="256" t="s">
        <v>1740</v>
      </c>
      <c r="U173" s="244" t="s">
        <v>1087</v>
      </c>
      <c r="V173" s="244" t="s">
        <v>1309</v>
      </c>
      <c r="W173" s="244" t="s">
        <v>217</v>
      </c>
      <c r="X173" s="246">
        <v>1.8</v>
      </c>
      <c r="Y173" s="246" t="s">
        <v>6</v>
      </c>
      <c r="Z173" s="246" t="s">
        <v>6</v>
      </c>
      <c r="AA173" s="246" t="s">
        <v>6</v>
      </c>
      <c r="AB173" s="246" t="s">
        <v>6</v>
      </c>
      <c r="AC173" s="246" t="s">
        <v>6</v>
      </c>
      <c r="AD173" s="246" t="s">
        <v>6</v>
      </c>
      <c r="AE173" s="348">
        <v>500</v>
      </c>
      <c r="AF173" s="348" t="s">
        <v>3732</v>
      </c>
      <c r="AG173" s="244" t="s">
        <v>6</v>
      </c>
      <c r="AI173" s="246" t="s">
        <v>6</v>
      </c>
      <c r="AJ173" s="257" t="s">
        <v>6</v>
      </c>
      <c r="AK173" s="246" t="s">
        <v>6</v>
      </c>
      <c r="AL173" s="246" t="s">
        <v>6</v>
      </c>
      <c r="AM173" s="246" t="s">
        <v>6</v>
      </c>
      <c r="AN173" s="258">
        <v>500</v>
      </c>
      <c r="AO173" s="258">
        <v>12</v>
      </c>
      <c r="AP173" s="244" t="s">
        <v>1737</v>
      </c>
      <c r="AQ173" s="244" t="s">
        <v>184</v>
      </c>
      <c r="AR173" s="250" t="s">
        <v>6</v>
      </c>
      <c r="AS173" s="250" t="s">
        <v>6</v>
      </c>
      <c r="AT173" s="250" t="s">
        <v>184</v>
      </c>
      <c r="AU173" s="250" t="s">
        <v>184</v>
      </c>
      <c r="AV173" s="250" t="s">
        <v>1305</v>
      </c>
      <c r="AW173" s="252" t="s">
        <v>1767</v>
      </c>
      <c r="AX173" s="252" t="s">
        <v>118</v>
      </c>
      <c r="AY173" s="250" t="s">
        <v>1768</v>
      </c>
      <c r="AZ173" s="250" t="s">
        <v>118</v>
      </c>
      <c r="BA173" s="244" t="s">
        <v>381</v>
      </c>
      <c r="BB173" s="244" t="s">
        <v>119</v>
      </c>
      <c r="BC173" s="244" t="s">
        <v>384</v>
      </c>
      <c r="BD173" s="244" t="s">
        <v>119</v>
      </c>
      <c r="BE173" s="244" t="s">
        <v>259</v>
      </c>
      <c r="BF173" s="244" t="s">
        <v>119</v>
      </c>
      <c r="BG173" s="252" t="s">
        <v>6</v>
      </c>
      <c r="BH173" s="252" t="s">
        <v>6</v>
      </c>
      <c r="BI173" s="252" t="s">
        <v>134</v>
      </c>
      <c r="BJ173" s="252" t="s">
        <v>119</v>
      </c>
      <c r="BK173" s="252" t="s">
        <v>13</v>
      </c>
      <c r="BL173" s="252" t="s">
        <v>13</v>
      </c>
      <c r="BM173" s="250" t="s">
        <v>41</v>
      </c>
      <c r="BN173" s="250" t="s">
        <v>119</v>
      </c>
      <c r="BO173" s="250" t="s">
        <v>13</v>
      </c>
      <c r="BP173" s="250" t="s">
        <v>13</v>
      </c>
      <c r="BQ173" s="250" t="s">
        <v>167</v>
      </c>
      <c r="BR173" s="250" t="s">
        <v>118</v>
      </c>
      <c r="BS173" s="250" t="s">
        <v>41</v>
      </c>
      <c r="BT173" s="250" t="s">
        <v>119</v>
      </c>
      <c r="BU173" s="255" t="s">
        <v>13</v>
      </c>
      <c r="BV173" s="250" t="s">
        <v>119</v>
      </c>
      <c r="BW173" s="244" t="s">
        <v>209</v>
      </c>
      <c r="BX173" s="250" t="s">
        <v>119</v>
      </c>
      <c r="BY173" s="244" t="s">
        <v>13</v>
      </c>
      <c r="BZ173" s="250" t="s">
        <v>119</v>
      </c>
      <c r="CA173" s="244" t="s">
        <v>184</v>
      </c>
      <c r="CB173" s="244" t="s">
        <v>303</v>
      </c>
      <c r="CC173" s="244" t="s">
        <v>912</v>
      </c>
      <c r="CD173" s="244" t="s">
        <v>118</v>
      </c>
    </row>
    <row r="174" spans="1:82" s="244" customFormat="1" ht="31" x14ac:dyDescent="0.35">
      <c r="A174" s="259" t="s">
        <v>1763</v>
      </c>
      <c r="B174" s="259" t="s">
        <v>2880</v>
      </c>
      <c r="C174" s="244" t="s">
        <v>1540</v>
      </c>
      <c r="D174" s="259" t="s">
        <v>1567</v>
      </c>
      <c r="E174" s="256" t="s">
        <v>304</v>
      </c>
      <c r="F174" s="244" t="s">
        <v>2674</v>
      </c>
      <c r="G174" s="256" t="s">
        <v>1</v>
      </c>
      <c r="H174" s="244" t="s">
        <v>3351</v>
      </c>
      <c r="I174" s="244" t="str">
        <f>IF(H174="","",VLOOKUP(H174,'Cost Categories'!$A$1:$B$66,2,FALSE))</f>
        <v>Personnel</v>
      </c>
      <c r="J174" s="244" t="s">
        <v>3271</v>
      </c>
      <c r="K174" s="244" t="str">
        <f>IF(J174="","",VLOOKUP(J174,'Cost Categories'!$A$70:$B$85,2,FALSE))</f>
        <v>Personnel</v>
      </c>
      <c r="L174" s="244" t="s">
        <v>3307</v>
      </c>
      <c r="M174" s="244" t="str">
        <f>IF(L174="","",VLOOKUP(L174,'Cost Categories'!$A$112:$B$133,2,FALSE))</f>
        <v>Primary service delivery</v>
      </c>
      <c r="N174" s="256" t="s">
        <v>3368</v>
      </c>
      <c r="O174" s="260" t="s">
        <v>13</v>
      </c>
      <c r="P174" s="256" t="s">
        <v>3369</v>
      </c>
      <c r="Q174" s="253" t="s">
        <v>3372</v>
      </c>
      <c r="R174" s="253" t="s">
        <v>13</v>
      </c>
      <c r="S174" s="256" t="s">
        <v>517</v>
      </c>
      <c r="T174" s="256" t="s">
        <v>1740</v>
      </c>
      <c r="U174" s="244" t="s">
        <v>1087</v>
      </c>
      <c r="V174" s="244" t="s">
        <v>1309</v>
      </c>
      <c r="W174" s="244" t="s">
        <v>217</v>
      </c>
      <c r="X174" s="246">
        <v>10.57</v>
      </c>
      <c r="Y174" s="246" t="s">
        <v>6</v>
      </c>
      <c r="Z174" s="246" t="s">
        <v>6</v>
      </c>
      <c r="AA174" s="246" t="s">
        <v>6</v>
      </c>
      <c r="AB174" s="246" t="s">
        <v>6</v>
      </c>
      <c r="AC174" s="246" t="s">
        <v>6</v>
      </c>
      <c r="AD174" s="246" t="s">
        <v>6</v>
      </c>
      <c r="AE174" s="348">
        <v>500</v>
      </c>
      <c r="AF174" s="348" t="s">
        <v>3732</v>
      </c>
      <c r="AG174" s="244" t="s">
        <v>6</v>
      </c>
      <c r="AI174" s="261" t="s">
        <v>6</v>
      </c>
      <c r="AJ174" s="247" t="s">
        <v>6</v>
      </c>
      <c r="AK174" s="244" t="s">
        <v>6</v>
      </c>
      <c r="AL174" s="244" t="s">
        <v>6</v>
      </c>
      <c r="AM174" s="244" t="s">
        <v>6</v>
      </c>
      <c r="AN174" s="258">
        <v>500</v>
      </c>
      <c r="AO174" s="258">
        <v>12</v>
      </c>
      <c r="AP174" s="244" t="s">
        <v>1737</v>
      </c>
      <c r="AQ174" s="244" t="s">
        <v>184</v>
      </c>
      <c r="AR174" s="250" t="s">
        <v>6</v>
      </c>
      <c r="AS174" s="250" t="s">
        <v>6</v>
      </c>
      <c r="AT174" s="250" t="s">
        <v>184</v>
      </c>
      <c r="AU174" s="250" t="s">
        <v>184</v>
      </c>
      <c r="AV174" s="250" t="s">
        <v>1305</v>
      </c>
      <c r="AW174" s="250" t="s">
        <v>1769</v>
      </c>
      <c r="AX174" s="250" t="s">
        <v>118</v>
      </c>
      <c r="AY174" s="250" t="s">
        <v>1770</v>
      </c>
      <c r="AZ174" s="250" t="s">
        <v>118</v>
      </c>
      <c r="BA174" s="244" t="s">
        <v>381</v>
      </c>
      <c r="BB174" s="244" t="s">
        <v>119</v>
      </c>
      <c r="BC174" s="244" t="s">
        <v>383</v>
      </c>
      <c r="BD174" s="250" t="s">
        <v>119</v>
      </c>
      <c r="BE174" s="250" t="s">
        <v>259</v>
      </c>
      <c r="BF174" s="250" t="s">
        <v>119</v>
      </c>
      <c r="BG174" s="250" t="s">
        <v>6</v>
      </c>
      <c r="BH174" s="250" t="s">
        <v>6</v>
      </c>
      <c r="BI174" s="250" t="s">
        <v>134</v>
      </c>
      <c r="BJ174" s="250" t="s">
        <v>119</v>
      </c>
      <c r="BK174" s="252" t="s">
        <v>13</v>
      </c>
      <c r="BL174" s="250" t="s">
        <v>13</v>
      </c>
      <c r="BM174" s="250" t="s">
        <v>41</v>
      </c>
      <c r="BN174" s="250" t="s">
        <v>119</v>
      </c>
      <c r="BO174" s="250" t="s">
        <v>13</v>
      </c>
      <c r="BP174" s="250" t="s">
        <v>13</v>
      </c>
      <c r="BQ174" s="250" t="s">
        <v>167</v>
      </c>
      <c r="BR174" s="250" t="s">
        <v>118</v>
      </c>
      <c r="BS174" s="250" t="s">
        <v>41</v>
      </c>
      <c r="BT174" s="250" t="s">
        <v>119</v>
      </c>
      <c r="BU174" s="255" t="s">
        <v>13</v>
      </c>
      <c r="BV174" s="250" t="s">
        <v>119</v>
      </c>
      <c r="BW174" s="244" t="s">
        <v>209</v>
      </c>
      <c r="BX174" s="250" t="s">
        <v>119</v>
      </c>
      <c r="BY174" s="244" t="s">
        <v>13</v>
      </c>
      <c r="BZ174" s="250" t="s">
        <v>119</v>
      </c>
      <c r="CA174" s="244" t="s">
        <v>184</v>
      </c>
      <c r="CB174" s="244" t="s">
        <v>303</v>
      </c>
      <c r="CC174" s="244" t="s">
        <v>912</v>
      </c>
      <c r="CD174" s="244" t="s">
        <v>118</v>
      </c>
    </row>
    <row r="175" spans="1:82" s="244" customFormat="1" ht="31" x14ac:dyDescent="0.35">
      <c r="A175" s="259" t="s">
        <v>1763</v>
      </c>
      <c r="B175" s="259" t="s">
        <v>2880</v>
      </c>
      <c r="C175" s="244" t="s">
        <v>1561</v>
      </c>
      <c r="D175" s="259" t="s">
        <v>1567</v>
      </c>
      <c r="E175" s="256" t="s">
        <v>304</v>
      </c>
      <c r="F175" s="244" t="s">
        <v>2674</v>
      </c>
      <c r="G175" s="256" t="s">
        <v>3</v>
      </c>
      <c r="H175" s="244" t="s">
        <v>3</v>
      </c>
      <c r="I175" s="244" t="str">
        <f>IF(H175="","",VLOOKUP(H175,'Cost Categories'!$A$1:$B$66,2,FALSE))</f>
        <v>Recurring services</v>
      </c>
      <c r="J175" s="244" t="s">
        <v>3297</v>
      </c>
      <c r="K175" s="244" t="str">
        <f>IF(J175="","",VLOOKUP(J175,'Cost Categories'!$A$70:$B$85,2,FALSE))</f>
        <v>Mixed</v>
      </c>
      <c r="L175" s="244" t="s">
        <v>3</v>
      </c>
      <c r="M175" s="244" t="str">
        <f>IF(L175="","",VLOOKUP(L175,'Cost Categories'!$A$112:$B$133,2,FALSE))</f>
        <v>Operational</v>
      </c>
      <c r="N175" s="256" t="s">
        <v>3368</v>
      </c>
      <c r="O175" s="260" t="s">
        <v>13</v>
      </c>
      <c r="P175" s="256" t="s">
        <v>3369</v>
      </c>
      <c r="Q175" s="253" t="s">
        <v>3372</v>
      </c>
      <c r="R175" s="253" t="s">
        <v>13</v>
      </c>
      <c r="S175" s="256" t="s">
        <v>111</v>
      </c>
      <c r="T175" s="256" t="s">
        <v>1740</v>
      </c>
      <c r="U175" s="244" t="s">
        <v>1087</v>
      </c>
      <c r="V175" s="244" t="s">
        <v>1309</v>
      </c>
      <c r="W175" s="244" t="s">
        <v>217</v>
      </c>
      <c r="X175" s="246">
        <v>1.51</v>
      </c>
      <c r="Y175" s="246" t="s">
        <v>6</v>
      </c>
      <c r="Z175" s="246" t="s">
        <v>6</v>
      </c>
      <c r="AA175" s="246" t="s">
        <v>6</v>
      </c>
      <c r="AB175" s="246" t="s">
        <v>6</v>
      </c>
      <c r="AC175" s="246" t="s">
        <v>6</v>
      </c>
      <c r="AD175" s="246" t="s">
        <v>6</v>
      </c>
      <c r="AE175" s="348">
        <v>500</v>
      </c>
      <c r="AF175" s="348" t="s">
        <v>3732</v>
      </c>
      <c r="AG175" s="244" t="s">
        <v>6</v>
      </c>
      <c r="AI175" s="261" t="s">
        <v>6</v>
      </c>
      <c r="AJ175" s="247" t="s">
        <v>6</v>
      </c>
      <c r="AK175" s="244" t="s">
        <v>6</v>
      </c>
      <c r="AL175" s="244" t="s">
        <v>6</v>
      </c>
      <c r="AM175" s="244" t="s">
        <v>6</v>
      </c>
      <c r="AN175" s="258">
        <v>500</v>
      </c>
      <c r="AO175" s="258">
        <v>12</v>
      </c>
      <c r="AP175" s="244" t="s">
        <v>1737</v>
      </c>
      <c r="AQ175" s="244" t="s">
        <v>184</v>
      </c>
      <c r="AR175" s="250" t="s">
        <v>6</v>
      </c>
      <c r="AS175" s="250" t="s">
        <v>6</v>
      </c>
      <c r="AT175" s="250" t="s">
        <v>184</v>
      </c>
      <c r="AU175" s="250" t="s">
        <v>184</v>
      </c>
      <c r="AV175" s="250" t="s">
        <v>1305</v>
      </c>
      <c r="AW175" s="250" t="s">
        <v>1752</v>
      </c>
      <c r="AX175" s="250" t="s">
        <v>119</v>
      </c>
      <c r="AY175" s="250" t="s">
        <v>1771</v>
      </c>
      <c r="AZ175" s="250" t="s">
        <v>118</v>
      </c>
      <c r="BA175" s="244" t="s">
        <v>381</v>
      </c>
      <c r="BB175" s="244" t="s">
        <v>119</v>
      </c>
      <c r="BC175" s="244" t="s">
        <v>384</v>
      </c>
      <c r="BD175" s="250" t="s">
        <v>119</v>
      </c>
      <c r="BE175" s="250" t="s">
        <v>260</v>
      </c>
      <c r="BF175" s="250" t="s">
        <v>119</v>
      </c>
      <c r="BG175" s="250" t="s">
        <v>6</v>
      </c>
      <c r="BH175" s="250" t="s">
        <v>6</v>
      </c>
      <c r="BI175" s="250" t="s">
        <v>134</v>
      </c>
      <c r="BJ175" s="250" t="s">
        <v>119</v>
      </c>
      <c r="BK175" s="252" t="s">
        <v>13</v>
      </c>
      <c r="BL175" s="250" t="s">
        <v>13</v>
      </c>
      <c r="BM175" s="250" t="s">
        <v>41</v>
      </c>
      <c r="BN175" s="250" t="s">
        <v>119</v>
      </c>
      <c r="BO175" s="250" t="s">
        <v>13</v>
      </c>
      <c r="BP175" s="250" t="s">
        <v>13</v>
      </c>
      <c r="BQ175" s="250" t="s">
        <v>167</v>
      </c>
      <c r="BR175" s="250" t="s">
        <v>118</v>
      </c>
      <c r="BS175" s="250" t="s">
        <v>41</v>
      </c>
      <c r="BT175" s="250" t="s">
        <v>119</v>
      </c>
      <c r="BU175" s="255" t="s">
        <v>13</v>
      </c>
      <c r="BV175" s="250" t="s">
        <v>119</v>
      </c>
      <c r="BW175" s="244" t="s">
        <v>209</v>
      </c>
      <c r="BX175" s="250" t="s">
        <v>119</v>
      </c>
      <c r="BY175" s="244" t="s">
        <v>13</v>
      </c>
      <c r="BZ175" s="250" t="s">
        <v>119</v>
      </c>
      <c r="CA175" s="244" t="s">
        <v>184</v>
      </c>
      <c r="CB175" s="244" t="s">
        <v>303</v>
      </c>
      <c r="CC175" s="244" t="s">
        <v>912</v>
      </c>
      <c r="CD175" s="244" t="s">
        <v>118</v>
      </c>
    </row>
    <row r="176" spans="1:82" s="244" customFormat="1" ht="31" x14ac:dyDescent="0.35">
      <c r="A176" s="259" t="s">
        <v>1763</v>
      </c>
      <c r="B176" s="259" t="s">
        <v>2880</v>
      </c>
      <c r="C176" s="244" t="s">
        <v>1571</v>
      </c>
      <c r="D176" s="259" t="s">
        <v>358</v>
      </c>
      <c r="E176" s="256" t="s">
        <v>304</v>
      </c>
      <c r="F176" s="244" t="s">
        <v>2674</v>
      </c>
      <c r="G176" s="256" t="s">
        <v>1754</v>
      </c>
      <c r="H176" s="244" t="s">
        <v>3350</v>
      </c>
      <c r="I176" s="244" t="str">
        <f>IF(H176="","",VLOOKUP(H176,'Cost Categories'!$A$1:$B$66,2,FALSE))</f>
        <v>Capital</v>
      </c>
      <c r="J176" s="244" t="s">
        <v>3276</v>
      </c>
      <c r="K176" s="244" t="str">
        <f>IF(J176="","",VLOOKUP(J176,'Cost Categories'!$A$70:$B$85,2,FALSE))</f>
        <v>Capital</v>
      </c>
      <c r="L176" s="244" t="s">
        <v>3324</v>
      </c>
      <c r="M176" s="244" t="str">
        <f>IF(L176="","",VLOOKUP(L176,'Cost Categories'!$A$112:$B$133,2,FALSE))</f>
        <v>Operational</v>
      </c>
      <c r="N176" s="256" t="s">
        <v>3368</v>
      </c>
      <c r="O176" s="260" t="s">
        <v>1245</v>
      </c>
      <c r="P176" s="256" t="s">
        <v>3370</v>
      </c>
      <c r="Q176" s="253" t="s">
        <v>3372</v>
      </c>
      <c r="R176" s="253" t="s">
        <v>13</v>
      </c>
      <c r="S176" s="256" t="s">
        <v>111</v>
      </c>
      <c r="T176" s="256" t="s">
        <v>1740</v>
      </c>
      <c r="U176" s="244" t="s">
        <v>1087</v>
      </c>
      <c r="V176" s="244" t="s">
        <v>1309</v>
      </c>
      <c r="W176" s="244" t="s">
        <v>217</v>
      </c>
      <c r="X176" s="246">
        <v>0.08</v>
      </c>
      <c r="Y176" s="246" t="s">
        <v>6</v>
      </c>
      <c r="Z176" s="246" t="s">
        <v>6</v>
      </c>
      <c r="AA176" s="246" t="s">
        <v>6</v>
      </c>
      <c r="AB176" s="246" t="s">
        <v>6</v>
      </c>
      <c r="AC176" s="246" t="s">
        <v>6</v>
      </c>
      <c r="AD176" s="246" t="s">
        <v>6</v>
      </c>
      <c r="AE176" s="348">
        <v>500</v>
      </c>
      <c r="AF176" s="348" t="s">
        <v>3732</v>
      </c>
      <c r="AG176" s="244" t="s">
        <v>6</v>
      </c>
      <c r="AI176" s="261" t="s">
        <v>6</v>
      </c>
      <c r="AJ176" s="247" t="s">
        <v>6</v>
      </c>
      <c r="AK176" s="244" t="s">
        <v>6</v>
      </c>
      <c r="AL176" s="244" t="s">
        <v>6</v>
      </c>
      <c r="AM176" s="244" t="s">
        <v>6</v>
      </c>
      <c r="AN176" s="258">
        <v>500</v>
      </c>
      <c r="AO176" s="258">
        <v>12</v>
      </c>
      <c r="AP176" s="244" t="s">
        <v>1737</v>
      </c>
      <c r="AQ176" s="244" t="s">
        <v>184</v>
      </c>
      <c r="AR176" s="250" t="s">
        <v>6</v>
      </c>
      <c r="AS176" s="250" t="s">
        <v>6</v>
      </c>
      <c r="AT176" s="250" t="s">
        <v>184</v>
      </c>
      <c r="AU176" s="250" t="s">
        <v>184</v>
      </c>
      <c r="AV176" s="250" t="s">
        <v>1305</v>
      </c>
      <c r="AW176" s="250" t="s">
        <v>1755</v>
      </c>
      <c r="AX176" s="250" t="s">
        <v>118</v>
      </c>
      <c r="AY176" s="250" t="s">
        <v>1772</v>
      </c>
      <c r="AZ176" s="250" t="s">
        <v>118</v>
      </c>
      <c r="BA176" s="244" t="s">
        <v>381</v>
      </c>
      <c r="BB176" s="244" t="s">
        <v>119</v>
      </c>
      <c r="BC176" s="244" t="s">
        <v>384</v>
      </c>
      <c r="BD176" s="250" t="s">
        <v>119</v>
      </c>
      <c r="BE176" s="250" t="s">
        <v>259</v>
      </c>
      <c r="BF176" s="250" t="s">
        <v>119</v>
      </c>
      <c r="BG176" s="250" t="s">
        <v>6</v>
      </c>
      <c r="BH176" s="250" t="s">
        <v>6</v>
      </c>
      <c r="BI176" s="250" t="s">
        <v>134</v>
      </c>
      <c r="BJ176" s="250" t="s">
        <v>119</v>
      </c>
      <c r="BK176" s="252" t="s">
        <v>13</v>
      </c>
      <c r="BL176" s="250" t="s">
        <v>13</v>
      </c>
      <c r="BM176" s="250" t="s">
        <v>41</v>
      </c>
      <c r="BN176" s="250" t="s">
        <v>119</v>
      </c>
      <c r="BO176" s="250" t="s">
        <v>13</v>
      </c>
      <c r="BP176" s="250" t="s">
        <v>13</v>
      </c>
      <c r="BQ176" s="250" t="s">
        <v>167</v>
      </c>
      <c r="BR176" s="250" t="s">
        <v>118</v>
      </c>
      <c r="BS176" s="250" t="s">
        <v>41</v>
      </c>
      <c r="BT176" s="250" t="s">
        <v>119</v>
      </c>
      <c r="BU176" s="255" t="s">
        <v>13</v>
      </c>
      <c r="BV176" s="250" t="s">
        <v>119</v>
      </c>
      <c r="BW176" s="244" t="s">
        <v>209</v>
      </c>
      <c r="BX176" s="250" t="s">
        <v>119</v>
      </c>
      <c r="BY176" s="244" t="s">
        <v>13</v>
      </c>
      <c r="BZ176" s="250" t="s">
        <v>119</v>
      </c>
      <c r="CA176" s="244" t="s">
        <v>184</v>
      </c>
      <c r="CB176" s="244" t="s">
        <v>303</v>
      </c>
      <c r="CC176" s="244" t="s">
        <v>912</v>
      </c>
      <c r="CD176" s="244" t="s">
        <v>118</v>
      </c>
    </row>
    <row r="177" spans="1:82" s="244" customFormat="1" ht="31" x14ac:dyDescent="0.35">
      <c r="A177" s="259" t="s">
        <v>1763</v>
      </c>
      <c r="B177" s="259" t="s">
        <v>2880</v>
      </c>
      <c r="C177" s="244" t="s">
        <v>1573</v>
      </c>
      <c r="D177" s="259" t="s">
        <v>358</v>
      </c>
      <c r="E177" s="256" t="s">
        <v>304</v>
      </c>
      <c r="F177" s="244" t="s">
        <v>2674</v>
      </c>
      <c r="G177" s="256" t="s">
        <v>1757</v>
      </c>
      <c r="H177" s="244" t="s">
        <v>3353</v>
      </c>
      <c r="I177" s="244" t="str">
        <f>IF(H177="","",VLOOKUP(H177,'Cost Categories'!$A$1:$B$66,2,FALSE))</f>
        <v>Personnel</v>
      </c>
      <c r="J177" s="244" t="s">
        <v>1757</v>
      </c>
      <c r="K177" s="244" t="str">
        <f>IF(J177="","",VLOOKUP(J177,'Cost Categories'!$A$70:$B$85,2,FALSE))</f>
        <v>Personnel</v>
      </c>
      <c r="L177" s="244" t="s">
        <v>3324</v>
      </c>
      <c r="M177" s="244" t="str">
        <f>IF(L177="","",VLOOKUP(L177,'Cost Categories'!$A$112:$B$133,2,FALSE))</f>
        <v>Operational</v>
      </c>
      <c r="N177" s="256" t="s">
        <v>3368</v>
      </c>
      <c r="O177" s="260" t="s">
        <v>13</v>
      </c>
      <c r="P177" s="256" t="s">
        <v>3369</v>
      </c>
      <c r="Q177" s="253" t="s">
        <v>3372</v>
      </c>
      <c r="R177" s="253" t="s">
        <v>13</v>
      </c>
      <c r="S177" s="256" t="s">
        <v>111</v>
      </c>
      <c r="T177" s="256" t="s">
        <v>1740</v>
      </c>
      <c r="U177" s="244" t="s">
        <v>1087</v>
      </c>
      <c r="V177" s="244" t="s">
        <v>1309</v>
      </c>
      <c r="W177" s="244" t="s">
        <v>217</v>
      </c>
      <c r="X177" s="246">
        <v>1.1599999999999999</v>
      </c>
      <c r="Y177" s="246" t="s">
        <v>6</v>
      </c>
      <c r="Z177" s="246" t="s">
        <v>6</v>
      </c>
      <c r="AA177" s="246" t="s">
        <v>6</v>
      </c>
      <c r="AB177" s="246" t="s">
        <v>6</v>
      </c>
      <c r="AC177" s="246" t="s">
        <v>6</v>
      </c>
      <c r="AD177" s="246" t="s">
        <v>6</v>
      </c>
      <c r="AE177" s="348">
        <v>500</v>
      </c>
      <c r="AF177" s="348" t="s">
        <v>3732</v>
      </c>
      <c r="AG177" s="244" t="s">
        <v>6</v>
      </c>
      <c r="AI177" s="261" t="s">
        <v>6</v>
      </c>
      <c r="AJ177" s="247" t="s">
        <v>6</v>
      </c>
      <c r="AK177" s="244" t="s">
        <v>6</v>
      </c>
      <c r="AL177" s="244" t="s">
        <v>6</v>
      </c>
      <c r="AM177" s="244" t="s">
        <v>6</v>
      </c>
      <c r="AN177" s="258">
        <v>500</v>
      </c>
      <c r="AO177" s="258">
        <v>12</v>
      </c>
      <c r="AP177" s="244" t="s">
        <v>1737</v>
      </c>
      <c r="AQ177" s="244" t="s">
        <v>184</v>
      </c>
      <c r="AR177" s="250" t="s">
        <v>6</v>
      </c>
      <c r="AS177" s="250" t="s">
        <v>6</v>
      </c>
      <c r="AT177" s="250" t="s">
        <v>184</v>
      </c>
      <c r="AU177" s="250" t="s">
        <v>184</v>
      </c>
      <c r="AV177" s="250" t="s">
        <v>1305</v>
      </c>
      <c r="AW177" s="250" t="s">
        <v>1773</v>
      </c>
      <c r="AX177" s="250" t="s">
        <v>119</v>
      </c>
      <c r="AY177" s="250" t="s">
        <v>1774</v>
      </c>
      <c r="AZ177" s="250" t="s">
        <v>118</v>
      </c>
      <c r="BA177" s="244" t="s">
        <v>381</v>
      </c>
      <c r="BB177" s="244" t="s">
        <v>119</v>
      </c>
      <c r="BC177" s="244" t="s">
        <v>384</v>
      </c>
      <c r="BD177" s="250" t="s">
        <v>119</v>
      </c>
      <c r="BE177" s="250" t="s">
        <v>259</v>
      </c>
      <c r="BF177" s="250" t="s">
        <v>119</v>
      </c>
      <c r="BG177" s="250" t="s">
        <v>6</v>
      </c>
      <c r="BH177" s="250" t="s">
        <v>6</v>
      </c>
      <c r="BI177" s="250" t="s">
        <v>134</v>
      </c>
      <c r="BJ177" s="250" t="s">
        <v>119</v>
      </c>
      <c r="BK177" s="252" t="s">
        <v>13</v>
      </c>
      <c r="BL177" s="250" t="s">
        <v>13</v>
      </c>
      <c r="BM177" s="250" t="s">
        <v>41</v>
      </c>
      <c r="BN177" s="250" t="s">
        <v>119</v>
      </c>
      <c r="BO177" s="250" t="s">
        <v>13</v>
      </c>
      <c r="BP177" s="250" t="s">
        <v>13</v>
      </c>
      <c r="BQ177" s="250" t="s">
        <v>167</v>
      </c>
      <c r="BR177" s="250" t="s">
        <v>118</v>
      </c>
      <c r="BS177" s="250" t="s">
        <v>41</v>
      </c>
      <c r="BT177" s="250" t="s">
        <v>119</v>
      </c>
      <c r="BU177" s="255" t="s">
        <v>13</v>
      </c>
      <c r="BV177" s="250" t="s">
        <v>119</v>
      </c>
      <c r="BW177" s="244" t="s">
        <v>209</v>
      </c>
      <c r="BX177" s="250" t="s">
        <v>119</v>
      </c>
      <c r="BY177" s="244" t="s">
        <v>13</v>
      </c>
      <c r="BZ177" s="250" t="s">
        <v>119</v>
      </c>
      <c r="CA177" s="244" t="s">
        <v>184</v>
      </c>
      <c r="CB177" s="244" t="s">
        <v>303</v>
      </c>
      <c r="CC177" s="244" t="s">
        <v>912</v>
      </c>
      <c r="CD177" s="244" t="s">
        <v>118</v>
      </c>
    </row>
    <row r="178" spans="1:82" s="244" customFormat="1" ht="31" x14ac:dyDescent="0.35">
      <c r="A178" s="259" t="s">
        <v>1763</v>
      </c>
      <c r="B178" s="259" t="s">
        <v>2880</v>
      </c>
      <c r="C178" s="244" t="s">
        <v>1562</v>
      </c>
      <c r="D178" s="259">
        <v>999</v>
      </c>
      <c r="E178" s="256" t="s">
        <v>304</v>
      </c>
      <c r="F178" s="244" t="s">
        <v>2674</v>
      </c>
      <c r="G178" s="256" t="s">
        <v>361</v>
      </c>
      <c r="H178" s="244" t="s">
        <v>1578</v>
      </c>
      <c r="I178" s="244" t="str">
        <f>IF(H178="","",VLOOKUP(H178,'Cost Categories'!$A$1:$B$66,2,FALSE))</f>
        <v>Total</v>
      </c>
      <c r="J178" s="244" t="s">
        <v>3297</v>
      </c>
      <c r="K178" s="244" t="str">
        <f>IF(J178="","",VLOOKUP(J178,'Cost Categories'!$A$70:$B$85,2,FALSE))</f>
        <v>Mixed</v>
      </c>
      <c r="L178" s="244" t="s">
        <v>3297</v>
      </c>
      <c r="M178" s="244" t="str">
        <f>IF(L178="","",VLOOKUP(L178,'Cost Categories'!$A$112:$B$133,2,FALSE))</f>
        <v>Mixed</v>
      </c>
      <c r="N178" s="256" t="s">
        <v>22</v>
      </c>
      <c r="O178" s="260" t="s">
        <v>13</v>
      </c>
      <c r="P178" s="256" t="s">
        <v>3416</v>
      </c>
      <c r="Q178" s="253" t="s">
        <v>3372</v>
      </c>
      <c r="R178" s="253" t="s">
        <v>13</v>
      </c>
      <c r="S178" s="256" t="s">
        <v>111</v>
      </c>
      <c r="T178" s="256" t="s">
        <v>1740</v>
      </c>
      <c r="U178" s="244" t="s">
        <v>1087</v>
      </c>
      <c r="V178" s="244" t="s">
        <v>1309</v>
      </c>
      <c r="W178" s="244" t="s">
        <v>217</v>
      </c>
      <c r="X178" s="246">
        <v>38.869999999999997</v>
      </c>
      <c r="Y178" s="246" t="s">
        <v>6</v>
      </c>
      <c r="Z178" s="246" t="s">
        <v>6</v>
      </c>
      <c r="AA178" s="246" t="s">
        <v>6</v>
      </c>
      <c r="AB178" s="246" t="s">
        <v>6</v>
      </c>
      <c r="AC178" s="246" t="s">
        <v>6</v>
      </c>
      <c r="AD178" s="246" t="s">
        <v>6</v>
      </c>
      <c r="AE178" s="348">
        <v>500</v>
      </c>
      <c r="AF178" s="348" t="s">
        <v>3732</v>
      </c>
      <c r="AG178" s="244" t="s">
        <v>6</v>
      </c>
      <c r="AI178" s="261" t="s">
        <v>6</v>
      </c>
      <c r="AJ178" s="247" t="s">
        <v>6</v>
      </c>
      <c r="AK178" s="244" t="s">
        <v>6</v>
      </c>
      <c r="AL178" s="244" t="s">
        <v>6</v>
      </c>
      <c r="AM178" s="244" t="s">
        <v>6</v>
      </c>
      <c r="AN178" s="258">
        <v>500</v>
      </c>
      <c r="AO178" s="258">
        <v>12</v>
      </c>
      <c r="AP178" s="244" t="s">
        <v>1737</v>
      </c>
      <c r="AQ178" s="244" t="s">
        <v>184</v>
      </c>
      <c r="AR178" s="250" t="s">
        <v>6</v>
      </c>
      <c r="AS178" s="250" t="s">
        <v>6</v>
      </c>
      <c r="AT178" s="250" t="s">
        <v>184</v>
      </c>
      <c r="AU178" s="250" t="s">
        <v>184</v>
      </c>
      <c r="AV178" s="250" t="s">
        <v>1305</v>
      </c>
      <c r="AW178" s="250" t="s">
        <v>13</v>
      </c>
      <c r="AX178" s="250" t="s">
        <v>6</v>
      </c>
      <c r="AY178" s="250" t="s">
        <v>13</v>
      </c>
      <c r="AZ178" s="250" t="s">
        <v>6</v>
      </c>
      <c r="BA178" s="244" t="s">
        <v>381</v>
      </c>
      <c r="BB178" s="244" t="s">
        <v>119</v>
      </c>
      <c r="BC178" s="244" t="s">
        <v>22</v>
      </c>
      <c r="BD178" s="250" t="s">
        <v>119</v>
      </c>
      <c r="BE178" s="250" t="s">
        <v>259</v>
      </c>
      <c r="BF178" s="250" t="s">
        <v>119</v>
      </c>
      <c r="BG178" s="250" t="s">
        <v>6</v>
      </c>
      <c r="BH178" s="250" t="s">
        <v>6</v>
      </c>
      <c r="BI178" s="250" t="s">
        <v>134</v>
      </c>
      <c r="BJ178" s="250" t="s">
        <v>119</v>
      </c>
      <c r="BK178" s="252" t="s">
        <v>13</v>
      </c>
      <c r="BL178" s="250" t="s">
        <v>13</v>
      </c>
      <c r="BM178" s="250" t="s">
        <v>41</v>
      </c>
      <c r="BN178" s="250" t="s">
        <v>119</v>
      </c>
      <c r="BO178" s="250" t="s">
        <v>13</v>
      </c>
      <c r="BP178" s="250" t="s">
        <v>13</v>
      </c>
      <c r="BQ178" s="250" t="s">
        <v>167</v>
      </c>
      <c r="BR178" s="250" t="s">
        <v>118</v>
      </c>
      <c r="BS178" s="250" t="s">
        <v>41</v>
      </c>
      <c r="BT178" s="250" t="s">
        <v>119</v>
      </c>
      <c r="BU178" s="255" t="s">
        <v>13</v>
      </c>
      <c r="BV178" s="250" t="s">
        <v>119</v>
      </c>
      <c r="BW178" s="244" t="s">
        <v>209</v>
      </c>
      <c r="BX178" s="250" t="s">
        <v>119</v>
      </c>
      <c r="BY178" s="244" t="s">
        <v>13</v>
      </c>
      <c r="BZ178" s="250" t="s">
        <v>119</v>
      </c>
      <c r="CA178" s="244" t="s">
        <v>184</v>
      </c>
      <c r="CB178" s="244" t="s">
        <v>303</v>
      </c>
      <c r="CC178" s="244" t="s">
        <v>912</v>
      </c>
      <c r="CD178" s="244" t="s">
        <v>118</v>
      </c>
    </row>
    <row r="179" spans="1:82" s="244" customFormat="1" ht="46.5" x14ac:dyDescent="0.35">
      <c r="A179" s="259" t="s">
        <v>1775</v>
      </c>
      <c r="B179" s="259" t="s">
        <v>2880</v>
      </c>
      <c r="C179" s="244" t="s">
        <v>1538</v>
      </c>
      <c r="D179" s="259" t="s">
        <v>1567</v>
      </c>
      <c r="E179" s="256" t="s">
        <v>304</v>
      </c>
      <c r="F179" s="244" t="s">
        <v>2674</v>
      </c>
      <c r="G179" s="256" t="s">
        <v>1739</v>
      </c>
      <c r="H179" s="244" t="s">
        <v>407</v>
      </c>
      <c r="I179" s="244" t="str">
        <f>IF(H179="","",VLOOKUP(H179,'Cost Categories'!$A$1:$B$66,2,FALSE))</f>
        <v>Recurring goods</v>
      </c>
      <c r="J179" s="244" t="s">
        <v>3288</v>
      </c>
      <c r="K179" s="244" t="str">
        <f>IF(J179="","",VLOOKUP(J179,'Cost Categories'!$A$70:$B$85,2,FALSE))</f>
        <v>Recurrent - other</v>
      </c>
      <c r="L179" s="244" t="s">
        <v>3417</v>
      </c>
      <c r="M179" s="244" t="str">
        <f>IF(L179="","",VLOOKUP(L179,'Cost Categories'!$A$112:$B$133,2,FALSE))</f>
        <v>Primary service delivery</v>
      </c>
      <c r="N179" s="256" t="s">
        <v>3368</v>
      </c>
      <c r="O179" s="260" t="s">
        <v>1245</v>
      </c>
      <c r="P179" s="256" t="s">
        <v>3371</v>
      </c>
      <c r="Q179" s="253" t="s">
        <v>3372</v>
      </c>
      <c r="R179" s="253" t="s">
        <v>13</v>
      </c>
      <c r="S179" s="256" t="s">
        <v>1612</v>
      </c>
      <c r="T179" s="256" t="s">
        <v>1740</v>
      </c>
      <c r="U179" s="244" t="s">
        <v>1087</v>
      </c>
      <c r="V179" s="244" t="s">
        <v>1309</v>
      </c>
      <c r="W179" s="244" t="s">
        <v>217</v>
      </c>
      <c r="X179" s="246">
        <v>10</v>
      </c>
      <c r="Y179" s="246" t="s">
        <v>6</v>
      </c>
      <c r="Z179" s="246" t="s">
        <v>6</v>
      </c>
      <c r="AA179" s="246" t="s">
        <v>6</v>
      </c>
      <c r="AB179" s="246" t="s">
        <v>6</v>
      </c>
      <c r="AC179" s="246" t="s">
        <v>6</v>
      </c>
      <c r="AD179" s="246" t="s">
        <v>6</v>
      </c>
      <c r="AE179" s="348">
        <v>500</v>
      </c>
      <c r="AF179" s="348" t="s">
        <v>3732</v>
      </c>
      <c r="AG179" s="244" t="s">
        <v>6</v>
      </c>
      <c r="AI179" s="261" t="s">
        <v>6</v>
      </c>
      <c r="AJ179" s="247" t="s">
        <v>6</v>
      </c>
      <c r="AK179" s="244" t="s">
        <v>6</v>
      </c>
      <c r="AL179" s="244" t="s">
        <v>6</v>
      </c>
      <c r="AM179" s="244" t="s">
        <v>6</v>
      </c>
      <c r="AN179" s="258">
        <v>500</v>
      </c>
      <c r="AO179" s="258">
        <v>12</v>
      </c>
      <c r="AP179" s="244" t="s">
        <v>1737</v>
      </c>
      <c r="AQ179" s="244" t="s">
        <v>184</v>
      </c>
      <c r="AR179" s="250" t="s">
        <v>6</v>
      </c>
      <c r="AS179" s="250" t="s">
        <v>6</v>
      </c>
      <c r="AT179" s="250" t="s">
        <v>184</v>
      </c>
      <c r="AU179" s="250" t="s">
        <v>184</v>
      </c>
      <c r="AV179" s="250" t="s">
        <v>1305</v>
      </c>
      <c r="AW179" s="250" t="s">
        <v>1764</v>
      </c>
      <c r="AX179" s="250" t="s">
        <v>118</v>
      </c>
      <c r="AY179" s="250" t="s">
        <v>1765</v>
      </c>
      <c r="AZ179" s="250" t="s">
        <v>118</v>
      </c>
      <c r="BA179" s="244" t="s">
        <v>381</v>
      </c>
      <c r="BB179" s="244" t="s">
        <v>119</v>
      </c>
      <c r="BC179" s="244" t="s">
        <v>383</v>
      </c>
      <c r="BD179" s="250" t="s">
        <v>119</v>
      </c>
      <c r="BE179" s="250" t="s">
        <v>259</v>
      </c>
      <c r="BF179" s="250" t="s">
        <v>119</v>
      </c>
      <c r="BG179" s="250" t="s">
        <v>6</v>
      </c>
      <c r="BH179" s="250" t="s">
        <v>6</v>
      </c>
      <c r="BI179" s="250" t="s">
        <v>134</v>
      </c>
      <c r="BJ179" s="250" t="s">
        <v>119</v>
      </c>
      <c r="BK179" s="252" t="s">
        <v>13</v>
      </c>
      <c r="BL179" s="250" t="s">
        <v>13</v>
      </c>
      <c r="BM179" s="250" t="s">
        <v>41</v>
      </c>
      <c r="BN179" s="250" t="s">
        <v>119</v>
      </c>
      <c r="BO179" s="250" t="s">
        <v>13</v>
      </c>
      <c r="BP179" s="250" t="s">
        <v>13</v>
      </c>
      <c r="BQ179" s="250" t="s">
        <v>167</v>
      </c>
      <c r="BR179" s="250" t="s">
        <v>118</v>
      </c>
      <c r="BS179" s="250" t="s">
        <v>41</v>
      </c>
      <c r="BT179" s="250" t="s">
        <v>119</v>
      </c>
      <c r="BU179" s="255" t="s">
        <v>13</v>
      </c>
      <c r="BV179" s="250" t="s">
        <v>119</v>
      </c>
      <c r="BW179" s="244" t="s">
        <v>209</v>
      </c>
      <c r="BX179" s="250" t="s">
        <v>119</v>
      </c>
      <c r="BY179" s="244" t="s">
        <v>13</v>
      </c>
      <c r="BZ179" s="250" t="s">
        <v>119</v>
      </c>
      <c r="CA179" s="244" t="s">
        <v>184</v>
      </c>
      <c r="CB179" s="244" t="s">
        <v>303</v>
      </c>
      <c r="CC179" s="244" t="s">
        <v>912</v>
      </c>
      <c r="CD179" s="244" t="s">
        <v>118</v>
      </c>
    </row>
    <row r="180" spans="1:82" s="244" customFormat="1" ht="46.5" x14ac:dyDescent="0.35">
      <c r="A180" s="259" t="s">
        <v>1775</v>
      </c>
      <c r="B180" s="259" t="s">
        <v>2880</v>
      </c>
      <c r="C180" s="244" t="s">
        <v>1548</v>
      </c>
      <c r="D180" s="259" t="s">
        <v>1567</v>
      </c>
      <c r="E180" s="256" t="s">
        <v>304</v>
      </c>
      <c r="F180" s="244" t="s">
        <v>2674</v>
      </c>
      <c r="G180" s="256" t="s">
        <v>1743</v>
      </c>
      <c r="H180" s="244" t="s">
        <v>1623</v>
      </c>
      <c r="I180" s="244" t="str">
        <f>IF(H180="","",VLOOKUP(H180,'Cost Categories'!$A$1:$B$66,2,FALSE))</f>
        <v>Recurring goods</v>
      </c>
      <c r="J180" s="244" t="s">
        <v>3288</v>
      </c>
      <c r="K180" s="244" t="str">
        <f>IF(J180="","",VLOOKUP(J180,'Cost Categories'!$A$70:$B$85,2,FALSE))</f>
        <v>Recurrent - other</v>
      </c>
      <c r="L180" s="244" t="s">
        <v>3307</v>
      </c>
      <c r="M180" s="244" t="str">
        <f>IF(L180="","",VLOOKUP(L180,'Cost Categories'!$A$112:$B$133,2,FALSE))</f>
        <v>Primary service delivery</v>
      </c>
      <c r="N180" s="256" t="s">
        <v>3368</v>
      </c>
      <c r="O180" s="260" t="s">
        <v>1245</v>
      </c>
      <c r="P180" s="256" t="s">
        <v>3371</v>
      </c>
      <c r="Q180" s="253" t="s">
        <v>3372</v>
      </c>
      <c r="R180" s="253" t="s">
        <v>13</v>
      </c>
      <c r="S180" s="256" t="s">
        <v>111</v>
      </c>
      <c r="T180" s="256" t="s">
        <v>1740</v>
      </c>
      <c r="U180" s="244" t="s">
        <v>1087</v>
      </c>
      <c r="V180" s="244" t="s">
        <v>1309</v>
      </c>
      <c r="W180" s="244" t="s">
        <v>217</v>
      </c>
      <c r="X180" s="246">
        <v>13.48</v>
      </c>
      <c r="Y180" s="246" t="s">
        <v>6</v>
      </c>
      <c r="Z180" s="246" t="s">
        <v>6</v>
      </c>
      <c r="AA180" s="246" t="s">
        <v>6</v>
      </c>
      <c r="AB180" s="246" t="s">
        <v>6</v>
      </c>
      <c r="AC180" s="246" t="s">
        <v>6</v>
      </c>
      <c r="AD180" s="246" t="s">
        <v>6</v>
      </c>
      <c r="AE180" s="348">
        <v>500</v>
      </c>
      <c r="AF180" s="348" t="s">
        <v>3732</v>
      </c>
      <c r="AG180" s="244" t="s">
        <v>6</v>
      </c>
      <c r="AI180" s="261" t="s">
        <v>6</v>
      </c>
      <c r="AJ180" s="247" t="s">
        <v>6</v>
      </c>
      <c r="AK180" s="244" t="s">
        <v>6</v>
      </c>
      <c r="AL180" s="244" t="s">
        <v>6</v>
      </c>
      <c r="AM180" s="244" t="s">
        <v>6</v>
      </c>
      <c r="AN180" s="258">
        <v>500</v>
      </c>
      <c r="AO180" s="258">
        <v>12</v>
      </c>
      <c r="AP180" s="244" t="s">
        <v>1737</v>
      </c>
      <c r="AQ180" s="244" t="s">
        <v>184</v>
      </c>
      <c r="AR180" s="250" t="s">
        <v>6</v>
      </c>
      <c r="AS180" s="250" t="s">
        <v>6</v>
      </c>
      <c r="AT180" s="250" t="s">
        <v>184</v>
      </c>
      <c r="AU180" s="250" t="s">
        <v>184</v>
      </c>
      <c r="AV180" s="250" t="s">
        <v>1305</v>
      </c>
      <c r="AW180" s="250" t="s">
        <v>6</v>
      </c>
      <c r="AX180" s="250" t="s">
        <v>6</v>
      </c>
      <c r="AY180" s="250" t="s">
        <v>1765</v>
      </c>
      <c r="AZ180" s="250" t="s">
        <v>118</v>
      </c>
      <c r="BA180" s="244" t="s">
        <v>381</v>
      </c>
      <c r="BB180" s="244" t="s">
        <v>119</v>
      </c>
      <c r="BC180" s="244" t="s">
        <v>384</v>
      </c>
      <c r="BD180" s="250" t="s">
        <v>119</v>
      </c>
      <c r="BE180" s="250" t="s">
        <v>259</v>
      </c>
      <c r="BF180" s="250" t="s">
        <v>119</v>
      </c>
      <c r="BG180" s="250" t="s">
        <v>6</v>
      </c>
      <c r="BH180" s="250" t="s">
        <v>6</v>
      </c>
      <c r="BI180" s="250" t="s">
        <v>134</v>
      </c>
      <c r="BJ180" s="250" t="s">
        <v>119</v>
      </c>
      <c r="BK180" s="252" t="s">
        <v>13</v>
      </c>
      <c r="BL180" s="250" t="s">
        <v>13</v>
      </c>
      <c r="BM180" s="250" t="s">
        <v>41</v>
      </c>
      <c r="BN180" s="250" t="s">
        <v>119</v>
      </c>
      <c r="BO180" s="250" t="s">
        <v>13</v>
      </c>
      <c r="BP180" s="250" t="s">
        <v>13</v>
      </c>
      <c r="BQ180" s="250" t="s">
        <v>167</v>
      </c>
      <c r="BR180" s="250" t="s">
        <v>118</v>
      </c>
      <c r="BS180" s="250" t="s">
        <v>41</v>
      </c>
      <c r="BT180" s="250" t="s">
        <v>119</v>
      </c>
      <c r="BU180" s="255" t="s">
        <v>13</v>
      </c>
      <c r="BV180" s="250" t="s">
        <v>119</v>
      </c>
      <c r="BW180" s="244" t="s">
        <v>209</v>
      </c>
      <c r="BX180" s="250" t="s">
        <v>119</v>
      </c>
      <c r="BY180" s="244" t="s">
        <v>13</v>
      </c>
      <c r="BZ180" s="250" t="s">
        <v>119</v>
      </c>
      <c r="CA180" s="244" t="s">
        <v>184</v>
      </c>
      <c r="CB180" s="244" t="s">
        <v>303</v>
      </c>
      <c r="CC180" s="244" t="s">
        <v>912</v>
      </c>
      <c r="CD180" s="244" t="s">
        <v>118</v>
      </c>
    </row>
    <row r="181" spans="1:82" s="244" customFormat="1" ht="31" x14ac:dyDescent="0.35">
      <c r="A181" s="259" t="s">
        <v>1775</v>
      </c>
      <c r="B181" s="259" t="s">
        <v>2880</v>
      </c>
      <c r="C181" s="244" t="s">
        <v>356</v>
      </c>
      <c r="D181" s="259" t="s">
        <v>1567</v>
      </c>
      <c r="E181" s="256" t="s">
        <v>304</v>
      </c>
      <c r="F181" s="244" t="s">
        <v>2674</v>
      </c>
      <c r="G181" s="244" t="s">
        <v>1746</v>
      </c>
      <c r="H181" s="244" t="s">
        <v>1317</v>
      </c>
      <c r="I181" s="244" t="str">
        <f>IF(H181="","",VLOOKUP(H181,'Cost Categories'!$A$1:$B$66,2,FALSE))</f>
        <v>Capital</v>
      </c>
      <c r="J181" s="244" t="s">
        <v>3276</v>
      </c>
      <c r="K181" s="244" t="str">
        <f>IF(J181="","",VLOOKUP(J181,'Cost Categories'!$A$70:$B$85,2,FALSE))</f>
        <v>Capital</v>
      </c>
      <c r="L181" s="244" t="s">
        <v>3324</v>
      </c>
      <c r="M181" s="244" t="str">
        <f>IF(L181="","",VLOOKUP(L181,'Cost Categories'!$A$112:$B$133,2,FALSE))</f>
        <v>Operational</v>
      </c>
      <c r="N181" s="256" t="s">
        <v>3368</v>
      </c>
      <c r="O181" s="260" t="s">
        <v>1245</v>
      </c>
      <c r="P181" s="256" t="s">
        <v>3370</v>
      </c>
      <c r="Q181" s="253" t="s">
        <v>3372</v>
      </c>
      <c r="R181" s="253" t="s">
        <v>13</v>
      </c>
      <c r="S181" s="256" t="s">
        <v>111</v>
      </c>
      <c r="T181" s="256" t="s">
        <v>1740</v>
      </c>
      <c r="U181" s="244" t="s">
        <v>1087</v>
      </c>
      <c r="V181" s="244" t="s">
        <v>1309</v>
      </c>
      <c r="W181" s="244" t="s">
        <v>217</v>
      </c>
      <c r="X181" s="246">
        <v>0.27</v>
      </c>
      <c r="Y181" s="246" t="s">
        <v>6</v>
      </c>
      <c r="Z181" s="246" t="s">
        <v>6</v>
      </c>
      <c r="AA181" s="246" t="s">
        <v>6</v>
      </c>
      <c r="AB181" s="246" t="s">
        <v>6</v>
      </c>
      <c r="AC181" s="246" t="s">
        <v>6</v>
      </c>
      <c r="AD181" s="246" t="s">
        <v>6</v>
      </c>
      <c r="AE181" s="348">
        <v>500</v>
      </c>
      <c r="AF181" s="348" t="s">
        <v>3732</v>
      </c>
      <c r="AG181" s="244" t="s">
        <v>6</v>
      </c>
      <c r="AI181" s="261" t="s">
        <v>6</v>
      </c>
      <c r="AJ181" s="247" t="s">
        <v>6</v>
      </c>
      <c r="AK181" s="244" t="s">
        <v>6</v>
      </c>
      <c r="AL181" s="244" t="s">
        <v>6</v>
      </c>
      <c r="AM181" s="244" t="s">
        <v>6</v>
      </c>
      <c r="AN181" s="258">
        <v>500</v>
      </c>
      <c r="AO181" s="258">
        <v>12</v>
      </c>
      <c r="AP181" s="244" t="s">
        <v>1737</v>
      </c>
      <c r="AQ181" s="244" t="s">
        <v>184</v>
      </c>
      <c r="AR181" s="250" t="s">
        <v>6</v>
      </c>
      <c r="AS181" s="250" t="s">
        <v>6</v>
      </c>
      <c r="AT181" s="250" t="s">
        <v>184</v>
      </c>
      <c r="AU181" s="250" t="s">
        <v>184</v>
      </c>
      <c r="AV181" s="250" t="s">
        <v>1305</v>
      </c>
      <c r="AW181" s="250" t="s">
        <v>6</v>
      </c>
      <c r="AX181" s="250" t="s">
        <v>6</v>
      </c>
      <c r="AY181" s="250" t="s">
        <v>1765</v>
      </c>
      <c r="AZ181" s="250" t="s">
        <v>118</v>
      </c>
      <c r="BA181" s="244" t="s">
        <v>381</v>
      </c>
      <c r="BB181" s="244" t="s">
        <v>119</v>
      </c>
      <c r="BC181" s="244" t="s">
        <v>384</v>
      </c>
      <c r="BD181" s="250" t="s">
        <v>119</v>
      </c>
      <c r="BE181" s="250" t="s">
        <v>259</v>
      </c>
      <c r="BF181" s="250" t="s">
        <v>119</v>
      </c>
      <c r="BG181" s="250" t="s">
        <v>6</v>
      </c>
      <c r="BH181" s="250" t="s">
        <v>6</v>
      </c>
      <c r="BI181" s="250" t="s">
        <v>134</v>
      </c>
      <c r="BJ181" s="250" t="s">
        <v>119</v>
      </c>
      <c r="BK181" s="252" t="s">
        <v>13</v>
      </c>
      <c r="BL181" s="250" t="s">
        <v>13</v>
      </c>
      <c r="BM181" s="250" t="s">
        <v>41</v>
      </c>
      <c r="BN181" s="250" t="s">
        <v>119</v>
      </c>
      <c r="BO181" s="250" t="s">
        <v>13</v>
      </c>
      <c r="BP181" s="250" t="s">
        <v>13</v>
      </c>
      <c r="BQ181" s="250" t="s">
        <v>167</v>
      </c>
      <c r="BR181" s="250" t="s">
        <v>118</v>
      </c>
      <c r="BS181" s="250" t="s">
        <v>41</v>
      </c>
      <c r="BT181" s="250" t="s">
        <v>119</v>
      </c>
      <c r="BU181" s="255" t="s">
        <v>13</v>
      </c>
      <c r="BV181" s="250" t="s">
        <v>119</v>
      </c>
      <c r="BW181" s="244" t="s">
        <v>209</v>
      </c>
      <c r="BX181" s="250" t="s">
        <v>119</v>
      </c>
      <c r="BY181" s="244" t="s">
        <v>13</v>
      </c>
      <c r="BZ181" s="250" t="s">
        <v>119</v>
      </c>
      <c r="CA181" s="244" t="s">
        <v>184</v>
      </c>
      <c r="CB181" s="244" t="s">
        <v>303</v>
      </c>
      <c r="CC181" s="244" t="s">
        <v>912</v>
      </c>
      <c r="CD181" s="244" t="s">
        <v>118</v>
      </c>
    </row>
    <row r="182" spans="1:82" s="244" customFormat="1" ht="31" x14ac:dyDescent="0.35">
      <c r="A182" s="259" t="s">
        <v>1775</v>
      </c>
      <c r="B182" s="259" t="s">
        <v>2880</v>
      </c>
      <c r="C182" s="244" t="s">
        <v>1555</v>
      </c>
      <c r="D182" s="259" t="s">
        <v>1567</v>
      </c>
      <c r="E182" s="256" t="s">
        <v>304</v>
      </c>
      <c r="F182" s="244" t="s">
        <v>2674</v>
      </c>
      <c r="G182" s="256" t="s">
        <v>1766</v>
      </c>
      <c r="H182" s="244" t="s">
        <v>1916</v>
      </c>
      <c r="I182" s="244" t="str">
        <f>IF(H182="","",VLOOKUP(H182,'Cost Categories'!$A$1:$B$66,2,FALSE))</f>
        <v>Facility</v>
      </c>
      <c r="J182" s="244" t="s">
        <v>3297</v>
      </c>
      <c r="K182" s="244" t="str">
        <f>IF(J182="","",VLOOKUP(J182,'Cost Categories'!$A$70:$B$85,2,FALSE))</f>
        <v>Mixed</v>
      </c>
      <c r="L182" s="244" t="s">
        <v>3324</v>
      </c>
      <c r="M182" s="244" t="str">
        <f>IF(L182="","",VLOOKUP(L182,'Cost Categories'!$A$112:$B$133,2,FALSE))</f>
        <v>Operational</v>
      </c>
      <c r="N182" s="256" t="s">
        <v>3368</v>
      </c>
      <c r="O182" s="260" t="s">
        <v>13</v>
      </c>
      <c r="P182" s="256" t="s">
        <v>3370</v>
      </c>
      <c r="Q182" s="253" t="s">
        <v>3372</v>
      </c>
      <c r="R182" s="253" t="s">
        <v>13</v>
      </c>
      <c r="S182" s="256" t="s">
        <v>111</v>
      </c>
      <c r="T182" s="256" t="s">
        <v>1740</v>
      </c>
      <c r="U182" s="244" t="s">
        <v>1087</v>
      </c>
      <c r="V182" s="244" t="s">
        <v>1309</v>
      </c>
      <c r="W182" s="244" t="s">
        <v>217</v>
      </c>
      <c r="X182" s="246">
        <v>1.8</v>
      </c>
      <c r="Y182" s="246" t="s">
        <v>6</v>
      </c>
      <c r="Z182" s="246" t="s">
        <v>6</v>
      </c>
      <c r="AA182" s="246" t="s">
        <v>6</v>
      </c>
      <c r="AB182" s="246" t="s">
        <v>6</v>
      </c>
      <c r="AC182" s="246" t="s">
        <v>6</v>
      </c>
      <c r="AD182" s="246" t="s">
        <v>6</v>
      </c>
      <c r="AE182" s="348">
        <v>500</v>
      </c>
      <c r="AF182" s="348" t="s">
        <v>3732</v>
      </c>
      <c r="AG182" s="244" t="s">
        <v>6</v>
      </c>
      <c r="AI182" s="261" t="s">
        <v>6</v>
      </c>
      <c r="AJ182" s="247" t="s">
        <v>6</v>
      </c>
      <c r="AK182" s="244" t="s">
        <v>6</v>
      </c>
      <c r="AL182" s="244" t="s">
        <v>6</v>
      </c>
      <c r="AM182" s="244" t="s">
        <v>6</v>
      </c>
      <c r="AN182" s="258">
        <v>500</v>
      </c>
      <c r="AO182" s="258">
        <v>12</v>
      </c>
      <c r="AP182" s="244" t="s">
        <v>1737</v>
      </c>
      <c r="AQ182" s="244" t="s">
        <v>184</v>
      </c>
      <c r="AR182" s="250" t="s">
        <v>6</v>
      </c>
      <c r="AS182" s="250" t="s">
        <v>6</v>
      </c>
      <c r="AT182" s="250" t="s">
        <v>184</v>
      </c>
      <c r="AU182" s="250" t="s">
        <v>184</v>
      </c>
      <c r="AV182" s="250" t="s">
        <v>1305</v>
      </c>
      <c r="AW182" s="250" t="s">
        <v>1767</v>
      </c>
      <c r="AX182" s="250" t="s">
        <v>118</v>
      </c>
      <c r="AY182" s="250" t="s">
        <v>1768</v>
      </c>
      <c r="AZ182" s="250" t="s">
        <v>118</v>
      </c>
      <c r="BA182" s="244" t="s">
        <v>381</v>
      </c>
      <c r="BB182" s="244" t="s">
        <v>119</v>
      </c>
      <c r="BC182" s="244" t="s">
        <v>384</v>
      </c>
      <c r="BD182" s="250" t="s">
        <v>119</v>
      </c>
      <c r="BE182" s="250" t="s">
        <v>259</v>
      </c>
      <c r="BF182" s="250" t="s">
        <v>119</v>
      </c>
      <c r="BG182" s="250" t="s">
        <v>6</v>
      </c>
      <c r="BH182" s="250" t="s">
        <v>6</v>
      </c>
      <c r="BI182" s="250" t="s">
        <v>134</v>
      </c>
      <c r="BJ182" s="250" t="s">
        <v>119</v>
      </c>
      <c r="BK182" s="252" t="s">
        <v>13</v>
      </c>
      <c r="BL182" s="250" t="s">
        <v>13</v>
      </c>
      <c r="BM182" s="250" t="s">
        <v>41</v>
      </c>
      <c r="BN182" s="250" t="s">
        <v>119</v>
      </c>
      <c r="BO182" s="250" t="s">
        <v>13</v>
      </c>
      <c r="BP182" s="250" t="s">
        <v>13</v>
      </c>
      <c r="BQ182" s="250" t="s">
        <v>167</v>
      </c>
      <c r="BR182" s="250" t="s">
        <v>118</v>
      </c>
      <c r="BS182" s="250" t="s">
        <v>41</v>
      </c>
      <c r="BT182" s="250" t="s">
        <v>119</v>
      </c>
      <c r="BU182" s="255" t="s">
        <v>13</v>
      </c>
      <c r="BV182" s="250" t="s">
        <v>119</v>
      </c>
      <c r="BW182" s="244" t="s">
        <v>209</v>
      </c>
      <c r="BX182" s="250" t="s">
        <v>119</v>
      </c>
      <c r="BY182" s="244" t="s">
        <v>13</v>
      </c>
      <c r="BZ182" s="250" t="s">
        <v>119</v>
      </c>
      <c r="CA182" s="244" t="s">
        <v>184</v>
      </c>
      <c r="CB182" s="244" t="s">
        <v>303</v>
      </c>
      <c r="CC182" s="244" t="s">
        <v>912</v>
      </c>
      <c r="CD182" s="244" t="s">
        <v>118</v>
      </c>
    </row>
    <row r="183" spans="1:82" s="244" customFormat="1" ht="31" x14ac:dyDescent="0.35">
      <c r="A183" s="259" t="s">
        <v>1775</v>
      </c>
      <c r="B183" s="259" t="s">
        <v>2880</v>
      </c>
      <c r="C183" s="244" t="s">
        <v>1540</v>
      </c>
      <c r="D183" s="259" t="s">
        <v>1567</v>
      </c>
      <c r="E183" s="256" t="s">
        <v>304</v>
      </c>
      <c r="F183" s="244" t="s">
        <v>2674</v>
      </c>
      <c r="G183" s="244" t="s">
        <v>1</v>
      </c>
      <c r="H183" s="244" t="s">
        <v>3351</v>
      </c>
      <c r="I183" s="244" t="str">
        <f>IF(H183="","",VLOOKUP(H183,'Cost Categories'!$A$1:$B$66,2,FALSE))</f>
        <v>Personnel</v>
      </c>
      <c r="J183" s="244" t="s">
        <v>3271</v>
      </c>
      <c r="K183" s="244" t="str">
        <f>IF(J183="","",VLOOKUP(J183,'Cost Categories'!$A$70:$B$85,2,FALSE))</f>
        <v>Personnel</v>
      </c>
      <c r="L183" s="244" t="s">
        <v>3307</v>
      </c>
      <c r="M183" s="244" t="str">
        <f>IF(L183="","",VLOOKUP(L183,'Cost Categories'!$A$112:$B$133,2,FALSE))</f>
        <v>Primary service delivery</v>
      </c>
      <c r="N183" s="256" t="s">
        <v>3368</v>
      </c>
      <c r="O183" s="260" t="s">
        <v>13</v>
      </c>
      <c r="P183" s="256" t="s">
        <v>3369</v>
      </c>
      <c r="Q183" s="253" t="s">
        <v>3372</v>
      </c>
      <c r="R183" s="253" t="s">
        <v>13</v>
      </c>
      <c r="S183" s="256" t="s">
        <v>517</v>
      </c>
      <c r="T183" s="256" t="s">
        <v>1740</v>
      </c>
      <c r="U183" s="244" t="s">
        <v>1087</v>
      </c>
      <c r="V183" s="244" t="s">
        <v>1309</v>
      </c>
      <c r="W183" s="244" t="s">
        <v>217</v>
      </c>
      <c r="X183" s="246">
        <v>6.53</v>
      </c>
      <c r="Y183" s="246" t="s">
        <v>6</v>
      </c>
      <c r="Z183" s="246" t="s">
        <v>6</v>
      </c>
      <c r="AA183" s="246" t="s">
        <v>6</v>
      </c>
      <c r="AB183" s="246" t="s">
        <v>6</v>
      </c>
      <c r="AC183" s="246" t="s">
        <v>6</v>
      </c>
      <c r="AD183" s="246" t="s">
        <v>6</v>
      </c>
      <c r="AE183" s="348">
        <v>500</v>
      </c>
      <c r="AF183" s="348" t="s">
        <v>3732</v>
      </c>
      <c r="AG183" s="244" t="s">
        <v>6</v>
      </c>
      <c r="AI183" s="261" t="s">
        <v>6</v>
      </c>
      <c r="AJ183" s="247" t="s">
        <v>6</v>
      </c>
      <c r="AK183" s="244" t="s">
        <v>6</v>
      </c>
      <c r="AL183" s="244" t="s">
        <v>6</v>
      </c>
      <c r="AM183" s="244" t="s">
        <v>6</v>
      </c>
      <c r="AN183" s="258">
        <v>500</v>
      </c>
      <c r="AO183" s="258">
        <v>12</v>
      </c>
      <c r="AP183" s="244" t="s">
        <v>1737</v>
      </c>
      <c r="AQ183" s="244" t="s">
        <v>184</v>
      </c>
      <c r="AR183" s="250" t="s">
        <v>6</v>
      </c>
      <c r="AS183" s="250" t="s">
        <v>6</v>
      </c>
      <c r="AT183" s="250" t="s">
        <v>184</v>
      </c>
      <c r="AU183" s="250" t="s">
        <v>184</v>
      </c>
      <c r="AV183" s="250" t="s">
        <v>1315</v>
      </c>
      <c r="AW183" s="250" t="s">
        <v>1776</v>
      </c>
      <c r="AX183" s="250" t="s">
        <v>118</v>
      </c>
      <c r="AY183" s="250" t="s">
        <v>1770</v>
      </c>
      <c r="AZ183" s="250" t="s">
        <v>118</v>
      </c>
      <c r="BA183" s="244" t="s">
        <v>381</v>
      </c>
      <c r="BB183" s="244" t="s">
        <v>119</v>
      </c>
      <c r="BC183" s="244" t="s">
        <v>383</v>
      </c>
      <c r="BD183" s="250" t="s">
        <v>119</v>
      </c>
      <c r="BE183" s="250" t="s">
        <v>261</v>
      </c>
      <c r="BF183" s="250" t="s">
        <v>119</v>
      </c>
      <c r="BG183" s="250" t="s">
        <v>6</v>
      </c>
      <c r="BH183" s="250" t="s">
        <v>6</v>
      </c>
      <c r="BI183" s="250" t="s">
        <v>134</v>
      </c>
      <c r="BJ183" s="250" t="s">
        <v>119</v>
      </c>
      <c r="BK183" s="252" t="s">
        <v>13</v>
      </c>
      <c r="BL183" s="250" t="s">
        <v>13</v>
      </c>
      <c r="BM183" s="250" t="s">
        <v>41</v>
      </c>
      <c r="BN183" s="250" t="s">
        <v>119</v>
      </c>
      <c r="BO183" s="250" t="s">
        <v>13</v>
      </c>
      <c r="BP183" s="250" t="s">
        <v>13</v>
      </c>
      <c r="BQ183" s="250" t="s">
        <v>167</v>
      </c>
      <c r="BR183" s="250" t="s">
        <v>118</v>
      </c>
      <c r="BS183" s="250" t="s">
        <v>41</v>
      </c>
      <c r="BT183" s="250" t="s">
        <v>119</v>
      </c>
      <c r="BU183" s="255" t="s">
        <v>13</v>
      </c>
      <c r="BV183" s="250" t="s">
        <v>119</v>
      </c>
      <c r="BW183" s="244" t="s">
        <v>209</v>
      </c>
      <c r="BX183" s="250" t="s">
        <v>119</v>
      </c>
      <c r="BY183" s="244" t="s">
        <v>13</v>
      </c>
      <c r="BZ183" s="250" t="s">
        <v>119</v>
      </c>
      <c r="CA183" s="244" t="s">
        <v>184</v>
      </c>
      <c r="CB183" s="244" t="s">
        <v>303</v>
      </c>
      <c r="CC183" s="244" t="s">
        <v>912</v>
      </c>
      <c r="CD183" s="244" t="s">
        <v>118</v>
      </c>
    </row>
    <row r="184" spans="1:82" s="244" customFormat="1" ht="31" x14ac:dyDescent="0.35">
      <c r="A184" s="259" t="s">
        <v>1775</v>
      </c>
      <c r="B184" s="259" t="s">
        <v>2880</v>
      </c>
      <c r="C184" s="244" t="s">
        <v>1561</v>
      </c>
      <c r="D184" s="259" t="s">
        <v>1567</v>
      </c>
      <c r="E184" s="256" t="s">
        <v>304</v>
      </c>
      <c r="F184" s="244" t="s">
        <v>2674</v>
      </c>
      <c r="G184" s="244" t="s">
        <v>3</v>
      </c>
      <c r="H184" s="244" t="s">
        <v>3</v>
      </c>
      <c r="I184" s="244" t="str">
        <f>IF(H184="","",VLOOKUP(H184,'Cost Categories'!$A$1:$B$66,2,FALSE))</f>
        <v>Recurring services</v>
      </c>
      <c r="J184" s="244" t="s">
        <v>3297</v>
      </c>
      <c r="K184" s="244" t="str">
        <f>IF(J184="","",VLOOKUP(J184,'Cost Categories'!$A$70:$B$85,2,FALSE))</f>
        <v>Mixed</v>
      </c>
      <c r="L184" s="244" t="s">
        <v>3</v>
      </c>
      <c r="M184" s="244" t="str">
        <f>IF(L184="","",VLOOKUP(L184,'Cost Categories'!$A$112:$B$133,2,FALSE))</f>
        <v>Operational</v>
      </c>
      <c r="N184" s="256" t="s">
        <v>3368</v>
      </c>
      <c r="O184" s="260" t="s">
        <v>13</v>
      </c>
      <c r="P184" s="256" t="s">
        <v>3369</v>
      </c>
      <c r="Q184" s="253" t="s">
        <v>3372</v>
      </c>
      <c r="R184" s="253" t="s">
        <v>13</v>
      </c>
      <c r="S184" s="256" t="s">
        <v>111</v>
      </c>
      <c r="T184" s="256" t="s">
        <v>1740</v>
      </c>
      <c r="U184" s="244" t="s">
        <v>1087</v>
      </c>
      <c r="V184" s="244" t="s">
        <v>1309</v>
      </c>
      <c r="W184" s="244" t="s">
        <v>217</v>
      </c>
      <c r="X184" s="246">
        <v>1.32</v>
      </c>
      <c r="Y184" s="246" t="s">
        <v>6</v>
      </c>
      <c r="Z184" s="246" t="s">
        <v>6</v>
      </c>
      <c r="AA184" s="246" t="s">
        <v>6</v>
      </c>
      <c r="AB184" s="246" t="s">
        <v>6</v>
      </c>
      <c r="AC184" s="246" t="s">
        <v>6</v>
      </c>
      <c r="AD184" s="246" t="s">
        <v>6</v>
      </c>
      <c r="AE184" s="348">
        <v>500</v>
      </c>
      <c r="AF184" s="348" t="s">
        <v>3732</v>
      </c>
      <c r="AG184" s="244" t="s">
        <v>6</v>
      </c>
      <c r="AI184" s="261" t="s">
        <v>6</v>
      </c>
      <c r="AJ184" s="247" t="s">
        <v>6</v>
      </c>
      <c r="AK184" s="244" t="s">
        <v>6</v>
      </c>
      <c r="AL184" s="244" t="s">
        <v>6</v>
      </c>
      <c r="AM184" s="244" t="s">
        <v>6</v>
      </c>
      <c r="AN184" s="258">
        <v>500</v>
      </c>
      <c r="AO184" s="258">
        <v>12</v>
      </c>
      <c r="AP184" s="244" t="s">
        <v>1737</v>
      </c>
      <c r="AQ184" s="244" t="s">
        <v>184</v>
      </c>
      <c r="AR184" s="250" t="s">
        <v>6</v>
      </c>
      <c r="AS184" s="250" t="s">
        <v>6</v>
      </c>
      <c r="AT184" s="250" t="s">
        <v>184</v>
      </c>
      <c r="AU184" s="250" t="s">
        <v>184</v>
      </c>
      <c r="AV184" s="250" t="s">
        <v>1305</v>
      </c>
      <c r="AW184" s="250" t="s">
        <v>1752</v>
      </c>
      <c r="AX184" s="250" t="s">
        <v>119</v>
      </c>
      <c r="AY184" s="250" t="s">
        <v>1771</v>
      </c>
      <c r="AZ184" s="250" t="s">
        <v>118</v>
      </c>
      <c r="BA184" s="244" t="s">
        <v>381</v>
      </c>
      <c r="BB184" s="244" t="s">
        <v>119</v>
      </c>
      <c r="BC184" s="244" t="s">
        <v>384</v>
      </c>
      <c r="BD184" s="250" t="s">
        <v>119</v>
      </c>
      <c r="BE184" s="250" t="s">
        <v>260</v>
      </c>
      <c r="BF184" s="250" t="s">
        <v>119</v>
      </c>
      <c r="BG184" s="250" t="s">
        <v>6</v>
      </c>
      <c r="BH184" s="250" t="s">
        <v>6</v>
      </c>
      <c r="BI184" s="250" t="s">
        <v>134</v>
      </c>
      <c r="BJ184" s="250" t="s">
        <v>119</v>
      </c>
      <c r="BK184" s="252" t="s">
        <v>13</v>
      </c>
      <c r="BL184" s="250" t="s">
        <v>13</v>
      </c>
      <c r="BM184" s="250" t="s">
        <v>41</v>
      </c>
      <c r="BN184" s="250" t="s">
        <v>119</v>
      </c>
      <c r="BO184" s="250" t="s">
        <v>13</v>
      </c>
      <c r="BP184" s="250" t="s">
        <v>13</v>
      </c>
      <c r="BQ184" s="250" t="s">
        <v>167</v>
      </c>
      <c r="BR184" s="250" t="s">
        <v>118</v>
      </c>
      <c r="BS184" s="250" t="s">
        <v>41</v>
      </c>
      <c r="BT184" s="250" t="s">
        <v>119</v>
      </c>
      <c r="BU184" s="255" t="s">
        <v>13</v>
      </c>
      <c r="BV184" s="250" t="s">
        <v>119</v>
      </c>
      <c r="BW184" s="244" t="s">
        <v>209</v>
      </c>
      <c r="BX184" s="250" t="s">
        <v>119</v>
      </c>
      <c r="BY184" s="244" t="s">
        <v>13</v>
      </c>
      <c r="BZ184" s="250" t="s">
        <v>119</v>
      </c>
      <c r="CA184" s="244" t="s">
        <v>184</v>
      </c>
      <c r="CB184" s="244" t="s">
        <v>303</v>
      </c>
      <c r="CC184" s="244" t="s">
        <v>912</v>
      </c>
      <c r="CD184" s="244" t="s">
        <v>118</v>
      </c>
    </row>
    <row r="185" spans="1:82" s="244" customFormat="1" ht="31" x14ac:dyDescent="0.35">
      <c r="A185" s="259" t="s">
        <v>1775</v>
      </c>
      <c r="B185" s="259" t="s">
        <v>2880</v>
      </c>
      <c r="C185" s="244" t="s">
        <v>1571</v>
      </c>
      <c r="D185" s="259" t="s">
        <v>358</v>
      </c>
      <c r="E185" s="256" t="s">
        <v>304</v>
      </c>
      <c r="F185" s="244" t="s">
        <v>2674</v>
      </c>
      <c r="G185" s="244" t="s">
        <v>1754</v>
      </c>
      <c r="H185" s="244" t="s">
        <v>3350</v>
      </c>
      <c r="I185" s="244" t="str">
        <f>IF(H185="","",VLOOKUP(H185,'Cost Categories'!$A$1:$B$66,2,FALSE))</f>
        <v>Capital</v>
      </c>
      <c r="J185" s="244" t="s">
        <v>3276</v>
      </c>
      <c r="K185" s="244" t="str">
        <f>IF(J185="","",VLOOKUP(J185,'Cost Categories'!$A$70:$B$85,2,FALSE))</f>
        <v>Capital</v>
      </c>
      <c r="L185" s="244" t="s">
        <v>3324</v>
      </c>
      <c r="M185" s="244" t="str">
        <f>IF(L185="","",VLOOKUP(L185,'Cost Categories'!$A$112:$B$133,2,FALSE))</f>
        <v>Operational</v>
      </c>
      <c r="N185" s="256" t="s">
        <v>3368</v>
      </c>
      <c r="O185" s="260" t="s">
        <v>1245</v>
      </c>
      <c r="P185" s="256" t="s">
        <v>3370</v>
      </c>
      <c r="Q185" s="253" t="s">
        <v>3372</v>
      </c>
      <c r="R185" s="253" t="s">
        <v>13</v>
      </c>
      <c r="S185" s="256" t="s">
        <v>111</v>
      </c>
      <c r="T185" s="256" t="s">
        <v>1740</v>
      </c>
      <c r="U185" s="244" t="s">
        <v>1087</v>
      </c>
      <c r="V185" s="244" t="s">
        <v>1309</v>
      </c>
      <c r="W185" s="244" t="s">
        <v>217</v>
      </c>
      <c r="X185" s="246">
        <v>0</v>
      </c>
      <c r="Y185" s="246" t="s">
        <v>6</v>
      </c>
      <c r="Z185" s="246" t="s">
        <v>6</v>
      </c>
      <c r="AA185" s="246" t="s">
        <v>6</v>
      </c>
      <c r="AB185" s="246" t="s">
        <v>6</v>
      </c>
      <c r="AC185" s="246" t="s">
        <v>6</v>
      </c>
      <c r="AD185" s="246" t="s">
        <v>6</v>
      </c>
      <c r="AE185" s="348">
        <v>500</v>
      </c>
      <c r="AF185" s="348" t="s">
        <v>3732</v>
      </c>
      <c r="AG185" s="244" t="s">
        <v>6</v>
      </c>
      <c r="AI185" s="261" t="s">
        <v>6</v>
      </c>
      <c r="AJ185" s="247" t="s">
        <v>6</v>
      </c>
      <c r="AK185" s="244" t="s">
        <v>6</v>
      </c>
      <c r="AL185" s="244" t="s">
        <v>6</v>
      </c>
      <c r="AM185" s="244" t="s">
        <v>6</v>
      </c>
      <c r="AN185" s="258">
        <v>500</v>
      </c>
      <c r="AO185" s="258">
        <v>12</v>
      </c>
      <c r="AP185" s="244" t="s">
        <v>1737</v>
      </c>
      <c r="AQ185" s="244" t="s">
        <v>184</v>
      </c>
      <c r="AR185" s="250" t="s">
        <v>6</v>
      </c>
      <c r="AS185" s="250" t="s">
        <v>6</v>
      </c>
      <c r="AT185" s="250" t="s">
        <v>184</v>
      </c>
      <c r="AU185" s="250" t="s">
        <v>184</v>
      </c>
      <c r="AV185" s="250" t="s">
        <v>1305</v>
      </c>
      <c r="AW185" s="250" t="s">
        <v>1755</v>
      </c>
      <c r="AX185" s="250" t="s">
        <v>118</v>
      </c>
      <c r="AY185" s="250" t="s">
        <v>1772</v>
      </c>
      <c r="AZ185" s="250" t="s">
        <v>118</v>
      </c>
      <c r="BA185" s="244" t="s">
        <v>381</v>
      </c>
      <c r="BB185" s="244" t="s">
        <v>119</v>
      </c>
      <c r="BC185" s="244" t="s">
        <v>384</v>
      </c>
      <c r="BD185" s="250" t="s">
        <v>119</v>
      </c>
      <c r="BE185" s="250" t="s">
        <v>259</v>
      </c>
      <c r="BF185" s="250" t="s">
        <v>119</v>
      </c>
      <c r="BG185" s="250" t="s">
        <v>6</v>
      </c>
      <c r="BH185" s="250" t="s">
        <v>6</v>
      </c>
      <c r="BI185" s="250" t="s">
        <v>134</v>
      </c>
      <c r="BJ185" s="250" t="s">
        <v>119</v>
      </c>
      <c r="BK185" s="252" t="s">
        <v>13</v>
      </c>
      <c r="BL185" s="250" t="s">
        <v>13</v>
      </c>
      <c r="BM185" s="250" t="s">
        <v>41</v>
      </c>
      <c r="BN185" s="250" t="s">
        <v>119</v>
      </c>
      <c r="BO185" s="250" t="s">
        <v>13</v>
      </c>
      <c r="BP185" s="250" t="s">
        <v>13</v>
      </c>
      <c r="BQ185" s="250" t="s">
        <v>167</v>
      </c>
      <c r="BR185" s="250" t="s">
        <v>118</v>
      </c>
      <c r="BS185" s="250" t="s">
        <v>41</v>
      </c>
      <c r="BT185" s="250" t="s">
        <v>119</v>
      </c>
      <c r="BU185" s="255" t="s">
        <v>13</v>
      </c>
      <c r="BV185" s="250" t="s">
        <v>119</v>
      </c>
      <c r="BW185" s="244" t="s">
        <v>209</v>
      </c>
      <c r="BX185" s="250" t="s">
        <v>119</v>
      </c>
      <c r="BY185" s="244" t="s">
        <v>13</v>
      </c>
      <c r="BZ185" s="250" t="s">
        <v>119</v>
      </c>
      <c r="CA185" s="244" t="s">
        <v>184</v>
      </c>
      <c r="CB185" s="244" t="s">
        <v>303</v>
      </c>
      <c r="CC185" s="244" t="s">
        <v>912</v>
      </c>
      <c r="CD185" s="244" t="s">
        <v>118</v>
      </c>
    </row>
    <row r="186" spans="1:82" s="244" customFormat="1" ht="31" x14ac:dyDescent="0.35">
      <c r="A186" s="259" t="s">
        <v>1775</v>
      </c>
      <c r="B186" s="259" t="s">
        <v>2880</v>
      </c>
      <c r="C186" s="244" t="s">
        <v>1573</v>
      </c>
      <c r="D186" s="259" t="s">
        <v>358</v>
      </c>
      <c r="E186" s="256" t="s">
        <v>304</v>
      </c>
      <c r="F186" s="244" t="s">
        <v>2674</v>
      </c>
      <c r="G186" s="244" t="s">
        <v>1757</v>
      </c>
      <c r="H186" s="244" t="s">
        <v>3353</v>
      </c>
      <c r="I186" s="244" t="str">
        <f>IF(H186="","",VLOOKUP(H186,'Cost Categories'!$A$1:$B$66,2,FALSE))</f>
        <v>Personnel</v>
      </c>
      <c r="J186" s="244" t="s">
        <v>1757</v>
      </c>
      <c r="K186" s="244" t="str">
        <f>IF(J186="","",VLOOKUP(J186,'Cost Categories'!$A$70:$B$85,2,FALSE))</f>
        <v>Personnel</v>
      </c>
      <c r="L186" s="244" t="s">
        <v>3324</v>
      </c>
      <c r="M186" s="244" t="str">
        <f>IF(L186="","",VLOOKUP(L186,'Cost Categories'!$A$112:$B$133,2,FALSE))</f>
        <v>Operational</v>
      </c>
      <c r="N186" s="256" t="s">
        <v>3368</v>
      </c>
      <c r="O186" s="260" t="s">
        <v>13</v>
      </c>
      <c r="P186" s="256" t="s">
        <v>3369</v>
      </c>
      <c r="Q186" s="253" t="s">
        <v>3372</v>
      </c>
      <c r="R186" s="253" t="s">
        <v>13</v>
      </c>
      <c r="S186" s="256" t="s">
        <v>111</v>
      </c>
      <c r="T186" s="256" t="s">
        <v>1740</v>
      </c>
      <c r="U186" s="244" t="s">
        <v>1087</v>
      </c>
      <c r="V186" s="244" t="s">
        <v>1309</v>
      </c>
      <c r="W186" s="244" t="s">
        <v>217</v>
      </c>
      <c r="X186" s="246">
        <v>0.32</v>
      </c>
      <c r="Y186" s="246" t="s">
        <v>6</v>
      </c>
      <c r="Z186" s="246" t="s">
        <v>6</v>
      </c>
      <c r="AA186" s="246" t="s">
        <v>6</v>
      </c>
      <c r="AB186" s="246" t="s">
        <v>6</v>
      </c>
      <c r="AC186" s="246" t="s">
        <v>6</v>
      </c>
      <c r="AD186" s="246" t="s">
        <v>6</v>
      </c>
      <c r="AE186" s="348">
        <v>500</v>
      </c>
      <c r="AF186" s="348" t="s">
        <v>3732</v>
      </c>
      <c r="AG186" s="244" t="s">
        <v>6</v>
      </c>
      <c r="AI186" s="261" t="s">
        <v>6</v>
      </c>
      <c r="AJ186" s="247" t="s">
        <v>6</v>
      </c>
      <c r="AK186" s="244" t="s">
        <v>6</v>
      </c>
      <c r="AL186" s="244" t="s">
        <v>6</v>
      </c>
      <c r="AM186" s="244" t="s">
        <v>6</v>
      </c>
      <c r="AN186" s="258">
        <v>500</v>
      </c>
      <c r="AO186" s="258">
        <v>12</v>
      </c>
      <c r="AP186" s="244" t="s">
        <v>1737</v>
      </c>
      <c r="AQ186" s="244" t="s">
        <v>184</v>
      </c>
      <c r="AR186" s="250" t="s">
        <v>6</v>
      </c>
      <c r="AS186" s="250" t="s">
        <v>6</v>
      </c>
      <c r="AT186" s="250" t="s">
        <v>184</v>
      </c>
      <c r="AU186" s="250" t="s">
        <v>184</v>
      </c>
      <c r="AV186" s="250" t="s">
        <v>1315</v>
      </c>
      <c r="AW186" s="250" t="s">
        <v>1777</v>
      </c>
      <c r="AX186" s="250" t="s">
        <v>119</v>
      </c>
      <c r="AY186" s="250" t="s">
        <v>1774</v>
      </c>
      <c r="AZ186" s="250" t="s">
        <v>118</v>
      </c>
      <c r="BA186" s="244" t="s">
        <v>381</v>
      </c>
      <c r="BB186" s="244" t="s">
        <v>119</v>
      </c>
      <c r="BC186" s="244" t="s">
        <v>384</v>
      </c>
      <c r="BD186" s="250" t="s">
        <v>119</v>
      </c>
      <c r="BE186" s="250" t="s">
        <v>261</v>
      </c>
      <c r="BF186" s="250" t="s">
        <v>119</v>
      </c>
      <c r="BG186" s="250" t="s">
        <v>6</v>
      </c>
      <c r="BH186" s="250" t="s">
        <v>6</v>
      </c>
      <c r="BI186" s="250" t="s">
        <v>134</v>
      </c>
      <c r="BJ186" s="250" t="s">
        <v>119</v>
      </c>
      <c r="BK186" s="252" t="s">
        <v>13</v>
      </c>
      <c r="BL186" s="250" t="s">
        <v>13</v>
      </c>
      <c r="BM186" s="250" t="s">
        <v>41</v>
      </c>
      <c r="BN186" s="250" t="s">
        <v>119</v>
      </c>
      <c r="BO186" s="250" t="s">
        <v>13</v>
      </c>
      <c r="BP186" s="250" t="s">
        <v>13</v>
      </c>
      <c r="BQ186" s="250" t="s">
        <v>167</v>
      </c>
      <c r="BR186" s="250" t="s">
        <v>118</v>
      </c>
      <c r="BS186" s="250" t="s">
        <v>41</v>
      </c>
      <c r="BT186" s="250" t="s">
        <v>119</v>
      </c>
      <c r="BU186" s="255" t="s">
        <v>13</v>
      </c>
      <c r="BV186" s="250" t="s">
        <v>119</v>
      </c>
      <c r="BW186" s="244" t="s">
        <v>209</v>
      </c>
      <c r="BX186" s="250" t="s">
        <v>119</v>
      </c>
      <c r="BY186" s="244" t="s">
        <v>13</v>
      </c>
      <c r="BZ186" s="250" t="s">
        <v>119</v>
      </c>
      <c r="CA186" s="244" t="s">
        <v>184</v>
      </c>
      <c r="CB186" s="244" t="s">
        <v>303</v>
      </c>
      <c r="CC186" s="244" t="s">
        <v>912</v>
      </c>
      <c r="CD186" s="244" t="s">
        <v>118</v>
      </c>
    </row>
    <row r="187" spans="1:82" s="244" customFormat="1" ht="31" x14ac:dyDescent="0.35">
      <c r="A187" s="259" t="s">
        <v>1775</v>
      </c>
      <c r="B187" s="259" t="s">
        <v>2880</v>
      </c>
      <c r="C187" s="244" t="s">
        <v>1562</v>
      </c>
      <c r="D187" s="259">
        <v>999</v>
      </c>
      <c r="E187" s="256" t="s">
        <v>304</v>
      </c>
      <c r="F187" s="244" t="s">
        <v>2674</v>
      </c>
      <c r="G187" s="244" t="s">
        <v>361</v>
      </c>
      <c r="H187" s="244" t="s">
        <v>1578</v>
      </c>
      <c r="I187" s="244" t="str">
        <f>IF(H187="","",VLOOKUP(H187,'Cost Categories'!$A$1:$B$66,2,FALSE))</f>
        <v>Total</v>
      </c>
      <c r="J187" s="244" t="s">
        <v>3297</v>
      </c>
      <c r="K187" s="244" t="str">
        <f>IF(J187="","",VLOOKUP(J187,'Cost Categories'!$A$70:$B$85,2,FALSE))</f>
        <v>Mixed</v>
      </c>
      <c r="L187" s="244" t="s">
        <v>3297</v>
      </c>
      <c r="M187" s="244" t="str">
        <f>IF(L187="","",VLOOKUP(L187,'Cost Categories'!$A$112:$B$133,2,FALSE))</f>
        <v>Mixed</v>
      </c>
      <c r="N187" s="256" t="s">
        <v>22</v>
      </c>
      <c r="O187" s="260" t="s">
        <v>13</v>
      </c>
      <c r="P187" s="256" t="s">
        <v>3416</v>
      </c>
      <c r="Q187" s="253" t="s">
        <v>3372</v>
      </c>
      <c r="R187" s="253" t="s">
        <v>13</v>
      </c>
      <c r="S187" s="244" t="s">
        <v>111</v>
      </c>
      <c r="T187" s="256" t="s">
        <v>1740</v>
      </c>
      <c r="U187" s="244" t="s">
        <v>1087</v>
      </c>
      <c r="V187" s="244" t="s">
        <v>1309</v>
      </c>
      <c r="W187" s="244" t="s">
        <v>217</v>
      </c>
      <c r="X187" s="246">
        <v>33.72</v>
      </c>
      <c r="Y187" s="246" t="s">
        <v>6</v>
      </c>
      <c r="Z187" s="246" t="s">
        <v>6</v>
      </c>
      <c r="AA187" s="246" t="s">
        <v>6</v>
      </c>
      <c r="AB187" s="246" t="s">
        <v>6</v>
      </c>
      <c r="AC187" s="246" t="s">
        <v>6</v>
      </c>
      <c r="AD187" s="246" t="s">
        <v>6</v>
      </c>
      <c r="AE187" s="348">
        <v>500</v>
      </c>
      <c r="AF187" s="348" t="s">
        <v>3732</v>
      </c>
      <c r="AG187" s="244" t="s">
        <v>6</v>
      </c>
      <c r="AI187" s="246" t="s">
        <v>6</v>
      </c>
      <c r="AJ187" s="247" t="s">
        <v>6</v>
      </c>
      <c r="AK187" s="244" t="s">
        <v>6</v>
      </c>
      <c r="AL187" s="244" t="s">
        <v>6</v>
      </c>
      <c r="AM187" s="244" t="s">
        <v>6</v>
      </c>
      <c r="AN187" s="258">
        <v>500</v>
      </c>
      <c r="AO187" s="258">
        <v>12</v>
      </c>
      <c r="AP187" s="244" t="s">
        <v>1737</v>
      </c>
      <c r="AQ187" s="244" t="s">
        <v>184</v>
      </c>
      <c r="AR187" s="250" t="s">
        <v>6</v>
      </c>
      <c r="AS187" s="250" t="s">
        <v>6</v>
      </c>
      <c r="AT187" s="250" t="s">
        <v>184</v>
      </c>
      <c r="AU187" s="250" t="s">
        <v>184</v>
      </c>
      <c r="AV187" s="250" t="s">
        <v>1305</v>
      </c>
      <c r="AW187" s="250" t="s">
        <v>13</v>
      </c>
      <c r="AX187" s="250" t="s">
        <v>6</v>
      </c>
      <c r="AY187" s="250" t="s">
        <v>13</v>
      </c>
      <c r="AZ187" s="250" t="s">
        <v>6</v>
      </c>
      <c r="BA187" s="244" t="s">
        <v>381</v>
      </c>
      <c r="BB187" s="244" t="s">
        <v>119</v>
      </c>
      <c r="BC187" s="244" t="s">
        <v>22</v>
      </c>
      <c r="BD187" s="250" t="s">
        <v>119</v>
      </c>
      <c r="BE187" s="250" t="s">
        <v>259</v>
      </c>
      <c r="BF187" s="250" t="s">
        <v>119</v>
      </c>
      <c r="BG187" s="250" t="s">
        <v>6</v>
      </c>
      <c r="BH187" s="250" t="s">
        <v>6</v>
      </c>
      <c r="BI187" s="250" t="s">
        <v>134</v>
      </c>
      <c r="BJ187" s="250" t="s">
        <v>119</v>
      </c>
      <c r="BK187" s="252" t="s">
        <v>13</v>
      </c>
      <c r="BL187" s="250" t="s">
        <v>13</v>
      </c>
      <c r="BM187" s="250" t="s">
        <v>41</v>
      </c>
      <c r="BN187" s="250" t="s">
        <v>119</v>
      </c>
      <c r="BO187" s="250" t="s">
        <v>13</v>
      </c>
      <c r="BP187" s="250" t="s">
        <v>13</v>
      </c>
      <c r="BQ187" s="250" t="s">
        <v>167</v>
      </c>
      <c r="BR187" s="250" t="s">
        <v>118</v>
      </c>
      <c r="BS187" s="250" t="s">
        <v>41</v>
      </c>
      <c r="BT187" s="250" t="s">
        <v>119</v>
      </c>
      <c r="BU187" s="255" t="s">
        <v>13</v>
      </c>
      <c r="BV187" s="250" t="s">
        <v>119</v>
      </c>
      <c r="BW187" s="244" t="s">
        <v>209</v>
      </c>
      <c r="BX187" s="250" t="s">
        <v>119</v>
      </c>
      <c r="BY187" s="244" t="s">
        <v>13</v>
      </c>
      <c r="BZ187" s="250" t="s">
        <v>119</v>
      </c>
      <c r="CA187" s="244" t="s">
        <v>184</v>
      </c>
      <c r="CB187" s="244" t="s">
        <v>303</v>
      </c>
      <c r="CC187" s="244" t="s">
        <v>912</v>
      </c>
      <c r="CD187" s="244" t="s">
        <v>118</v>
      </c>
    </row>
    <row r="188" spans="1:82" s="244" customFormat="1" ht="31" x14ac:dyDescent="0.35">
      <c r="A188" s="259" t="s">
        <v>1778</v>
      </c>
      <c r="B188" s="259" t="s">
        <v>2880</v>
      </c>
      <c r="C188" s="244" t="s">
        <v>1538</v>
      </c>
      <c r="D188" s="259" t="s">
        <v>1718</v>
      </c>
      <c r="E188" s="256" t="s">
        <v>304</v>
      </c>
      <c r="F188" s="244" t="s">
        <v>2674</v>
      </c>
      <c r="G188" s="244" t="s">
        <v>1779</v>
      </c>
      <c r="H188" s="244" t="s">
        <v>3271</v>
      </c>
      <c r="I188" s="244" t="str">
        <f>IF(H188="","",VLOOKUP(H188,'Cost Categories'!$A$1:$B$66,2,FALSE))</f>
        <v>Personnel</v>
      </c>
      <c r="J188" s="244" t="s">
        <v>3271</v>
      </c>
      <c r="K188" s="244" t="str">
        <f>IF(J188="","",VLOOKUP(J188,'Cost Categories'!$A$70:$B$85,2,FALSE))</f>
        <v>Personnel</v>
      </c>
      <c r="L188" s="244" t="s">
        <v>3307</v>
      </c>
      <c r="M188" s="244" t="str">
        <f>IF(L188="","",VLOOKUP(L188,'Cost Categories'!$A$112:$B$133,2,FALSE))</f>
        <v>Primary service delivery</v>
      </c>
      <c r="N188" s="256" t="s">
        <v>3368</v>
      </c>
      <c r="O188" s="260" t="s">
        <v>13</v>
      </c>
      <c r="P188" s="256" t="s">
        <v>3369</v>
      </c>
      <c r="Q188" s="253" t="s">
        <v>3372</v>
      </c>
      <c r="R188" s="253" t="s">
        <v>13</v>
      </c>
      <c r="S188" s="244" t="s">
        <v>517</v>
      </c>
      <c r="T188" s="256" t="s">
        <v>1780</v>
      </c>
      <c r="U188" s="244" t="s">
        <v>1087</v>
      </c>
      <c r="V188" s="244" t="s">
        <v>1309</v>
      </c>
      <c r="W188" s="244" t="s">
        <v>217</v>
      </c>
      <c r="X188" s="246">
        <v>5.42</v>
      </c>
      <c r="Y188" s="246" t="s">
        <v>6</v>
      </c>
      <c r="Z188" s="246" t="s">
        <v>6</v>
      </c>
      <c r="AA188" s="246" t="s">
        <v>6</v>
      </c>
      <c r="AB188" s="246" t="s">
        <v>6</v>
      </c>
      <c r="AC188" s="246" t="s">
        <v>6</v>
      </c>
      <c r="AD188" s="246" t="s">
        <v>6</v>
      </c>
      <c r="AE188" s="348">
        <v>3</v>
      </c>
      <c r="AF188" s="348" t="s">
        <v>20</v>
      </c>
      <c r="AG188" s="244" t="s">
        <v>6</v>
      </c>
      <c r="AI188" s="246" t="s">
        <v>6</v>
      </c>
      <c r="AJ188" s="247" t="s">
        <v>6</v>
      </c>
      <c r="AK188" s="244" t="s">
        <v>6</v>
      </c>
      <c r="AL188" s="244" t="s">
        <v>6</v>
      </c>
      <c r="AM188" s="244" t="s">
        <v>6</v>
      </c>
      <c r="AN188" s="262">
        <v>2897</v>
      </c>
      <c r="AO188" s="262">
        <v>17</v>
      </c>
      <c r="AP188" s="244" t="s">
        <v>1781</v>
      </c>
      <c r="AQ188" s="244" t="s">
        <v>184</v>
      </c>
      <c r="AR188" s="250" t="s">
        <v>6</v>
      </c>
      <c r="AS188" s="250" t="s">
        <v>6</v>
      </c>
      <c r="AT188" s="250" t="s">
        <v>184</v>
      </c>
      <c r="AU188" s="250" t="s">
        <v>184</v>
      </c>
      <c r="AV188" s="250" t="s">
        <v>1305</v>
      </c>
      <c r="AW188" s="250" t="s">
        <v>1782</v>
      </c>
      <c r="AX188" s="250" t="s">
        <v>118</v>
      </c>
      <c r="AY188" s="250" t="s">
        <v>1783</v>
      </c>
      <c r="AZ188" s="250" t="s">
        <v>118</v>
      </c>
      <c r="BA188" s="244" t="s">
        <v>381</v>
      </c>
      <c r="BB188" s="244" t="s">
        <v>119</v>
      </c>
      <c r="BC188" s="244" t="s">
        <v>383</v>
      </c>
      <c r="BD188" s="250" t="s">
        <v>119</v>
      </c>
      <c r="BE188" s="250" t="s">
        <v>6</v>
      </c>
      <c r="BF188" s="250" t="s">
        <v>6</v>
      </c>
      <c r="BG188" s="250" t="s">
        <v>6</v>
      </c>
      <c r="BH188" s="250" t="s">
        <v>6</v>
      </c>
      <c r="BI188" s="250" t="s">
        <v>6</v>
      </c>
      <c r="BJ188" s="250" t="s">
        <v>6</v>
      </c>
      <c r="BK188" s="252" t="s">
        <v>6</v>
      </c>
      <c r="BL188" s="250" t="s">
        <v>6</v>
      </c>
      <c r="BM188" s="250" t="s">
        <v>40</v>
      </c>
      <c r="BN188" s="250" t="s">
        <v>118</v>
      </c>
      <c r="BO188" s="250" t="s">
        <v>13</v>
      </c>
      <c r="BP188" s="250" t="s">
        <v>13</v>
      </c>
      <c r="BQ188" s="250" t="s">
        <v>160</v>
      </c>
      <c r="BR188" s="250" t="s">
        <v>118</v>
      </c>
      <c r="BS188" s="250" t="s">
        <v>40</v>
      </c>
      <c r="BT188" s="250" t="s">
        <v>118</v>
      </c>
      <c r="BU188" s="255" t="s">
        <v>6</v>
      </c>
      <c r="BV188" s="250" t="s">
        <v>6</v>
      </c>
      <c r="BW188" s="244" t="s">
        <v>6</v>
      </c>
      <c r="BX188" s="250" t="s">
        <v>6</v>
      </c>
      <c r="BY188" s="244" t="s">
        <v>173</v>
      </c>
      <c r="BZ188" s="250" t="s">
        <v>118</v>
      </c>
      <c r="CA188" s="244" t="s">
        <v>184</v>
      </c>
      <c r="CB188" s="244" t="s">
        <v>763</v>
      </c>
      <c r="CC188" s="244" t="s">
        <v>764</v>
      </c>
      <c r="CD188" s="244" t="s">
        <v>118</v>
      </c>
    </row>
    <row r="189" spans="1:82" s="244" customFormat="1" ht="31" x14ac:dyDescent="0.35">
      <c r="A189" s="259" t="s">
        <v>1778</v>
      </c>
      <c r="B189" s="259" t="s">
        <v>2880</v>
      </c>
      <c r="C189" s="244" t="s">
        <v>1548</v>
      </c>
      <c r="D189" s="259" t="s">
        <v>1718</v>
      </c>
      <c r="E189" s="256" t="s">
        <v>304</v>
      </c>
      <c r="F189" s="244" t="s">
        <v>2674</v>
      </c>
      <c r="G189" s="244" t="s">
        <v>1784</v>
      </c>
      <c r="H189" s="244" t="s">
        <v>3353</v>
      </c>
      <c r="I189" s="244" t="str">
        <f>IF(H189="","",VLOOKUP(H189,'Cost Categories'!$A$1:$B$66,2,FALSE))</f>
        <v>Personnel</v>
      </c>
      <c r="J189" s="244" t="s">
        <v>1757</v>
      </c>
      <c r="K189" s="244" t="str">
        <f>IF(J189="","",VLOOKUP(J189,'Cost Categories'!$A$70:$B$85,2,FALSE))</f>
        <v>Personnel</v>
      </c>
      <c r="L189" s="244" t="s">
        <v>3324</v>
      </c>
      <c r="M189" s="244" t="str">
        <f>IF(L189="","",VLOOKUP(L189,'Cost Categories'!$A$112:$B$133,2,FALSE))</f>
        <v>Operational</v>
      </c>
      <c r="N189" s="256" t="s">
        <v>3368</v>
      </c>
      <c r="O189" s="260" t="s">
        <v>13</v>
      </c>
      <c r="P189" s="256" t="s">
        <v>3369</v>
      </c>
      <c r="Q189" s="253" t="s">
        <v>3372</v>
      </c>
      <c r="R189" s="253" t="s">
        <v>13</v>
      </c>
      <c r="S189" s="244" t="s">
        <v>111</v>
      </c>
      <c r="T189" s="256" t="s">
        <v>1780</v>
      </c>
      <c r="U189" s="244" t="s">
        <v>1087</v>
      </c>
      <c r="V189" s="244" t="s">
        <v>1309</v>
      </c>
      <c r="W189" s="244" t="s">
        <v>217</v>
      </c>
      <c r="X189" s="246">
        <v>15.07</v>
      </c>
      <c r="Y189" s="246" t="s">
        <v>6</v>
      </c>
      <c r="Z189" s="246" t="s">
        <v>6</v>
      </c>
      <c r="AA189" s="246" t="s">
        <v>6</v>
      </c>
      <c r="AB189" s="246" t="s">
        <v>6</v>
      </c>
      <c r="AC189" s="246" t="s">
        <v>6</v>
      </c>
      <c r="AD189" s="246" t="s">
        <v>6</v>
      </c>
      <c r="AE189" s="348">
        <v>3</v>
      </c>
      <c r="AF189" s="348" t="s">
        <v>20</v>
      </c>
      <c r="AG189" s="244" t="s">
        <v>6</v>
      </c>
      <c r="AI189" s="246" t="s">
        <v>6</v>
      </c>
      <c r="AJ189" s="247" t="s">
        <v>6</v>
      </c>
      <c r="AK189" s="244" t="s">
        <v>6</v>
      </c>
      <c r="AL189" s="244" t="s">
        <v>6</v>
      </c>
      <c r="AM189" s="244" t="s">
        <v>6</v>
      </c>
      <c r="AN189" s="262">
        <v>2897</v>
      </c>
      <c r="AO189" s="262">
        <v>17</v>
      </c>
      <c r="AP189" s="244" t="s">
        <v>1781</v>
      </c>
      <c r="AQ189" s="244" t="s">
        <v>184</v>
      </c>
      <c r="AR189" s="250" t="s">
        <v>6</v>
      </c>
      <c r="AS189" s="250" t="s">
        <v>6</v>
      </c>
      <c r="AT189" s="250" t="s">
        <v>184</v>
      </c>
      <c r="AU189" s="250" t="s">
        <v>184</v>
      </c>
      <c r="AV189" s="250" t="s">
        <v>1305</v>
      </c>
      <c r="AW189" s="250" t="s">
        <v>1782</v>
      </c>
      <c r="AX189" s="250" t="s">
        <v>118</v>
      </c>
      <c r="AY189" s="250" t="s">
        <v>6</v>
      </c>
      <c r="AZ189" s="250" t="s">
        <v>6</v>
      </c>
      <c r="BA189" s="244" t="s">
        <v>381</v>
      </c>
      <c r="BB189" s="244" t="s">
        <v>119</v>
      </c>
      <c r="BC189" s="244" t="s">
        <v>384</v>
      </c>
      <c r="BD189" s="250" t="s">
        <v>119</v>
      </c>
      <c r="BE189" s="250" t="s">
        <v>6</v>
      </c>
      <c r="BF189" s="250" t="s">
        <v>6</v>
      </c>
      <c r="BG189" s="250" t="s">
        <v>6</v>
      </c>
      <c r="BH189" s="250" t="s">
        <v>6</v>
      </c>
      <c r="BI189" s="250" t="s">
        <v>6</v>
      </c>
      <c r="BJ189" s="250" t="s">
        <v>6</v>
      </c>
      <c r="BK189" s="252" t="s">
        <v>6</v>
      </c>
      <c r="BL189" s="250" t="s">
        <v>6</v>
      </c>
      <c r="BM189" s="250" t="s">
        <v>40</v>
      </c>
      <c r="BN189" s="250" t="s">
        <v>118</v>
      </c>
      <c r="BO189" s="250" t="s">
        <v>13</v>
      </c>
      <c r="BP189" s="250" t="s">
        <v>13</v>
      </c>
      <c r="BQ189" s="250" t="s">
        <v>160</v>
      </c>
      <c r="BR189" s="250" t="s">
        <v>118</v>
      </c>
      <c r="BS189" s="250" t="s">
        <v>40</v>
      </c>
      <c r="BT189" s="250" t="s">
        <v>118</v>
      </c>
      <c r="BU189" s="255" t="s">
        <v>6</v>
      </c>
      <c r="BV189" s="250" t="s">
        <v>6</v>
      </c>
      <c r="BW189" s="244" t="s">
        <v>6</v>
      </c>
      <c r="BX189" s="250" t="s">
        <v>6</v>
      </c>
      <c r="BY189" s="244" t="s">
        <v>173</v>
      </c>
      <c r="BZ189" s="250" t="s">
        <v>118</v>
      </c>
      <c r="CA189" s="244" t="s">
        <v>184</v>
      </c>
      <c r="CB189" s="244" t="s">
        <v>763</v>
      </c>
      <c r="CC189" s="244" t="s">
        <v>764</v>
      </c>
      <c r="CD189" s="244" t="s">
        <v>118</v>
      </c>
    </row>
    <row r="190" spans="1:82" s="244" customFormat="1" ht="46.5" x14ac:dyDescent="0.35">
      <c r="A190" s="259" t="s">
        <v>1778</v>
      </c>
      <c r="B190" s="259" t="s">
        <v>2880</v>
      </c>
      <c r="C190" s="244" t="s">
        <v>356</v>
      </c>
      <c r="D190" s="259" t="s">
        <v>1718</v>
      </c>
      <c r="E190" s="256" t="s">
        <v>304</v>
      </c>
      <c r="F190" s="244" t="s">
        <v>2674</v>
      </c>
      <c r="G190" s="244" t="s">
        <v>1785</v>
      </c>
      <c r="H190" s="244" t="s">
        <v>407</v>
      </c>
      <c r="I190" s="244" t="str">
        <f>IF(H190="","",VLOOKUP(H190,'Cost Categories'!$A$1:$B$66,2,FALSE))</f>
        <v>Recurring goods</v>
      </c>
      <c r="J190" s="244" t="s">
        <v>3288</v>
      </c>
      <c r="K190" s="244" t="str">
        <f>IF(J190="","",VLOOKUP(J190,'Cost Categories'!$A$70:$B$85,2,FALSE))</f>
        <v>Recurrent - other</v>
      </c>
      <c r="L190" s="244" t="s">
        <v>3307</v>
      </c>
      <c r="M190" s="244" t="str">
        <f>IF(L190="","",VLOOKUP(L190,'Cost Categories'!$A$112:$B$133,2,FALSE))</f>
        <v>Primary service delivery</v>
      </c>
      <c r="N190" s="256" t="s">
        <v>3368</v>
      </c>
      <c r="O190" s="260" t="s">
        <v>1245</v>
      </c>
      <c r="P190" s="256" t="s">
        <v>3371</v>
      </c>
      <c r="Q190" s="253" t="s">
        <v>3372</v>
      </c>
      <c r="R190" s="253" t="s">
        <v>13</v>
      </c>
      <c r="S190" s="244" t="s">
        <v>111</v>
      </c>
      <c r="T190" s="256" t="s">
        <v>1780</v>
      </c>
      <c r="U190" s="244" t="s">
        <v>1087</v>
      </c>
      <c r="V190" s="244" t="s">
        <v>1309</v>
      </c>
      <c r="W190" s="244" t="s">
        <v>217</v>
      </c>
      <c r="X190" s="246">
        <v>5.17</v>
      </c>
      <c r="Y190" s="246" t="s">
        <v>6</v>
      </c>
      <c r="Z190" s="246" t="s">
        <v>6</v>
      </c>
      <c r="AA190" s="246" t="s">
        <v>6</v>
      </c>
      <c r="AB190" s="246" t="s">
        <v>6</v>
      </c>
      <c r="AC190" s="246" t="s">
        <v>6</v>
      </c>
      <c r="AD190" s="246" t="s">
        <v>6</v>
      </c>
      <c r="AE190" s="348">
        <v>3</v>
      </c>
      <c r="AF190" s="348" t="s">
        <v>20</v>
      </c>
      <c r="AG190" s="244" t="s">
        <v>6</v>
      </c>
      <c r="AI190" s="246" t="s">
        <v>6</v>
      </c>
      <c r="AJ190" s="257" t="s">
        <v>6</v>
      </c>
      <c r="AK190" s="246" t="s">
        <v>6</v>
      </c>
      <c r="AL190" s="244" t="s">
        <v>6</v>
      </c>
      <c r="AM190" s="244" t="s">
        <v>6</v>
      </c>
      <c r="AN190" s="262">
        <v>2897</v>
      </c>
      <c r="AO190" s="262">
        <v>17</v>
      </c>
      <c r="AP190" s="244" t="s">
        <v>1781</v>
      </c>
      <c r="AQ190" s="244" t="s">
        <v>184</v>
      </c>
      <c r="AR190" s="250" t="s">
        <v>6</v>
      </c>
      <c r="AS190" s="250" t="s">
        <v>6</v>
      </c>
      <c r="AT190" s="250" t="s">
        <v>184</v>
      </c>
      <c r="AU190" s="250" t="s">
        <v>184</v>
      </c>
      <c r="AV190" s="250" t="s">
        <v>1305</v>
      </c>
      <c r="AW190" s="250" t="s">
        <v>1782</v>
      </c>
      <c r="AX190" s="250" t="s">
        <v>118</v>
      </c>
      <c r="AY190" s="250" t="s">
        <v>6</v>
      </c>
      <c r="AZ190" s="250" t="s">
        <v>6</v>
      </c>
      <c r="BA190" s="244" t="s">
        <v>381</v>
      </c>
      <c r="BB190" s="244" t="s">
        <v>119</v>
      </c>
      <c r="BC190" s="244" t="s">
        <v>384</v>
      </c>
      <c r="BD190" s="250" t="s">
        <v>119</v>
      </c>
      <c r="BE190" s="250" t="s">
        <v>6</v>
      </c>
      <c r="BF190" s="250" t="s">
        <v>6</v>
      </c>
      <c r="BG190" s="250" t="s">
        <v>6</v>
      </c>
      <c r="BH190" s="250" t="s">
        <v>6</v>
      </c>
      <c r="BI190" s="250" t="s">
        <v>6</v>
      </c>
      <c r="BJ190" s="250" t="s">
        <v>6</v>
      </c>
      <c r="BK190" s="252" t="s">
        <v>6</v>
      </c>
      <c r="BL190" s="250" t="s">
        <v>6</v>
      </c>
      <c r="BM190" s="250" t="s">
        <v>40</v>
      </c>
      <c r="BN190" s="250" t="s">
        <v>118</v>
      </c>
      <c r="BO190" s="250" t="s">
        <v>13</v>
      </c>
      <c r="BP190" s="250" t="s">
        <v>13</v>
      </c>
      <c r="BQ190" s="250" t="s">
        <v>160</v>
      </c>
      <c r="BR190" s="250" t="s">
        <v>118</v>
      </c>
      <c r="BS190" s="250" t="s">
        <v>40</v>
      </c>
      <c r="BT190" s="250" t="s">
        <v>118</v>
      </c>
      <c r="BU190" s="255" t="s">
        <v>6</v>
      </c>
      <c r="BV190" s="250" t="s">
        <v>6</v>
      </c>
      <c r="BW190" s="244" t="s">
        <v>6</v>
      </c>
      <c r="BX190" s="250" t="s">
        <v>6</v>
      </c>
      <c r="BY190" s="244" t="s">
        <v>173</v>
      </c>
      <c r="BZ190" s="250" t="s">
        <v>118</v>
      </c>
      <c r="CA190" s="244" t="s">
        <v>184</v>
      </c>
      <c r="CB190" s="244" t="s">
        <v>763</v>
      </c>
      <c r="CC190" s="244" t="s">
        <v>764</v>
      </c>
      <c r="CD190" s="244" t="s">
        <v>118</v>
      </c>
    </row>
    <row r="191" spans="1:82" s="244" customFormat="1" ht="62" x14ac:dyDescent="0.35">
      <c r="A191" s="259" t="s">
        <v>1778</v>
      </c>
      <c r="B191" s="259" t="s">
        <v>2880</v>
      </c>
      <c r="C191" s="244" t="s">
        <v>1555</v>
      </c>
      <c r="D191" s="259" t="s">
        <v>1718</v>
      </c>
      <c r="E191" s="256" t="s">
        <v>304</v>
      </c>
      <c r="F191" s="244" t="s">
        <v>2674</v>
      </c>
      <c r="G191" s="244" t="s">
        <v>1786</v>
      </c>
      <c r="H191" s="244" t="s">
        <v>408</v>
      </c>
      <c r="I191" s="244" t="str">
        <f>IF(H191="","",VLOOKUP(H191,'Cost Categories'!$A$1:$B$66,2,FALSE))</f>
        <v>Recurring goods</v>
      </c>
      <c r="J191" s="244" t="s">
        <v>3367</v>
      </c>
      <c r="K191" s="244" t="str">
        <f>IF(J191="","",VLOOKUP(J191,'Cost Categories'!$A$70:$B$85,2,FALSE))</f>
        <v>Recurrent - other</v>
      </c>
      <c r="L191" s="244" t="s">
        <v>3324</v>
      </c>
      <c r="M191" s="244" t="str">
        <f>IF(L191="","",VLOOKUP(L191,'Cost Categories'!$A$112:$B$133,2,FALSE))</f>
        <v>Operational</v>
      </c>
      <c r="N191" s="256" t="s">
        <v>3368</v>
      </c>
      <c r="O191" s="260" t="s">
        <v>3415</v>
      </c>
      <c r="P191" s="256" t="s">
        <v>3371</v>
      </c>
      <c r="Q191" s="253" t="s">
        <v>3372</v>
      </c>
      <c r="R191" s="253" t="s">
        <v>13</v>
      </c>
      <c r="S191" s="244" t="s">
        <v>111</v>
      </c>
      <c r="T191" s="256" t="s">
        <v>1780</v>
      </c>
      <c r="U191" s="244" t="s">
        <v>1087</v>
      </c>
      <c r="V191" s="244" t="s">
        <v>1309</v>
      </c>
      <c r="W191" s="244" t="s">
        <v>217</v>
      </c>
      <c r="X191" s="246">
        <v>0.11</v>
      </c>
      <c r="Y191" s="246" t="s">
        <v>6</v>
      </c>
      <c r="Z191" s="246" t="s">
        <v>6</v>
      </c>
      <c r="AA191" s="246" t="s">
        <v>6</v>
      </c>
      <c r="AB191" s="246" t="s">
        <v>6</v>
      </c>
      <c r="AC191" s="246" t="s">
        <v>6</v>
      </c>
      <c r="AD191" s="246" t="s">
        <v>6</v>
      </c>
      <c r="AE191" s="348">
        <v>3</v>
      </c>
      <c r="AF191" s="348" t="s">
        <v>20</v>
      </c>
      <c r="AG191" s="244" t="s">
        <v>6</v>
      </c>
      <c r="AI191" s="244" t="s">
        <v>6</v>
      </c>
      <c r="AJ191" s="247" t="s">
        <v>6</v>
      </c>
      <c r="AK191" s="244" t="s">
        <v>6</v>
      </c>
      <c r="AL191" s="244" t="s">
        <v>6</v>
      </c>
      <c r="AM191" s="244" t="s">
        <v>6</v>
      </c>
      <c r="AN191" s="262">
        <v>2897</v>
      </c>
      <c r="AO191" s="262">
        <v>17</v>
      </c>
      <c r="AP191" s="263" t="s">
        <v>1781</v>
      </c>
      <c r="AQ191" s="244" t="s">
        <v>184</v>
      </c>
      <c r="AR191" s="250" t="s">
        <v>6</v>
      </c>
      <c r="AS191" s="250" t="s">
        <v>6</v>
      </c>
      <c r="AT191" s="250" t="s">
        <v>184</v>
      </c>
      <c r="AU191" s="250" t="s">
        <v>184</v>
      </c>
      <c r="AV191" s="250" t="s">
        <v>1305</v>
      </c>
      <c r="AW191" s="250" t="s">
        <v>1782</v>
      </c>
      <c r="AX191" s="250" t="s">
        <v>118</v>
      </c>
      <c r="AY191" s="250" t="s">
        <v>6</v>
      </c>
      <c r="AZ191" s="250" t="s">
        <v>6</v>
      </c>
      <c r="BA191" s="244" t="s">
        <v>381</v>
      </c>
      <c r="BB191" s="244" t="s">
        <v>119</v>
      </c>
      <c r="BC191" s="244" t="s">
        <v>384</v>
      </c>
      <c r="BD191" s="250" t="s">
        <v>119</v>
      </c>
      <c r="BE191" s="250" t="s">
        <v>6</v>
      </c>
      <c r="BF191" s="250" t="s">
        <v>6</v>
      </c>
      <c r="BG191" s="250" t="s">
        <v>6</v>
      </c>
      <c r="BH191" s="250" t="s">
        <v>6</v>
      </c>
      <c r="BI191" s="250" t="s">
        <v>6</v>
      </c>
      <c r="BJ191" s="250" t="s">
        <v>6</v>
      </c>
      <c r="BK191" s="252" t="s">
        <v>6</v>
      </c>
      <c r="BL191" s="250" t="s">
        <v>6</v>
      </c>
      <c r="BM191" s="250" t="s">
        <v>40</v>
      </c>
      <c r="BN191" s="250" t="s">
        <v>118</v>
      </c>
      <c r="BO191" s="250" t="s">
        <v>13</v>
      </c>
      <c r="BP191" s="250" t="s">
        <v>13</v>
      </c>
      <c r="BQ191" s="250" t="s">
        <v>160</v>
      </c>
      <c r="BR191" s="250" t="s">
        <v>118</v>
      </c>
      <c r="BS191" s="250" t="s">
        <v>40</v>
      </c>
      <c r="BT191" s="250" t="s">
        <v>118</v>
      </c>
      <c r="BU191" s="255" t="s">
        <v>6</v>
      </c>
      <c r="BV191" s="250" t="s">
        <v>6</v>
      </c>
      <c r="BW191" s="244" t="s">
        <v>6</v>
      </c>
      <c r="BX191" s="250" t="s">
        <v>6</v>
      </c>
      <c r="BY191" s="244" t="s">
        <v>173</v>
      </c>
      <c r="BZ191" s="250" t="s">
        <v>118</v>
      </c>
      <c r="CA191" s="244" t="s">
        <v>184</v>
      </c>
      <c r="CB191" s="244" t="s">
        <v>763</v>
      </c>
      <c r="CC191" s="244" t="s">
        <v>764</v>
      </c>
      <c r="CD191" s="244" t="s">
        <v>118</v>
      </c>
    </row>
    <row r="192" spans="1:82" s="244" customFormat="1" ht="31" x14ac:dyDescent="0.35">
      <c r="A192" s="259" t="s">
        <v>1778</v>
      </c>
      <c r="B192" s="259" t="s">
        <v>2880</v>
      </c>
      <c r="C192" s="244" t="s">
        <v>1540</v>
      </c>
      <c r="D192" s="259" t="s">
        <v>1718</v>
      </c>
      <c r="E192" s="256" t="s">
        <v>304</v>
      </c>
      <c r="F192" s="244" t="s">
        <v>2674</v>
      </c>
      <c r="G192" s="244" t="s">
        <v>1787</v>
      </c>
      <c r="H192" s="244" t="s">
        <v>3353</v>
      </c>
      <c r="I192" s="244" t="str">
        <f>IF(H192="","",VLOOKUP(H192,'Cost Categories'!$A$1:$B$66,2,FALSE))</f>
        <v>Personnel</v>
      </c>
      <c r="J192" s="244" t="s">
        <v>1757</v>
      </c>
      <c r="K192" s="244" t="str">
        <f>IF(J192="","",VLOOKUP(J192,'Cost Categories'!$A$70:$B$85,2,FALSE))</f>
        <v>Personnel</v>
      </c>
      <c r="L192" s="244" t="s">
        <v>2083</v>
      </c>
      <c r="M192" s="244" t="str">
        <f>IF(L192="","",VLOOKUP(L192,'Cost Categories'!$A$112:$B$133,2,FALSE))</f>
        <v>Ancillary</v>
      </c>
      <c r="N192" s="256" t="s">
        <v>3368</v>
      </c>
      <c r="O192" s="260" t="s">
        <v>13</v>
      </c>
      <c r="P192" s="256" t="s">
        <v>3369</v>
      </c>
      <c r="Q192" s="253" t="s">
        <v>3372</v>
      </c>
      <c r="R192" s="253" t="s">
        <v>13</v>
      </c>
      <c r="S192" s="244" t="s">
        <v>111</v>
      </c>
      <c r="T192" s="256" t="s">
        <v>1780</v>
      </c>
      <c r="U192" s="244" t="s">
        <v>1087</v>
      </c>
      <c r="V192" s="244" t="s">
        <v>1309</v>
      </c>
      <c r="W192" s="244" t="s">
        <v>217</v>
      </c>
      <c r="X192" s="246">
        <v>0.47</v>
      </c>
      <c r="Y192" s="246" t="s">
        <v>6</v>
      </c>
      <c r="Z192" s="246" t="s">
        <v>6</v>
      </c>
      <c r="AA192" s="246" t="s">
        <v>6</v>
      </c>
      <c r="AB192" s="246" t="s">
        <v>6</v>
      </c>
      <c r="AC192" s="246" t="s">
        <v>6</v>
      </c>
      <c r="AD192" s="246" t="s">
        <v>6</v>
      </c>
      <c r="AE192" s="348">
        <v>3</v>
      </c>
      <c r="AF192" s="348" t="s">
        <v>20</v>
      </c>
      <c r="AG192" s="244" t="s">
        <v>6</v>
      </c>
      <c r="AI192" s="244" t="s">
        <v>6</v>
      </c>
      <c r="AJ192" s="247" t="s">
        <v>6</v>
      </c>
      <c r="AK192" s="244" t="s">
        <v>6</v>
      </c>
      <c r="AL192" s="244" t="s">
        <v>6</v>
      </c>
      <c r="AM192" s="244" t="s">
        <v>6</v>
      </c>
      <c r="AN192" s="262">
        <v>2897</v>
      </c>
      <c r="AO192" s="262">
        <v>17</v>
      </c>
      <c r="AP192" s="263" t="s">
        <v>1781</v>
      </c>
      <c r="AQ192" s="244" t="s">
        <v>184</v>
      </c>
      <c r="AR192" s="250" t="s">
        <v>6</v>
      </c>
      <c r="AS192" s="250" t="s">
        <v>6</v>
      </c>
      <c r="AT192" s="250" t="s">
        <v>184</v>
      </c>
      <c r="AU192" s="250" t="s">
        <v>184</v>
      </c>
      <c r="AV192" s="250" t="s">
        <v>1305</v>
      </c>
      <c r="AW192" s="250" t="s">
        <v>1782</v>
      </c>
      <c r="AX192" s="250" t="s">
        <v>118</v>
      </c>
      <c r="AY192" s="250" t="s">
        <v>6</v>
      </c>
      <c r="AZ192" s="250" t="s">
        <v>6</v>
      </c>
      <c r="BA192" s="244" t="s">
        <v>381</v>
      </c>
      <c r="BB192" s="244" t="s">
        <v>119</v>
      </c>
      <c r="BC192" s="244" t="s">
        <v>384</v>
      </c>
      <c r="BD192" s="250" t="s">
        <v>119</v>
      </c>
      <c r="BE192" s="250" t="s">
        <v>6</v>
      </c>
      <c r="BF192" s="250" t="s">
        <v>6</v>
      </c>
      <c r="BG192" s="250" t="s">
        <v>6</v>
      </c>
      <c r="BH192" s="250" t="s">
        <v>6</v>
      </c>
      <c r="BI192" s="250" t="s">
        <v>6</v>
      </c>
      <c r="BJ192" s="250" t="s">
        <v>6</v>
      </c>
      <c r="BK192" s="252" t="s">
        <v>6</v>
      </c>
      <c r="BL192" s="250" t="s">
        <v>6</v>
      </c>
      <c r="BM192" s="250" t="s">
        <v>40</v>
      </c>
      <c r="BN192" s="250" t="s">
        <v>118</v>
      </c>
      <c r="BO192" s="250" t="s">
        <v>13</v>
      </c>
      <c r="BP192" s="250" t="s">
        <v>13</v>
      </c>
      <c r="BQ192" s="250" t="s">
        <v>160</v>
      </c>
      <c r="BR192" s="250" t="s">
        <v>118</v>
      </c>
      <c r="BS192" s="250" t="s">
        <v>40</v>
      </c>
      <c r="BT192" s="250" t="s">
        <v>118</v>
      </c>
      <c r="BU192" s="255" t="s">
        <v>6</v>
      </c>
      <c r="BV192" s="250" t="s">
        <v>6</v>
      </c>
      <c r="BW192" s="244" t="s">
        <v>6</v>
      </c>
      <c r="BX192" s="250" t="s">
        <v>6</v>
      </c>
      <c r="BY192" s="244" t="s">
        <v>173</v>
      </c>
      <c r="BZ192" s="250" t="s">
        <v>118</v>
      </c>
      <c r="CA192" s="244" t="s">
        <v>184</v>
      </c>
      <c r="CB192" s="244" t="s">
        <v>763</v>
      </c>
      <c r="CC192" s="244" t="s">
        <v>764</v>
      </c>
      <c r="CD192" s="244" t="s">
        <v>118</v>
      </c>
    </row>
    <row r="193" spans="1:82" s="244" customFormat="1" ht="31" x14ac:dyDescent="0.35">
      <c r="A193" s="259" t="s">
        <v>1778</v>
      </c>
      <c r="B193" s="259" t="s">
        <v>2880</v>
      </c>
      <c r="C193" s="244" t="s">
        <v>1561</v>
      </c>
      <c r="D193" s="244" t="s">
        <v>1718</v>
      </c>
      <c r="E193" s="256" t="s">
        <v>304</v>
      </c>
      <c r="F193" s="244" t="s">
        <v>2674</v>
      </c>
      <c r="G193" s="244" t="s">
        <v>1788</v>
      </c>
      <c r="H193" s="244" t="s">
        <v>1318</v>
      </c>
      <c r="I193" s="244" t="str">
        <f>IF(H193="","",VLOOKUP(H193,'Cost Categories'!$A$1:$B$66,2,FALSE))</f>
        <v>Recurring services</v>
      </c>
      <c r="J193" s="244" t="s">
        <v>3297</v>
      </c>
      <c r="K193" s="244" t="str">
        <f>IF(J193="","",VLOOKUP(J193,'Cost Categories'!$A$70:$B$85,2,FALSE))</f>
        <v>Mixed</v>
      </c>
      <c r="L193" s="244" t="s">
        <v>3423</v>
      </c>
      <c r="M193" s="244" t="str">
        <f>IF(L193="","",VLOOKUP(L193,'Cost Categories'!$A$112:$B$133,2,FALSE))</f>
        <v>Operational</v>
      </c>
      <c r="N193" s="256" t="s">
        <v>3368</v>
      </c>
      <c r="O193" s="260" t="s">
        <v>13</v>
      </c>
      <c r="P193" s="256" t="s">
        <v>3370</v>
      </c>
      <c r="Q193" s="253" t="s">
        <v>3372</v>
      </c>
      <c r="R193" s="253" t="s">
        <v>13</v>
      </c>
      <c r="S193" s="244" t="s">
        <v>111</v>
      </c>
      <c r="T193" s="256" t="s">
        <v>1780</v>
      </c>
      <c r="U193" s="244" t="s">
        <v>1087</v>
      </c>
      <c r="V193" s="244" t="s">
        <v>1309</v>
      </c>
      <c r="W193" s="244" t="s">
        <v>217</v>
      </c>
      <c r="X193" s="264">
        <v>0</v>
      </c>
      <c r="Y193" s="246" t="s">
        <v>6</v>
      </c>
      <c r="Z193" s="246" t="s">
        <v>6</v>
      </c>
      <c r="AA193" s="246" t="s">
        <v>6</v>
      </c>
      <c r="AB193" s="246" t="s">
        <v>6</v>
      </c>
      <c r="AC193" s="246" t="s">
        <v>6</v>
      </c>
      <c r="AD193" s="246" t="s">
        <v>6</v>
      </c>
      <c r="AE193" s="348">
        <v>3</v>
      </c>
      <c r="AF193" s="348" t="s">
        <v>20</v>
      </c>
      <c r="AG193" s="244" t="s">
        <v>6</v>
      </c>
      <c r="AI193" s="244" t="s">
        <v>6</v>
      </c>
      <c r="AJ193" s="247" t="s">
        <v>6</v>
      </c>
      <c r="AK193" s="244" t="s">
        <v>6</v>
      </c>
      <c r="AL193" s="244" t="s">
        <v>6</v>
      </c>
      <c r="AM193" s="244" t="s">
        <v>6</v>
      </c>
      <c r="AN193" s="262">
        <v>2897</v>
      </c>
      <c r="AO193" s="262">
        <v>17</v>
      </c>
      <c r="AP193" s="263" t="s">
        <v>1781</v>
      </c>
      <c r="AQ193" s="244" t="s">
        <v>184</v>
      </c>
      <c r="AR193" s="250" t="s">
        <v>6</v>
      </c>
      <c r="AS193" s="250" t="s">
        <v>6</v>
      </c>
      <c r="AT193" s="250" t="s">
        <v>184</v>
      </c>
      <c r="AU193" s="250" t="s">
        <v>184</v>
      </c>
      <c r="AV193" s="250" t="s">
        <v>1305</v>
      </c>
      <c r="AW193" s="250" t="s">
        <v>1782</v>
      </c>
      <c r="AX193" s="250" t="s">
        <v>118</v>
      </c>
      <c r="AY193" s="250" t="s">
        <v>6</v>
      </c>
      <c r="AZ193" s="250" t="s">
        <v>6</v>
      </c>
      <c r="BA193" s="244" t="s">
        <v>381</v>
      </c>
      <c r="BB193" s="244" t="s">
        <v>119</v>
      </c>
      <c r="BC193" s="244" t="s">
        <v>384</v>
      </c>
      <c r="BD193" s="250" t="s">
        <v>119</v>
      </c>
      <c r="BE193" s="250" t="s">
        <v>6</v>
      </c>
      <c r="BF193" s="250" t="s">
        <v>6</v>
      </c>
      <c r="BG193" s="250" t="s">
        <v>6</v>
      </c>
      <c r="BH193" s="250" t="s">
        <v>6</v>
      </c>
      <c r="BI193" s="250" t="s">
        <v>6</v>
      </c>
      <c r="BJ193" s="250" t="s">
        <v>6</v>
      </c>
      <c r="BK193" s="252" t="s">
        <v>6</v>
      </c>
      <c r="BL193" s="250" t="s">
        <v>6</v>
      </c>
      <c r="BM193" s="250" t="s">
        <v>40</v>
      </c>
      <c r="BN193" s="250" t="s">
        <v>118</v>
      </c>
      <c r="BO193" s="250" t="s">
        <v>13</v>
      </c>
      <c r="BP193" s="250" t="s">
        <v>13</v>
      </c>
      <c r="BQ193" s="250" t="s">
        <v>160</v>
      </c>
      <c r="BR193" s="250" t="s">
        <v>118</v>
      </c>
      <c r="BS193" s="250" t="s">
        <v>40</v>
      </c>
      <c r="BT193" s="250" t="s">
        <v>118</v>
      </c>
      <c r="BU193" s="255" t="s">
        <v>6</v>
      </c>
      <c r="BV193" s="250" t="s">
        <v>6</v>
      </c>
      <c r="BW193" s="244" t="s">
        <v>6</v>
      </c>
      <c r="BX193" s="250" t="s">
        <v>6</v>
      </c>
      <c r="BY193" s="244" t="s">
        <v>173</v>
      </c>
      <c r="BZ193" s="250" t="s">
        <v>118</v>
      </c>
      <c r="CA193" s="244" t="s">
        <v>184</v>
      </c>
      <c r="CB193" s="244" t="s">
        <v>763</v>
      </c>
      <c r="CC193" s="244" t="s">
        <v>764</v>
      </c>
      <c r="CD193" s="244" t="s">
        <v>118</v>
      </c>
    </row>
    <row r="194" spans="1:82" s="244" customFormat="1" ht="31" x14ac:dyDescent="0.35">
      <c r="A194" s="259" t="s">
        <v>1778</v>
      </c>
      <c r="B194" s="259" t="s">
        <v>2880</v>
      </c>
      <c r="C194" s="244" t="s">
        <v>1567</v>
      </c>
      <c r="D194" s="259" t="s">
        <v>1718</v>
      </c>
      <c r="E194" s="256" t="s">
        <v>304</v>
      </c>
      <c r="F194" s="244" t="s">
        <v>2674</v>
      </c>
      <c r="G194" s="244" t="s">
        <v>3</v>
      </c>
      <c r="H194" s="244" t="s">
        <v>3</v>
      </c>
      <c r="I194" s="244" t="str">
        <f>IF(H194="","",VLOOKUP(H194,'Cost Categories'!$A$1:$B$66,2,FALSE))</f>
        <v>Recurring services</v>
      </c>
      <c r="J194" s="244" t="s">
        <v>3297</v>
      </c>
      <c r="K194" s="244" t="str">
        <f>IF(J194="","",VLOOKUP(J194,'Cost Categories'!$A$70:$B$85,2,FALSE))</f>
        <v>Mixed</v>
      </c>
      <c r="L194" s="244" t="s">
        <v>3</v>
      </c>
      <c r="M194" s="244" t="str">
        <f>IF(L194="","",VLOOKUP(L194,'Cost Categories'!$A$112:$B$133,2,FALSE))</f>
        <v>Operational</v>
      </c>
      <c r="N194" s="256" t="s">
        <v>3368</v>
      </c>
      <c r="O194" s="260" t="s">
        <v>13</v>
      </c>
      <c r="P194" s="256" t="s">
        <v>3369</v>
      </c>
      <c r="Q194" s="253" t="s">
        <v>3372</v>
      </c>
      <c r="R194" s="253" t="s">
        <v>13</v>
      </c>
      <c r="S194" s="244" t="s">
        <v>111</v>
      </c>
      <c r="T194" s="256" t="s">
        <v>1780</v>
      </c>
      <c r="U194" s="244" t="s">
        <v>1087</v>
      </c>
      <c r="V194" s="244" t="s">
        <v>1309</v>
      </c>
      <c r="W194" s="244" t="s">
        <v>217</v>
      </c>
      <c r="X194" s="246">
        <v>1.73</v>
      </c>
      <c r="Y194" s="246" t="s">
        <v>6</v>
      </c>
      <c r="Z194" s="246" t="s">
        <v>6</v>
      </c>
      <c r="AA194" s="246" t="s">
        <v>6</v>
      </c>
      <c r="AB194" s="246" t="s">
        <v>6</v>
      </c>
      <c r="AC194" s="246" t="s">
        <v>6</v>
      </c>
      <c r="AD194" s="246" t="s">
        <v>6</v>
      </c>
      <c r="AE194" s="348">
        <v>3</v>
      </c>
      <c r="AF194" s="348" t="s">
        <v>20</v>
      </c>
      <c r="AG194" s="244" t="s">
        <v>6</v>
      </c>
      <c r="AI194" s="244" t="s">
        <v>6</v>
      </c>
      <c r="AJ194" s="247" t="s">
        <v>6</v>
      </c>
      <c r="AK194" s="244" t="s">
        <v>6</v>
      </c>
      <c r="AL194" s="244" t="s">
        <v>6</v>
      </c>
      <c r="AM194" s="244" t="s">
        <v>6</v>
      </c>
      <c r="AN194" s="262">
        <v>2897</v>
      </c>
      <c r="AO194" s="262">
        <v>17</v>
      </c>
      <c r="AP194" s="263" t="s">
        <v>1781</v>
      </c>
      <c r="AQ194" s="244" t="s">
        <v>184</v>
      </c>
      <c r="AR194" s="250" t="s">
        <v>6</v>
      </c>
      <c r="AS194" s="250" t="s">
        <v>6</v>
      </c>
      <c r="AT194" s="250" t="s">
        <v>184</v>
      </c>
      <c r="AU194" s="250" t="s">
        <v>184</v>
      </c>
      <c r="AV194" s="250" t="s">
        <v>1305</v>
      </c>
      <c r="AW194" s="250" t="s">
        <v>1782</v>
      </c>
      <c r="AX194" s="250" t="s">
        <v>118</v>
      </c>
      <c r="AY194" s="250" t="s">
        <v>1789</v>
      </c>
      <c r="AZ194" s="250" t="s">
        <v>118</v>
      </c>
      <c r="BA194" s="244" t="s">
        <v>381</v>
      </c>
      <c r="BB194" s="244" t="s">
        <v>119</v>
      </c>
      <c r="BC194" s="244" t="s">
        <v>384</v>
      </c>
      <c r="BD194" s="250" t="s">
        <v>119</v>
      </c>
      <c r="BE194" s="250" t="s">
        <v>6</v>
      </c>
      <c r="BF194" s="250" t="s">
        <v>6</v>
      </c>
      <c r="BG194" s="250" t="s">
        <v>6</v>
      </c>
      <c r="BH194" s="250" t="s">
        <v>6</v>
      </c>
      <c r="BI194" s="250" t="s">
        <v>6</v>
      </c>
      <c r="BJ194" s="250" t="s">
        <v>6</v>
      </c>
      <c r="BK194" s="252" t="s">
        <v>6</v>
      </c>
      <c r="BL194" s="250" t="s">
        <v>6</v>
      </c>
      <c r="BM194" s="250" t="s">
        <v>40</v>
      </c>
      <c r="BN194" s="250" t="s">
        <v>118</v>
      </c>
      <c r="BO194" s="250" t="s">
        <v>13</v>
      </c>
      <c r="BP194" s="250" t="s">
        <v>13</v>
      </c>
      <c r="BQ194" s="250" t="s">
        <v>160</v>
      </c>
      <c r="BR194" s="250" t="s">
        <v>118</v>
      </c>
      <c r="BS194" s="250" t="s">
        <v>40</v>
      </c>
      <c r="BT194" s="250" t="s">
        <v>118</v>
      </c>
      <c r="BU194" s="255" t="s">
        <v>6</v>
      </c>
      <c r="BV194" s="250" t="s">
        <v>6</v>
      </c>
      <c r="BW194" s="244" t="s">
        <v>6</v>
      </c>
      <c r="BX194" s="250" t="s">
        <v>6</v>
      </c>
      <c r="BY194" s="244" t="s">
        <v>173</v>
      </c>
      <c r="BZ194" s="250" t="s">
        <v>118</v>
      </c>
      <c r="CA194" s="244" t="s">
        <v>184</v>
      </c>
      <c r="CB194" s="244" t="s">
        <v>763</v>
      </c>
      <c r="CC194" s="244" t="s">
        <v>764</v>
      </c>
      <c r="CD194" s="244" t="s">
        <v>118</v>
      </c>
    </row>
    <row r="195" spans="1:82" s="244" customFormat="1" ht="31" x14ac:dyDescent="0.35">
      <c r="A195" s="259" t="s">
        <v>1778</v>
      </c>
      <c r="B195" s="259" t="s">
        <v>2880</v>
      </c>
      <c r="C195" s="244" t="s">
        <v>1571</v>
      </c>
      <c r="D195" s="259" t="s">
        <v>1718</v>
      </c>
      <c r="E195" s="256" t="s">
        <v>304</v>
      </c>
      <c r="F195" s="244" t="s">
        <v>2674</v>
      </c>
      <c r="G195" s="244" t="s">
        <v>1790</v>
      </c>
      <c r="H195" s="244" t="s">
        <v>368</v>
      </c>
      <c r="I195" s="244" t="str">
        <f>IF(H195="","",VLOOKUP(H195,'Cost Categories'!$A$1:$B$66,2,FALSE))</f>
        <v>Facility</v>
      </c>
      <c r="J195" s="244" t="s">
        <v>3285</v>
      </c>
      <c r="K195" s="244" t="str">
        <f>IF(J195="","",VLOOKUP(J195,'Cost Categories'!$A$70:$B$85,2,FALSE))</f>
        <v>Recurrent - other</v>
      </c>
      <c r="L195" s="244" t="s">
        <v>3324</v>
      </c>
      <c r="M195" s="244" t="str">
        <f>IF(L195="","",VLOOKUP(L195,'Cost Categories'!$A$112:$B$133,2,FALSE))</f>
        <v>Operational</v>
      </c>
      <c r="N195" s="256" t="s">
        <v>3368</v>
      </c>
      <c r="O195" s="260" t="s">
        <v>13</v>
      </c>
      <c r="P195" s="256" t="s">
        <v>3370</v>
      </c>
      <c r="Q195" s="253" t="s">
        <v>3372</v>
      </c>
      <c r="R195" s="253" t="s">
        <v>13</v>
      </c>
      <c r="S195" s="244" t="s">
        <v>111</v>
      </c>
      <c r="T195" s="256" t="s">
        <v>1780</v>
      </c>
      <c r="U195" s="244" t="s">
        <v>1087</v>
      </c>
      <c r="V195" s="244" t="s">
        <v>1309</v>
      </c>
      <c r="W195" s="244" t="s">
        <v>217</v>
      </c>
      <c r="X195" s="246">
        <v>5.99</v>
      </c>
      <c r="Y195" s="246" t="s">
        <v>6</v>
      </c>
      <c r="Z195" s="246" t="s">
        <v>6</v>
      </c>
      <c r="AA195" s="246" t="s">
        <v>6</v>
      </c>
      <c r="AB195" s="246" t="s">
        <v>6</v>
      </c>
      <c r="AC195" s="246" t="s">
        <v>6</v>
      </c>
      <c r="AD195" s="246" t="s">
        <v>6</v>
      </c>
      <c r="AE195" s="348">
        <v>3</v>
      </c>
      <c r="AF195" s="348" t="s">
        <v>20</v>
      </c>
      <c r="AG195" s="244" t="s">
        <v>6</v>
      </c>
      <c r="AI195" s="246" t="s">
        <v>6</v>
      </c>
      <c r="AJ195" s="247" t="s">
        <v>6</v>
      </c>
      <c r="AK195" s="244" t="s">
        <v>6</v>
      </c>
      <c r="AL195" s="244" t="s">
        <v>6</v>
      </c>
      <c r="AM195" s="244" t="s">
        <v>6</v>
      </c>
      <c r="AN195" s="262">
        <v>2897</v>
      </c>
      <c r="AO195" s="262">
        <v>17</v>
      </c>
      <c r="AP195" s="244" t="s">
        <v>1781</v>
      </c>
      <c r="AQ195" s="244" t="s">
        <v>184</v>
      </c>
      <c r="AR195" s="250" t="s">
        <v>6</v>
      </c>
      <c r="AS195" s="250" t="s">
        <v>6</v>
      </c>
      <c r="AT195" s="250" t="s">
        <v>184</v>
      </c>
      <c r="AU195" s="250" t="s">
        <v>184</v>
      </c>
      <c r="AV195" s="250" t="s">
        <v>1305</v>
      </c>
      <c r="AW195" s="250" t="s">
        <v>1782</v>
      </c>
      <c r="AX195" s="250" t="s">
        <v>118</v>
      </c>
      <c r="AY195" s="250" t="s">
        <v>6</v>
      </c>
      <c r="AZ195" s="250" t="s">
        <v>6</v>
      </c>
      <c r="BA195" s="244" t="s">
        <v>381</v>
      </c>
      <c r="BB195" s="244" t="s">
        <v>119</v>
      </c>
      <c r="BC195" s="244" t="s">
        <v>384</v>
      </c>
      <c r="BD195" s="250" t="s">
        <v>119</v>
      </c>
      <c r="BE195" s="250" t="s">
        <v>6</v>
      </c>
      <c r="BF195" s="250" t="s">
        <v>6</v>
      </c>
      <c r="BG195" s="250" t="s">
        <v>6</v>
      </c>
      <c r="BH195" s="250" t="s">
        <v>6</v>
      </c>
      <c r="BI195" s="250" t="s">
        <v>6</v>
      </c>
      <c r="BJ195" s="250" t="s">
        <v>6</v>
      </c>
      <c r="BK195" s="252" t="s">
        <v>6</v>
      </c>
      <c r="BL195" s="250" t="s">
        <v>6</v>
      </c>
      <c r="BM195" s="250" t="s">
        <v>40</v>
      </c>
      <c r="BN195" s="250" t="s">
        <v>118</v>
      </c>
      <c r="BO195" s="250" t="s">
        <v>13</v>
      </c>
      <c r="BP195" s="250" t="s">
        <v>13</v>
      </c>
      <c r="BQ195" s="250" t="s">
        <v>160</v>
      </c>
      <c r="BR195" s="250" t="s">
        <v>118</v>
      </c>
      <c r="BS195" s="250" t="s">
        <v>40</v>
      </c>
      <c r="BT195" s="250" t="s">
        <v>118</v>
      </c>
      <c r="BU195" s="255" t="s">
        <v>6</v>
      </c>
      <c r="BV195" s="250" t="s">
        <v>6</v>
      </c>
      <c r="BW195" s="244" t="s">
        <v>6</v>
      </c>
      <c r="BX195" s="250" t="s">
        <v>6</v>
      </c>
      <c r="BY195" s="244" t="s">
        <v>173</v>
      </c>
      <c r="BZ195" s="250" t="s">
        <v>118</v>
      </c>
      <c r="CA195" s="244" t="s">
        <v>184</v>
      </c>
      <c r="CB195" s="244" t="s">
        <v>763</v>
      </c>
      <c r="CC195" s="244" t="s">
        <v>764</v>
      </c>
      <c r="CD195" s="244" t="s">
        <v>118</v>
      </c>
    </row>
    <row r="196" spans="1:82" s="244" customFormat="1" ht="31" x14ac:dyDescent="0.35">
      <c r="A196" s="259" t="s">
        <v>1778</v>
      </c>
      <c r="B196" s="259" t="s">
        <v>2880</v>
      </c>
      <c r="C196" s="244" t="s">
        <v>1573</v>
      </c>
      <c r="D196" s="259" t="s">
        <v>1718</v>
      </c>
      <c r="E196" s="256" t="s">
        <v>304</v>
      </c>
      <c r="F196" s="244" t="s">
        <v>2674</v>
      </c>
      <c r="G196" s="244" t="s">
        <v>1791</v>
      </c>
      <c r="H196" s="244" t="s">
        <v>3350</v>
      </c>
      <c r="I196" s="244" t="str">
        <f>IF(H196="","",VLOOKUP(H196,'Cost Categories'!$A$1:$B$66,2,FALSE))</f>
        <v>Capital</v>
      </c>
      <c r="J196" s="244" t="s">
        <v>3276</v>
      </c>
      <c r="K196" s="244" t="str">
        <f>IF(J196="","",VLOOKUP(J196,'Cost Categories'!$A$70:$B$85,2,FALSE))</f>
        <v>Capital</v>
      </c>
      <c r="L196" s="244" t="s">
        <v>3324</v>
      </c>
      <c r="M196" s="244" t="str">
        <f>IF(L196="","",VLOOKUP(L196,'Cost Categories'!$A$112:$B$133,2,FALSE))</f>
        <v>Operational</v>
      </c>
      <c r="N196" s="256" t="s">
        <v>3368</v>
      </c>
      <c r="O196" s="260" t="s">
        <v>1245</v>
      </c>
      <c r="P196" s="256" t="s">
        <v>3370</v>
      </c>
      <c r="Q196" s="253" t="s">
        <v>3372</v>
      </c>
      <c r="R196" s="253" t="s">
        <v>13</v>
      </c>
      <c r="S196" s="244" t="s">
        <v>111</v>
      </c>
      <c r="T196" s="256" t="s">
        <v>1780</v>
      </c>
      <c r="U196" s="244" t="s">
        <v>1087</v>
      </c>
      <c r="V196" s="244" t="s">
        <v>1309</v>
      </c>
      <c r="W196" s="244" t="s">
        <v>217</v>
      </c>
      <c r="X196" s="246">
        <v>1.94</v>
      </c>
      <c r="Y196" s="246" t="s">
        <v>6</v>
      </c>
      <c r="Z196" s="246" t="s">
        <v>6</v>
      </c>
      <c r="AA196" s="246" t="s">
        <v>6</v>
      </c>
      <c r="AB196" s="246" t="s">
        <v>6</v>
      </c>
      <c r="AC196" s="246" t="s">
        <v>6</v>
      </c>
      <c r="AD196" s="246" t="s">
        <v>6</v>
      </c>
      <c r="AE196" s="348">
        <v>3</v>
      </c>
      <c r="AF196" s="348" t="s">
        <v>20</v>
      </c>
      <c r="AG196" s="244" t="s">
        <v>6</v>
      </c>
      <c r="AI196" s="246" t="s">
        <v>6</v>
      </c>
      <c r="AJ196" s="247" t="s">
        <v>6</v>
      </c>
      <c r="AK196" s="244" t="s">
        <v>6</v>
      </c>
      <c r="AL196" s="244" t="s">
        <v>6</v>
      </c>
      <c r="AM196" s="244" t="s">
        <v>6</v>
      </c>
      <c r="AN196" s="262">
        <v>2897</v>
      </c>
      <c r="AO196" s="262">
        <v>17</v>
      </c>
      <c r="AP196" s="244" t="s">
        <v>1781</v>
      </c>
      <c r="AQ196" s="244" t="s">
        <v>184</v>
      </c>
      <c r="AR196" s="250" t="s">
        <v>6</v>
      </c>
      <c r="AS196" s="250" t="s">
        <v>6</v>
      </c>
      <c r="AT196" s="250" t="s">
        <v>184</v>
      </c>
      <c r="AU196" s="250" t="s">
        <v>184</v>
      </c>
      <c r="AV196" s="250" t="s">
        <v>1305</v>
      </c>
      <c r="AW196" s="250" t="s">
        <v>1782</v>
      </c>
      <c r="AX196" s="250" t="s">
        <v>118</v>
      </c>
      <c r="AY196" s="250" t="s">
        <v>1792</v>
      </c>
      <c r="AZ196" s="250" t="s">
        <v>118</v>
      </c>
      <c r="BA196" s="244" t="s">
        <v>381</v>
      </c>
      <c r="BB196" s="244" t="s">
        <v>119</v>
      </c>
      <c r="BC196" s="244" t="s">
        <v>384</v>
      </c>
      <c r="BD196" s="250" t="s">
        <v>119</v>
      </c>
      <c r="BE196" s="250" t="s">
        <v>6</v>
      </c>
      <c r="BF196" s="250" t="s">
        <v>6</v>
      </c>
      <c r="BG196" s="250" t="s">
        <v>6</v>
      </c>
      <c r="BH196" s="250" t="s">
        <v>6</v>
      </c>
      <c r="BI196" s="250" t="s">
        <v>6</v>
      </c>
      <c r="BJ196" s="250" t="s">
        <v>6</v>
      </c>
      <c r="BK196" s="252" t="s">
        <v>6</v>
      </c>
      <c r="BL196" s="250" t="s">
        <v>6</v>
      </c>
      <c r="BM196" s="250" t="s">
        <v>40</v>
      </c>
      <c r="BN196" s="250" t="s">
        <v>118</v>
      </c>
      <c r="BO196" s="250" t="s">
        <v>13</v>
      </c>
      <c r="BP196" s="250" t="s">
        <v>13</v>
      </c>
      <c r="BQ196" s="250" t="s">
        <v>160</v>
      </c>
      <c r="BR196" s="250" t="s">
        <v>118</v>
      </c>
      <c r="BS196" s="250" t="s">
        <v>40</v>
      </c>
      <c r="BT196" s="250" t="s">
        <v>118</v>
      </c>
      <c r="BU196" s="255" t="s">
        <v>6</v>
      </c>
      <c r="BV196" s="250" t="s">
        <v>6</v>
      </c>
      <c r="BW196" s="244" t="s">
        <v>6</v>
      </c>
      <c r="BX196" s="250" t="s">
        <v>6</v>
      </c>
      <c r="BY196" s="244" t="s">
        <v>173</v>
      </c>
      <c r="BZ196" s="250" t="s">
        <v>118</v>
      </c>
      <c r="CA196" s="244" t="s">
        <v>184</v>
      </c>
      <c r="CB196" s="244" t="s">
        <v>763</v>
      </c>
      <c r="CC196" s="244" t="s">
        <v>764</v>
      </c>
      <c r="CD196" s="244" t="s">
        <v>118</v>
      </c>
    </row>
    <row r="197" spans="1:82" s="244" customFormat="1" ht="31" x14ac:dyDescent="0.35">
      <c r="A197" s="259" t="s">
        <v>1778</v>
      </c>
      <c r="B197" s="259" t="s">
        <v>2880</v>
      </c>
      <c r="C197" s="244" t="s">
        <v>358</v>
      </c>
      <c r="D197" s="259" t="s">
        <v>1718</v>
      </c>
      <c r="E197" s="256" t="s">
        <v>304</v>
      </c>
      <c r="F197" s="244" t="s">
        <v>2674</v>
      </c>
      <c r="G197" s="244" t="s">
        <v>1793</v>
      </c>
      <c r="H197" s="244" t="s">
        <v>3420</v>
      </c>
      <c r="I197" s="244" t="str">
        <f>IF(H197="","",VLOOKUP(H197,'Cost Categories'!$A$1:$B$66,2,FALSE))</f>
        <v>Recurring Services</v>
      </c>
      <c r="J197" s="244" t="s">
        <v>3297</v>
      </c>
      <c r="K197" s="244" t="str">
        <f>IF(J197="","",VLOOKUP(J197,'Cost Categories'!$A$70:$B$85,2,FALSE))</f>
        <v>Mixed</v>
      </c>
      <c r="L197" s="244" t="s">
        <v>3317</v>
      </c>
      <c r="M197" s="244" t="str">
        <f>IF(L197="","",VLOOKUP(L197,'Cost Categories'!$A$112:$B$133,2,FALSE))</f>
        <v>Ancillary</v>
      </c>
      <c r="N197" s="256" t="s">
        <v>3368</v>
      </c>
      <c r="O197" s="260" t="s">
        <v>13</v>
      </c>
      <c r="P197" s="256" t="s">
        <v>3371</v>
      </c>
      <c r="Q197" s="253" t="s">
        <v>3372</v>
      </c>
      <c r="R197" s="253" t="s">
        <v>13</v>
      </c>
      <c r="S197" s="244" t="s">
        <v>111</v>
      </c>
      <c r="T197" s="256" t="s">
        <v>1780</v>
      </c>
      <c r="U197" s="244" t="s">
        <v>1087</v>
      </c>
      <c r="V197" s="244" t="s">
        <v>1309</v>
      </c>
      <c r="W197" s="244" t="s">
        <v>217</v>
      </c>
      <c r="X197" s="246">
        <v>0.01</v>
      </c>
      <c r="Y197" s="246" t="s">
        <v>6</v>
      </c>
      <c r="Z197" s="246" t="s">
        <v>6</v>
      </c>
      <c r="AA197" s="246" t="s">
        <v>6</v>
      </c>
      <c r="AB197" s="246" t="s">
        <v>6</v>
      </c>
      <c r="AC197" s="246" t="s">
        <v>6</v>
      </c>
      <c r="AD197" s="246" t="s">
        <v>6</v>
      </c>
      <c r="AE197" s="348">
        <v>3</v>
      </c>
      <c r="AF197" s="348" t="s">
        <v>20</v>
      </c>
      <c r="AG197" s="244" t="s">
        <v>6</v>
      </c>
      <c r="AI197" s="246" t="s">
        <v>6</v>
      </c>
      <c r="AJ197" s="247" t="s">
        <v>6</v>
      </c>
      <c r="AK197" s="244" t="s">
        <v>6</v>
      </c>
      <c r="AL197" s="244" t="s">
        <v>6</v>
      </c>
      <c r="AM197" s="244" t="s">
        <v>6</v>
      </c>
      <c r="AN197" s="262">
        <v>2897</v>
      </c>
      <c r="AO197" s="262">
        <v>17</v>
      </c>
      <c r="AP197" s="244" t="s">
        <v>1781</v>
      </c>
      <c r="AQ197" s="244" t="s">
        <v>184</v>
      </c>
      <c r="AR197" s="250" t="s">
        <v>6</v>
      </c>
      <c r="AS197" s="250" t="s">
        <v>6</v>
      </c>
      <c r="AT197" s="250" t="s">
        <v>184</v>
      </c>
      <c r="AU197" s="250" t="s">
        <v>184</v>
      </c>
      <c r="AV197" s="250" t="s">
        <v>1305</v>
      </c>
      <c r="AW197" s="250" t="s">
        <v>1782</v>
      </c>
      <c r="AX197" s="250" t="s">
        <v>118</v>
      </c>
      <c r="AY197" s="250" t="s">
        <v>6</v>
      </c>
      <c r="AZ197" s="250" t="s">
        <v>6</v>
      </c>
      <c r="BA197" s="244" t="s">
        <v>381</v>
      </c>
      <c r="BB197" s="244" t="s">
        <v>119</v>
      </c>
      <c r="BC197" s="244" t="s">
        <v>384</v>
      </c>
      <c r="BD197" s="250" t="s">
        <v>119</v>
      </c>
      <c r="BE197" s="250" t="s">
        <v>6</v>
      </c>
      <c r="BF197" s="250" t="s">
        <v>6</v>
      </c>
      <c r="BG197" s="250" t="s">
        <v>6</v>
      </c>
      <c r="BH197" s="250" t="s">
        <v>6</v>
      </c>
      <c r="BI197" s="250" t="s">
        <v>6</v>
      </c>
      <c r="BJ197" s="250" t="s">
        <v>6</v>
      </c>
      <c r="BK197" s="252" t="s">
        <v>6</v>
      </c>
      <c r="BL197" s="250" t="s">
        <v>6</v>
      </c>
      <c r="BM197" s="250" t="s">
        <v>40</v>
      </c>
      <c r="BN197" s="250" t="s">
        <v>118</v>
      </c>
      <c r="BO197" s="250" t="s">
        <v>13</v>
      </c>
      <c r="BP197" s="250" t="s">
        <v>13</v>
      </c>
      <c r="BQ197" s="250" t="s">
        <v>160</v>
      </c>
      <c r="BR197" s="250" t="s">
        <v>118</v>
      </c>
      <c r="BS197" s="250" t="s">
        <v>40</v>
      </c>
      <c r="BT197" s="250" t="s">
        <v>118</v>
      </c>
      <c r="BU197" s="255" t="s">
        <v>6</v>
      </c>
      <c r="BV197" s="250" t="s">
        <v>6</v>
      </c>
      <c r="BW197" s="244" t="s">
        <v>6</v>
      </c>
      <c r="BX197" s="250" t="s">
        <v>6</v>
      </c>
      <c r="BY197" s="244" t="s">
        <v>173</v>
      </c>
      <c r="BZ197" s="250" t="s">
        <v>118</v>
      </c>
      <c r="CA197" s="244" t="s">
        <v>184</v>
      </c>
      <c r="CB197" s="244" t="s">
        <v>763</v>
      </c>
      <c r="CC197" s="244" t="s">
        <v>764</v>
      </c>
      <c r="CD197" s="244" t="s">
        <v>118</v>
      </c>
    </row>
    <row r="198" spans="1:82" s="244" customFormat="1" ht="62" x14ac:dyDescent="0.35">
      <c r="A198" s="259" t="s">
        <v>1778</v>
      </c>
      <c r="B198" s="259" t="s">
        <v>2880</v>
      </c>
      <c r="C198" s="244" t="s">
        <v>1562</v>
      </c>
      <c r="D198" s="259" t="s">
        <v>1718</v>
      </c>
      <c r="E198" s="256" t="s">
        <v>304</v>
      </c>
      <c r="F198" s="244" t="s">
        <v>2674</v>
      </c>
      <c r="G198" s="244" t="s">
        <v>1794</v>
      </c>
      <c r="H198" s="244" t="s">
        <v>1632</v>
      </c>
      <c r="I198" s="244" t="str">
        <f>IF(H198="","",VLOOKUP(H198,'Cost Categories'!$A$1:$B$66,2,FALSE))</f>
        <v>Facility</v>
      </c>
      <c r="J198" s="244" t="s">
        <v>3297</v>
      </c>
      <c r="K198" s="244" t="str">
        <f>IF(J198="","",VLOOKUP(J198,'Cost Categories'!$A$70:$B$85,2,FALSE))</f>
        <v>Mixed</v>
      </c>
      <c r="L198" s="244" t="s">
        <v>3323</v>
      </c>
      <c r="M198" s="244" t="str">
        <f>IF(L198="","",VLOOKUP(L198,'Cost Categories'!$A$112:$B$133,2,FALSE))</f>
        <v>Operational</v>
      </c>
      <c r="N198" s="256" t="s">
        <v>3368</v>
      </c>
      <c r="O198" s="260" t="s">
        <v>13</v>
      </c>
      <c r="P198" s="256" t="s">
        <v>3370</v>
      </c>
      <c r="Q198" s="253" t="s">
        <v>3372</v>
      </c>
      <c r="R198" s="253" t="s">
        <v>13</v>
      </c>
      <c r="S198" s="244" t="s">
        <v>111</v>
      </c>
      <c r="T198" s="256" t="s">
        <v>1780</v>
      </c>
      <c r="U198" s="244" t="s">
        <v>1087</v>
      </c>
      <c r="V198" s="244" t="s">
        <v>1309</v>
      </c>
      <c r="W198" s="244" t="s">
        <v>217</v>
      </c>
      <c r="X198" s="246">
        <v>2.42</v>
      </c>
      <c r="Y198" s="246" t="s">
        <v>6</v>
      </c>
      <c r="Z198" s="246" t="s">
        <v>6</v>
      </c>
      <c r="AA198" s="246" t="s">
        <v>6</v>
      </c>
      <c r="AB198" s="246" t="s">
        <v>6</v>
      </c>
      <c r="AC198" s="246" t="s">
        <v>6</v>
      </c>
      <c r="AD198" s="246" t="s">
        <v>6</v>
      </c>
      <c r="AE198" s="348">
        <v>3</v>
      </c>
      <c r="AF198" s="348" t="s">
        <v>20</v>
      </c>
      <c r="AG198" s="244" t="s">
        <v>6</v>
      </c>
      <c r="AI198" s="246" t="s">
        <v>6</v>
      </c>
      <c r="AJ198" s="247" t="s">
        <v>6</v>
      </c>
      <c r="AK198" s="244" t="s">
        <v>6</v>
      </c>
      <c r="AL198" s="244" t="s">
        <v>6</v>
      </c>
      <c r="AM198" s="244" t="s">
        <v>6</v>
      </c>
      <c r="AN198" s="262">
        <v>2897</v>
      </c>
      <c r="AO198" s="262">
        <v>17</v>
      </c>
      <c r="AP198" s="244" t="s">
        <v>1781</v>
      </c>
      <c r="AQ198" s="244" t="s">
        <v>184</v>
      </c>
      <c r="AR198" s="250" t="s">
        <v>6</v>
      </c>
      <c r="AS198" s="250" t="s">
        <v>6</v>
      </c>
      <c r="AT198" s="250" t="s">
        <v>184</v>
      </c>
      <c r="AU198" s="250" t="s">
        <v>184</v>
      </c>
      <c r="AV198" s="250" t="s">
        <v>1305</v>
      </c>
      <c r="AW198" s="250" t="s">
        <v>1782</v>
      </c>
      <c r="AX198" s="250" t="s">
        <v>118</v>
      </c>
      <c r="AY198" s="250" t="s">
        <v>6</v>
      </c>
      <c r="AZ198" s="250" t="s">
        <v>6</v>
      </c>
      <c r="BA198" s="244" t="s">
        <v>381</v>
      </c>
      <c r="BB198" s="244" t="s">
        <v>119</v>
      </c>
      <c r="BC198" s="244" t="s">
        <v>384</v>
      </c>
      <c r="BD198" s="250" t="s">
        <v>119</v>
      </c>
      <c r="BE198" s="250" t="s">
        <v>6</v>
      </c>
      <c r="BF198" s="250" t="s">
        <v>6</v>
      </c>
      <c r="BG198" s="250" t="s">
        <v>6</v>
      </c>
      <c r="BH198" s="250" t="s">
        <v>6</v>
      </c>
      <c r="BI198" s="250" t="s">
        <v>6</v>
      </c>
      <c r="BJ198" s="250" t="s">
        <v>6</v>
      </c>
      <c r="BK198" s="252" t="s">
        <v>6</v>
      </c>
      <c r="BL198" s="250" t="s">
        <v>6</v>
      </c>
      <c r="BM198" s="250" t="s">
        <v>40</v>
      </c>
      <c r="BN198" s="250" t="s">
        <v>118</v>
      </c>
      <c r="BO198" s="250" t="s">
        <v>13</v>
      </c>
      <c r="BP198" s="250" t="s">
        <v>13</v>
      </c>
      <c r="BQ198" s="250" t="s">
        <v>160</v>
      </c>
      <c r="BR198" s="250" t="s">
        <v>118</v>
      </c>
      <c r="BS198" s="250" t="s">
        <v>40</v>
      </c>
      <c r="BT198" s="250" t="s">
        <v>118</v>
      </c>
      <c r="BU198" s="255" t="s">
        <v>6</v>
      </c>
      <c r="BV198" s="250" t="s">
        <v>6</v>
      </c>
      <c r="BW198" s="244" t="s">
        <v>6</v>
      </c>
      <c r="BX198" s="250" t="s">
        <v>6</v>
      </c>
      <c r="BY198" s="244" t="s">
        <v>173</v>
      </c>
      <c r="BZ198" s="250" t="s">
        <v>118</v>
      </c>
      <c r="CA198" s="244" t="s">
        <v>184</v>
      </c>
      <c r="CB198" s="244" t="s">
        <v>763</v>
      </c>
      <c r="CC198" s="244" t="s">
        <v>764</v>
      </c>
      <c r="CD198" s="244" t="s">
        <v>118</v>
      </c>
    </row>
    <row r="199" spans="1:82" s="244" customFormat="1" ht="31" x14ac:dyDescent="0.35">
      <c r="A199" s="259" t="s">
        <v>1778</v>
      </c>
      <c r="B199" s="259" t="s">
        <v>2880</v>
      </c>
      <c r="C199" s="244" t="s">
        <v>1718</v>
      </c>
      <c r="D199" s="259">
        <v>999</v>
      </c>
      <c r="E199" s="256" t="s">
        <v>304</v>
      </c>
      <c r="F199" s="244" t="s">
        <v>2674</v>
      </c>
      <c r="G199" s="244" t="s">
        <v>1795</v>
      </c>
      <c r="H199" s="244" t="s">
        <v>1578</v>
      </c>
      <c r="I199" s="244" t="str">
        <f>IF(H199="","",VLOOKUP(H199,'Cost Categories'!$A$1:$B$66,2,FALSE))</f>
        <v>Total</v>
      </c>
      <c r="J199" s="244" t="s">
        <v>3297</v>
      </c>
      <c r="K199" s="244" t="str">
        <f>IF(J199="","",VLOOKUP(J199,'Cost Categories'!$A$70:$B$85,2,FALSE))</f>
        <v>Mixed</v>
      </c>
      <c r="L199" s="244" t="s">
        <v>3297</v>
      </c>
      <c r="M199" s="244" t="str">
        <f>IF(L199="","",VLOOKUP(L199,'Cost Categories'!$A$112:$B$133,2,FALSE))</f>
        <v>Mixed</v>
      </c>
      <c r="N199" s="256" t="s">
        <v>3368</v>
      </c>
      <c r="O199" s="260" t="s">
        <v>13</v>
      </c>
      <c r="P199" s="256" t="s">
        <v>3416</v>
      </c>
      <c r="Q199" s="253" t="s">
        <v>3372</v>
      </c>
      <c r="R199" s="253" t="s">
        <v>13</v>
      </c>
      <c r="S199" s="244" t="s">
        <v>111</v>
      </c>
      <c r="T199" s="256" t="s">
        <v>1780</v>
      </c>
      <c r="U199" s="244" t="s">
        <v>1087</v>
      </c>
      <c r="V199" s="244" t="s">
        <v>1309</v>
      </c>
      <c r="W199" s="244" t="s">
        <v>217</v>
      </c>
      <c r="X199" s="246">
        <v>38.33</v>
      </c>
      <c r="Y199" s="246" t="s">
        <v>6</v>
      </c>
      <c r="Z199" s="246" t="s">
        <v>6</v>
      </c>
      <c r="AA199" s="246" t="s">
        <v>6</v>
      </c>
      <c r="AB199" s="246" t="s">
        <v>6</v>
      </c>
      <c r="AC199" s="246" t="s">
        <v>6</v>
      </c>
      <c r="AD199" s="246" t="s">
        <v>6</v>
      </c>
      <c r="AE199" s="348">
        <v>3</v>
      </c>
      <c r="AF199" s="348" t="s">
        <v>20</v>
      </c>
      <c r="AG199" s="244" t="s">
        <v>6</v>
      </c>
      <c r="AI199" s="246" t="s">
        <v>6</v>
      </c>
      <c r="AJ199" s="247" t="s">
        <v>6</v>
      </c>
      <c r="AK199" s="244" t="s">
        <v>6</v>
      </c>
      <c r="AL199" s="244" t="s">
        <v>6</v>
      </c>
      <c r="AM199" s="244" t="s">
        <v>6</v>
      </c>
      <c r="AN199" s="262">
        <v>2897</v>
      </c>
      <c r="AO199" s="262">
        <v>17</v>
      </c>
      <c r="AP199" s="244" t="s">
        <v>1796</v>
      </c>
      <c r="AQ199" s="244" t="s">
        <v>184</v>
      </c>
      <c r="AR199" s="250" t="s">
        <v>6</v>
      </c>
      <c r="AS199" s="250" t="s">
        <v>6</v>
      </c>
      <c r="AT199" s="250" t="s">
        <v>184</v>
      </c>
      <c r="AU199" s="250" t="s">
        <v>184</v>
      </c>
      <c r="AV199" s="250" t="s">
        <v>1305</v>
      </c>
      <c r="AW199" s="250" t="s">
        <v>1782</v>
      </c>
      <c r="AX199" s="250" t="s">
        <v>118</v>
      </c>
      <c r="AY199" s="250" t="s">
        <v>22</v>
      </c>
      <c r="AZ199" s="250" t="s">
        <v>118</v>
      </c>
      <c r="BA199" s="244" t="s">
        <v>381</v>
      </c>
      <c r="BB199" s="244" t="s">
        <v>119</v>
      </c>
      <c r="BC199" s="244" t="s">
        <v>384</v>
      </c>
      <c r="BD199" s="250" t="s">
        <v>119</v>
      </c>
      <c r="BE199" s="250" t="s">
        <v>6</v>
      </c>
      <c r="BF199" s="250" t="s">
        <v>6</v>
      </c>
      <c r="BG199" s="250" t="s">
        <v>6</v>
      </c>
      <c r="BH199" s="250" t="s">
        <v>6</v>
      </c>
      <c r="BI199" s="250" t="s">
        <v>6</v>
      </c>
      <c r="BJ199" s="250" t="s">
        <v>6</v>
      </c>
      <c r="BK199" s="252" t="s">
        <v>6</v>
      </c>
      <c r="BL199" s="250" t="s">
        <v>6</v>
      </c>
      <c r="BM199" s="250" t="s">
        <v>40</v>
      </c>
      <c r="BN199" s="250" t="s">
        <v>118</v>
      </c>
      <c r="BO199" s="250" t="s">
        <v>13</v>
      </c>
      <c r="BP199" s="250" t="s">
        <v>13</v>
      </c>
      <c r="BQ199" s="250" t="s">
        <v>160</v>
      </c>
      <c r="BR199" s="250" t="s">
        <v>118</v>
      </c>
      <c r="BS199" s="250" t="s">
        <v>40</v>
      </c>
      <c r="BT199" s="250" t="s">
        <v>118</v>
      </c>
      <c r="BU199" s="255" t="s">
        <v>6</v>
      </c>
      <c r="BV199" s="250" t="s">
        <v>6</v>
      </c>
      <c r="BW199" s="244" t="s">
        <v>6</v>
      </c>
      <c r="BX199" s="250" t="s">
        <v>6</v>
      </c>
      <c r="BY199" s="244" t="s">
        <v>173</v>
      </c>
      <c r="BZ199" s="250" t="s">
        <v>118</v>
      </c>
      <c r="CA199" s="244" t="s">
        <v>184</v>
      </c>
      <c r="CB199" s="244" t="s">
        <v>763</v>
      </c>
      <c r="CC199" s="244" t="s">
        <v>764</v>
      </c>
      <c r="CD199" s="244" t="s">
        <v>118</v>
      </c>
    </row>
    <row r="200" spans="1:82" s="244" customFormat="1" ht="31" x14ac:dyDescent="0.35">
      <c r="A200" s="259" t="s">
        <v>1797</v>
      </c>
      <c r="B200" s="259" t="s">
        <v>2880</v>
      </c>
      <c r="C200" s="244" t="s">
        <v>1538</v>
      </c>
      <c r="D200" s="259" t="s">
        <v>1718</v>
      </c>
      <c r="E200" s="256" t="s">
        <v>304</v>
      </c>
      <c r="F200" s="244" t="s">
        <v>2674</v>
      </c>
      <c r="G200" s="244" t="s">
        <v>1779</v>
      </c>
      <c r="H200" s="244" t="s">
        <v>3271</v>
      </c>
      <c r="I200" s="244" t="str">
        <f>IF(H200="","",VLOOKUP(H200,'Cost Categories'!$A$1:$B$66,2,FALSE))</f>
        <v>Personnel</v>
      </c>
      <c r="J200" s="244" t="s">
        <v>3271</v>
      </c>
      <c r="K200" s="244" t="str">
        <f>IF(J200="","",VLOOKUP(J200,'Cost Categories'!$A$70:$B$85,2,FALSE))</f>
        <v>Personnel</v>
      </c>
      <c r="L200" s="244" t="s">
        <v>3307</v>
      </c>
      <c r="M200" s="244" t="str">
        <f>IF(L200="","",VLOOKUP(L200,'Cost Categories'!$A$112:$B$133,2,FALSE))</f>
        <v>Primary service delivery</v>
      </c>
      <c r="N200" s="256" t="s">
        <v>3368</v>
      </c>
      <c r="O200" s="260" t="s">
        <v>13</v>
      </c>
      <c r="P200" s="256" t="s">
        <v>3369</v>
      </c>
      <c r="Q200" s="253" t="s">
        <v>3372</v>
      </c>
      <c r="R200" s="253" t="s">
        <v>13</v>
      </c>
      <c r="S200" s="244" t="s">
        <v>517</v>
      </c>
      <c r="T200" s="256" t="s">
        <v>1780</v>
      </c>
      <c r="U200" s="244" t="s">
        <v>1087</v>
      </c>
      <c r="V200" s="244" t="s">
        <v>1309</v>
      </c>
      <c r="W200" s="244" t="s">
        <v>217</v>
      </c>
      <c r="X200" s="246">
        <v>11.32</v>
      </c>
      <c r="Y200" s="246" t="s">
        <v>6</v>
      </c>
      <c r="Z200" s="246" t="s">
        <v>6</v>
      </c>
      <c r="AA200" s="246" t="s">
        <v>6</v>
      </c>
      <c r="AB200" s="246" t="s">
        <v>6</v>
      </c>
      <c r="AC200" s="246" t="s">
        <v>6</v>
      </c>
      <c r="AD200" s="246" t="s">
        <v>6</v>
      </c>
      <c r="AE200" s="348">
        <v>28</v>
      </c>
      <c r="AF200" s="348" t="s">
        <v>20</v>
      </c>
      <c r="AG200" s="244" t="s">
        <v>6</v>
      </c>
      <c r="AI200" s="246" t="s">
        <v>6</v>
      </c>
      <c r="AJ200" s="247" t="s">
        <v>6</v>
      </c>
      <c r="AK200" s="244" t="s">
        <v>6</v>
      </c>
      <c r="AL200" s="244" t="s">
        <v>6</v>
      </c>
      <c r="AM200" s="244" t="s">
        <v>6</v>
      </c>
      <c r="AN200" s="262">
        <v>2829</v>
      </c>
      <c r="AO200" s="262">
        <v>17</v>
      </c>
      <c r="AP200" s="244" t="s">
        <v>1781</v>
      </c>
      <c r="AQ200" s="244" t="s">
        <v>184</v>
      </c>
      <c r="AR200" s="250" t="s">
        <v>6</v>
      </c>
      <c r="AS200" s="250" t="s">
        <v>6</v>
      </c>
      <c r="AT200" s="250" t="s">
        <v>184</v>
      </c>
      <c r="AU200" s="250" t="s">
        <v>184</v>
      </c>
      <c r="AV200" s="250" t="s">
        <v>1305</v>
      </c>
      <c r="AW200" s="250" t="s">
        <v>1782</v>
      </c>
      <c r="AX200" s="250" t="s">
        <v>118</v>
      </c>
      <c r="AY200" s="250" t="s">
        <v>1783</v>
      </c>
      <c r="AZ200" s="250" t="s">
        <v>6</v>
      </c>
      <c r="BA200" s="244" t="s">
        <v>381</v>
      </c>
      <c r="BB200" s="244" t="s">
        <v>119</v>
      </c>
      <c r="BC200" s="244" t="s">
        <v>383</v>
      </c>
      <c r="BD200" s="250" t="s">
        <v>119</v>
      </c>
      <c r="BE200" s="250" t="s">
        <v>6</v>
      </c>
      <c r="BF200" s="250" t="s">
        <v>6</v>
      </c>
      <c r="BG200" s="250" t="s">
        <v>6</v>
      </c>
      <c r="BH200" s="250" t="s">
        <v>6</v>
      </c>
      <c r="BI200" s="250" t="s">
        <v>6</v>
      </c>
      <c r="BJ200" s="250" t="s">
        <v>6</v>
      </c>
      <c r="BK200" s="252" t="s">
        <v>6</v>
      </c>
      <c r="BL200" s="250" t="s">
        <v>6</v>
      </c>
      <c r="BM200" s="250" t="s">
        <v>40</v>
      </c>
      <c r="BN200" s="250" t="s">
        <v>118</v>
      </c>
      <c r="BO200" s="250" t="s">
        <v>13</v>
      </c>
      <c r="BP200" s="250" t="s">
        <v>13</v>
      </c>
      <c r="BQ200" s="250" t="s">
        <v>160</v>
      </c>
      <c r="BR200" s="250" t="s">
        <v>118</v>
      </c>
      <c r="BS200" s="250" t="s">
        <v>40</v>
      </c>
      <c r="BT200" s="250" t="s">
        <v>118</v>
      </c>
      <c r="BU200" s="255" t="s">
        <v>6</v>
      </c>
      <c r="BV200" s="250" t="s">
        <v>6</v>
      </c>
      <c r="BW200" s="244" t="s">
        <v>6</v>
      </c>
      <c r="BX200" s="250" t="s">
        <v>6</v>
      </c>
      <c r="BY200" s="244" t="s">
        <v>173</v>
      </c>
      <c r="BZ200" s="250" t="s">
        <v>118</v>
      </c>
      <c r="CA200" s="244" t="s">
        <v>184</v>
      </c>
      <c r="CB200" s="244" t="s">
        <v>763</v>
      </c>
      <c r="CC200" s="244" t="s">
        <v>764</v>
      </c>
      <c r="CD200" s="244" t="s">
        <v>118</v>
      </c>
    </row>
    <row r="201" spans="1:82" s="244" customFormat="1" ht="31" x14ac:dyDescent="0.35">
      <c r="A201" s="259" t="s">
        <v>1797</v>
      </c>
      <c r="B201" s="259" t="s">
        <v>2880</v>
      </c>
      <c r="C201" s="244" t="s">
        <v>1548</v>
      </c>
      <c r="D201" s="259" t="s">
        <v>1718</v>
      </c>
      <c r="E201" s="256" t="s">
        <v>304</v>
      </c>
      <c r="F201" s="244" t="s">
        <v>2674</v>
      </c>
      <c r="G201" s="244" t="s">
        <v>1784</v>
      </c>
      <c r="H201" s="244" t="s">
        <v>3353</v>
      </c>
      <c r="I201" s="244" t="str">
        <f>IF(H201="","",VLOOKUP(H201,'Cost Categories'!$A$1:$B$66,2,FALSE))</f>
        <v>Personnel</v>
      </c>
      <c r="J201" s="244" t="s">
        <v>1757</v>
      </c>
      <c r="K201" s="244" t="str">
        <f>IF(J201="","",VLOOKUP(J201,'Cost Categories'!$A$70:$B$85,2,FALSE))</f>
        <v>Personnel</v>
      </c>
      <c r="L201" s="244" t="s">
        <v>3324</v>
      </c>
      <c r="M201" s="244" t="str">
        <f>IF(L201="","",VLOOKUP(L201,'Cost Categories'!$A$112:$B$133,2,FALSE))</f>
        <v>Operational</v>
      </c>
      <c r="N201" s="256" t="s">
        <v>3368</v>
      </c>
      <c r="O201" s="260" t="s">
        <v>13</v>
      </c>
      <c r="P201" s="256" t="s">
        <v>3369</v>
      </c>
      <c r="Q201" s="253" t="s">
        <v>3372</v>
      </c>
      <c r="R201" s="253" t="s">
        <v>13</v>
      </c>
      <c r="S201" s="244" t="s">
        <v>111</v>
      </c>
      <c r="T201" s="256" t="s">
        <v>1780</v>
      </c>
      <c r="U201" s="244" t="s">
        <v>1087</v>
      </c>
      <c r="V201" s="244" t="s">
        <v>1309</v>
      </c>
      <c r="W201" s="244" t="s">
        <v>217</v>
      </c>
      <c r="X201" s="246">
        <v>12.71</v>
      </c>
      <c r="Y201" s="246" t="s">
        <v>6</v>
      </c>
      <c r="Z201" s="246" t="s">
        <v>6</v>
      </c>
      <c r="AA201" s="246" t="s">
        <v>6</v>
      </c>
      <c r="AB201" s="246" t="s">
        <v>6</v>
      </c>
      <c r="AC201" s="246" t="s">
        <v>6</v>
      </c>
      <c r="AD201" s="246" t="s">
        <v>6</v>
      </c>
      <c r="AE201" s="348">
        <v>28</v>
      </c>
      <c r="AF201" s="348" t="s">
        <v>20</v>
      </c>
      <c r="AG201" s="244" t="s">
        <v>6</v>
      </c>
      <c r="AI201" s="246" t="s">
        <v>6</v>
      </c>
      <c r="AJ201" s="257" t="s">
        <v>6</v>
      </c>
      <c r="AK201" s="246" t="s">
        <v>6</v>
      </c>
      <c r="AL201" s="244" t="s">
        <v>6</v>
      </c>
      <c r="AM201" s="244" t="s">
        <v>6</v>
      </c>
      <c r="AN201" s="262">
        <v>2829</v>
      </c>
      <c r="AO201" s="262">
        <v>17</v>
      </c>
      <c r="AP201" s="244" t="s">
        <v>1781</v>
      </c>
      <c r="AQ201" s="244" t="s">
        <v>184</v>
      </c>
      <c r="AR201" s="250" t="s">
        <v>6</v>
      </c>
      <c r="AS201" s="250" t="s">
        <v>6</v>
      </c>
      <c r="AT201" s="250" t="s">
        <v>184</v>
      </c>
      <c r="AU201" s="250" t="s">
        <v>184</v>
      </c>
      <c r="AV201" s="250" t="s">
        <v>1305</v>
      </c>
      <c r="AW201" s="250" t="s">
        <v>1782</v>
      </c>
      <c r="AX201" s="250" t="s">
        <v>118</v>
      </c>
      <c r="AY201" s="250" t="s">
        <v>6</v>
      </c>
      <c r="AZ201" s="250" t="s">
        <v>6</v>
      </c>
      <c r="BA201" s="244" t="s">
        <v>381</v>
      </c>
      <c r="BB201" s="244" t="s">
        <v>119</v>
      </c>
      <c r="BC201" s="244" t="s">
        <v>384</v>
      </c>
      <c r="BD201" s="250" t="s">
        <v>119</v>
      </c>
      <c r="BE201" s="250" t="s">
        <v>6</v>
      </c>
      <c r="BF201" s="250" t="s">
        <v>6</v>
      </c>
      <c r="BG201" s="250" t="s">
        <v>6</v>
      </c>
      <c r="BH201" s="250" t="s">
        <v>6</v>
      </c>
      <c r="BI201" s="250" t="s">
        <v>6</v>
      </c>
      <c r="BJ201" s="250" t="s">
        <v>6</v>
      </c>
      <c r="BK201" s="252" t="s">
        <v>6</v>
      </c>
      <c r="BL201" s="250" t="s">
        <v>6</v>
      </c>
      <c r="BM201" s="250" t="s">
        <v>40</v>
      </c>
      <c r="BN201" s="250" t="s">
        <v>118</v>
      </c>
      <c r="BO201" s="250" t="s">
        <v>13</v>
      </c>
      <c r="BP201" s="250" t="s">
        <v>13</v>
      </c>
      <c r="BQ201" s="250" t="s">
        <v>160</v>
      </c>
      <c r="BR201" s="250" t="s">
        <v>118</v>
      </c>
      <c r="BS201" s="250" t="s">
        <v>40</v>
      </c>
      <c r="BT201" s="250" t="s">
        <v>118</v>
      </c>
      <c r="BU201" s="255" t="s">
        <v>6</v>
      </c>
      <c r="BV201" s="250" t="s">
        <v>6</v>
      </c>
      <c r="BW201" s="244" t="s">
        <v>6</v>
      </c>
      <c r="BX201" s="250" t="s">
        <v>6</v>
      </c>
      <c r="BY201" s="244" t="s">
        <v>173</v>
      </c>
      <c r="BZ201" s="250" t="s">
        <v>118</v>
      </c>
      <c r="CA201" s="244" t="s">
        <v>184</v>
      </c>
      <c r="CB201" s="244" t="s">
        <v>763</v>
      </c>
      <c r="CC201" s="244" t="s">
        <v>764</v>
      </c>
      <c r="CD201" s="244" t="s">
        <v>118</v>
      </c>
    </row>
    <row r="202" spans="1:82" s="244" customFormat="1" ht="46.5" x14ac:dyDescent="0.35">
      <c r="A202" s="259" t="s">
        <v>1797</v>
      </c>
      <c r="B202" s="259" t="s">
        <v>2880</v>
      </c>
      <c r="C202" s="244" t="s">
        <v>356</v>
      </c>
      <c r="D202" s="259" t="s">
        <v>1718</v>
      </c>
      <c r="E202" s="256" t="s">
        <v>304</v>
      </c>
      <c r="F202" s="244" t="s">
        <v>2674</v>
      </c>
      <c r="G202" s="244" t="s">
        <v>1785</v>
      </c>
      <c r="H202" s="244" t="s">
        <v>407</v>
      </c>
      <c r="I202" s="244" t="str">
        <f>IF(H202="","",VLOOKUP(H202,'Cost Categories'!$A$1:$B$66,2,FALSE))</f>
        <v>Recurring goods</v>
      </c>
      <c r="J202" s="244" t="s">
        <v>3288</v>
      </c>
      <c r="K202" s="244" t="str">
        <f>IF(J202="","",VLOOKUP(J202,'Cost Categories'!$A$70:$B$85,2,FALSE))</f>
        <v>Recurrent - other</v>
      </c>
      <c r="L202" s="244" t="s">
        <v>3307</v>
      </c>
      <c r="M202" s="244" t="str">
        <f>IF(L202="","",VLOOKUP(L202,'Cost Categories'!$A$112:$B$133,2,FALSE))</f>
        <v>Primary service delivery</v>
      </c>
      <c r="N202" s="256" t="s">
        <v>3368</v>
      </c>
      <c r="O202" s="260" t="s">
        <v>1245</v>
      </c>
      <c r="P202" s="256" t="s">
        <v>3371</v>
      </c>
      <c r="Q202" s="253" t="s">
        <v>3372</v>
      </c>
      <c r="R202" s="253" t="s">
        <v>13</v>
      </c>
      <c r="S202" s="244" t="s">
        <v>111</v>
      </c>
      <c r="T202" s="256" t="s">
        <v>1780</v>
      </c>
      <c r="U202" s="244" t="s">
        <v>1087</v>
      </c>
      <c r="V202" s="244" t="s">
        <v>1309</v>
      </c>
      <c r="W202" s="244" t="s">
        <v>217</v>
      </c>
      <c r="X202" s="246">
        <v>5.18</v>
      </c>
      <c r="Y202" s="246" t="s">
        <v>6</v>
      </c>
      <c r="Z202" s="246" t="s">
        <v>6</v>
      </c>
      <c r="AA202" s="246" t="s">
        <v>6</v>
      </c>
      <c r="AB202" s="246" t="s">
        <v>6</v>
      </c>
      <c r="AC202" s="246" t="s">
        <v>6</v>
      </c>
      <c r="AD202" s="246" t="s">
        <v>6</v>
      </c>
      <c r="AE202" s="348">
        <v>28</v>
      </c>
      <c r="AF202" s="348" t="s">
        <v>20</v>
      </c>
      <c r="AG202" s="244" t="s">
        <v>6</v>
      </c>
      <c r="AI202" s="246" t="s">
        <v>6</v>
      </c>
      <c r="AJ202" s="247" t="s">
        <v>6</v>
      </c>
      <c r="AK202" s="244" t="s">
        <v>6</v>
      </c>
      <c r="AL202" s="244" t="s">
        <v>6</v>
      </c>
      <c r="AM202" s="244" t="s">
        <v>6</v>
      </c>
      <c r="AN202" s="262">
        <v>2829</v>
      </c>
      <c r="AO202" s="262">
        <v>17</v>
      </c>
      <c r="AP202" s="244" t="s">
        <v>1781</v>
      </c>
      <c r="AQ202" s="244" t="s">
        <v>184</v>
      </c>
      <c r="AR202" s="250" t="s">
        <v>6</v>
      </c>
      <c r="AS202" s="250" t="s">
        <v>6</v>
      </c>
      <c r="AT202" s="250" t="s">
        <v>184</v>
      </c>
      <c r="AU202" s="250" t="s">
        <v>184</v>
      </c>
      <c r="AV202" s="250" t="s">
        <v>1305</v>
      </c>
      <c r="AW202" s="250" t="s">
        <v>1782</v>
      </c>
      <c r="AX202" s="250" t="s">
        <v>118</v>
      </c>
      <c r="AY202" s="250" t="s">
        <v>6</v>
      </c>
      <c r="AZ202" s="250" t="s">
        <v>6</v>
      </c>
      <c r="BA202" s="244" t="s">
        <v>381</v>
      </c>
      <c r="BB202" s="244" t="s">
        <v>119</v>
      </c>
      <c r="BC202" s="244" t="s">
        <v>384</v>
      </c>
      <c r="BD202" s="250" t="s">
        <v>119</v>
      </c>
      <c r="BE202" s="250" t="s">
        <v>6</v>
      </c>
      <c r="BF202" s="250" t="s">
        <v>6</v>
      </c>
      <c r="BG202" s="250" t="s">
        <v>6</v>
      </c>
      <c r="BH202" s="250" t="s">
        <v>6</v>
      </c>
      <c r="BI202" s="250" t="s">
        <v>6</v>
      </c>
      <c r="BJ202" s="250" t="s">
        <v>6</v>
      </c>
      <c r="BK202" s="252" t="s">
        <v>6</v>
      </c>
      <c r="BL202" s="250" t="s">
        <v>6</v>
      </c>
      <c r="BM202" s="250" t="s">
        <v>40</v>
      </c>
      <c r="BN202" s="250" t="s">
        <v>118</v>
      </c>
      <c r="BO202" s="250" t="s">
        <v>13</v>
      </c>
      <c r="BP202" s="250" t="s">
        <v>13</v>
      </c>
      <c r="BQ202" s="250" t="s">
        <v>160</v>
      </c>
      <c r="BR202" s="250" t="s">
        <v>118</v>
      </c>
      <c r="BS202" s="250" t="s">
        <v>40</v>
      </c>
      <c r="BT202" s="250" t="s">
        <v>118</v>
      </c>
      <c r="BU202" s="255" t="s">
        <v>6</v>
      </c>
      <c r="BV202" s="250" t="s">
        <v>6</v>
      </c>
      <c r="BW202" s="244" t="s">
        <v>6</v>
      </c>
      <c r="BX202" s="250" t="s">
        <v>6</v>
      </c>
      <c r="BY202" s="244" t="s">
        <v>173</v>
      </c>
      <c r="BZ202" s="250" t="s">
        <v>118</v>
      </c>
      <c r="CA202" s="244" t="s">
        <v>184</v>
      </c>
      <c r="CB202" s="244" t="s">
        <v>763</v>
      </c>
      <c r="CC202" s="244" t="s">
        <v>764</v>
      </c>
      <c r="CD202" s="244" t="s">
        <v>118</v>
      </c>
    </row>
    <row r="203" spans="1:82" s="244" customFormat="1" ht="62" x14ac:dyDescent="0.35">
      <c r="A203" s="259" t="s">
        <v>1797</v>
      </c>
      <c r="B203" s="259" t="s">
        <v>2880</v>
      </c>
      <c r="C203" s="244" t="s">
        <v>1555</v>
      </c>
      <c r="D203" s="259" t="s">
        <v>1718</v>
      </c>
      <c r="E203" s="256" t="s">
        <v>304</v>
      </c>
      <c r="F203" s="244" t="s">
        <v>2674</v>
      </c>
      <c r="G203" s="244" t="s">
        <v>1786</v>
      </c>
      <c r="H203" s="244" t="s">
        <v>408</v>
      </c>
      <c r="I203" s="244" t="str">
        <f>IF(H203="","",VLOOKUP(H203,'Cost Categories'!$A$1:$B$66,2,FALSE))</f>
        <v>Recurring goods</v>
      </c>
      <c r="J203" s="244" t="s">
        <v>3367</v>
      </c>
      <c r="K203" s="244" t="str">
        <f>IF(J203="","",VLOOKUP(J203,'Cost Categories'!$A$70:$B$85,2,FALSE))</f>
        <v>Recurrent - other</v>
      </c>
      <c r="L203" s="244" t="s">
        <v>3324</v>
      </c>
      <c r="M203" s="244" t="str">
        <f>IF(L203="","",VLOOKUP(L203,'Cost Categories'!$A$112:$B$133,2,FALSE))</f>
        <v>Operational</v>
      </c>
      <c r="N203" s="256" t="s">
        <v>3368</v>
      </c>
      <c r="O203" s="260" t="s">
        <v>3415</v>
      </c>
      <c r="P203" s="256" t="s">
        <v>3371</v>
      </c>
      <c r="Q203" s="253" t="s">
        <v>3372</v>
      </c>
      <c r="R203" s="253" t="s">
        <v>13</v>
      </c>
      <c r="S203" s="244" t="s">
        <v>111</v>
      </c>
      <c r="T203" s="256" t="s">
        <v>1780</v>
      </c>
      <c r="U203" s="244" t="s">
        <v>1087</v>
      </c>
      <c r="V203" s="244" t="s">
        <v>1309</v>
      </c>
      <c r="W203" s="244" t="s">
        <v>217</v>
      </c>
      <c r="X203" s="246">
        <v>0.11</v>
      </c>
      <c r="Y203" s="246" t="s">
        <v>6</v>
      </c>
      <c r="Z203" s="246" t="s">
        <v>6</v>
      </c>
      <c r="AA203" s="246" t="s">
        <v>6</v>
      </c>
      <c r="AB203" s="246" t="s">
        <v>6</v>
      </c>
      <c r="AC203" s="246" t="s">
        <v>6</v>
      </c>
      <c r="AD203" s="246" t="s">
        <v>6</v>
      </c>
      <c r="AE203" s="348">
        <v>28</v>
      </c>
      <c r="AF203" s="348" t="s">
        <v>20</v>
      </c>
      <c r="AG203" s="244" t="s">
        <v>6</v>
      </c>
      <c r="AI203" s="246" t="s">
        <v>6</v>
      </c>
      <c r="AJ203" s="247" t="s">
        <v>6</v>
      </c>
      <c r="AK203" s="244" t="s">
        <v>6</v>
      </c>
      <c r="AL203" s="244" t="s">
        <v>6</v>
      </c>
      <c r="AM203" s="244" t="s">
        <v>6</v>
      </c>
      <c r="AN203" s="262">
        <v>2829</v>
      </c>
      <c r="AO203" s="262">
        <v>17</v>
      </c>
      <c r="AP203" s="244" t="s">
        <v>1781</v>
      </c>
      <c r="AQ203" s="244" t="s">
        <v>184</v>
      </c>
      <c r="AR203" s="250" t="s">
        <v>6</v>
      </c>
      <c r="AS203" s="250" t="s">
        <v>6</v>
      </c>
      <c r="AT203" s="250" t="s">
        <v>184</v>
      </c>
      <c r="AU203" s="250" t="s">
        <v>184</v>
      </c>
      <c r="AV203" s="250" t="s">
        <v>1305</v>
      </c>
      <c r="AW203" s="250" t="s">
        <v>1782</v>
      </c>
      <c r="AX203" s="250" t="s">
        <v>118</v>
      </c>
      <c r="AY203" s="250" t="s">
        <v>6</v>
      </c>
      <c r="AZ203" s="250" t="s">
        <v>6</v>
      </c>
      <c r="BA203" s="244" t="s">
        <v>381</v>
      </c>
      <c r="BB203" s="244" t="s">
        <v>119</v>
      </c>
      <c r="BC203" s="244" t="s">
        <v>384</v>
      </c>
      <c r="BD203" s="250" t="s">
        <v>119</v>
      </c>
      <c r="BE203" s="250" t="s">
        <v>6</v>
      </c>
      <c r="BF203" s="250" t="s">
        <v>6</v>
      </c>
      <c r="BG203" s="250" t="s">
        <v>6</v>
      </c>
      <c r="BH203" s="250" t="s">
        <v>6</v>
      </c>
      <c r="BI203" s="250" t="s">
        <v>6</v>
      </c>
      <c r="BJ203" s="250" t="s">
        <v>6</v>
      </c>
      <c r="BK203" s="252" t="s">
        <v>6</v>
      </c>
      <c r="BL203" s="250" t="s">
        <v>6</v>
      </c>
      <c r="BM203" s="250" t="s">
        <v>40</v>
      </c>
      <c r="BN203" s="250" t="s">
        <v>118</v>
      </c>
      <c r="BO203" s="250" t="s">
        <v>13</v>
      </c>
      <c r="BP203" s="250" t="s">
        <v>13</v>
      </c>
      <c r="BQ203" s="250" t="s">
        <v>160</v>
      </c>
      <c r="BR203" s="250" t="s">
        <v>118</v>
      </c>
      <c r="BS203" s="250" t="s">
        <v>40</v>
      </c>
      <c r="BT203" s="250" t="s">
        <v>118</v>
      </c>
      <c r="BU203" s="255" t="s">
        <v>6</v>
      </c>
      <c r="BV203" s="250" t="s">
        <v>6</v>
      </c>
      <c r="BW203" s="244" t="s">
        <v>6</v>
      </c>
      <c r="BX203" s="250" t="s">
        <v>6</v>
      </c>
      <c r="BY203" s="244" t="s">
        <v>173</v>
      </c>
      <c r="BZ203" s="250" t="s">
        <v>118</v>
      </c>
      <c r="CA203" s="244" t="s">
        <v>184</v>
      </c>
      <c r="CB203" s="244" t="s">
        <v>763</v>
      </c>
      <c r="CC203" s="244" t="s">
        <v>764</v>
      </c>
      <c r="CD203" s="244" t="s">
        <v>118</v>
      </c>
    </row>
    <row r="204" spans="1:82" s="244" customFormat="1" ht="31" x14ac:dyDescent="0.35">
      <c r="A204" s="259" t="s">
        <v>1797</v>
      </c>
      <c r="B204" s="259" t="s">
        <v>2880</v>
      </c>
      <c r="C204" s="244" t="s">
        <v>1540</v>
      </c>
      <c r="D204" s="259" t="s">
        <v>1718</v>
      </c>
      <c r="E204" s="256" t="s">
        <v>304</v>
      </c>
      <c r="F204" s="244" t="s">
        <v>2674</v>
      </c>
      <c r="G204" s="244" t="s">
        <v>1787</v>
      </c>
      <c r="H204" s="244" t="s">
        <v>2083</v>
      </c>
      <c r="I204" s="244" t="str">
        <f>IF(H204="","",VLOOKUP(H204,'Cost Categories'!$A$1:$B$66,2,FALSE))</f>
        <v>Recurring services</v>
      </c>
      <c r="J204" s="244" t="s">
        <v>1757</v>
      </c>
      <c r="K204" s="244" t="str">
        <f>IF(J204="","",VLOOKUP(J204,'Cost Categories'!$A$70:$B$85,2,FALSE))</f>
        <v>Personnel</v>
      </c>
      <c r="L204" s="244" t="s">
        <v>2083</v>
      </c>
      <c r="M204" s="244" t="str">
        <f>IF(L204="","",VLOOKUP(L204,'Cost Categories'!$A$112:$B$133,2,FALSE))</f>
        <v>Ancillary</v>
      </c>
      <c r="N204" s="256" t="s">
        <v>3368</v>
      </c>
      <c r="O204" s="260" t="s">
        <v>13</v>
      </c>
      <c r="P204" s="256" t="s">
        <v>3369</v>
      </c>
      <c r="Q204" s="253" t="s">
        <v>3372</v>
      </c>
      <c r="R204" s="253" t="s">
        <v>13</v>
      </c>
      <c r="S204" s="244" t="s">
        <v>111</v>
      </c>
      <c r="T204" s="256" t="s">
        <v>1780</v>
      </c>
      <c r="U204" s="244" t="s">
        <v>1087</v>
      </c>
      <c r="V204" s="244" t="s">
        <v>1309</v>
      </c>
      <c r="W204" s="244" t="s">
        <v>217</v>
      </c>
      <c r="X204" s="246">
        <v>0.68</v>
      </c>
      <c r="Y204" s="246" t="s">
        <v>6</v>
      </c>
      <c r="Z204" s="246" t="s">
        <v>6</v>
      </c>
      <c r="AA204" s="246" t="s">
        <v>6</v>
      </c>
      <c r="AB204" s="246" t="s">
        <v>6</v>
      </c>
      <c r="AC204" s="246" t="s">
        <v>6</v>
      </c>
      <c r="AD204" s="246" t="s">
        <v>6</v>
      </c>
      <c r="AE204" s="348">
        <v>28</v>
      </c>
      <c r="AF204" s="348" t="s">
        <v>20</v>
      </c>
      <c r="AG204" s="244" t="s">
        <v>6</v>
      </c>
      <c r="AI204" s="246" t="s">
        <v>6</v>
      </c>
      <c r="AJ204" s="247" t="s">
        <v>6</v>
      </c>
      <c r="AK204" s="244" t="s">
        <v>6</v>
      </c>
      <c r="AL204" s="244" t="s">
        <v>6</v>
      </c>
      <c r="AM204" s="244" t="s">
        <v>6</v>
      </c>
      <c r="AN204" s="262">
        <v>2829</v>
      </c>
      <c r="AO204" s="262">
        <v>17</v>
      </c>
      <c r="AP204" s="244" t="s">
        <v>1781</v>
      </c>
      <c r="AQ204" s="244" t="s">
        <v>184</v>
      </c>
      <c r="AR204" s="250" t="s">
        <v>6</v>
      </c>
      <c r="AS204" s="250" t="s">
        <v>6</v>
      </c>
      <c r="AT204" s="250" t="s">
        <v>184</v>
      </c>
      <c r="AU204" s="250" t="s">
        <v>184</v>
      </c>
      <c r="AV204" s="250" t="s">
        <v>1305</v>
      </c>
      <c r="AW204" s="250" t="s">
        <v>1782</v>
      </c>
      <c r="AX204" s="250" t="s">
        <v>118</v>
      </c>
      <c r="AY204" s="250" t="s">
        <v>6</v>
      </c>
      <c r="AZ204" s="250" t="s">
        <v>6</v>
      </c>
      <c r="BA204" s="244" t="s">
        <v>381</v>
      </c>
      <c r="BB204" s="244" t="s">
        <v>119</v>
      </c>
      <c r="BC204" s="244" t="s">
        <v>384</v>
      </c>
      <c r="BD204" s="250" t="s">
        <v>119</v>
      </c>
      <c r="BE204" s="250" t="s">
        <v>6</v>
      </c>
      <c r="BF204" s="250" t="s">
        <v>6</v>
      </c>
      <c r="BG204" s="250" t="s">
        <v>6</v>
      </c>
      <c r="BH204" s="250" t="s">
        <v>6</v>
      </c>
      <c r="BI204" s="250" t="s">
        <v>6</v>
      </c>
      <c r="BJ204" s="250" t="s">
        <v>6</v>
      </c>
      <c r="BK204" s="252" t="s">
        <v>6</v>
      </c>
      <c r="BL204" s="250" t="s">
        <v>6</v>
      </c>
      <c r="BM204" s="250" t="s">
        <v>40</v>
      </c>
      <c r="BN204" s="250" t="s">
        <v>118</v>
      </c>
      <c r="BO204" s="250" t="s">
        <v>13</v>
      </c>
      <c r="BP204" s="250" t="s">
        <v>13</v>
      </c>
      <c r="BQ204" s="250" t="s">
        <v>160</v>
      </c>
      <c r="BR204" s="250" t="s">
        <v>118</v>
      </c>
      <c r="BS204" s="250" t="s">
        <v>40</v>
      </c>
      <c r="BT204" s="250" t="s">
        <v>118</v>
      </c>
      <c r="BU204" s="255" t="s">
        <v>6</v>
      </c>
      <c r="BV204" s="250" t="s">
        <v>6</v>
      </c>
      <c r="BW204" s="244" t="s">
        <v>6</v>
      </c>
      <c r="BX204" s="250" t="s">
        <v>6</v>
      </c>
      <c r="BY204" s="244" t="s">
        <v>173</v>
      </c>
      <c r="BZ204" s="250" t="s">
        <v>118</v>
      </c>
      <c r="CA204" s="244" t="s">
        <v>184</v>
      </c>
      <c r="CB204" s="244" t="s">
        <v>763</v>
      </c>
      <c r="CC204" s="244" t="s">
        <v>764</v>
      </c>
      <c r="CD204" s="244" t="s">
        <v>118</v>
      </c>
    </row>
    <row r="205" spans="1:82" s="244" customFormat="1" ht="31" x14ac:dyDescent="0.35">
      <c r="A205" s="259" t="s">
        <v>1797</v>
      </c>
      <c r="B205" s="259" t="s">
        <v>2880</v>
      </c>
      <c r="C205" s="244" t="s">
        <v>1561</v>
      </c>
      <c r="D205" s="259" t="s">
        <v>1718</v>
      </c>
      <c r="E205" s="256" t="s">
        <v>304</v>
      </c>
      <c r="F205" s="244" t="s">
        <v>2674</v>
      </c>
      <c r="G205" s="244" t="s">
        <v>1788</v>
      </c>
      <c r="H205" s="244" t="s">
        <v>1318</v>
      </c>
      <c r="I205" s="244" t="str">
        <f>IF(H205="","",VLOOKUP(H205,'Cost Categories'!$A$1:$B$66,2,FALSE))</f>
        <v>Recurring services</v>
      </c>
      <c r="J205" s="244" t="s">
        <v>3297</v>
      </c>
      <c r="K205" s="244" t="str">
        <f>IF(J205="","",VLOOKUP(J205,'Cost Categories'!$A$70:$B$85,2,FALSE))</f>
        <v>Mixed</v>
      </c>
      <c r="L205" s="244" t="s">
        <v>3423</v>
      </c>
      <c r="M205" s="244" t="str">
        <f>IF(L205="","",VLOOKUP(L205,'Cost Categories'!$A$112:$B$133,2,FALSE))</f>
        <v>Operational</v>
      </c>
      <c r="N205" s="256" t="s">
        <v>3368</v>
      </c>
      <c r="O205" s="260" t="s">
        <v>13</v>
      </c>
      <c r="P205" s="256" t="s">
        <v>3370</v>
      </c>
      <c r="Q205" s="253" t="s">
        <v>3372</v>
      </c>
      <c r="R205" s="253" t="s">
        <v>13</v>
      </c>
      <c r="S205" s="244" t="s">
        <v>111</v>
      </c>
      <c r="T205" s="256" t="s">
        <v>1780</v>
      </c>
      <c r="U205" s="244" t="s">
        <v>1087</v>
      </c>
      <c r="V205" s="244" t="s">
        <v>1309</v>
      </c>
      <c r="W205" s="244" t="s">
        <v>217</v>
      </c>
      <c r="X205" s="246">
        <v>7.88</v>
      </c>
      <c r="Y205" s="246" t="s">
        <v>6</v>
      </c>
      <c r="Z205" s="246" t="s">
        <v>6</v>
      </c>
      <c r="AA205" s="246" t="s">
        <v>6</v>
      </c>
      <c r="AB205" s="246" t="s">
        <v>6</v>
      </c>
      <c r="AC205" s="246" t="s">
        <v>6</v>
      </c>
      <c r="AD205" s="246" t="s">
        <v>6</v>
      </c>
      <c r="AE205" s="348">
        <v>28</v>
      </c>
      <c r="AF205" s="348" t="s">
        <v>20</v>
      </c>
      <c r="AG205" s="244" t="s">
        <v>6</v>
      </c>
      <c r="AI205" s="246" t="s">
        <v>6</v>
      </c>
      <c r="AJ205" s="247" t="s">
        <v>6</v>
      </c>
      <c r="AK205" s="244" t="s">
        <v>6</v>
      </c>
      <c r="AL205" s="244" t="s">
        <v>6</v>
      </c>
      <c r="AM205" s="244" t="s">
        <v>6</v>
      </c>
      <c r="AN205" s="262">
        <v>2829</v>
      </c>
      <c r="AO205" s="262">
        <v>17</v>
      </c>
      <c r="AP205" s="244" t="s">
        <v>1781</v>
      </c>
      <c r="AQ205" s="244" t="s">
        <v>184</v>
      </c>
      <c r="AR205" s="250" t="s">
        <v>6</v>
      </c>
      <c r="AS205" s="250" t="s">
        <v>6</v>
      </c>
      <c r="AT205" s="250" t="s">
        <v>184</v>
      </c>
      <c r="AU205" s="250" t="s">
        <v>184</v>
      </c>
      <c r="AV205" s="250" t="s">
        <v>1305</v>
      </c>
      <c r="AW205" s="250" t="s">
        <v>1782</v>
      </c>
      <c r="AX205" s="250" t="s">
        <v>118</v>
      </c>
      <c r="AY205" s="250" t="s">
        <v>6</v>
      </c>
      <c r="AZ205" s="250" t="s">
        <v>6</v>
      </c>
      <c r="BA205" s="244" t="s">
        <v>381</v>
      </c>
      <c r="BB205" s="244" t="s">
        <v>119</v>
      </c>
      <c r="BC205" s="244" t="s">
        <v>384</v>
      </c>
      <c r="BD205" s="250" t="s">
        <v>119</v>
      </c>
      <c r="BE205" s="250" t="s">
        <v>6</v>
      </c>
      <c r="BF205" s="250" t="s">
        <v>6</v>
      </c>
      <c r="BG205" s="250" t="s">
        <v>6</v>
      </c>
      <c r="BH205" s="250" t="s">
        <v>6</v>
      </c>
      <c r="BI205" s="250" t="s">
        <v>6</v>
      </c>
      <c r="BJ205" s="250" t="s">
        <v>6</v>
      </c>
      <c r="BK205" s="252" t="s">
        <v>6</v>
      </c>
      <c r="BL205" s="250" t="s">
        <v>6</v>
      </c>
      <c r="BM205" s="250" t="s">
        <v>40</v>
      </c>
      <c r="BN205" s="250" t="s">
        <v>118</v>
      </c>
      <c r="BO205" s="250" t="s">
        <v>13</v>
      </c>
      <c r="BP205" s="250" t="s">
        <v>13</v>
      </c>
      <c r="BQ205" s="250" t="s">
        <v>160</v>
      </c>
      <c r="BR205" s="250" t="s">
        <v>118</v>
      </c>
      <c r="BS205" s="250" t="s">
        <v>40</v>
      </c>
      <c r="BT205" s="250" t="s">
        <v>118</v>
      </c>
      <c r="BU205" s="255" t="s">
        <v>6</v>
      </c>
      <c r="BV205" s="250" t="s">
        <v>6</v>
      </c>
      <c r="BW205" s="244" t="s">
        <v>6</v>
      </c>
      <c r="BX205" s="250" t="s">
        <v>6</v>
      </c>
      <c r="BY205" s="244" t="s">
        <v>173</v>
      </c>
      <c r="BZ205" s="250" t="s">
        <v>118</v>
      </c>
      <c r="CA205" s="244" t="s">
        <v>184</v>
      </c>
      <c r="CB205" s="244" t="s">
        <v>763</v>
      </c>
      <c r="CC205" s="244" t="s">
        <v>764</v>
      </c>
      <c r="CD205" s="244" t="s">
        <v>118</v>
      </c>
    </row>
    <row r="206" spans="1:82" s="244" customFormat="1" ht="31" x14ac:dyDescent="0.35">
      <c r="A206" s="259" t="s">
        <v>1797</v>
      </c>
      <c r="B206" s="259" t="s">
        <v>2880</v>
      </c>
      <c r="C206" s="259" t="s">
        <v>1567</v>
      </c>
      <c r="D206" s="259" t="s">
        <v>1718</v>
      </c>
      <c r="E206" s="256" t="s">
        <v>304</v>
      </c>
      <c r="F206" s="244" t="s">
        <v>2674</v>
      </c>
      <c r="G206" s="244" t="s">
        <v>3</v>
      </c>
      <c r="H206" s="244" t="s">
        <v>3</v>
      </c>
      <c r="I206" s="244" t="str">
        <f>IF(H206="","",VLOOKUP(H206,'Cost Categories'!$A$1:$B$66,2,FALSE))</f>
        <v>Recurring services</v>
      </c>
      <c r="J206" s="244" t="s">
        <v>3297</v>
      </c>
      <c r="K206" s="244" t="str">
        <f>IF(J206="","",VLOOKUP(J206,'Cost Categories'!$A$70:$B$85,2,FALSE))</f>
        <v>Mixed</v>
      </c>
      <c r="L206" s="244" t="s">
        <v>3</v>
      </c>
      <c r="M206" s="244" t="str">
        <f>IF(L206="","",VLOOKUP(L206,'Cost Categories'!$A$112:$B$133,2,FALSE))</f>
        <v>Operational</v>
      </c>
      <c r="N206" s="256" t="s">
        <v>3368</v>
      </c>
      <c r="O206" s="260" t="s">
        <v>13</v>
      </c>
      <c r="P206" s="256" t="s">
        <v>3369</v>
      </c>
      <c r="Q206" s="253" t="s">
        <v>3372</v>
      </c>
      <c r="R206" s="253" t="s">
        <v>13</v>
      </c>
      <c r="S206" s="244" t="s">
        <v>111</v>
      </c>
      <c r="T206" s="256" t="s">
        <v>1780</v>
      </c>
      <c r="U206" s="244" t="s">
        <v>1087</v>
      </c>
      <c r="V206" s="244" t="s">
        <v>1309</v>
      </c>
      <c r="W206" s="244" t="s">
        <v>217</v>
      </c>
      <c r="X206" s="246">
        <v>1.73</v>
      </c>
      <c r="Y206" s="246" t="s">
        <v>6</v>
      </c>
      <c r="Z206" s="246" t="s">
        <v>6</v>
      </c>
      <c r="AA206" s="246" t="s">
        <v>6</v>
      </c>
      <c r="AB206" s="246" t="s">
        <v>6</v>
      </c>
      <c r="AC206" s="246" t="s">
        <v>6</v>
      </c>
      <c r="AD206" s="246" t="s">
        <v>6</v>
      </c>
      <c r="AE206" s="348">
        <v>28</v>
      </c>
      <c r="AF206" s="348" t="s">
        <v>20</v>
      </c>
      <c r="AG206" s="244" t="s">
        <v>6</v>
      </c>
      <c r="AI206" s="246" t="s">
        <v>6</v>
      </c>
      <c r="AJ206" s="247" t="s">
        <v>6</v>
      </c>
      <c r="AK206" s="244" t="s">
        <v>6</v>
      </c>
      <c r="AL206" s="244" t="s">
        <v>6</v>
      </c>
      <c r="AM206" s="244" t="s">
        <v>6</v>
      </c>
      <c r="AN206" s="262">
        <v>2829</v>
      </c>
      <c r="AO206" s="262">
        <v>17</v>
      </c>
      <c r="AP206" s="244" t="s">
        <v>1781</v>
      </c>
      <c r="AQ206" s="244" t="s">
        <v>184</v>
      </c>
      <c r="AR206" s="250" t="s">
        <v>6</v>
      </c>
      <c r="AS206" s="250" t="s">
        <v>6</v>
      </c>
      <c r="AT206" s="250" t="s">
        <v>184</v>
      </c>
      <c r="AU206" s="250" t="s">
        <v>184</v>
      </c>
      <c r="AV206" s="250" t="s">
        <v>1305</v>
      </c>
      <c r="AW206" s="250" t="s">
        <v>1782</v>
      </c>
      <c r="AX206" s="250" t="s">
        <v>118</v>
      </c>
      <c r="AY206" s="250" t="s">
        <v>1789</v>
      </c>
      <c r="AZ206" s="250" t="s">
        <v>118</v>
      </c>
      <c r="BA206" s="250" t="s">
        <v>381</v>
      </c>
      <c r="BB206" s="250" t="s">
        <v>119</v>
      </c>
      <c r="BC206" s="250" t="s">
        <v>384</v>
      </c>
      <c r="BD206" s="250" t="s">
        <v>119</v>
      </c>
      <c r="BE206" s="250" t="s">
        <v>6</v>
      </c>
      <c r="BF206" s="250" t="s">
        <v>6</v>
      </c>
      <c r="BG206" s="250" t="s">
        <v>6</v>
      </c>
      <c r="BH206" s="250" t="s">
        <v>6</v>
      </c>
      <c r="BI206" s="250" t="s">
        <v>6</v>
      </c>
      <c r="BJ206" s="250" t="s">
        <v>6</v>
      </c>
      <c r="BK206" s="252" t="s">
        <v>6</v>
      </c>
      <c r="BL206" s="250" t="s">
        <v>6</v>
      </c>
      <c r="BM206" s="250" t="s">
        <v>40</v>
      </c>
      <c r="BN206" s="250" t="s">
        <v>118</v>
      </c>
      <c r="BO206" s="250" t="s">
        <v>13</v>
      </c>
      <c r="BP206" s="250" t="s">
        <v>13</v>
      </c>
      <c r="BQ206" s="250" t="s">
        <v>160</v>
      </c>
      <c r="BR206" s="250" t="s">
        <v>118</v>
      </c>
      <c r="BS206" s="250" t="s">
        <v>40</v>
      </c>
      <c r="BT206" s="250" t="s">
        <v>118</v>
      </c>
      <c r="BU206" s="255" t="s">
        <v>6</v>
      </c>
      <c r="BV206" s="250" t="s">
        <v>6</v>
      </c>
      <c r="BW206" s="244" t="s">
        <v>6</v>
      </c>
      <c r="BX206" s="250" t="s">
        <v>6</v>
      </c>
      <c r="BY206" s="244" t="s">
        <v>173</v>
      </c>
      <c r="BZ206" s="250" t="s">
        <v>118</v>
      </c>
      <c r="CA206" s="244" t="s">
        <v>184</v>
      </c>
      <c r="CB206" s="244" t="s">
        <v>763</v>
      </c>
      <c r="CC206" s="244" t="s">
        <v>764</v>
      </c>
      <c r="CD206" s="244" t="s">
        <v>118</v>
      </c>
    </row>
    <row r="207" spans="1:82" s="244" customFormat="1" ht="31" x14ac:dyDescent="0.35">
      <c r="A207" s="259" t="s">
        <v>1797</v>
      </c>
      <c r="B207" s="259" t="s">
        <v>2880</v>
      </c>
      <c r="C207" s="259" t="s">
        <v>1571</v>
      </c>
      <c r="D207" s="259" t="s">
        <v>1718</v>
      </c>
      <c r="E207" s="256" t="s">
        <v>304</v>
      </c>
      <c r="F207" s="244" t="s">
        <v>2674</v>
      </c>
      <c r="G207" s="244" t="s">
        <v>1790</v>
      </c>
      <c r="H207" s="244" t="s">
        <v>368</v>
      </c>
      <c r="I207" s="244" t="str">
        <f>IF(H207="","",VLOOKUP(H207,'Cost Categories'!$A$1:$B$66,2,FALSE))</f>
        <v>Facility</v>
      </c>
      <c r="J207" s="244" t="s">
        <v>3285</v>
      </c>
      <c r="K207" s="244" t="str">
        <f>IF(J207="","",VLOOKUP(J207,'Cost Categories'!$A$70:$B$85,2,FALSE))</f>
        <v>Recurrent - other</v>
      </c>
      <c r="L207" s="244" t="s">
        <v>3324</v>
      </c>
      <c r="M207" s="244" t="str">
        <f>IF(L207="","",VLOOKUP(L207,'Cost Categories'!$A$112:$B$133,2,FALSE))</f>
        <v>Operational</v>
      </c>
      <c r="N207" s="256" t="s">
        <v>3368</v>
      </c>
      <c r="O207" s="260" t="s">
        <v>13</v>
      </c>
      <c r="P207" s="256" t="s">
        <v>3370</v>
      </c>
      <c r="Q207" s="253" t="s">
        <v>3372</v>
      </c>
      <c r="R207" s="253" t="s">
        <v>13</v>
      </c>
      <c r="S207" s="244" t="s">
        <v>111</v>
      </c>
      <c r="T207" s="256" t="s">
        <v>1780</v>
      </c>
      <c r="U207" s="244" t="s">
        <v>1087</v>
      </c>
      <c r="V207" s="244" t="s">
        <v>1309</v>
      </c>
      <c r="W207" s="244" t="s">
        <v>217</v>
      </c>
      <c r="X207" s="246">
        <v>0</v>
      </c>
      <c r="Y207" s="246" t="s">
        <v>6</v>
      </c>
      <c r="Z207" s="246" t="s">
        <v>6</v>
      </c>
      <c r="AA207" s="246" t="s">
        <v>6</v>
      </c>
      <c r="AB207" s="246" t="s">
        <v>6</v>
      </c>
      <c r="AC207" s="246" t="s">
        <v>6</v>
      </c>
      <c r="AD207" s="246" t="s">
        <v>6</v>
      </c>
      <c r="AE207" s="348">
        <v>28</v>
      </c>
      <c r="AF207" s="348" t="s">
        <v>20</v>
      </c>
      <c r="AG207" s="244" t="s">
        <v>6</v>
      </c>
      <c r="AI207" s="246" t="s">
        <v>6</v>
      </c>
      <c r="AJ207" s="247" t="s">
        <v>6</v>
      </c>
      <c r="AK207" s="244" t="s">
        <v>6</v>
      </c>
      <c r="AL207" s="244" t="s">
        <v>6</v>
      </c>
      <c r="AM207" s="244" t="s">
        <v>6</v>
      </c>
      <c r="AN207" s="262">
        <v>2829</v>
      </c>
      <c r="AO207" s="262">
        <v>17</v>
      </c>
      <c r="AP207" s="244" t="s">
        <v>1781</v>
      </c>
      <c r="AQ207" s="244" t="s">
        <v>184</v>
      </c>
      <c r="AR207" s="250" t="s">
        <v>6</v>
      </c>
      <c r="AS207" s="250" t="s">
        <v>6</v>
      </c>
      <c r="AT207" s="250" t="s">
        <v>184</v>
      </c>
      <c r="AU207" s="250" t="s">
        <v>184</v>
      </c>
      <c r="AV207" s="250" t="s">
        <v>1305</v>
      </c>
      <c r="AW207" s="250" t="s">
        <v>1782</v>
      </c>
      <c r="AX207" s="250" t="s">
        <v>118</v>
      </c>
      <c r="AY207" s="250" t="s">
        <v>6</v>
      </c>
      <c r="AZ207" s="250" t="s">
        <v>6</v>
      </c>
      <c r="BA207" s="250" t="s">
        <v>381</v>
      </c>
      <c r="BB207" s="250" t="s">
        <v>119</v>
      </c>
      <c r="BC207" s="250" t="s">
        <v>384</v>
      </c>
      <c r="BD207" s="250" t="s">
        <v>119</v>
      </c>
      <c r="BE207" s="250" t="s">
        <v>6</v>
      </c>
      <c r="BF207" s="250" t="s">
        <v>6</v>
      </c>
      <c r="BG207" s="250" t="s">
        <v>6</v>
      </c>
      <c r="BH207" s="250" t="s">
        <v>6</v>
      </c>
      <c r="BI207" s="250" t="s">
        <v>6</v>
      </c>
      <c r="BJ207" s="250" t="s">
        <v>6</v>
      </c>
      <c r="BK207" s="252" t="s">
        <v>6</v>
      </c>
      <c r="BL207" s="250" t="s">
        <v>6</v>
      </c>
      <c r="BM207" s="250" t="s">
        <v>40</v>
      </c>
      <c r="BN207" s="250" t="s">
        <v>118</v>
      </c>
      <c r="BO207" s="250" t="s">
        <v>13</v>
      </c>
      <c r="BP207" s="250" t="s">
        <v>13</v>
      </c>
      <c r="BQ207" s="250" t="s">
        <v>160</v>
      </c>
      <c r="BR207" s="250" t="s">
        <v>118</v>
      </c>
      <c r="BS207" s="250" t="s">
        <v>40</v>
      </c>
      <c r="BT207" s="250" t="s">
        <v>118</v>
      </c>
      <c r="BU207" s="255" t="s">
        <v>6</v>
      </c>
      <c r="BV207" s="250" t="s">
        <v>6</v>
      </c>
      <c r="BW207" s="244" t="s">
        <v>6</v>
      </c>
      <c r="BX207" s="250" t="s">
        <v>6</v>
      </c>
      <c r="BY207" s="244" t="s">
        <v>173</v>
      </c>
      <c r="BZ207" s="250" t="s">
        <v>118</v>
      </c>
      <c r="CA207" s="244" t="s">
        <v>184</v>
      </c>
      <c r="CB207" s="244" t="s">
        <v>763</v>
      </c>
      <c r="CC207" s="244" t="s">
        <v>764</v>
      </c>
      <c r="CD207" s="244" t="s">
        <v>118</v>
      </c>
    </row>
    <row r="208" spans="1:82" s="244" customFormat="1" ht="31" x14ac:dyDescent="0.35">
      <c r="A208" s="259" t="s">
        <v>1797</v>
      </c>
      <c r="B208" s="259" t="s">
        <v>2880</v>
      </c>
      <c r="C208" s="259" t="s">
        <v>1573</v>
      </c>
      <c r="D208" s="259" t="s">
        <v>1718</v>
      </c>
      <c r="E208" s="256" t="s">
        <v>304</v>
      </c>
      <c r="F208" s="244" t="s">
        <v>2674</v>
      </c>
      <c r="G208" s="244" t="s">
        <v>1791</v>
      </c>
      <c r="H208" s="244" t="s">
        <v>3350</v>
      </c>
      <c r="I208" s="244" t="str">
        <f>IF(H208="","",VLOOKUP(H208,'Cost Categories'!$A$1:$B$66,2,FALSE))</f>
        <v>Capital</v>
      </c>
      <c r="J208" s="244" t="s">
        <v>3276</v>
      </c>
      <c r="K208" s="244" t="str">
        <f>IF(J208="","",VLOOKUP(J208,'Cost Categories'!$A$70:$B$85,2,FALSE))</f>
        <v>Capital</v>
      </c>
      <c r="L208" s="244" t="s">
        <v>3324</v>
      </c>
      <c r="M208" s="244" t="str">
        <f>IF(L208="","",VLOOKUP(L208,'Cost Categories'!$A$112:$B$133,2,FALSE))</f>
        <v>Operational</v>
      </c>
      <c r="N208" s="256" t="s">
        <v>3368</v>
      </c>
      <c r="O208" s="260" t="s">
        <v>1245</v>
      </c>
      <c r="P208" s="256" t="s">
        <v>3370</v>
      </c>
      <c r="Q208" s="253" t="s">
        <v>3372</v>
      </c>
      <c r="R208" s="253" t="s">
        <v>13</v>
      </c>
      <c r="S208" s="244" t="s">
        <v>111</v>
      </c>
      <c r="T208" s="244" t="s">
        <v>1780</v>
      </c>
      <c r="U208" s="244" t="s">
        <v>1087</v>
      </c>
      <c r="V208" s="244" t="s">
        <v>1309</v>
      </c>
      <c r="W208" s="244" t="s">
        <v>217</v>
      </c>
      <c r="X208" s="246">
        <v>0.88</v>
      </c>
      <c r="Y208" s="246" t="s">
        <v>6</v>
      </c>
      <c r="Z208" s="246" t="s">
        <v>6</v>
      </c>
      <c r="AA208" s="246" t="s">
        <v>6</v>
      </c>
      <c r="AB208" s="246" t="s">
        <v>6</v>
      </c>
      <c r="AC208" s="246" t="s">
        <v>6</v>
      </c>
      <c r="AD208" s="246" t="s">
        <v>6</v>
      </c>
      <c r="AE208" s="348">
        <v>28</v>
      </c>
      <c r="AF208" s="348" t="s">
        <v>20</v>
      </c>
      <c r="AG208" s="244" t="s">
        <v>6</v>
      </c>
      <c r="AI208" s="246" t="s">
        <v>6</v>
      </c>
      <c r="AJ208" s="257" t="s">
        <v>6</v>
      </c>
      <c r="AK208" s="246" t="s">
        <v>6</v>
      </c>
      <c r="AL208" s="246" t="s">
        <v>6</v>
      </c>
      <c r="AM208" s="246" t="s">
        <v>6</v>
      </c>
      <c r="AN208" s="262">
        <v>2829</v>
      </c>
      <c r="AO208" s="262">
        <v>17</v>
      </c>
      <c r="AP208" s="244" t="s">
        <v>1781</v>
      </c>
      <c r="AQ208" s="244" t="s">
        <v>184</v>
      </c>
      <c r="AR208" s="250" t="s">
        <v>6</v>
      </c>
      <c r="AS208" s="250" t="s">
        <v>6</v>
      </c>
      <c r="AT208" s="250" t="s">
        <v>184</v>
      </c>
      <c r="AU208" s="250" t="s">
        <v>184</v>
      </c>
      <c r="AV208" s="250" t="s">
        <v>1305</v>
      </c>
      <c r="AW208" s="250" t="s">
        <v>1782</v>
      </c>
      <c r="AX208" s="250" t="s">
        <v>118</v>
      </c>
      <c r="AY208" s="250" t="s">
        <v>1792</v>
      </c>
      <c r="AZ208" s="250" t="s">
        <v>118</v>
      </c>
      <c r="BA208" s="250" t="s">
        <v>381</v>
      </c>
      <c r="BB208" s="250" t="s">
        <v>119</v>
      </c>
      <c r="BC208" s="250" t="s">
        <v>384</v>
      </c>
      <c r="BD208" s="250" t="s">
        <v>119</v>
      </c>
      <c r="BE208" s="250" t="s">
        <v>6</v>
      </c>
      <c r="BF208" s="250" t="s">
        <v>6</v>
      </c>
      <c r="BG208" s="250" t="s">
        <v>6</v>
      </c>
      <c r="BH208" s="250" t="s">
        <v>6</v>
      </c>
      <c r="BI208" s="250" t="s">
        <v>6</v>
      </c>
      <c r="BJ208" s="250" t="s">
        <v>6</v>
      </c>
      <c r="BK208" s="252" t="s">
        <v>6</v>
      </c>
      <c r="BL208" s="250" t="s">
        <v>6</v>
      </c>
      <c r="BM208" s="250" t="s">
        <v>40</v>
      </c>
      <c r="BN208" s="250" t="s">
        <v>118</v>
      </c>
      <c r="BO208" s="250" t="s">
        <v>13</v>
      </c>
      <c r="BP208" s="250" t="s">
        <v>13</v>
      </c>
      <c r="BQ208" s="250" t="s">
        <v>160</v>
      </c>
      <c r="BR208" s="250" t="s">
        <v>118</v>
      </c>
      <c r="BS208" s="250" t="s">
        <v>40</v>
      </c>
      <c r="BT208" s="250" t="s">
        <v>118</v>
      </c>
      <c r="BU208" s="262" t="s">
        <v>6</v>
      </c>
      <c r="BV208" s="250" t="s">
        <v>6</v>
      </c>
      <c r="BW208" s="250" t="s">
        <v>6</v>
      </c>
      <c r="BX208" s="250" t="s">
        <v>6</v>
      </c>
      <c r="BY208" s="250" t="s">
        <v>173</v>
      </c>
      <c r="BZ208" s="250" t="s">
        <v>118</v>
      </c>
      <c r="CA208" s="244" t="s">
        <v>184</v>
      </c>
      <c r="CB208" s="244" t="s">
        <v>763</v>
      </c>
      <c r="CC208" s="244" t="s">
        <v>764</v>
      </c>
      <c r="CD208" s="244" t="s">
        <v>118</v>
      </c>
    </row>
    <row r="209" spans="1:82" s="244" customFormat="1" ht="31" x14ac:dyDescent="0.35">
      <c r="A209" s="259" t="s">
        <v>1797</v>
      </c>
      <c r="B209" s="259" t="s">
        <v>2880</v>
      </c>
      <c r="C209" s="259" t="s">
        <v>358</v>
      </c>
      <c r="D209" s="259" t="s">
        <v>1718</v>
      </c>
      <c r="E209" s="256" t="s">
        <v>304</v>
      </c>
      <c r="F209" s="244" t="s">
        <v>2674</v>
      </c>
      <c r="G209" s="244" t="s">
        <v>1793</v>
      </c>
      <c r="H209" s="244" t="s">
        <v>3420</v>
      </c>
      <c r="I209" s="244" t="str">
        <f>IF(H209="","",VLOOKUP(H209,'Cost Categories'!$A$1:$B$66,2,FALSE))</f>
        <v>Recurring Services</v>
      </c>
      <c r="J209" s="244" t="s">
        <v>3297</v>
      </c>
      <c r="K209" s="244" t="str">
        <f>IF(J209="","",VLOOKUP(J209,'Cost Categories'!$A$70:$B$85,2,FALSE))</f>
        <v>Mixed</v>
      </c>
      <c r="L209" s="244" t="s">
        <v>3317</v>
      </c>
      <c r="M209" s="244" t="str">
        <f>IF(L209="","",VLOOKUP(L209,'Cost Categories'!$A$112:$B$133,2,FALSE))</f>
        <v>Ancillary</v>
      </c>
      <c r="N209" s="256" t="s">
        <v>3368</v>
      </c>
      <c r="O209" s="260" t="s">
        <v>13</v>
      </c>
      <c r="P209" s="256" t="s">
        <v>3371</v>
      </c>
      <c r="Q209" s="253" t="s">
        <v>3372</v>
      </c>
      <c r="R209" s="253" t="s">
        <v>13</v>
      </c>
      <c r="S209" s="244" t="s">
        <v>111</v>
      </c>
      <c r="T209" s="244" t="s">
        <v>1780</v>
      </c>
      <c r="U209" s="244" t="s">
        <v>1087</v>
      </c>
      <c r="V209" s="244" t="s">
        <v>1309</v>
      </c>
      <c r="W209" s="244" t="s">
        <v>217</v>
      </c>
      <c r="X209" s="246">
        <v>0</v>
      </c>
      <c r="Y209" s="246" t="s">
        <v>6</v>
      </c>
      <c r="Z209" s="246" t="s">
        <v>6</v>
      </c>
      <c r="AA209" s="246" t="s">
        <v>6</v>
      </c>
      <c r="AB209" s="246" t="s">
        <v>6</v>
      </c>
      <c r="AC209" s="246" t="s">
        <v>6</v>
      </c>
      <c r="AD209" s="246" t="s">
        <v>6</v>
      </c>
      <c r="AE209" s="348">
        <v>28</v>
      </c>
      <c r="AF209" s="348" t="s">
        <v>20</v>
      </c>
      <c r="AG209" s="244" t="s">
        <v>6</v>
      </c>
      <c r="AI209" s="246" t="s">
        <v>6</v>
      </c>
      <c r="AJ209" s="257" t="s">
        <v>6</v>
      </c>
      <c r="AK209" s="246" t="s">
        <v>6</v>
      </c>
      <c r="AL209" s="246" t="s">
        <v>6</v>
      </c>
      <c r="AM209" s="246" t="s">
        <v>6</v>
      </c>
      <c r="AN209" s="262">
        <v>2829</v>
      </c>
      <c r="AO209" s="262">
        <v>17</v>
      </c>
      <c r="AP209" s="244" t="s">
        <v>1781</v>
      </c>
      <c r="AQ209" s="244" t="s">
        <v>184</v>
      </c>
      <c r="AR209" s="250" t="s">
        <v>6</v>
      </c>
      <c r="AS209" s="250" t="s">
        <v>6</v>
      </c>
      <c r="AT209" s="250" t="s">
        <v>184</v>
      </c>
      <c r="AU209" s="250" t="s">
        <v>184</v>
      </c>
      <c r="AV209" s="250" t="s">
        <v>1305</v>
      </c>
      <c r="AW209" s="250" t="s">
        <v>1782</v>
      </c>
      <c r="AX209" s="250" t="s">
        <v>118</v>
      </c>
      <c r="AY209" s="250" t="s">
        <v>6</v>
      </c>
      <c r="AZ209" s="250" t="s">
        <v>6</v>
      </c>
      <c r="BA209" s="250" t="s">
        <v>381</v>
      </c>
      <c r="BB209" s="250" t="s">
        <v>119</v>
      </c>
      <c r="BC209" s="250" t="s">
        <v>384</v>
      </c>
      <c r="BD209" s="250" t="s">
        <v>119</v>
      </c>
      <c r="BE209" s="250" t="s">
        <v>6</v>
      </c>
      <c r="BF209" s="250" t="s">
        <v>6</v>
      </c>
      <c r="BG209" s="250" t="s">
        <v>6</v>
      </c>
      <c r="BH209" s="250" t="s">
        <v>6</v>
      </c>
      <c r="BI209" s="250" t="s">
        <v>6</v>
      </c>
      <c r="BJ209" s="250" t="s">
        <v>6</v>
      </c>
      <c r="BK209" s="252" t="s">
        <v>6</v>
      </c>
      <c r="BL209" s="250" t="s">
        <v>6</v>
      </c>
      <c r="BM209" s="250" t="s">
        <v>40</v>
      </c>
      <c r="BN209" s="250" t="s">
        <v>118</v>
      </c>
      <c r="BO209" s="250" t="s">
        <v>13</v>
      </c>
      <c r="BP209" s="250" t="s">
        <v>13</v>
      </c>
      <c r="BQ209" s="250" t="s">
        <v>160</v>
      </c>
      <c r="BR209" s="250" t="s">
        <v>118</v>
      </c>
      <c r="BS209" s="250" t="s">
        <v>40</v>
      </c>
      <c r="BT209" s="250" t="s">
        <v>118</v>
      </c>
      <c r="BU209" s="262" t="s">
        <v>6</v>
      </c>
      <c r="BV209" s="250" t="s">
        <v>6</v>
      </c>
      <c r="BW209" s="250" t="s">
        <v>6</v>
      </c>
      <c r="BX209" s="250" t="s">
        <v>6</v>
      </c>
      <c r="BY209" s="250" t="s">
        <v>173</v>
      </c>
      <c r="BZ209" s="250" t="s">
        <v>118</v>
      </c>
      <c r="CA209" s="244" t="s">
        <v>184</v>
      </c>
      <c r="CB209" s="244" t="s">
        <v>763</v>
      </c>
      <c r="CC209" s="244" t="s">
        <v>764</v>
      </c>
      <c r="CD209" s="244" t="s">
        <v>118</v>
      </c>
    </row>
    <row r="210" spans="1:82" s="244" customFormat="1" ht="62" x14ac:dyDescent="0.35">
      <c r="A210" s="259" t="s">
        <v>1797</v>
      </c>
      <c r="B210" s="259" t="s">
        <v>2880</v>
      </c>
      <c r="C210" s="259" t="s">
        <v>1562</v>
      </c>
      <c r="D210" s="259" t="s">
        <v>1718</v>
      </c>
      <c r="E210" s="256" t="s">
        <v>304</v>
      </c>
      <c r="F210" s="244" t="s">
        <v>2674</v>
      </c>
      <c r="G210" s="244" t="s">
        <v>1794</v>
      </c>
      <c r="H210" s="244" t="s">
        <v>1632</v>
      </c>
      <c r="I210" s="244" t="str">
        <f>IF(H210="","",VLOOKUP(H210,'Cost Categories'!$A$1:$B$66,2,FALSE))</f>
        <v>Facility</v>
      </c>
      <c r="J210" s="244" t="s">
        <v>3297</v>
      </c>
      <c r="K210" s="244" t="str">
        <f>IF(J210="","",VLOOKUP(J210,'Cost Categories'!$A$70:$B$85,2,FALSE))</f>
        <v>Mixed</v>
      </c>
      <c r="L210" s="244" t="s">
        <v>3323</v>
      </c>
      <c r="M210" s="244" t="str">
        <f>IF(L210="","",VLOOKUP(L210,'Cost Categories'!$A$112:$B$133,2,FALSE))</f>
        <v>Operational</v>
      </c>
      <c r="N210" s="256" t="s">
        <v>3368</v>
      </c>
      <c r="O210" s="260" t="s">
        <v>13</v>
      </c>
      <c r="P210" s="256" t="s">
        <v>3370</v>
      </c>
      <c r="Q210" s="253" t="s">
        <v>3372</v>
      </c>
      <c r="R210" s="253" t="s">
        <v>13</v>
      </c>
      <c r="S210" s="244" t="s">
        <v>111</v>
      </c>
      <c r="T210" s="244" t="s">
        <v>1780</v>
      </c>
      <c r="U210" s="244" t="s">
        <v>1087</v>
      </c>
      <c r="V210" s="244" t="s">
        <v>1309</v>
      </c>
      <c r="W210" s="244" t="s">
        <v>217</v>
      </c>
      <c r="X210" s="246">
        <v>0</v>
      </c>
      <c r="Y210" s="246" t="s">
        <v>6</v>
      </c>
      <c r="Z210" s="246" t="s">
        <v>6</v>
      </c>
      <c r="AA210" s="246" t="s">
        <v>6</v>
      </c>
      <c r="AB210" s="246" t="s">
        <v>6</v>
      </c>
      <c r="AC210" s="246" t="s">
        <v>6</v>
      </c>
      <c r="AD210" s="246" t="s">
        <v>6</v>
      </c>
      <c r="AE210" s="348">
        <v>28</v>
      </c>
      <c r="AF210" s="348" t="s">
        <v>20</v>
      </c>
      <c r="AG210" s="244" t="s">
        <v>6</v>
      </c>
      <c r="AI210" s="246" t="s">
        <v>6</v>
      </c>
      <c r="AJ210" s="257" t="s">
        <v>6</v>
      </c>
      <c r="AK210" s="246" t="s">
        <v>6</v>
      </c>
      <c r="AL210" s="246" t="s">
        <v>6</v>
      </c>
      <c r="AM210" s="246" t="s">
        <v>6</v>
      </c>
      <c r="AN210" s="262">
        <v>2829</v>
      </c>
      <c r="AO210" s="262">
        <v>17</v>
      </c>
      <c r="AP210" s="244" t="s">
        <v>1781</v>
      </c>
      <c r="AQ210" s="244" t="s">
        <v>184</v>
      </c>
      <c r="AR210" s="250" t="s">
        <v>6</v>
      </c>
      <c r="AS210" s="250" t="s">
        <v>6</v>
      </c>
      <c r="AT210" s="250" t="s">
        <v>184</v>
      </c>
      <c r="AU210" s="250" t="s">
        <v>184</v>
      </c>
      <c r="AV210" s="250" t="s">
        <v>1305</v>
      </c>
      <c r="AW210" s="250" t="s">
        <v>1782</v>
      </c>
      <c r="AX210" s="250" t="s">
        <v>118</v>
      </c>
      <c r="AY210" s="250" t="s">
        <v>6</v>
      </c>
      <c r="AZ210" s="250" t="s">
        <v>6</v>
      </c>
      <c r="BA210" s="250" t="s">
        <v>381</v>
      </c>
      <c r="BB210" s="250" t="s">
        <v>119</v>
      </c>
      <c r="BC210" s="250" t="s">
        <v>384</v>
      </c>
      <c r="BD210" s="250" t="s">
        <v>119</v>
      </c>
      <c r="BE210" s="250" t="s">
        <v>6</v>
      </c>
      <c r="BF210" s="250" t="s">
        <v>6</v>
      </c>
      <c r="BG210" s="250" t="s">
        <v>6</v>
      </c>
      <c r="BH210" s="250" t="s">
        <v>6</v>
      </c>
      <c r="BI210" s="250" t="s">
        <v>6</v>
      </c>
      <c r="BJ210" s="250" t="s">
        <v>6</v>
      </c>
      <c r="BK210" s="252" t="s">
        <v>6</v>
      </c>
      <c r="BL210" s="250" t="s">
        <v>6</v>
      </c>
      <c r="BM210" s="250" t="s">
        <v>40</v>
      </c>
      <c r="BN210" s="250" t="s">
        <v>118</v>
      </c>
      <c r="BO210" s="250" t="s">
        <v>13</v>
      </c>
      <c r="BP210" s="250" t="s">
        <v>13</v>
      </c>
      <c r="BQ210" s="250" t="s">
        <v>160</v>
      </c>
      <c r="BR210" s="250" t="s">
        <v>118</v>
      </c>
      <c r="BS210" s="250" t="s">
        <v>40</v>
      </c>
      <c r="BT210" s="250" t="s">
        <v>118</v>
      </c>
      <c r="BU210" s="262" t="s">
        <v>6</v>
      </c>
      <c r="BV210" s="250" t="s">
        <v>6</v>
      </c>
      <c r="BW210" s="250" t="s">
        <v>6</v>
      </c>
      <c r="BX210" s="250" t="s">
        <v>6</v>
      </c>
      <c r="BY210" s="250" t="s">
        <v>173</v>
      </c>
      <c r="BZ210" s="250" t="s">
        <v>118</v>
      </c>
      <c r="CA210" s="244" t="s">
        <v>184</v>
      </c>
      <c r="CB210" s="244" t="s">
        <v>763</v>
      </c>
      <c r="CC210" s="244" t="s">
        <v>764</v>
      </c>
      <c r="CD210" s="244" t="s">
        <v>118</v>
      </c>
    </row>
    <row r="211" spans="1:82" s="244" customFormat="1" ht="31" x14ac:dyDescent="0.35">
      <c r="A211" s="259" t="s">
        <v>1797</v>
      </c>
      <c r="B211" s="259" t="s">
        <v>2880</v>
      </c>
      <c r="C211" s="259" t="s">
        <v>1718</v>
      </c>
      <c r="D211" s="259">
        <v>999</v>
      </c>
      <c r="E211" s="256" t="s">
        <v>304</v>
      </c>
      <c r="F211" s="244" t="s">
        <v>2674</v>
      </c>
      <c r="G211" s="244" t="s">
        <v>1798</v>
      </c>
      <c r="H211" s="244" t="s">
        <v>1578</v>
      </c>
      <c r="I211" s="244" t="str">
        <f>IF(H211="","",VLOOKUP(H211,'Cost Categories'!$A$1:$B$66,2,FALSE))</f>
        <v>Total</v>
      </c>
      <c r="J211" s="244" t="s">
        <v>3297</v>
      </c>
      <c r="K211" s="244" t="str">
        <f>IF(J211="","",VLOOKUP(J211,'Cost Categories'!$A$70:$B$85,2,FALSE))</f>
        <v>Mixed</v>
      </c>
      <c r="L211" s="244" t="s">
        <v>3297</v>
      </c>
      <c r="M211" s="244" t="str">
        <f>IF(L211="","",VLOOKUP(L211,'Cost Categories'!$A$112:$B$133,2,FALSE))</f>
        <v>Mixed</v>
      </c>
      <c r="N211" s="256" t="s">
        <v>3368</v>
      </c>
      <c r="O211" s="260" t="s">
        <v>13</v>
      </c>
      <c r="P211" s="256" t="s">
        <v>3416</v>
      </c>
      <c r="Q211" s="253" t="s">
        <v>3372</v>
      </c>
      <c r="R211" s="253" t="s">
        <v>13</v>
      </c>
      <c r="S211" s="244" t="s">
        <v>111</v>
      </c>
      <c r="T211" s="244" t="s">
        <v>1780</v>
      </c>
      <c r="U211" s="244" t="s">
        <v>1087</v>
      </c>
      <c r="V211" s="244" t="s">
        <v>1309</v>
      </c>
      <c r="W211" s="244" t="s">
        <v>217</v>
      </c>
      <c r="X211" s="246">
        <v>40.51</v>
      </c>
      <c r="Y211" s="246" t="s">
        <v>6</v>
      </c>
      <c r="Z211" s="246" t="s">
        <v>6</v>
      </c>
      <c r="AA211" s="246" t="s">
        <v>6</v>
      </c>
      <c r="AB211" s="246" t="s">
        <v>6</v>
      </c>
      <c r="AC211" s="246" t="s">
        <v>6</v>
      </c>
      <c r="AD211" s="246" t="s">
        <v>6</v>
      </c>
      <c r="AE211" s="348">
        <v>28</v>
      </c>
      <c r="AF211" s="348" t="s">
        <v>20</v>
      </c>
      <c r="AG211" s="244" t="s">
        <v>6</v>
      </c>
      <c r="AI211" s="246" t="s">
        <v>6</v>
      </c>
      <c r="AJ211" s="257" t="s">
        <v>6</v>
      </c>
      <c r="AK211" s="246" t="s">
        <v>6</v>
      </c>
      <c r="AL211" s="246" t="s">
        <v>6</v>
      </c>
      <c r="AM211" s="246" t="s">
        <v>6</v>
      </c>
      <c r="AN211" s="262">
        <v>2829</v>
      </c>
      <c r="AO211" s="262">
        <v>17</v>
      </c>
      <c r="AP211" s="244" t="s">
        <v>1796</v>
      </c>
      <c r="AQ211" s="244" t="s">
        <v>184</v>
      </c>
      <c r="AR211" s="250" t="s">
        <v>6</v>
      </c>
      <c r="AS211" s="250" t="s">
        <v>6</v>
      </c>
      <c r="AT211" s="250" t="s">
        <v>184</v>
      </c>
      <c r="AU211" s="250" t="s">
        <v>184</v>
      </c>
      <c r="AV211" s="250" t="s">
        <v>1305</v>
      </c>
      <c r="AW211" s="250" t="s">
        <v>1782</v>
      </c>
      <c r="AX211" s="250" t="s">
        <v>118</v>
      </c>
      <c r="AY211" s="250" t="s">
        <v>22</v>
      </c>
      <c r="AZ211" s="250" t="s">
        <v>118</v>
      </c>
      <c r="BA211" s="250" t="s">
        <v>381</v>
      </c>
      <c r="BB211" s="250" t="s">
        <v>119</v>
      </c>
      <c r="BC211" s="250" t="s">
        <v>384</v>
      </c>
      <c r="BD211" s="250" t="s">
        <v>119</v>
      </c>
      <c r="BE211" s="250" t="s">
        <v>6</v>
      </c>
      <c r="BF211" s="250" t="s">
        <v>6</v>
      </c>
      <c r="BG211" s="250" t="s">
        <v>6</v>
      </c>
      <c r="BH211" s="250" t="s">
        <v>6</v>
      </c>
      <c r="BI211" s="250" t="s">
        <v>6</v>
      </c>
      <c r="BJ211" s="250" t="s">
        <v>6</v>
      </c>
      <c r="BK211" s="252" t="s">
        <v>6</v>
      </c>
      <c r="BL211" s="250" t="s">
        <v>6</v>
      </c>
      <c r="BM211" s="250" t="s">
        <v>40</v>
      </c>
      <c r="BN211" s="250" t="s">
        <v>118</v>
      </c>
      <c r="BO211" s="250" t="s">
        <v>13</v>
      </c>
      <c r="BP211" s="250" t="s">
        <v>13</v>
      </c>
      <c r="BQ211" s="250" t="s">
        <v>160</v>
      </c>
      <c r="BR211" s="250" t="s">
        <v>118</v>
      </c>
      <c r="BS211" s="250" t="s">
        <v>40</v>
      </c>
      <c r="BT211" s="250" t="s">
        <v>118</v>
      </c>
      <c r="BU211" s="262" t="s">
        <v>6</v>
      </c>
      <c r="BV211" s="250" t="s">
        <v>6</v>
      </c>
      <c r="BW211" s="250" t="s">
        <v>6</v>
      </c>
      <c r="BX211" s="250" t="s">
        <v>6</v>
      </c>
      <c r="BY211" s="250" t="s">
        <v>173</v>
      </c>
      <c r="BZ211" s="250" t="s">
        <v>118</v>
      </c>
      <c r="CA211" s="244" t="s">
        <v>184</v>
      </c>
      <c r="CB211" s="244" t="s">
        <v>763</v>
      </c>
      <c r="CC211" s="244" t="s">
        <v>764</v>
      </c>
      <c r="CD211" s="244" t="s">
        <v>118</v>
      </c>
    </row>
    <row r="212" spans="1:82" s="244" customFormat="1" ht="31" x14ac:dyDescent="0.35">
      <c r="A212" s="259" t="s">
        <v>1799</v>
      </c>
      <c r="B212" s="259" t="s">
        <v>2880</v>
      </c>
      <c r="C212" s="259" t="s">
        <v>1538</v>
      </c>
      <c r="D212" s="259" t="s">
        <v>1718</v>
      </c>
      <c r="E212" s="256" t="s">
        <v>304</v>
      </c>
      <c r="F212" s="244" t="s">
        <v>2674</v>
      </c>
      <c r="G212" s="244" t="s">
        <v>1779</v>
      </c>
      <c r="H212" s="244" t="s">
        <v>3271</v>
      </c>
      <c r="I212" s="244" t="str">
        <f>IF(H212="","",VLOOKUP(H212,'Cost Categories'!$A$1:$B$66,2,FALSE))</f>
        <v>Personnel</v>
      </c>
      <c r="J212" s="244" t="s">
        <v>3271</v>
      </c>
      <c r="K212" s="244" t="str">
        <f>IF(J212="","",VLOOKUP(J212,'Cost Categories'!$A$70:$B$85,2,FALSE))</f>
        <v>Personnel</v>
      </c>
      <c r="L212" s="244" t="s">
        <v>3307</v>
      </c>
      <c r="M212" s="244" t="str">
        <f>IF(L212="","",VLOOKUP(L212,'Cost Categories'!$A$112:$B$133,2,FALSE))</f>
        <v>Primary service delivery</v>
      </c>
      <c r="N212" s="256" t="s">
        <v>3368</v>
      </c>
      <c r="O212" s="260" t="s">
        <v>13</v>
      </c>
      <c r="P212" s="256" t="s">
        <v>3369</v>
      </c>
      <c r="Q212" s="253" t="s">
        <v>3372</v>
      </c>
      <c r="R212" s="253" t="s">
        <v>13</v>
      </c>
      <c r="S212" s="244" t="s">
        <v>517</v>
      </c>
      <c r="T212" s="244" t="s">
        <v>1780</v>
      </c>
      <c r="U212" s="244" t="s">
        <v>1087</v>
      </c>
      <c r="V212" s="244" t="s">
        <v>1309</v>
      </c>
      <c r="W212" s="244" t="s">
        <v>217</v>
      </c>
      <c r="X212" s="246">
        <v>5.43</v>
      </c>
      <c r="Y212" s="246" t="s">
        <v>6</v>
      </c>
      <c r="Z212" s="246" t="s">
        <v>6</v>
      </c>
      <c r="AA212" s="246" t="s">
        <v>6</v>
      </c>
      <c r="AB212" s="246" t="s">
        <v>6</v>
      </c>
      <c r="AC212" s="246" t="s">
        <v>6</v>
      </c>
      <c r="AD212" s="246" t="s">
        <v>6</v>
      </c>
      <c r="AE212" s="348">
        <v>13</v>
      </c>
      <c r="AF212" s="348" t="s">
        <v>20</v>
      </c>
      <c r="AG212" s="244" t="s">
        <v>6</v>
      </c>
      <c r="AI212" s="246" t="s">
        <v>6</v>
      </c>
      <c r="AJ212" s="257" t="s">
        <v>6</v>
      </c>
      <c r="AK212" s="246" t="s">
        <v>6</v>
      </c>
      <c r="AL212" s="246" t="s">
        <v>6</v>
      </c>
      <c r="AM212" s="246" t="s">
        <v>6</v>
      </c>
      <c r="AN212" s="258">
        <v>485</v>
      </c>
      <c r="AO212" s="258">
        <v>17</v>
      </c>
      <c r="AP212" s="244" t="s">
        <v>1781</v>
      </c>
      <c r="AQ212" s="244" t="s">
        <v>184</v>
      </c>
      <c r="AR212" s="250" t="s">
        <v>6</v>
      </c>
      <c r="AS212" s="250" t="s">
        <v>6</v>
      </c>
      <c r="AT212" s="250" t="s">
        <v>184</v>
      </c>
      <c r="AU212" s="250" t="s">
        <v>184</v>
      </c>
      <c r="AV212" s="250" t="s">
        <v>1305</v>
      </c>
      <c r="AW212" s="250" t="s">
        <v>1782</v>
      </c>
      <c r="AX212" s="250" t="s">
        <v>118</v>
      </c>
      <c r="AY212" s="250" t="s">
        <v>1783</v>
      </c>
      <c r="AZ212" s="250" t="s">
        <v>118</v>
      </c>
      <c r="BA212" s="250" t="s">
        <v>381</v>
      </c>
      <c r="BB212" s="250" t="s">
        <v>119</v>
      </c>
      <c r="BC212" s="250" t="s">
        <v>383</v>
      </c>
      <c r="BD212" s="250" t="s">
        <v>119</v>
      </c>
      <c r="BE212" s="250" t="s">
        <v>6</v>
      </c>
      <c r="BF212" s="250" t="s">
        <v>6</v>
      </c>
      <c r="BG212" s="250" t="s">
        <v>6</v>
      </c>
      <c r="BH212" s="250" t="s">
        <v>6</v>
      </c>
      <c r="BI212" s="250" t="s">
        <v>6</v>
      </c>
      <c r="BJ212" s="250" t="s">
        <v>6</v>
      </c>
      <c r="BK212" s="252" t="s">
        <v>6</v>
      </c>
      <c r="BL212" s="250" t="s">
        <v>6</v>
      </c>
      <c r="BM212" s="250" t="s">
        <v>40</v>
      </c>
      <c r="BN212" s="250" t="s">
        <v>118</v>
      </c>
      <c r="BO212" s="250" t="s">
        <v>13</v>
      </c>
      <c r="BP212" s="250" t="s">
        <v>13</v>
      </c>
      <c r="BQ212" s="250" t="s">
        <v>160</v>
      </c>
      <c r="BR212" s="250" t="s">
        <v>118</v>
      </c>
      <c r="BS212" s="250" t="s">
        <v>40</v>
      </c>
      <c r="BT212" s="250" t="s">
        <v>118</v>
      </c>
      <c r="BU212" s="262" t="s">
        <v>6</v>
      </c>
      <c r="BV212" s="250" t="s">
        <v>6</v>
      </c>
      <c r="BW212" s="250" t="s">
        <v>6</v>
      </c>
      <c r="BX212" s="250" t="s">
        <v>6</v>
      </c>
      <c r="BY212" s="250" t="s">
        <v>173</v>
      </c>
      <c r="BZ212" s="250" t="s">
        <v>118</v>
      </c>
      <c r="CA212" s="244" t="s">
        <v>184</v>
      </c>
      <c r="CB212" s="244" t="s">
        <v>763</v>
      </c>
      <c r="CC212" s="244" t="s">
        <v>764</v>
      </c>
      <c r="CD212" s="244" t="s">
        <v>118</v>
      </c>
    </row>
    <row r="213" spans="1:82" s="244" customFormat="1" ht="31" x14ac:dyDescent="0.35">
      <c r="A213" s="259" t="s">
        <v>1799</v>
      </c>
      <c r="B213" s="259" t="s">
        <v>2880</v>
      </c>
      <c r="C213" s="259" t="s">
        <v>1548</v>
      </c>
      <c r="D213" s="259" t="s">
        <v>1718</v>
      </c>
      <c r="E213" s="256" t="s">
        <v>304</v>
      </c>
      <c r="F213" s="244" t="s">
        <v>2674</v>
      </c>
      <c r="G213" s="244" t="s">
        <v>1784</v>
      </c>
      <c r="H213" s="244" t="s">
        <v>3353</v>
      </c>
      <c r="I213" s="244" t="str">
        <f>IF(H213="","",VLOOKUP(H213,'Cost Categories'!$A$1:$B$66,2,FALSE))</f>
        <v>Personnel</v>
      </c>
      <c r="J213" s="244" t="s">
        <v>1757</v>
      </c>
      <c r="K213" s="244" t="str">
        <f>IF(J213="","",VLOOKUP(J213,'Cost Categories'!$A$70:$B$85,2,FALSE))</f>
        <v>Personnel</v>
      </c>
      <c r="L213" s="244" t="s">
        <v>3324</v>
      </c>
      <c r="M213" s="244" t="str">
        <f>IF(L213="","",VLOOKUP(L213,'Cost Categories'!$A$112:$B$133,2,FALSE))</f>
        <v>Operational</v>
      </c>
      <c r="N213" s="256" t="s">
        <v>3368</v>
      </c>
      <c r="O213" s="260" t="s">
        <v>13</v>
      </c>
      <c r="P213" s="256" t="s">
        <v>3369</v>
      </c>
      <c r="Q213" s="253" t="s">
        <v>3372</v>
      </c>
      <c r="R213" s="253" t="s">
        <v>13</v>
      </c>
      <c r="S213" s="244" t="s">
        <v>111</v>
      </c>
      <c r="T213" s="244" t="s">
        <v>1780</v>
      </c>
      <c r="U213" s="244" t="s">
        <v>1087</v>
      </c>
      <c r="V213" s="244" t="s">
        <v>1309</v>
      </c>
      <c r="W213" s="244" t="s">
        <v>217</v>
      </c>
      <c r="X213" s="246">
        <v>11.43</v>
      </c>
      <c r="Y213" s="246" t="s">
        <v>6</v>
      </c>
      <c r="Z213" s="246" t="s">
        <v>6</v>
      </c>
      <c r="AA213" s="246" t="s">
        <v>6</v>
      </c>
      <c r="AB213" s="246" t="s">
        <v>6</v>
      </c>
      <c r="AC213" s="246" t="s">
        <v>6</v>
      </c>
      <c r="AD213" s="246" t="s">
        <v>6</v>
      </c>
      <c r="AE213" s="348">
        <v>13</v>
      </c>
      <c r="AF213" s="348" t="s">
        <v>20</v>
      </c>
      <c r="AG213" s="244" t="s">
        <v>6</v>
      </c>
      <c r="AI213" s="246" t="s">
        <v>6</v>
      </c>
      <c r="AJ213" s="257" t="s">
        <v>6</v>
      </c>
      <c r="AK213" s="246" t="s">
        <v>6</v>
      </c>
      <c r="AL213" s="246" t="s">
        <v>6</v>
      </c>
      <c r="AM213" s="246" t="s">
        <v>6</v>
      </c>
      <c r="AN213" s="258">
        <v>485</v>
      </c>
      <c r="AO213" s="258">
        <v>17</v>
      </c>
      <c r="AP213" s="244" t="s">
        <v>1781</v>
      </c>
      <c r="AQ213" s="244" t="s">
        <v>184</v>
      </c>
      <c r="AR213" s="250" t="s">
        <v>6</v>
      </c>
      <c r="AS213" s="250" t="s">
        <v>6</v>
      </c>
      <c r="AT213" s="250" t="s">
        <v>184</v>
      </c>
      <c r="AU213" s="250" t="s">
        <v>184</v>
      </c>
      <c r="AV213" s="250" t="s">
        <v>1305</v>
      </c>
      <c r="AW213" s="250" t="s">
        <v>1782</v>
      </c>
      <c r="AX213" s="250" t="s">
        <v>118</v>
      </c>
      <c r="AY213" s="250" t="s">
        <v>6</v>
      </c>
      <c r="AZ213" s="250" t="s">
        <v>6</v>
      </c>
      <c r="BA213" s="250" t="s">
        <v>381</v>
      </c>
      <c r="BB213" s="250" t="s">
        <v>119</v>
      </c>
      <c r="BC213" s="250" t="s">
        <v>384</v>
      </c>
      <c r="BD213" s="250" t="s">
        <v>119</v>
      </c>
      <c r="BE213" s="250" t="s">
        <v>6</v>
      </c>
      <c r="BF213" s="250" t="s">
        <v>6</v>
      </c>
      <c r="BG213" s="250" t="s">
        <v>6</v>
      </c>
      <c r="BH213" s="250" t="s">
        <v>6</v>
      </c>
      <c r="BI213" s="250" t="s">
        <v>6</v>
      </c>
      <c r="BJ213" s="250" t="s">
        <v>6</v>
      </c>
      <c r="BK213" s="252" t="s">
        <v>6</v>
      </c>
      <c r="BL213" s="250" t="s">
        <v>6</v>
      </c>
      <c r="BM213" s="250" t="s">
        <v>40</v>
      </c>
      <c r="BN213" s="250" t="s">
        <v>118</v>
      </c>
      <c r="BO213" s="250" t="s">
        <v>13</v>
      </c>
      <c r="BP213" s="250" t="s">
        <v>13</v>
      </c>
      <c r="BQ213" s="250" t="s">
        <v>160</v>
      </c>
      <c r="BR213" s="250" t="s">
        <v>118</v>
      </c>
      <c r="BS213" s="250" t="s">
        <v>40</v>
      </c>
      <c r="BT213" s="250" t="s">
        <v>118</v>
      </c>
      <c r="BU213" s="262" t="s">
        <v>6</v>
      </c>
      <c r="BV213" s="250" t="s">
        <v>6</v>
      </c>
      <c r="BW213" s="250" t="s">
        <v>6</v>
      </c>
      <c r="BX213" s="250" t="s">
        <v>6</v>
      </c>
      <c r="BY213" s="250" t="s">
        <v>173</v>
      </c>
      <c r="BZ213" s="250" t="s">
        <v>118</v>
      </c>
      <c r="CA213" s="244" t="s">
        <v>184</v>
      </c>
      <c r="CB213" s="244" t="s">
        <v>763</v>
      </c>
      <c r="CC213" s="244" t="s">
        <v>764</v>
      </c>
      <c r="CD213" s="244" t="s">
        <v>118</v>
      </c>
    </row>
    <row r="214" spans="1:82" s="244" customFormat="1" ht="46.5" x14ac:dyDescent="0.35">
      <c r="A214" s="259" t="s">
        <v>1799</v>
      </c>
      <c r="B214" s="259" t="s">
        <v>2880</v>
      </c>
      <c r="C214" s="259" t="s">
        <v>356</v>
      </c>
      <c r="D214" s="259" t="s">
        <v>1718</v>
      </c>
      <c r="E214" s="256" t="s">
        <v>304</v>
      </c>
      <c r="F214" s="244" t="s">
        <v>2674</v>
      </c>
      <c r="G214" s="244" t="s">
        <v>1785</v>
      </c>
      <c r="H214" s="244" t="s">
        <v>407</v>
      </c>
      <c r="I214" s="244" t="str">
        <f>IF(H214="","",VLOOKUP(H214,'Cost Categories'!$A$1:$B$66,2,FALSE))</f>
        <v>Recurring goods</v>
      </c>
      <c r="J214" s="244" t="s">
        <v>3288</v>
      </c>
      <c r="K214" s="244" t="str">
        <f>IF(J214="","",VLOOKUP(J214,'Cost Categories'!$A$70:$B$85,2,FALSE))</f>
        <v>Recurrent - other</v>
      </c>
      <c r="L214" s="244" t="s">
        <v>3307</v>
      </c>
      <c r="M214" s="244" t="str">
        <f>IF(L214="","",VLOOKUP(L214,'Cost Categories'!$A$112:$B$133,2,FALSE))</f>
        <v>Primary service delivery</v>
      </c>
      <c r="N214" s="256" t="s">
        <v>3368</v>
      </c>
      <c r="O214" s="260" t="s">
        <v>1245</v>
      </c>
      <c r="P214" s="256" t="s">
        <v>3371</v>
      </c>
      <c r="Q214" s="253" t="s">
        <v>3372</v>
      </c>
      <c r="R214" s="253" t="s">
        <v>13</v>
      </c>
      <c r="S214" s="244" t="s">
        <v>111</v>
      </c>
      <c r="T214" s="244" t="s">
        <v>1780</v>
      </c>
      <c r="U214" s="244" t="s">
        <v>1087</v>
      </c>
      <c r="V214" s="244" t="s">
        <v>1309</v>
      </c>
      <c r="W214" s="244" t="s">
        <v>217</v>
      </c>
      <c r="X214" s="246">
        <v>5.14</v>
      </c>
      <c r="Y214" s="246" t="s">
        <v>6</v>
      </c>
      <c r="Z214" s="246" t="s">
        <v>6</v>
      </c>
      <c r="AA214" s="246" t="s">
        <v>6</v>
      </c>
      <c r="AB214" s="246" t="s">
        <v>6</v>
      </c>
      <c r="AC214" s="246" t="s">
        <v>6</v>
      </c>
      <c r="AD214" s="246" t="s">
        <v>6</v>
      </c>
      <c r="AE214" s="348">
        <v>13</v>
      </c>
      <c r="AF214" s="348" t="s">
        <v>20</v>
      </c>
      <c r="AG214" s="244" t="s">
        <v>6</v>
      </c>
      <c r="AI214" s="246" t="s">
        <v>6</v>
      </c>
      <c r="AJ214" s="257" t="s">
        <v>6</v>
      </c>
      <c r="AK214" s="246" t="s">
        <v>6</v>
      </c>
      <c r="AL214" s="246" t="s">
        <v>6</v>
      </c>
      <c r="AM214" s="246" t="s">
        <v>6</v>
      </c>
      <c r="AN214" s="258">
        <v>485</v>
      </c>
      <c r="AO214" s="258">
        <v>17</v>
      </c>
      <c r="AP214" s="244" t="s">
        <v>1781</v>
      </c>
      <c r="AQ214" s="244" t="s">
        <v>184</v>
      </c>
      <c r="AR214" s="250" t="s">
        <v>6</v>
      </c>
      <c r="AS214" s="250" t="s">
        <v>6</v>
      </c>
      <c r="AT214" s="250" t="s">
        <v>184</v>
      </c>
      <c r="AU214" s="250" t="s">
        <v>184</v>
      </c>
      <c r="AV214" s="250" t="s">
        <v>1305</v>
      </c>
      <c r="AW214" s="250" t="s">
        <v>1782</v>
      </c>
      <c r="AX214" s="250" t="s">
        <v>118</v>
      </c>
      <c r="AY214" s="250" t="s">
        <v>6</v>
      </c>
      <c r="AZ214" s="250" t="s">
        <v>6</v>
      </c>
      <c r="BA214" s="250" t="s">
        <v>381</v>
      </c>
      <c r="BB214" s="250" t="s">
        <v>119</v>
      </c>
      <c r="BC214" s="250" t="s">
        <v>384</v>
      </c>
      <c r="BD214" s="250" t="s">
        <v>119</v>
      </c>
      <c r="BE214" s="250" t="s">
        <v>6</v>
      </c>
      <c r="BF214" s="250" t="s">
        <v>6</v>
      </c>
      <c r="BG214" s="250" t="s">
        <v>6</v>
      </c>
      <c r="BH214" s="250" t="s">
        <v>6</v>
      </c>
      <c r="BI214" s="250" t="s">
        <v>6</v>
      </c>
      <c r="BJ214" s="250" t="s">
        <v>6</v>
      </c>
      <c r="BK214" s="252" t="s">
        <v>6</v>
      </c>
      <c r="BL214" s="250" t="s">
        <v>6</v>
      </c>
      <c r="BM214" s="250" t="s">
        <v>40</v>
      </c>
      <c r="BN214" s="250" t="s">
        <v>118</v>
      </c>
      <c r="BO214" s="250" t="s">
        <v>13</v>
      </c>
      <c r="BP214" s="250" t="s">
        <v>13</v>
      </c>
      <c r="BQ214" s="250" t="s">
        <v>160</v>
      </c>
      <c r="BR214" s="250" t="s">
        <v>118</v>
      </c>
      <c r="BS214" s="250" t="s">
        <v>40</v>
      </c>
      <c r="BT214" s="250" t="s">
        <v>118</v>
      </c>
      <c r="BU214" s="262" t="s">
        <v>6</v>
      </c>
      <c r="BV214" s="250" t="s">
        <v>6</v>
      </c>
      <c r="BW214" s="250" t="s">
        <v>6</v>
      </c>
      <c r="BX214" s="250" t="s">
        <v>6</v>
      </c>
      <c r="BY214" s="250" t="s">
        <v>173</v>
      </c>
      <c r="BZ214" s="250" t="s">
        <v>118</v>
      </c>
      <c r="CA214" s="244" t="s">
        <v>184</v>
      </c>
      <c r="CB214" s="244" t="s">
        <v>763</v>
      </c>
      <c r="CC214" s="244" t="s">
        <v>764</v>
      </c>
      <c r="CD214" s="244" t="s">
        <v>118</v>
      </c>
    </row>
    <row r="215" spans="1:82" s="244" customFormat="1" ht="62" x14ac:dyDescent="0.35">
      <c r="A215" s="259" t="s">
        <v>1799</v>
      </c>
      <c r="B215" s="259" t="s">
        <v>2880</v>
      </c>
      <c r="C215" s="259" t="s">
        <v>1555</v>
      </c>
      <c r="D215" s="259" t="s">
        <v>1718</v>
      </c>
      <c r="E215" s="256" t="s">
        <v>304</v>
      </c>
      <c r="F215" s="244" t="s">
        <v>2674</v>
      </c>
      <c r="G215" s="244" t="s">
        <v>1786</v>
      </c>
      <c r="H215" s="244" t="s">
        <v>408</v>
      </c>
      <c r="I215" s="244" t="str">
        <f>IF(H215="","",VLOOKUP(H215,'Cost Categories'!$A$1:$B$66,2,FALSE))</f>
        <v>Recurring goods</v>
      </c>
      <c r="J215" s="244" t="s">
        <v>3367</v>
      </c>
      <c r="K215" s="244" t="str">
        <f>IF(J215="","",VLOOKUP(J215,'Cost Categories'!$A$70:$B$85,2,FALSE))</f>
        <v>Recurrent - other</v>
      </c>
      <c r="L215" s="244" t="s">
        <v>3324</v>
      </c>
      <c r="M215" s="244" t="str">
        <f>IF(L215="","",VLOOKUP(L215,'Cost Categories'!$A$112:$B$133,2,FALSE))</f>
        <v>Operational</v>
      </c>
      <c r="N215" s="256" t="s">
        <v>3368</v>
      </c>
      <c r="O215" s="260" t="s">
        <v>3415</v>
      </c>
      <c r="P215" s="256" t="s">
        <v>3371</v>
      </c>
      <c r="Q215" s="253" t="s">
        <v>3372</v>
      </c>
      <c r="R215" s="253" t="s">
        <v>13</v>
      </c>
      <c r="S215" s="244" t="s">
        <v>111</v>
      </c>
      <c r="T215" s="244" t="s">
        <v>1780</v>
      </c>
      <c r="U215" s="244" t="s">
        <v>1087</v>
      </c>
      <c r="V215" s="244" t="s">
        <v>1309</v>
      </c>
      <c r="W215" s="244" t="s">
        <v>217</v>
      </c>
      <c r="X215" s="246">
        <v>0.11</v>
      </c>
      <c r="Y215" s="246" t="s">
        <v>6</v>
      </c>
      <c r="Z215" s="246" t="s">
        <v>6</v>
      </c>
      <c r="AA215" s="246" t="s">
        <v>6</v>
      </c>
      <c r="AB215" s="246" t="s">
        <v>6</v>
      </c>
      <c r="AC215" s="246" t="s">
        <v>6</v>
      </c>
      <c r="AD215" s="246" t="s">
        <v>6</v>
      </c>
      <c r="AE215" s="348">
        <v>13</v>
      </c>
      <c r="AF215" s="348" t="s">
        <v>20</v>
      </c>
      <c r="AG215" s="244" t="s">
        <v>6</v>
      </c>
      <c r="AI215" s="246" t="s">
        <v>6</v>
      </c>
      <c r="AJ215" s="257" t="s">
        <v>6</v>
      </c>
      <c r="AK215" s="246" t="s">
        <v>6</v>
      </c>
      <c r="AL215" s="246" t="s">
        <v>6</v>
      </c>
      <c r="AM215" s="246" t="s">
        <v>6</v>
      </c>
      <c r="AN215" s="258">
        <v>485</v>
      </c>
      <c r="AO215" s="258">
        <v>17</v>
      </c>
      <c r="AP215" s="244" t="s">
        <v>1781</v>
      </c>
      <c r="AQ215" s="244" t="s">
        <v>184</v>
      </c>
      <c r="AR215" s="250" t="s">
        <v>6</v>
      </c>
      <c r="AS215" s="250" t="s">
        <v>6</v>
      </c>
      <c r="AT215" s="250" t="s">
        <v>184</v>
      </c>
      <c r="AU215" s="250" t="s">
        <v>184</v>
      </c>
      <c r="AV215" s="250" t="s">
        <v>1305</v>
      </c>
      <c r="AW215" s="250" t="s">
        <v>1782</v>
      </c>
      <c r="AX215" s="250" t="s">
        <v>118</v>
      </c>
      <c r="AY215" s="250" t="s">
        <v>6</v>
      </c>
      <c r="AZ215" s="250" t="s">
        <v>6</v>
      </c>
      <c r="BA215" s="250" t="s">
        <v>381</v>
      </c>
      <c r="BB215" s="250" t="s">
        <v>119</v>
      </c>
      <c r="BC215" s="250" t="s">
        <v>384</v>
      </c>
      <c r="BD215" s="250" t="s">
        <v>119</v>
      </c>
      <c r="BE215" s="250" t="s">
        <v>6</v>
      </c>
      <c r="BF215" s="250" t="s">
        <v>6</v>
      </c>
      <c r="BG215" s="250" t="s">
        <v>6</v>
      </c>
      <c r="BH215" s="250" t="s">
        <v>6</v>
      </c>
      <c r="BI215" s="250" t="s">
        <v>6</v>
      </c>
      <c r="BJ215" s="250" t="s">
        <v>6</v>
      </c>
      <c r="BK215" s="252" t="s">
        <v>6</v>
      </c>
      <c r="BL215" s="250" t="s">
        <v>6</v>
      </c>
      <c r="BM215" s="250" t="s">
        <v>40</v>
      </c>
      <c r="BN215" s="250" t="s">
        <v>118</v>
      </c>
      <c r="BO215" s="250" t="s">
        <v>13</v>
      </c>
      <c r="BP215" s="250" t="s">
        <v>13</v>
      </c>
      <c r="BQ215" s="250" t="s">
        <v>160</v>
      </c>
      <c r="BR215" s="250" t="s">
        <v>118</v>
      </c>
      <c r="BS215" s="250" t="s">
        <v>40</v>
      </c>
      <c r="BT215" s="250" t="s">
        <v>118</v>
      </c>
      <c r="BU215" s="262" t="s">
        <v>6</v>
      </c>
      <c r="BV215" s="250" t="s">
        <v>6</v>
      </c>
      <c r="BW215" s="250" t="s">
        <v>6</v>
      </c>
      <c r="BX215" s="250" t="s">
        <v>6</v>
      </c>
      <c r="BY215" s="250" t="s">
        <v>173</v>
      </c>
      <c r="BZ215" s="250" t="s">
        <v>118</v>
      </c>
      <c r="CA215" s="244" t="s">
        <v>184</v>
      </c>
      <c r="CB215" s="244" t="s">
        <v>763</v>
      </c>
      <c r="CC215" s="244" t="s">
        <v>764</v>
      </c>
      <c r="CD215" s="244" t="s">
        <v>118</v>
      </c>
    </row>
    <row r="216" spans="1:82" s="244" customFormat="1" ht="31" x14ac:dyDescent="0.35">
      <c r="A216" s="259" t="s">
        <v>1799</v>
      </c>
      <c r="B216" s="259" t="s">
        <v>2880</v>
      </c>
      <c r="C216" s="259" t="s">
        <v>1540</v>
      </c>
      <c r="D216" s="259" t="s">
        <v>1718</v>
      </c>
      <c r="E216" s="256" t="s">
        <v>304</v>
      </c>
      <c r="F216" s="244" t="s">
        <v>2674</v>
      </c>
      <c r="G216" s="244" t="s">
        <v>1787</v>
      </c>
      <c r="H216" s="244" t="s">
        <v>2083</v>
      </c>
      <c r="I216" s="244" t="str">
        <f>IF(H216="","",VLOOKUP(H216,'Cost Categories'!$A$1:$B$66,2,FALSE))</f>
        <v>Recurring services</v>
      </c>
      <c r="J216" s="244" t="s">
        <v>1757</v>
      </c>
      <c r="K216" s="244" t="str">
        <f>IF(J216="","",VLOOKUP(J216,'Cost Categories'!$A$70:$B$85,2,FALSE))</f>
        <v>Personnel</v>
      </c>
      <c r="L216" s="244" t="s">
        <v>2083</v>
      </c>
      <c r="M216" s="244" t="str">
        <f>IF(L216="","",VLOOKUP(L216,'Cost Categories'!$A$112:$B$133,2,FALSE))</f>
        <v>Ancillary</v>
      </c>
      <c r="N216" s="256" t="s">
        <v>3368</v>
      </c>
      <c r="O216" s="260" t="s">
        <v>13</v>
      </c>
      <c r="P216" s="256" t="s">
        <v>3369</v>
      </c>
      <c r="Q216" s="253" t="s">
        <v>3372</v>
      </c>
      <c r="R216" s="253" t="s">
        <v>13</v>
      </c>
      <c r="S216" s="244" t="s">
        <v>111</v>
      </c>
      <c r="T216" s="244" t="s">
        <v>1780</v>
      </c>
      <c r="U216" s="244" t="s">
        <v>1087</v>
      </c>
      <c r="V216" s="244" t="s">
        <v>1309</v>
      </c>
      <c r="W216" s="244" t="s">
        <v>217</v>
      </c>
      <c r="X216" s="246">
        <v>0.26</v>
      </c>
      <c r="Y216" s="246" t="s">
        <v>6</v>
      </c>
      <c r="Z216" s="246" t="s">
        <v>6</v>
      </c>
      <c r="AA216" s="246" t="s">
        <v>6</v>
      </c>
      <c r="AB216" s="246" t="s">
        <v>6</v>
      </c>
      <c r="AC216" s="246" t="s">
        <v>6</v>
      </c>
      <c r="AD216" s="246" t="s">
        <v>6</v>
      </c>
      <c r="AE216" s="348">
        <v>13</v>
      </c>
      <c r="AF216" s="348" t="s">
        <v>20</v>
      </c>
      <c r="AG216" s="244" t="s">
        <v>6</v>
      </c>
      <c r="AI216" s="246" t="s">
        <v>6</v>
      </c>
      <c r="AJ216" s="257" t="s">
        <v>6</v>
      </c>
      <c r="AK216" s="246" t="s">
        <v>6</v>
      </c>
      <c r="AL216" s="246" t="s">
        <v>6</v>
      </c>
      <c r="AM216" s="246" t="s">
        <v>6</v>
      </c>
      <c r="AN216" s="258">
        <v>485</v>
      </c>
      <c r="AO216" s="258">
        <v>17</v>
      </c>
      <c r="AP216" s="244" t="s">
        <v>1781</v>
      </c>
      <c r="AQ216" s="244" t="s">
        <v>184</v>
      </c>
      <c r="AR216" s="250" t="s">
        <v>6</v>
      </c>
      <c r="AS216" s="250" t="s">
        <v>6</v>
      </c>
      <c r="AT216" s="250" t="s">
        <v>184</v>
      </c>
      <c r="AU216" s="250" t="s">
        <v>184</v>
      </c>
      <c r="AV216" s="250" t="s">
        <v>1305</v>
      </c>
      <c r="AW216" s="250" t="s">
        <v>1782</v>
      </c>
      <c r="AX216" s="250" t="s">
        <v>118</v>
      </c>
      <c r="AY216" s="250" t="s">
        <v>6</v>
      </c>
      <c r="AZ216" s="250" t="s">
        <v>6</v>
      </c>
      <c r="BA216" s="250" t="s">
        <v>381</v>
      </c>
      <c r="BB216" s="250" t="s">
        <v>119</v>
      </c>
      <c r="BC216" s="250" t="s">
        <v>384</v>
      </c>
      <c r="BD216" s="250" t="s">
        <v>119</v>
      </c>
      <c r="BE216" s="250" t="s">
        <v>6</v>
      </c>
      <c r="BF216" s="250" t="s">
        <v>6</v>
      </c>
      <c r="BG216" s="250" t="s">
        <v>6</v>
      </c>
      <c r="BH216" s="250" t="s">
        <v>6</v>
      </c>
      <c r="BI216" s="250" t="s">
        <v>6</v>
      </c>
      <c r="BJ216" s="250" t="s">
        <v>6</v>
      </c>
      <c r="BK216" s="252" t="s">
        <v>6</v>
      </c>
      <c r="BL216" s="250" t="s">
        <v>6</v>
      </c>
      <c r="BM216" s="250" t="s">
        <v>40</v>
      </c>
      <c r="BN216" s="250" t="s">
        <v>118</v>
      </c>
      <c r="BO216" s="250" t="s">
        <v>13</v>
      </c>
      <c r="BP216" s="250" t="s">
        <v>13</v>
      </c>
      <c r="BQ216" s="250" t="s">
        <v>160</v>
      </c>
      <c r="BR216" s="250" t="s">
        <v>118</v>
      </c>
      <c r="BS216" s="250" t="s">
        <v>40</v>
      </c>
      <c r="BT216" s="250" t="s">
        <v>118</v>
      </c>
      <c r="BU216" s="262" t="s">
        <v>6</v>
      </c>
      <c r="BV216" s="250" t="s">
        <v>6</v>
      </c>
      <c r="BW216" s="250" t="s">
        <v>6</v>
      </c>
      <c r="BX216" s="250" t="s">
        <v>6</v>
      </c>
      <c r="BY216" s="250" t="s">
        <v>173</v>
      </c>
      <c r="BZ216" s="250" t="s">
        <v>118</v>
      </c>
      <c r="CA216" s="244" t="s">
        <v>184</v>
      </c>
      <c r="CB216" s="244" t="s">
        <v>763</v>
      </c>
      <c r="CC216" s="244" t="s">
        <v>764</v>
      </c>
      <c r="CD216" s="244" t="s">
        <v>118</v>
      </c>
    </row>
    <row r="217" spans="1:82" s="244" customFormat="1" ht="31" x14ac:dyDescent="0.35">
      <c r="A217" s="259" t="s">
        <v>1799</v>
      </c>
      <c r="B217" s="259" t="s">
        <v>2880</v>
      </c>
      <c r="C217" s="259" t="s">
        <v>1561</v>
      </c>
      <c r="D217" s="259" t="s">
        <v>1718</v>
      </c>
      <c r="E217" s="256" t="s">
        <v>304</v>
      </c>
      <c r="F217" s="244" t="s">
        <v>2674</v>
      </c>
      <c r="G217" s="244" t="s">
        <v>1788</v>
      </c>
      <c r="H217" s="244" t="s">
        <v>1318</v>
      </c>
      <c r="I217" s="244" t="str">
        <f>IF(H217="","",VLOOKUP(H217,'Cost Categories'!$A$1:$B$66,2,FALSE))</f>
        <v>Recurring services</v>
      </c>
      <c r="J217" s="244" t="s">
        <v>3297</v>
      </c>
      <c r="K217" s="244" t="str">
        <f>IF(J217="","",VLOOKUP(J217,'Cost Categories'!$A$70:$B$85,2,FALSE))</f>
        <v>Mixed</v>
      </c>
      <c r="L217" s="244" t="s">
        <v>3423</v>
      </c>
      <c r="M217" s="244" t="str">
        <f>IF(L217="","",VLOOKUP(L217,'Cost Categories'!$A$112:$B$133,2,FALSE))</f>
        <v>Operational</v>
      </c>
      <c r="N217" s="256" t="s">
        <v>3368</v>
      </c>
      <c r="O217" s="260" t="s">
        <v>13</v>
      </c>
      <c r="P217" s="256" t="s">
        <v>3370</v>
      </c>
      <c r="Q217" s="253" t="s">
        <v>3372</v>
      </c>
      <c r="R217" s="253" t="s">
        <v>13</v>
      </c>
      <c r="S217" s="244" t="s">
        <v>111</v>
      </c>
      <c r="T217" s="244" t="s">
        <v>1780</v>
      </c>
      <c r="U217" s="244" t="s">
        <v>1087</v>
      </c>
      <c r="V217" s="244" t="s">
        <v>1309</v>
      </c>
      <c r="W217" s="244" t="s">
        <v>217</v>
      </c>
      <c r="X217" s="246">
        <v>4.0599999999999996</v>
      </c>
      <c r="Y217" s="246" t="s">
        <v>6</v>
      </c>
      <c r="Z217" s="246" t="s">
        <v>6</v>
      </c>
      <c r="AA217" s="246" t="s">
        <v>6</v>
      </c>
      <c r="AB217" s="246" t="s">
        <v>6</v>
      </c>
      <c r="AC217" s="246" t="s">
        <v>6</v>
      </c>
      <c r="AD217" s="246" t="s">
        <v>6</v>
      </c>
      <c r="AE217" s="348">
        <v>13</v>
      </c>
      <c r="AF217" s="348" t="s">
        <v>20</v>
      </c>
      <c r="AG217" s="244" t="s">
        <v>6</v>
      </c>
      <c r="AI217" s="246" t="s">
        <v>6</v>
      </c>
      <c r="AJ217" s="257" t="s">
        <v>6</v>
      </c>
      <c r="AK217" s="246" t="s">
        <v>6</v>
      </c>
      <c r="AL217" s="246" t="s">
        <v>6</v>
      </c>
      <c r="AM217" s="246" t="s">
        <v>6</v>
      </c>
      <c r="AN217" s="258">
        <v>485</v>
      </c>
      <c r="AO217" s="258">
        <v>17</v>
      </c>
      <c r="AP217" s="244" t="s">
        <v>1781</v>
      </c>
      <c r="AQ217" s="244" t="s">
        <v>184</v>
      </c>
      <c r="AR217" s="250" t="s">
        <v>6</v>
      </c>
      <c r="AS217" s="250" t="s">
        <v>6</v>
      </c>
      <c r="AT217" s="250" t="s">
        <v>184</v>
      </c>
      <c r="AU217" s="250" t="s">
        <v>184</v>
      </c>
      <c r="AV217" s="250" t="s">
        <v>1305</v>
      </c>
      <c r="AW217" s="250" t="s">
        <v>1782</v>
      </c>
      <c r="AX217" s="250" t="s">
        <v>118</v>
      </c>
      <c r="AY217" s="250" t="s">
        <v>6</v>
      </c>
      <c r="AZ217" s="250" t="s">
        <v>6</v>
      </c>
      <c r="BA217" s="250" t="s">
        <v>381</v>
      </c>
      <c r="BB217" s="250" t="s">
        <v>119</v>
      </c>
      <c r="BC217" s="250" t="s">
        <v>384</v>
      </c>
      <c r="BD217" s="250" t="s">
        <v>119</v>
      </c>
      <c r="BE217" s="250" t="s">
        <v>6</v>
      </c>
      <c r="BF217" s="250" t="s">
        <v>6</v>
      </c>
      <c r="BG217" s="250" t="s">
        <v>6</v>
      </c>
      <c r="BH217" s="250" t="s">
        <v>6</v>
      </c>
      <c r="BI217" s="250" t="s">
        <v>6</v>
      </c>
      <c r="BJ217" s="250" t="s">
        <v>6</v>
      </c>
      <c r="BK217" s="252" t="s">
        <v>6</v>
      </c>
      <c r="BL217" s="250" t="s">
        <v>6</v>
      </c>
      <c r="BM217" s="250" t="s">
        <v>40</v>
      </c>
      <c r="BN217" s="250" t="s">
        <v>118</v>
      </c>
      <c r="BO217" s="250" t="s">
        <v>13</v>
      </c>
      <c r="BP217" s="250" t="s">
        <v>13</v>
      </c>
      <c r="BQ217" s="250" t="s">
        <v>160</v>
      </c>
      <c r="BR217" s="250" t="s">
        <v>118</v>
      </c>
      <c r="BS217" s="250" t="s">
        <v>40</v>
      </c>
      <c r="BT217" s="250" t="s">
        <v>118</v>
      </c>
      <c r="BU217" s="262" t="s">
        <v>6</v>
      </c>
      <c r="BV217" s="250" t="s">
        <v>6</v>
      </c>
      <c r="BW217" s="250" t="s">
        <v>6</v>
      </c>
      <c r="BX217" s="250" t="s">
        <v>6</v>
      </c>
      <c r="BY217" s="250" t="s">
        <v>173</v>
      </c>
      <c r="BZ217" s="250" t="s">
        <v>118</v>
      </c>
      <c r="CA217" s="244" t="s">
        <v>184</v>
      </c>
      <c r="CB217" s="244" t="s">
        <v>763</v>
      </c>
      <c r="CC217" s="244" t="s">
        <v>764</v>
      </c>
      <c r="CD217" s="244" t="s">
        <v>118</v>
      </c>
    </row>
    <row r="218" spans="1:82" s="244" customFormat="1" ht="31" x14ac:dyDescent="0.35">
      <c r="A218" s="259" t="s">
        <v>1799</v>
      </c>
      <c r="B218" s="259" t="s">
        <v>2880</v>
      </c>
      <c r="C218" s="259" t="s">
        <v>1567</v>
      </c>
      <c r="D218" s="259" t="s">
        <v>1718</v>
      </c>
      <c r="E218" s="256" t="s">
        <v>304</v>
      </c>
      <c r="F218" s="244" t="s">
        <v>2674</v>
      </c>
      <c r="G218" s="244" t="s">
        <v>3</v>
      </c>
      <c r="H218" s="244" t="s">
        <v>3</v>
      </c>
      <c r="I218" s="244" t="str">
        <f>IF(H218="","",VLOOKUP(H218,'Cost Categories'!$A$1:$B$66,2,FALSE))</f>
        <v>Recurring services</v>
      </c>
      <c r="J218" s="244" t="s">
        <v>3297</v>
      </c>
      <c r="K218" s="244" t="str">
        <f>IF(J218="","",VLOOKUP(J218,'Cost Categories'!$A$70:$B$85,2,FALSE))</f>
        <v>Mixed</v>
      </c>
      <c r="L218" s="244" t="s">
        <v>3</v>
      </c>
      <c r="M218" s="244" t="str">
        <f>IF(L218="","",VLOOKUP(L218,'Cost Categories'!$A$112:$B$133,2,FALSE))</f>
        <v>Operational</v>
      </c>
      <c r="N218" s="256" t="s">
        <v>3368</v>
      </c>
      <c r="O218" s="260" t="s">
        <v>13</v>
      </c>
      <c r="P218" s="256" t="s">
        <v>3369</v>
      </c>
      <c r="Q218" s="253" t="s">
        <v>3372</v>
      </c>
      <c r="R218" s="253" t="s">
        <v>13</v>
      </c>
      <c r="S218" s="244" t="s">
        <v>111</v>
      </c>
      <c r="T218" s="244" t="s">
        <v>1780</v>
      </c>
      <c r="U218" s="244" t="s">
        <v>1087</v>
      </c>
      <c r="V218" s="244" t="s">
        <v>1309</v>
      </c>
      <c r="W218" s="244" t="s">
        <v>217</v>
      </c>
      <c r="X218" s="246">
        <v>1.73</v>
      </c>
      <c r="Y218" s="246" t="s">
        <v>6</v>
      </c>
      <c r="Z218" s="246" t="s">
        <v>6</v>
      </c>
      <c r="AA218" s="246" t="s">
        <v>6</v>
      </c>
      <c r="AB218" s="246" t="s">
        <v>6</v>
      </c>
      <c r="AC218" s="246" t="s">
        <v>6</v>
      </c>
      <c r="AD218" s="246" t="s">
        <v>6</v>
      </c>
      <c r="AE218" s="348">
        <v>13</v>
      </c>
      <c r="AF218" s="348" t="s">
        <v>20</v>
      </c>
      <c r="AG218" s="244" t="s">
        <v>6</v>
      </c>
      <c r="AI218" s="246" t="s">
        <v>6</v>
      </c>
      <c r="AJ218" s="257" t="s">
        <v>6</v>
      </c>
      <c r="AK218" s="246" t="s">
        <v>6</v>
      </c>
      <c r="AL218" s="246" t="s">
        <v>6</v>
      </c>
      <c r="AM218" s="246" t="s">
        <v>6</v>
      </c>
      <c r="AN218" s="258">
        <v>485</v>
      </c>
      <c r="AO218" s="258">
        <v>17</v>
      </c>
      <c r="AP218" s="244" t="s">
        <v>1781</v>
      </c>
      <c r="AQ218" s="244" t="s">
        <v>184</v>
      </c>
      <c r="AR218" s="250" t="s">
        <v>6</v>
      </c>
      <c r="AS218" s="250" t="s">
        <v>6</v>
      </c>
      <c r="AT218" s="250" t="s">
        <v>184</v>
      </c>
      <c r="AU218" s="250" t="s">
        <v>184</v>
      </c>
      <c r="AV218" s="250" t="s">
        <v>1305</v>
      </c>
      <c r="AW218" s="250" t="s">
        <v>1782</v>
      </c>
      <c r="AX218" s="250" t="s">
        <v>118</v>
      </c>
      <c r="AY218" s="250" t="s">
        <v>1789</v>
      </c>
      <c r="AZ218" s="250" t="s">
        <v>118</v>
      </c>
      <c r="BA218" s="250" t="s">
        <v>381</v>
      </c>
      <c r="BB218" s="250" t="s">
        <v>119</v>
      </c>
      <c r="BC218" s="250" t="s">
        <v>384</v>
      </c>
      <c r="BD218" s="250" t="s">
        <v>119</v>
      </c>
      <c r="BE218" s="250" t="s">
        <v>6</v>
      </c>
      <c r="BF218" s="250" t="s">
        <v>6</v>
      </c>
      <c r="BG218" s="250" t="s">
        <v>6</v>
      </c>
      <c r="BH218" s="250" t="s">
        <v>6</v>
      </c>
      <c r="BI218" s="250" t="s">
        <v>6</v>
      </c>
      <c r="BJ218" s="250" t="s">
        <v>6</v>
      </c>
      <c r="BK218" s="252" t="s">
        <v>6</v>
      </c>
      <c r="BL218" s="250" t="s">
        <v>6</v>
      </c>
      <c r="BM218" s="250" t="s">
        <v>40</v>
      </c>
      <c r="BN218" s="250" t="s">
        <v>118</v>
      </c>
      <c r="BO218" s="250" t="s">
        <v>13</v>
      </c>
      <c r="BP218" s="250" t="s">
        <v>13</v>
      </c>
      <c r="BQ218" s="250" t="s">
        <v>160</v>
      </c>
      <c r="BR218" s="250" t="s">
        <v>118</v>
      </c>
      <c r="BS218" s="250" t="s">
        <v>40</v>
      </c>
      <c r="BT218" s="250" t="s">
        <v>118</v>
      </c>
      <c r="BU218" s="262" t="s">
        <v>6</v>
      </c>
      <c r="BV218" s="250" t="s">
        <v>6</v>
      </c>
      <c r="BW218" s="250" t="s">
        <v>6</v>
      </c>
      <c r="BX218" s="250" t="s">
        <v>6</v>
      </c>
      <c r="BY218" s="250" t="s">
        <v>173</v>
      </c>
      <c r="BZ218" s="250" t="s">
        <v>118</v>
      </c>
      <c r="CA218" s="244" t="s">
        <v>184</v>
      </c>
      <c r="CB218" s="244" t="s">
        <v>763</v>
      </c>
      <c r="CC218" s="244" t="s">
        <v>764</v>
      </c>
      <c r="CD218" s="244" t="s">
        <v>118</v>
      </c>
    </row>
    <row r="219" spans="1:82" s="244" customFormat="1" ht="31" x14ac:dyDescent="0.35">
      <c r="A219" s="259" t="s">
        <v>1799</v>
      </c>
      <c r="B219" s="259" t="s">
        <v>2880</v>
      </c>
      <c r="C219" s="259" t="s">
        <v>1571</v>
      </c>
      <c r="D219" s="259" t="s">
        <v>1718</v>
      </c>
      <c r="E219" s="256" t="s">
        <v>304</v>
      </c>
      <c r="F219" s="244" t="s">
        <v>2674</v>
      </c>
      <c r="G219" s="244" t="s">
        <v>1790</v>
      </c>
      <c r="H219" s="244" t="s">
        <v>1632</v>
      </c>
      <c r="I219" s="244" t="str">
        <f>IF(H219="","",VLOOKUP(H219,'Cost Categories'!$A$1:$B$66,2,FALSE))</f>
        <v>Facility</v>
      </c>
      <c r="J219" s="244" t="s">
        <v>3285</v>
      </c>
      <c r="K219" s="244" t="str">
        <f>IF(J219="","",VLOOKUP(J219,'Cost Categories'!$A$70:$B$85,2,FALSE))</f>
        <v>Recurrent - other</v>
      </c>
      <c r="L219" s="244" t="s">
        <v>3324</v>
      </c>
      <c r="M219" s="244" t="str">
        <f>IF(L219="","",VLOOKUP(L219,'Cost Categories'!$A$112:$B$133,2,FALSE))</f>
        <v>Operational</v>
      </c>
      <c r="N219" s="256" t="s">
        <v>3368</v>
      </c>
      <c r="O219" s="260" t="s">
        <v>13</v>
      </c>
      <c r="P219" s="256" t="s">
        <v>3370</v>
      </c>
      <c r="Q219" s="253" t="s">
        <v>3372</v>
      </c>
      <c r="R219" s="253" t="s">
        <v>13</v>
      </c>
      <c r="S219" s="244" t="s">
        <v>111</v>
      </c>
      <c r="T219" s="244" t="s">
        <v>1780</v>
      </c>
      <c r="U219" s="244" t="s">
        <v>1087</v>
      </c>
      <c r="V219" s="244" t="s">
        <v>1309</v>
      </c>
      <c r="W219" s="244" t="s">
        <v>217</v>
      </c>
      <c r="X219" s="246">
        <v>0</v>
      </c>
      <c r="Y219" s="246" t="s">
        <v>6</v>
      </c>
      <c r="Z219" s="246" t="s">
        <v>6</v>
      </c>
      <c r="AA219" s="246" t="s">
        <v>6</v>
      </c>
      <c r="AB219" s="246" t="s">
        <v>6</v>
      </c>
      <c r="AC219" s="246" t="s">
        <v>6</v>
      </c>
      <c r="AD219" s="246" t="s">
        <v>6</v>
      </c>
      <c r="AE219" s="348">
        <v>13</v>
      </c>
      <c r="AF219" s="348" t="s">
        <v>20</v>
      </c>
      <c r="AG219" s="244" t="s">
        <v>6</v>
      </c>
      <c r="AI219" s="246" t="s">
        <v>6</v>
      </c>
      <c r="AJ219" s="257" t="s">
        <v>6</v>
      </c>
      <c r="AK219" s="246" t="s">
        <v>6</v>
      </c>
      <c r="AL219" s="246" t="s">
        <v>6</v>
      </c>
      <c r="AM219" s="246" t="s">
        <v>6</v>
      </c>
      <c r="AN219" s="258">
        <v>485</v>
      </c>
      <c r="AO219" s="258">
        <v>17</v>
      </c>
      <c r="AP219" s="244" t="s">
        <v>1781</v>
      </c>
      <c r="AQ219" s="244" t="s">
        <v>184</v>
      </c>
      <c r="AR219" s="250" t="s">
        <v>6</v>
      </c>
      <c r="AS219" s="250" t="s">
        <v>6</v>
      </c>
      <c r="AT219" s="250" t="s">
        <v>184</v>
      </c>
      <c r="AU219" s="250" t="s">
        <v>184</v>
      </c>
      <c r="AV219" s="250" t="s">
        <v>1305</v>
      </c>
      <c r="AW219" s="250" t="s">
        <v>1782</v>
      </c>
      <c r="AX219" s="250" t="s">
        <v>118</v>
      </c>
      <c r="AY219" s="250" t="s">
        <v>6</v>
      </c>
      <c r="AZ219" s="250" t="s">
        <v>6</v>
      </c>
      <c r="BA219" s="250" t="s">
        <v>381</v>
      </c>
      <c r="BB219" s="250" t="s">
        <v>119</v>
      </c>
      <c r="BC219" s="250" t="s">
        <v>384</v>
      </c>
      <c r="BD219" s="250" t="s">
        <v>119</v>
      </c>
      <c r="BE219" s="250" t="s">
        <v>6</v>
      </c>
      <c r="BF219" s="250" t="s">
        <v>6</v>
      </c>
      <c r="BG219" s="250" t="s">
        <v>6</v>
      </c>
      <c r="BH219" s="250" t="s">
        <v>6</v>
      </c>
      <c r="BI219" s="250" t="s">
        <v>6</v>
      </c>
      <c r="BJ219" s="250" t="s">
        <v>6</v>
      </c>
      <c r="BK219" s="252" t="s">
        <v>6</v>
      </c>
      <c r="BL219" s="250" t="s">
        <v>6</v>
      </c>
      <c r="BM219" s="250" t="s">
        <v>40</v>
      </c>
      <c r="BN219" s="250" t="s">
        <v>118</v>
      </c>
      <c r="BO219" s="250" t="s">
        <v>13</v>
      </c>
      <c r="BP219" s="250" t="s">
        <v>13</v>
      </c>
      <c r="BQ219" s="250" t="s">
        <v>160</v>
      </c>
      <c r="BR219" s="250" t="s">
        <v>118</v>
      </c>
      <c r="BS219" s="250" t="s">
        <v>40</v>
      </c>
      <c r="BT219" s="250" t="s">
        <v>118</v>
      </c>
      <c r="BU219" s="262" t="s">
        <v>6</v>
      </c>
      <c r="BV219" s="250" t="s">
        <v>6</v>
      </c>
      <c r="BW219" s="250" t="s">
        <v>6</v>
      </c>
      <c r="BX219" s="250" t="s">
        <v>6</v>
      </c>
      <c r="BY219" s="250" t="s">
        <v>173</v>
      </c>
      <c r="BZ219" s="250" t="s">
        <v>118</v>
      </c>
      <c r="CA219" s="244" t="s">
        <v>184</v>
      </c>
      <c r="CB219" s="244" t="s">
        <v>763</v>
      </c>
      <c r="CC219" s="244" t="s">
        <v>764</v>
      </c>
      <c r="CD219" s="244" t="s">
        <v>118</v>
      </c>
    </row>
    <row r="220" spans="1:82" s="244" customFormat="1" ht="31" x14ac:dyDescent="0.35">
      <c r="A220" s="259" t="s">
        <v>1799</v>
      </c>
      <c r="B220" s="259" t="s">
        <v>2880</v>
      </c>
      <c r="C220" s="259" t="s">
        <v>1573</v>
      </c>
      <c r="D220" s="259" t="s">
        <v>1718</v>
      </c>
      <c r="E220" s="256" t="s">
        <v>304</v>
      </c>
      <c r="F220" s="244" t="s">
        <v>2674</v>
      </c>
      <c r="G220" s="244" t="s">
        <v>1791</v>
      </c>
      <c r="H220" s="244" t="s">
        <v>3350</v>
      </c>
      <c r="I220" s="244" t="str">
        <f>IF(H220="","",VLOOKUP(H220,'Cost Categories'!$A$1:$B$66,2,FALSE))</f>
        <v>Capital</v>
      </c>
      <c r="J220" s="244" t="s">
        <v>3276</v>
      </c>
      <c r="K220" s="244" t="str">
        <f>IF(J220="","",VLOOKUP(J220,'Cost Categories'!$A$70:$B$85,2,FALSE))</f>
        <v>Capital</v>
      </c>
      <c r="L220" s="244" t="s">
        <v>3324</v>
      </c>
      <c r="M220" s="244" t="str">
        <f>IF(L220="","",VLOOKUP(L220,'Cost Categories'!$A$112:$B$133,2,FALSE))</f>
        <v>Operational</v>
      </c>
      <c r="N220" s="256" t="s">
        <v>3368</v>
      </c>
      <c r="O220" s="260" t="s">
        <v>1245</v>
      </c>
      <c r="P220" s="256" t="s">
        <v>3370</v>
      </c>
      <c r="Q220" s="253" t="s">
        <v>3372</v>
      </c>
      <c r="R220" s="253" t="s">
        <v>13</v>
      </c>
      <c r="S220" s="244" t="s">
        <v>111</v>
      </c>
      <c r="T220" s="244" t="s">
        <v>1780</v>
      </c>
      <c r="U220" s="244" t="s">
        <v>1087</v>
      </c>
      <c r="V220" s="244" t="s">
        <v>1309</v>
      </c>
      <c r="W220" s="244" t="s">
        <v>217</v>
      </c>
      <c r="X220" s="246">
        <v>1.1499999999999999</v>
      </c>
      <c r="Y220" s="246" t="s">
        <v>6</v>
      </c>
      <c r="Z220" s="246" t="s">
        <v>6</v>
      </c>
      <c r="AA220" s="246" t="s">
        <v>6</v>
      </c>
      <c r="AB220" s="246" t="s">
        <v>6</v>
      </c>
      <c r="AC220" s="246" t="s">
        <v>6</v>
      </c>
      <c r="AD220" s="246" t="s">
        <v>6</v>
      </c>
      <c r="AE220" s="348">
        <v>13</v>
      </c>
      <c r="AF220" s="348" t="s">
        <v>20</v>
      </c>
      <c r="AG220" s="244" t="s">
        <v>6</v>
      </c>
      <c r="AI220" s="246" t="s">
        <v>6</v>
      </c>
      <c r="AJ220" s="257" t="s">
        <v>6</v>
      </c>
      <c r="AK220" s="246" t="s">
        <v>6</v>
      </c>
      <c r="AL220" s="246" t="s">
        <v>6</v>
      </c>
      <c r="AM220" s="246" t="s">
        <v>6</v>
      </c>
      <c r="AN220" s="258">
        <v>485</v>
      </c>
      <c r="AO220" s="258">
        <v>17</v>
      </c>
      <c r="AP220" s="244" t="s">
        <v>1781</v>
      </c>
      <c r="AQ220" s="244" t="s">
        <v>184</v>
      </c>
      <c r="AR220" s="250" t="s">
        <v>6</v>
      </c>
      <c r="AS220" s="250" t="s">
        <v>6</v>
      </c>
      <c r="AT220" s="250" t="s">
        <v>184</v>
      </c>
      <c r="AU220" s="250" t="s">
        <v>184</v>
      </c>
      <c r="AV220" s="250" t="s">
        <v>1305</v>
      </c>
      <c r="AW220" s="250" t="s">
        <v>1782</v>
      </c>
      <c r="AX220" s="250" t="s">
        <v>118</v>
      </c>
      <c r="AY220" s="250" t="s">
        <v>1792</v>
      </c>
      <c r="AZ220" s="250" t="s">
        <v>118</v>
      </c>
      <c r="BA220" s="250" t="s">
        <v>381</v>
      </c>
      <c r="BB220" s="250" t="s">
        <v>119</v>
      </c>
      <c r="BC220" s="250" t="s">
        <v>384</v>
      </c>
      <c r="BD220" s="250" t="s">
        <v>119</v>
      </c>
      <c r="BE220" s="250" t="s">
        <v>6</v>
      </c>
      <c r="BF220" s="250" t="s">
        <v>6</v>
      </c>
      <c r="BG220" s="250" t="s">
        <v>6</v>
      </c>
      <c r="BH220" s="250" t="s">
        <v>6</v>
      </c>
      <c r="BI220" s="250" t="s">
        <v>6</v>
      </c>
      <c r="BJ220" s="250" t="s">
        <v>6</v>
      </c>
      <c r="BK220" s="252" t="s">
        <v>6</v>
      </c>
      <c r="BL220" s="250" t="s">
        <v>6</v>
      </c>
      <c r="BM220" s="250" t="s">
        <v>40</v>
      </c>
      <c r="BN220" s="250" t="s">
        <v>118</v>
      </c>
      <c r="BO220" s="250" t="s">
        <v>13</v>
      </c>
      <c r="BP220" s="250" t="s">
        <v>13</v>
      </c>
      <c r="BQ220" s="250" t="s">
        <v>160</v>
      </c>
      <c r="BR220" s="250" t="s">
        <v>118</v>
      </c>
      <c r="BS220" s="250" t="s">
        <v>40</v>
      </c>
      <c r="BT220" s="250" t="s">
        <v>118</v>
      </c>
      <c r="BU220" s="262" t="s">
        <v>6</v>
      </c>
      <c r="BV220" s="250" t="s">
        <v>6</v>
      </c>
      <c r="BW220" s="250" t="s">
        <v>6</v>
      </c>
      <c r="BX220" s="250" t="s">
        <v>6</v>
      </c>
      <c r="BY220" s="250" t="s">
        <v>173</v>
      </c>
      <c r="BZ220" s="250" t="s">
        <v>118</v>
      </c>
      <c r="CA220" s="244" t="s">
        <v>184</v>
      </c>
      <c r="CB220" s="244" t="s">
        <v>763</v>
      </c>
      <c r="CC220" s="244" t="s">
        <v>764</v>
      </c>
      <c r="CD220" s="244" t="s">
        <v>118</v>
      </c>
    </row>
    <row r="221" spans="1:82" s="244" customFormat="1" ht="31" x14ac:dyDescent="0.35">
      <c r="A221" s="259" t="s">
        <v>1799</v>
      </c>
      <c r="B221" s="259" t="s">
        <v>2880</v>
      </c>
      <c r="C221" s="259" t="s">
        <v>358</v>
      </c>
      <c r="D221" s="259" t="s">
        <v>1718</v>
      </c>
      <c r="E221" s="256" t="s">
        <v>304</v>
      </c>
      <c r="F221" s="244" t="s">
        <v>2674</v>
      </c>
      <c r="G221" s="244" t="s">
        <v>1793</v>
      </c>
      <c r="H221" s="244" t="s">
        <v>3420</v>
      </c>
      <c r="I221" s="244" t="str">
        <f>IF(H221="","",VLOOKUP(H221,'Cost Categories'!$A$1:$B$66,2,FALSE))</f>
        <v>Recurring Services</v>
      </c>
      <c r="J221" s="244" t="s">
        <v>3297</v>
      </c>
      <c r="K221" s="244" t="str">
        <f>IF(J221="","",VLOOKUP(J221,'Cost Categories'!$A$70:$B$85,2,FALSE))</f>
        <v>Mixed</v>
      </c>
      <c r="L221" s="244" t="s">
        <v>3317</v>
      </c>
      <c r="M221" s="244" t="str">
        <f>IF(L221="","",VLOOKUP(L221,'Cost Categories'!$A$112:$B$133,2,FALSE))</f>
        <v>Ancillary</v>
      </c>
      <c r="N221" s="256" t="s">
        <v>3368</v>
      </c>
      <c r="O221" s="260" t="s">
        <v>13</v>
      </c>
      <c r="P221" s="256" t="s">
        <v>3371</v>
      </c>
      <c r="Q221" s="253" t="s">
        <v>3372</v>
      </c>
      <c r="R221" s="253" t="s">
        <v>13</v>
      </c>
      <c r="S221" s="244" t="s">
        <v>111</v>
      </c>
      <c r="T221" s="244" t="s">
        <v>1780</v>
      </c>
      <c r="U221" s="244" t="s">
        <v>1087</v>
      </c>
      <c r="V221" s="244" t="s">
        <v>1309</v>
      </c>
      <c r="W221" s="244" t="s">
        <v>217</v>
      </c>
      <c r="X221" s="246">
        <v>0</v>
      </c>
      <c r="Y221" s="246" t="s">
        <v>6</v>
      </c>
      <c r="Z221" s="246" t="s">
        <v>6</v>
      </c>
      <c r="AA221" s="246" t="s">
        <v>6</v>
      </c>
      <c r="AB221" s="246" t="s">
        <v>6</v>
      </c>
      <c r="AC221" s="246" t="s">
        <v>6</v>
      </c>
      <c r="AD221" s="246" t="s">
        <v>6</v>
      </c>
      <c r="AE221" s="348">
        <v>13</v>
      </c>
      <c r="AF221" s="348" t="s">
        <v>20</v>
      </c>
      <c r="AG221" s="244" t="s">
        <v>6</v>
      </c>
      <c r="AI221" s="246" t="s">
        <v>6</v>
      </c>
      <c r="AJ221" s="257" t="s">
        <v>6</v>
      </c>
      <c r="AK221" s="246" t="s">
        <v>6</v>
      </c>
      <c r="AL221" s="246" t="s">
        <v>6</v>
      </c>
      <c r="AM221" s="246" t="s">
        <v>6</v>
      </c>
      <c r="AN221" s="258">
        <v>485</v>
      </c>
      <c r="AO221" s="258">
        <v>17</v>
      </c>
      <c r="AP221" s="244" t="s">
        <v>1781</v>
      </c>
      <c r="AQ221" s="244" t="s">
        <v>184</v>
      </c>
      <c r="AR221" s="250" t="s">
        <v>6</v>
      </c>
      <c r="AS221" s="250" t="s">
        <v>6</v>
      </c>
      <c r="AT221" s="250" t="s">
        <v>184</v>
      </c>
      <c r="AU221" s="250" t="s">
        <v>184</v>
      </c>
      <c r="AV221" s="250" t="s">
        <v>1305</v>
      </c>
      <c r="AW221" s="250" t="s">
        <v>1782</v>
      </c>
      <c r="AX221" s="250" t="s">
        <v>118</v>
      </c>
      <c r="AY221" s="250" t="s">
        <v>6</v>
      </c>
      <c r="AZ221" s="250" t="s">
        <v>6</v>
      </c>
      <c r="BA221" s="250" t="s">
        <v>381</v>
      </c>
      <c r="BB221" s="250" t="s">
        <v>119</v>
      </c>
      <c r="BC221" s="250" t="s">
        <v>384</v>
      </c>
      <c r="BD221" s="250" t="s">
        <v>119</v>
      </c>
      <c r="BE221" s="250" t="s">
        <v>6</v>
      </c>
      <c r="BF221" s="250" t="s">
        <v>6</v>
      </c>
      <c r="BG221" s="250" t="s">
        <v>6</v>
      </c>
      <c r="BH221" s="250" t="s">
        <v>6</v>
      </c>
      <c r="BI221" s="250" t="s">
        <v>6</v>
      </c>
      <c r="BJ221" s="250" t="s">
        <v>6</v>
      </c>
      <c r="BK221" s="252" t="s">
        <v>6</v>
      </c>
      <c r="BL221" s="250" t="s">
        <v>6</v>
      </c>
      <c r="BM221" s="250" t="s">
        <v>40</v>
      </c>
      <c r="BN221" s="250" t="s">
        <v>118</v>
      </c>
      <c r="BO221" s="250" t="s">
        <v>13</v>
      </c>
      <c r="BP221" s="250" t="s">
        <v>13</v>
      </c>
      <c r="BQ221" s="250" t="s">
        <v>160</v>
      </c>
      <c r="BR221" s="250" t="s">
        <v>118</v>
      </c>
      <c r="BS221" s="250" t="s">
        <v>40</v>
      </c>
      <c r="BT221" s="250" t="s">
        <v>118</v>
      </c>
      <c r="BU221" s="262" t="s">
        <v>6</v>
      </c>
      <c r="BV221" s="250" t="s">
        <v>6</v>
      </c>
      <c r="BW221" s="250" t="s">
        <v>6</v>
      </c>
      <c r="BX221" s="250" t="s">
        <v>6</v>
      </c>
      <c r="BY221" s="250" t="s">
        <v>173</v>
      </c>
      <c r="BZ221" s="250" t="s">
        <v>118</v>
      </c>
      <c r="CA221" s="244" t="s">
        <v>184</v>
      </c>
      <c r="CB221" s="244" t="s">
        <v>763</v>
      </c>
      <c r="CC221" s="244" t="s">
        <v>764</v>
      </c>
      <c r="CD221" s="244" t="s">
        <v>118</v>
      </c>
    </row>
    <row r="222" spans="1:82" s="244" customFormat="1" ht="62" x14ac:dyDescent="0.35">
      <c r="A222" s="259" t="s">
        <v>1799</v>
      </c>
      <c r="B222" s="259" t="s">
        <v>2880</v>
      </c>
      <c r="C222" s="259" t="s">
        <v>1562</v>
      </c>
      <c r="D222" s="259" t="s">
        <v>1718</v>
      </c>
      <c r="E222" s="256" t="s">
        <v>304</v>
      </c>
      <c r="F222" s="244" t="s">
        <v>2674</v>
      </c>
      <c r="G222" s="244" t="s">
        <v>1794</v>
      </c>
      <c r="H222" s="244" t="s">
        <v>1632</v>
      </c>
      <c r="I222" s="244" t="str">
        <f>IF(H222="","",VLOOKUP(H222,'Cost Categories'!$A$1:$B$66,2,FALSE))</f>
        <v>Facility</v>
      </c>
      <c r="J222" s="244" t="s">
        <v>3297</v>
      </c>
      <c r="K222" s="244" t="str">
        <f>IF(J222="","",VLOOKUP(J222,'Cost Categories'!$A$70:$B$85,2,FALSE))</f>
        <v>Mixed</v>
      </c>
      <c r="L222" s="244" t="s">
        <v>3323</v>
      </c>
      <c r="M222" s="244" t="str">
        <f>IF(L222="","",VLOOKUP(L222,'Cost Categories'!$A$112:$B$133,2,FALSE))</f>
        <v>Operational</v>
      </c>
      <c r="N222" s="256" t="s">
        <v>3368</v>
      </c>
      <c r="O222" s="260" t="s">
        <v>13</v>
      </c>
      <c r="P222" s="256" t="s">
        <v>3370</v>
      </c>
      <c r="Q222" s="253" t="s">
        <v>3372</v>
      </c>
      <c r="R222" s="253" t="s">
        <v>13</v>
      </c>
      <c r="S222" s="244" t="s">
        <v>111</v>
      </c>
      <c r="T222" s="244" t="s">
        <v>1780</v>
      </c>
      <c r="U222" s="244" t="s">
        <v>1087</v>
      </c>
      <c r="V222" s="244" t="s">
        <v>1309</v>
      </c>
      <c r="W222" s="244" t="s">
        <v>217</v>
      </c>
      <c r="X222" s="246">
        <v>0</v>
      </c>
      <c r="Y222" s="246" t="s">
        <v>6</v>
      </c>
      <c r="Z222" s="246" t="s">
        <v>6</v>
      </c>
      <c r="AA222" s="246" t="s">
        <v>6</v>
      </c>
      <c r="AB222" s="246" t="s">
        <v>6</v>
      </c>
      <c r="AC222" s="246" t="s">
        <v>6</v>
      </c>
      <c r="AD222" s="246" t="s">
        <v>6</v>
      </c>
      <c r="AE222" s="348">
        <v>13</v>
      </c>
      <c r="AF222" s="348" t="s">
        <v>20</v>
      </c>
      <c r="AG222" s="244" t="s">
        <v>6</v>
      </c>
      <c r="AI222" s="246" t="s">
        <v>6</v>
      </c>
      <c r="AJ222" s="257" t="s">
        <v>6</v>
      </c>
      <c r="AK222" s="246" t="s">
        <v>6</v>
      </c>
      <c r="AL222" s="246" t="s">
        <v>6</v>
      </c>
      <c r="AM222" s="246" t="s">
        <v>6</v>
      </c>
      <c r="AN222" s="258">
        <v>485</v>
      </c>
      <c r="AO222" s="258">
        <v>17</v>
      </c>
      <c r="AP222" s="244" t="s">
        <v>1781</v>
      </c>
      <c r="AQ222" s="244" t="s">
        <v>184</v>
      </c>
      <c r="AR222" s="250" t="s">
        <v>6</v>
      </c>
      <c r="AS222" s="250" t="s">
        <v>6</v>
      </c>
      <c r="AT222" s="250" t="s">
        <v>184</v>
      </c>
      <c r="AU222" s="250" t="s">
        <v>184</v>
      </c>
      <c r="AV222" s="250" t="s">
        <v>1305</v>
      </c>
      <c r="AW222" s="250" t="s">
        <v>1782</v>
      </c>
      <c r="AX222" s="250" t="s">
        <v>118</v>
      </c>
      <c r="AY222" s="250" t="s">
        <v>6</v>
      </c>
      <c r="AZ222" s="250" t="s">
        <v>6</v>
      </c>
      <c r="BA222" s="250" t="s">
        <v>381</v>
      </c>
      <c r="BB222" s="250" t="s">
        <v>119</v>
      </c>
      <c r="BC222" s="250" t="s">
        <v>384</v>
      </c>
      <c r="BD222" s="250" t="s">
        <v>119</v>
      </c>
      <c r="BE222" s="250" t="s">
        <v>6</v>
      </c>
      <c r="BF222" s="250" t="s">
        <v>6</v>
      </c>
      <c r="BG222" s="250" t="s">
        <v>6</v>
      </c>
      <c r="BH222" s="250" t="s">
        <v>6</v>
      </c>
      <c r="BI222" s="250" t="s">
        <v>6</v>
      </c>
      <c r="BJ222" s="250" t="s">
        <v>6</v>
      </c>
      <c r="BK222" s="252" t="s">
        <v>6</v>
      </c>
      <c r="BL222" s="250" t="s">
        <v>6</v>
      </c>
      <c r="BM222" s="250" t="s">
        <v>40</v>
      </c>
      <c r="BN222" s="250" t="s">
        <v>118</v>
      </c>
      <c r="BO222" s="250" t="s">
        <v>13</v>
      </c>
      <c r="BP222" s="250" t="s">
        <v>13</v>
      </c>
      <c r="BQ222" s="250" t="s">
        <v>160</v>
      </c>
      <c r="BR222" s="250" t="s">
        <v>118</v>
      </c>
      <c r="BS222" s="250" t="s">
        <v>40</v>
      </c>
      <c r="BT222" s="250" t="s">
        <v>118</v>
      </c>
      <c r="BU222" s="262" t="s">
        <v>6</v>
      </c>
      <c r="BV222" s="250" t="s">
        <v>6</v>
      </c>
      <c r="BW222" s="250" t="s">
        <v>6</v>
      </c>
      <c r="BX222" s="250" t="s">
        <v>6</v>
      </c>
      <c r="BY222" s="250" t="s">
        <v>173</v>
      </c>
      <c r="BZ222" s="250" t="s">
        <v>118</v>
      </c>
      <c r="CA222" s="244" t="s">
        <v>184</v>
      </c>
      <c r="CB222" s="244" t="s">
        <v>763</v>
      </c>
      <c r="CC222" s="244" t="s">
        <v>764</v>
      </c>
      <c r="CD222" s="244" t="s">
        <v>118</v>
      </c>
    </row>
    <row r="223" spans="1:82" s="244" customFormat="1" ht="31" x14ac:dyDescent="0.35">
      <c r="A223" s="259" t="s">
        <v>1799</v>
      </c>
      <c r="B223" s="259" t="s">
        <v>2880</v>
      </c>
      <c r="C223" s="259" t="s">
        <v>1718</v>
      </c>
      <c r="D223" s="259">
        <v>999</v>
      </c>
      <c r="E223" s="256" t="s">
        <v>304</v>
      </c>
      <c r="F223" s="244" t="s">
        <v>2674</v>
      </c>
      <c r="G223" s="244" t="s">
        <v>1800</v>
      </c>
      <c r="H223" s="244" t="s">
        <v>1578</v>
      </c>
      <c r="I223" s="244" t="str">
        <f>IF(H223="","",VLOOKUP(H223,'Cost Categories'!$A$1:$B$66,2,FALSE))</f>
        <v>Total</v>
      </c>
      <c r="J223" s="244" t="s">
        <v>3297</v>
      </c>
      <c r="K223" s="244" t="str">
        <f>IF(J223="","",VLOOKUP(J223,'Cost Categories'!$A$70:$B$85,2,FALSE))</f>
        <v>Mixed</v>
      </c>
      <c r="L223" s="244" t="s">
        <v>3297</v>
      </c>
      <c r="M223" s="244" t="str">
        <f>IF(L223="","",VLOOKUP(L223,'Cost Categories'!$A$112:$B$133,2,FALSE))</f>
        <v>Mixed</v>
      </c>
      <c r="N223" s="256" t="s">
        <v>3368</v>
      </c>
      <c r="O223" s="260" t="s">
        <v>13</v>
      </c>
      <c r="P223" s="256" t="s">
        <v>3416</v>
      </c>
      <c r="Q223" s="253" t="s">
        <v>3372</v>
      </c>
      <c r="R223" s="253" t="s">
        <v>13</v>
      </c>
      <c r="S223" s="244" t="s">
        <v>111</v>
      </c>
      <c r="T223" s="244" t="s">
        <v>1780</v>
      </c>
      <c r="U223" s="244" t="s">
        <v>1087</v>
      </c>
      <c r="V223" s="244" t="s">
        <v>1309</v>
      </c>
      <c r="W223" s="244" t="s">
        <v>217</v>
      </c>
      <c r="X223" s="246">
        <v>29.32</v>
      </c>
      <c r="Y223" s="246" t="s">
        <v>6</v>
      </c>
      <c r="Z223" s="246" t="s">
        <v>6</v>
      </c>
      <c r="AA223" s="246" t="s">
        <v>6</v>
      </c>
      <c r="AB223" s="246" t="s">
        <v>6</v>
      </c>
      <c r="AC223" s="246" t="s">
        <v>6</v>
      </c>
      <c r="AD223" s="246" t="s">
        <v>6</v>
      </c>
      <c r="AE223" s="348">
        <v>13</v>
      </c>
      <c r="AF223" s="348" t="s">
        <v>20</v>
      </c>
      <c r="AG223" s="244" t="s">
        <v>6</v>
      </c>
      <c r="AI223" s="246" t="s">
        <v>6</v>
      </c>
      <c r="AJ223" s="257" t="s">
        <v>6</v>
      </c>
      <c r="AK223" s="246" t="s">
        <v>6</v>
      </c>
      <c r="AL223" s="246" t="s">
        <v>6</v>
      </c>
      <c r="AM223" s="246" t="s">
        <v>6</v>
      </c>
      <c r="AN223" s="258">
        <v>485</v>
      </c>
      <c r="AO223" s="258">
        <v>17</v>
      </c>
      <c r="AP223" s="244" t="s">
        <v>1796</v>
      </c>
      <c r="AQ223" s="244" t="s">
        <v>184</v>
      </c>
      <c r="AR223" s="250" t="s">
        <v>6</v>
      </c>
      <c r="AS223" s="250" t="s">
        <v>6</v>
      </c>
      <c r="AT223" s="250" t="s">
        <v>184</v>
      </c>
      <c r="AU223" s="250" t="s">
        <v>184</v>
      </c>
      <c r="AV223" s="250" t="s">
        <v>1305</v>
      </c>
      <c r="AW223" s="250" t="s">
        <v>1782</v>
      </c>
      <c r="AX223" s="250" t="s">
        <v>118</v>
      </c>
      <c r="AY223" s="250" t="s">
        <v>22</v>
      </c>
      <c r="AZ223" s="250" t="s">
        <v>118</v>
      </c>
      <c r="BA223" s="250" t="s">
        <v>381</v>
      </c>
      <c r="BB223" s="250" t="s">
        <v>119</v>
      </c>
      <c r="BC223" s="250" t="s">
        <v>384</v>
      </c>
      <c r="BD223" s="250" t="s">
        <v>119</v>
      </c>
      <c r="BE223" s="250" t="s">
        <v>6</v>
      </c>
      <c r="BF223" s="250" t="s">
        <v>6</v>
      </c>
      <c r="BG223" s="250" t="s">
        <v>6</v>
      </c>
      <c r="BH223" s="250" t="s">
        <v>6</v>
      </c>
      <c r="BI223" s="250" t="s">
        <v>6</v>
      </c>
      <c r="BJ223" s="250" t="s">
        <v>6</v>
      </c>
      <c r="BK223" s="252" t="s">
        <v>6</v>
      </c>
      <c r="BL223" s="250" t="s">
        <v>6</v>
      </c>
      <c r="BM223" s="250" t="s">
        <v>40</v>
      </c>
      <c r="BN223" s="250" t="s">
        <v>118</v>
      </c>
      <c r="BO223" s="250" t="s">
        <v>13</v>
      </c>
      <c r="BP223" s="250" t="s">
        <v>13</v>
      </c>
      <c r="BQ223" s="250" t="s">
        <v>160</v>
      </c>
      <c r="BR223" s="250" t="s">
        <v>118</v>
      </c>
      <c r="BS223" s="250" t="s">
        <v>40</v>
      </c>
      <c r="BT223" s="250" t="s">
        <v>118</v>
      </c>
      <c r="BU223" s="262" t="s">
        <v>6</v>
      </c>
      <c r="BV223" s="250" t="s">
        <v>6</v>
      </c>
      <c r="BW223" s="250" t="s">
        <v>6</v>
      </c>
      <c r="BX223" s="250" t="s">
        <v>6</v>
      </c>
      <c r="BY223" s="250" t="s">
        <v>173</v>
      </c>
      <c r="BZ223" s="250" t="s">
        <v>118</v>
      </c>
      <c r="CA223" s="244" t="s">
        <v>184</v>
      </c>
      <c r="CB223" s="244" t="s">
        <v>763</v>
      </c>
      <c r="CC223" s="244" t="s">
        <v>764</v>
      </c>
      <c r="CD223" s="244" t="s">
        <v>118</v>
      </c>
    </row>
    <row r="224" spans="1:82" s="244" customFormat="1" ht="31" x14ac:dyDescent="0.35">
      <c r="A224" s="259" t="s">
        <v>1801</v>
      </c>
      <c r="B224" s="259" t="s">
        <v>2880</v>
      </c>
      <c r="C224" s="259" t="s">
        <v>1538</v>
      </c>
      <c r="D224" s="259" t="s">
        <v>1718</v>
      </c>
      <c r="E224" s="256" t="s">
        <v>304</v>
      </c>
      <c r="F224" s="244" t="s">
        <v>2674</v>
      </c>
      <c r="G224" s="244" t="s">
        <v>1779</v>
      </c>
      <c r="H224" s="244" t="s">
        <v>3271</v>
      </c>
      <c r="I224" s="244" t="str">
        <f>IF(H224="","",VLOOKUP(H224,'Cost Categories'!$A$1:$B$66,2,FALSE))</f>
        <v>Personnel</v>
      </c>
      <c r="J224" s="244" t="s">
        <v>3271</v>
      </c>
      <c r="K224" s="244" t="str">
        <f>IF(J224="","",VLOOKUP(J224,'Cost Categories'!$A$70:$B$85,2,FALSE))</f>
        <v>Personnel</v>
      </c>
      <c r="L224" s="244" t="s">
        <v>3307</v>
      </c>
      <c r="M224" s="244" t="str">
        <f>IF(L224="","",VLOOKUP(L224,'Cost Categories'!$A$112:$B$133,2,FALSE))</f>
        <v>Primary service delivery</v>
      </c>
      <c r="N224" s="256" t="s">
        <v>3368</v>
      </c>
      <c r="O224" s="260" t="s">
        <v>13</v>
      </c>
      <c r="P224" s="256" t="s">
        <v>3369</v>
      </c>
      <c r="Q224" s="253" t="s">
        <v>3372</v>
      </c>
      <c r="R224" s="253" t="s">
        <v>13</v>
      </c>
      <c r="S224" s="244" t="s">
        <v>517</v>
      </c>
      <c r="T224" s="244" t="s">
        <v>1780</v>
      </c>
      <c r="U224" s="244" t="s">
        <v>1087</v>
      </c>
      <c r="V224" s="244" t="s">
        <v>1309</v>
      </c>
      <c r="W224" s="244" t="s">
        <v>217</v>
      </c>
      <c r="X224" s="246">
        <v>12.51</v>
      </c>
      <c r="Y224" s="246" t="s">
        <v>6</v>
      </c>
      <c r="Z224" s="246" t="s">
        <v>6</v>
      </c>
      <c r="AA224" s="246" t="s">
        <v>6</v>
      </c>
      <c r="AB224" s="246" t="s">
        <v>6</v>
      </c>
      <c r="AC224" s="246" t="s">
        <v>6</v>
      </c>
      <c r="AD224" s="246" t="s">
        <v>6</v>
      </c>
      <c r="AE224" s="348">
        <v>20</v>
      </c>
      <c r="AF224" s="348" t="s">
        <v>20</v>
      </c>
      <c r="AG224" s="244" t="s">
        <v>6</v>
      </c>
      <c r="AI224" s="246" t="s">
        <v>6</v>
      </c>
      <c r="AJ224" s="257" t="s">
        <v>6</v>
      </c>
      <c r="AK224" s="246" t="s">
        <v>6</v>
      </c>
      <c r="AL224" s="246" t="s">
        <v>6</v>
      </c>
      <c r="AM224" s="246" t="s">
        <v>6</v>
      </c>
      <c r="AN224" s="258">
        <v>16791</v>
      </c>
      <c r="AO224" s="258">
        <v>17</v>
      </c>
      <c r="AP224" s="244" t="s">
        <v>1781</v>
      </c>
      <c r="AQ224" s="244" t="s">
        <v>184</v>
      </c>
      <c r="AR224" s="250" t="s">
        <v>6</v>
      </c>
      <c r="AS224" s="250" t="s">
        <v>6</v>
      </c>
      <c r="AT224" s="250" t="s">
        <v>184</v>
      </c>
      <c r="AU224" s="250" t="s">
        <v>184</v>
      </c>
      <c r="AV224" s="250" t="s">
        <v>1305</v>
      </c>
      <c r="AW224" s="250" t="s">
        <v>1782</v>
      </c>
      <c r="AX224" s="250" t="s">
        <v>118</v>
      </c>
      <c r="AY224" s="250" t="s">
        <v>1783</v>
      </c>
      <c r="AZ224" s="250" t="s">
        <v>118</v>
      </c>
      <c r="BA224" s="250" t="s">
        <v>381</v>
      </c>
      <c r="BB224" s="250" t="s">
        <v>119</v>
      </c>
      <c r="BC224" s="250" t="s">
        <v>383</v>
      </c>
      <c r="BD224" s="250" t="s">
        <v>119</v>
      </c>
      <c r="BE224" s="250" t="s">
        <v>6</v>
      </c>
      <c r="BF224" s="250" t="s">
        <v>6</v>
      </c>
      <c r="BG224" s="250" t="s">
        <v>6</v>
      </c>
      <c r="BH224" s="250" t="s">
        <v>6</v>
      </c>
      <c r="BI224" s="250" t="s">
        <v>6</v>
      </c>
      <c r="BJ224" s="250" t="s">
        <v>6</v>
      </c>
      <c r="BK224" s="252" t="s">
        <v>6</v>
      </c>
      <c r="BL224" s="250" t="s">
        <v>6</v>
      </c>
      <c r="BM224" s="250" t="s">
        <v>40</v>
      </c>
      <c r="BN224" s="250" t="s">
        <v>118</v>
      </c>
      <c r="BO224" s="250" t="s">
        <v>13</v>
      </c>
      <c r="BP224" s="250" t="s">
        <v>13</v>
      </c>
      <c r="BQ224" s="250" t="s">
        <v>160</v>
      </c>
      <c r="BR224" s="250" t="s">
        <v>118</v>
      </c>
      <c r="BS224" s="250" t="s">
        <v>40</v>
      </c>
      <c r="BT224" s="250" t="s">
        <v>118</v>
      </c>
      <c r="BU224" s="262" t="s">
        <v>6</v>
      </c>
      <c r="BV224" s="250" t="s">
        <v>6</v>
      </c>
      <c r="BW224" s="250" t="s">
        <v>6</v>
      </c>
      <c r="BX224" s="250" t="s">
        <v>6</v>
      </c>
      <c r="BY224" s="250" t="s">
        <v>173</v>
      </c>
      <c r="BZ224" s="250" t="s">
        <v>118</v>
      </c>
      <c r="CA224" s="244" t="s">
        <v>184</v>
      </c>
      <c r="CB224" s="244" t="s">
        <v>763</v>
      </c>
      <c r="CC224" s="244" t="s">
        <v>764</v>
      </c>
      <c r="CD224" s="244" t="s">
        <v>118</v>
      </c>
    </row>
    <row r="225" spans="1:82" s="244" customFormat="1" ht="31" x14ac:dyDescent="0.35">
      <c r="A225" s="259" t="s">
        <v>1801</v>
      </c>
      <c r="B225" s="259" t="s">
        <v>2880</v>
      </c>
      <c r="C225" s="259" t="s">
        <v>1548</v>
      </c>
      <c r="D225" s="259" t="s">
        <v>1718</v>
      </c>
      <c r="E225" s="256" t="s">
        <v>304</v>
      </c>
      <c r="F225" s="244" t="s">
        <v>2674</v>
      </c>
      <c r="G225" s="244" t="s">
        <v>1784</v>
      </c>
      <c r="H225" s="244" t="s">
        <v>3353</v>
      </c>
      <c r="I225" s="244" t="str">
        <f>IF(H225="","",VLOOKUP(H225,'Cost Categories'!$A$1:$B$66,2,FALSE))</f>
        <v>Personnel</v>
      </c>
      <c r="J225" s="244" t="s">
        <v>1757</v>
      </c>
      <c r="K225" s="244" t="str">
        <f>IF(J225="","",VLOOKUP(J225,'Cost Categories'!$A$70:$B$85,2,FALSE))</f>
        <v>Personnel</v>
      </c>
      <c r="L225" s="244" t="s">
        <v>3324</v>
      </c>
      <c r="M225" s="244" t="str">
        <f>IF(L225="","",VLOOKUP(L225,'Cost Categories'!$A$112:$B$133,2,FALSE))</f>
        <v>Operational</v>
      </c>
      <c r="N225" s="256" t="s">
        <v>3368</v>
      </c>
      <c r="O225" s="260" t="s">
        <v>13</v>
      </c>
      <c r="P225" s="256" t="s">
        <v>3369</v>
      </c>
      <c r="Q225" s="253" t="s">
        <v>3372</v>
      </c>
      <c r="R225" s="253" t="s">
        <v>13</v>
      </c>
      <c r="S225" s="244" t="s">
        <v>111</v>
      </c>
      <c r="T225" s="244" t="s">
        <v>1780</v>
      </c>
      <c r="U225" s="244" t="s">
        <v>1087</v>
      </c>
      <c r="V225" s="244" t="s">
        <v>1309</v>
      </c>
      <c r="W225" s="244" t="s">
        <v>217</v>
      </c>
      <c r="X225" s="246">
        <v>6.24</v>
      </c>
      <c r="Y225" s="246" t="s">
        <v>6</v>
      </c>
      <c r="Z225" s="246" t="s">
        <v>6</v>
      </c>
      <c r="AA225" s="246" t="s">
        <v>6</v>
      </c>
      <c r="AB225" s="246" t="s">
        <v>6</v>
      </c>
      <c r="AC225" s="246" t="s">
        <v>6</v>
      </c>
      <c r="AD225" s="246" t="s">
        <v>6</v>
      </c>
      <c r="AE225" s="348">
        <v>20</v>
      </c>
      <c r="AF225" s="348" t="s">
        <v>20</v>
      </c>
      <c r="AG225" s="244" t="s">
        <v>6</v>
      </c>
      <c r="AI225" s="246" t="s">
        <v>6</v>
      </c>
      <c r="AJ225" s="257" t="s">
        <v>6</v>
      </c>
      <c r="AK225" s="246" t="s">
        <v>6</v>
      </c>
      <c r="AL225" s="246" t="s">
        <v>6</v>
      </c>
      <c r="AM225" s="246" t="s">
        <v>6</v>
      </c>
      <c r="AN225" s="258">
        <v>16791</v>
      </c>
      <c r="AO225" s="258">
        <v>17</v>
      </c>
      <c r="AP225" s="244" t="s">
        <v>1781</v>
      </c>
      <c r="AQ225" s="244" t="s">
        <v>184</v>
      </c>
      <c r="AR225" s="250" t="s">
        <v>6</v>
      </c>
      <c r="AS225" s="250" t="s">
        <v>6</v>
      </c>
      <c r="AT225" s="250" t="s">
        <v>184</v>
      </c>
      <c r="AU225" s="250" t="s">
        <v>184</v>
      </c>
      <c r="AV225" s="250" t="s">
        <v>1305</v>
      </c>
      <c r="AW225" s="250" t="s">
        <v>1782</v>
      </c>
      <c r="AX225" s="250" t="s">
        <v>118</v>
      </c>
      <c r="AY225" s="250" t="s">
        <v>6</v>
      </c>
      <c r="AZ225" s="250" t="s">
        <v>6</v>
      </c>
      <c r="BA225" s="250" t="s">
        <v>381</v>
      </c>
      <c r="BB225" s="250" t="s">
        <v>119</v>
      </c>
      <c r="BC225" s="250" t="s">
        <v>384</v>
      </c>
      <c r="BD225" s="250" t="s">
        <v>119</v>
      </c>
      <c r="BE225" s="250" t="s">
        <v>6</v>
      </c>
      <c r="BF225" s="250" t="s">
        <v>6</v>
      </c>
      <c r="BG225" s="250" t="s">
        <v>6</v>
      </c>
      <c r="BH225" s="250" t="s">
        <v>6</v>
      </c>
      <c r="BI225" s="250" t="s">
        <v>6</v>
      </c>
      <c r="BJ225" s="250" t="s">
        <v>6</v>
      </c>
      <c r="BK225" s="252" t="s">
        <v>6</v>
      </c>
      <c r="BL225" s="250" t="s">
        <v>6</v>
      </c>
      <c r="BM225" s="250" t="s">
        <v>40</v>
      </c>
      <c r="BN225" s="250" t="s">
        <v>118</v>
      </c>
      <c r="BO225" s="250" t="s">
        <v>13</v>
      </c>
      <c r="BP225" s="250" t="s">
        <v>13</v>
      </c>
      <c r="BQ225" s="250" t="s">
        <v>160</v>
      </c>
      <c r="BR225" s="250" t="s">
        <v>118</v>
      </c>
      <c r="BS225" s="250" t="s">
        <v>40</v>
      </c>
      <c r="BT225" s="250" t="s">
        <v>118</v>
      </c>
      <c r="BU225" s="262" t="s">
        <v>6</v>
      </c>
      <c r="BV225" s="250" t="s">
        <v>6</v>
      </c>
      <c r="BW225" s="250" t="s">
        <v>6</v>
      </c>
      <c r="BX225" s="250" t="s">
        <v>6</v>
      </c>
      <c r="BY225" s="250" t="s">
        <v>173</v>
      </c>
      <c r="BZ225" s="250" t="s">
        <v>118</v>
      </c>
      <c r="CA225" s="244" t="s">
        <v>184</v>
      </c>
      <c r="CB225" s="244" t="s">
        <v>763</v>
      </c>
      <c r="CC225" s="244" t="s">
        <v>764</v>
      </c>
      <c r="CD225" s="244" t="s">
        <v>118</v>
      </c>
    </row>
    <row r="226" spans="1:82" s="244" customFormat="1" ht="46.5" x14ac:dyDescent="0.35">
      <c r="A226" s="259" t="s">
        <v>1801</v>
      </c>
      <c r="B226" s="259" t="s">
        <v>2880</v>
      </c>
      <c r="C226" s="259" t="s">
        <v>356</v>
      </c>
      <c r="D226" s="259" t="s">
        <v>1718</v>
      </c>
      <c r="E226" s="256" t="s">
        <v>304</v>
      </c>
      <c r="F226" s="244" t="s">
        <v>2674</v>
      </c>
      <c r="G226" s="244" t="s">
        <v>1785</v>
      </c>
      <c r="H226" s="244" t="s">
        <v>407</v>
      </c>
      <c r="I226" s="244" t="str">
        <f>IF(H226="","",VLOOKUP(H226,'Cost Categories'!$A$1:$B$66,2,FALSE))</f>
        <v>Recurring goods</v>
      </c>
      <c r="J226" s="244" t="s">
        <v>3288</v>
      </c>
      <c r="K226" s="244" t="str">
        <f>IF(J226="","",VLOOKUP(J226,'Cost Categories'!$A$70:$B$85,2,FALSE))</f>
        <v>Recurrent - other</v>
      </c>
      <c r="L226" s="244" t="s">
        <v>3307</v>
      </c>
      <c r="M226" s="244" t="str">
        <f>IF(L226="","",VLOOKUP(L226,'Cost Categories'!$A$112:$B$133,2,FALSE))</f>
        <v>Primary service delivery</v>
      </c>
      <c r="N226" s="256" t="s">
        <v>3368</v>
      </c>
      <c r="O226" s="260" t="s">
        <v>1245</v>
      </c>
      <c r="P226" s="256" t="s">
        <v>3371</v>
      </c>
      <c r="Q226" s="253" t="s">
        <v>3372</v>
      </c>
      <c r="R226" s="253" t="s">
        <v>13</v>
      </c>
      <c r="S226" s="244" t="s">
        <v>111</v>
      </c>
      <c r="T226" s="244" t="s">
        <v>1780</v>
      </c>
      <c r="U226" s="244" t="s">
        <v>1087</v>
      </c>
      <c r="V226" s="244" t="s">
        <v>1309</v>
      </c>
      <c r="W226" s="244" t="s">
        <v>217</v>
      </c>
      <c r="X226" s="246">
        <v>8.31</v>
      </c>
      <c r="Y226" s="246" t="s">
        <v>6</v>
      </c>
      <c r="Z226" s="246" t="s">
        <v>6</v>
      </c>
      <c r="AA226" s="246" t="s">
        <v>6</v>
      </c>
      <c r="AB226" s="246" t="s">
        <v>6</v>
      </c>
      <c r="AC226" s="246" t="s">
        <v>6</v>
      </c>
      <c r="AD226" s="246" t="s">
        <v>6</v>
      </c>
      <c r="AE226" s="348">
        <v>20</v>
      </c>
      <c r="AF226" s="348" t="s">
        <v>20</v>
      </c>
      <c r="AG226" s="244" t="s">
        <v>6</v>
      </c>
      <c r="AI226" s="246" t="s">
        <v>6</v>
      </c>
      <c r="AJ226" s="257" t="s">
        <v>6</v>
      </c>
      <c r="AK226" s="246" t="s">
        <v>6</v>
      </c>
      <c r="AL226" s="246" t="s">
        <v>6</v>
      </c>
      <c r="AM226" s="246" t="s">
        <v>6</v>
      </c>
      <c r="AN226" s="258">
        <v>16791</v>
      </c>
      <c r="AO226" s="258">
        <v>17</v>
      </c>
      <c r="AP226" s="244" t="s">
        <v>1781</v>
      </c>
      <c r="AQ226" s="244" t="s">
        <v>184</v>
      </c>
      <c r="AR226" s="250" t="s">
        <v>6</v>
      </c>
      <c r="AS226" s="250" t="s">
        <v>6</v>
      </c>
      <c r="AT226" s="250" t="s">
        <v>184</v>
      </c>
      <c r="AU226" s="250" t="s">
        <v>184</v>
      </c>
      <c r="AV226" s="250" t="s">
        <v>1305</v>
      </c>
      <c r="AW226" s="250" t="s">
        <v>1782</v>
      </c>
      <c r="AX226" s="250" t="s">
        <v>118</v>
      </c>
      <c r="AY226" s="250" t="s">
        <v>6</v>
      </c>
      <c r="AZ226" s="250" t="s">
        <v>6</v>
      </c>
      <c r="BA226" s="250" t="s">
        <v>381</v>
      </c>
      <c r="BB226" s="250" t="s">
        <v>119</v>
      </c>
      <c r="BC226" s="250" t="s">
        <v>384</v>
      </c>
      <c r="BD226" s="250" t="s">
        <v>119</v>
      </c>
      <c r="BE226" s="250" t="s">
        <v>6</v>
      </c>
      <c r="BF226" s="250" t="s">
        <v>6</v>
      </c>
      <c r="BG226" s="250" t="s">
        <v>6</v>
      </c>
      <c r="BH226" s="250" t="s">
        <v>6</v>
      </c>
      <c r="BI226" s="250" t="s">
        <v>6</v>
      </c>
      <c r="BJ226" s="250" t="s">
        <v>6</v>
      </c>
      <c r="BK226" s="252" t="s">
        <v>6</v>
      </c>
      <c r="BL226" s="250" t="s">
        <v>6</v>
      </c>
      <c r="BM226" s="250" t="s">
        <v>40</v>
      </c>
      <c r="BN226" s="250" t="s">
        <v>118</v>
      </c>
      <c r="BO226" s="250" t="s">
        <v>13</v>
      </c>
      <c r="BP226" s="250" t="s">
        <v>13</v>
      </c>
      <c r="BQ226" s="250" t="s">
        <v>160</v>
      </c>
      <c r="BR226" s="250" t="s">
        <v>118</v>
      </c>
      <c r="BS226" s="250" t="s">
        <v>40</v>
      </c>
      <c r="BT226" s="250" t="s">
        <v>118</v>
      </c>
      <c r="BU226" s="262" t="s">
        <v>6</v>
      </c>
      <c r="BV226" s="250" t="s">
        <v>6</v>
      </c>
      <c r="BW226" s="250" t="s">
        <v>6</v>
      </c>
      <c r="BX226" s="250" t="s">
        <v>6</v>
      </c>
      <c r="BY226" s="250" t="s">
        <v>173</v>
      </c>
      <c r="BZ226" s="250" t="s">
        <v>118</v>
      </c>
      <c r="CA226" s="244" t="s">
        <v>184</v>
      </c>
      <c r="CB226" s="244" t="s">
        <v>763</v>
      </c>
      <c r="CC226" s="244" t="s">
        <v>764</v>
      </c>
      <c r="CD226" s="244" t="s">
        <v>118</v>
      </c>
    </row>
    <row r="227" spans="1:82" s="244" customFormat="1" ht="62" x14ac:dyDescent="0.35">
      <c r="A227" s="259" t="s">
        <v>1801</v>
      </c>
      <c r="B227" s="259" t="s">
        <v>2880</v>
      </c>
      <c r="C227" s="259" t="s">
        <v>1555</v>
      </c>
      <c r="D227" s="259" t="s">
        <v>1718</v>
      </c>
      <c r="E227" s="256" t="s">
        <v>304</v>
      </c>
      <c r="F227" s="244" t="s">
        <v>2674</v>
      </c>
      <c r="G227" s="244" t="s">
        <v>1786</v>
      </c>
      <c r="H227" s="244" t="s">
        <v>408</v>
      </c>
      <c r="I227" s="244" t="str">
        <f>IF(H227="","",VLOOKUP(H227,'Cost Categories'!$A$1:$B$66,2,FALSE))</f>
        <v>Recurring goods</v>
      </c>
      <c r="J227" s="244" t="s">
        <v>3367</v>
      </c>
      <c r="K227" s="244" t="str">
        <f>IF(J227="","",VLOOKUP(J227,'Cost Categories'!$A$70:$B$85,2,FALSE))</f>
        <v>Recurrent - other</v>
      </c>
      <c r="L227" s="244" t="s">
        <v>3324</v>
      </c>
      <c r="M227" s="244" t="str">
        <f>IF(L227="","",VLOOKUP(L227,'Cost Categories'!$A$112:$B$133,2,FALSE))</f>
        <v>Operational</v>
      </c>
      <c r="N227" s="256" t="s">
        <v>3368</v>
      </c>
      <c r="O227" s="260" t="s">
        <v>3415</v>
      </c>
      <c r="P227" s="256" t="s">
        <v>3371</v>
      </c>
      <c r="Q227" s="253" t="s">
        <v>3372</v>
      </c>
      <c r="R227" s="253" t="s">
        <v>13</v>
      </c>
      <c r="S227" s="244" t="s">
        <v>111</v>
      </c>
      <c r="T227" s="244" t="s">
        <v>1780</v>
      </c>
      <c r="U227" s="244" t="s">
        <v>1087</v>
      </c>
      <c r="V227" s="244" t="s">
        <v>1309</v>
      </c>
      <c r="W227" s="244" t="s">
        <v>217</v>
      </c>
      <c r="X227" s="246">
        <v>0</v>
      </c>
      <c r="Y227" s="246" t="s">
        <v>6</v>
      </c>
      <c r="Z227" s="246" t="s">
        <v>6</v>
      </c>
      <c r="AA227" s="246" t="s">
        <v>6</v>
      </c>
      <c r="AB227" s="246" t="s">
        <v>6</v>
      </c>
      <c r="AC227" s="246" t="s">
        <v>6</v>
      </c>
      <c r="AD227" s="246" t="s">
        <v>6</v>
      </c>
      <c r="AE227" s="348">
        <v>20</v>
      </c>
      <c r="AF227" s="348" t="s">
        <v>20</v>
      </c>
      <c r="AG227" s="244" t="s">
        <v>6</v>
      </c>
      <c r="AI227" s="246" t="s">
        <v>6</v>
      </c>
      <c r="AJ227" s="257" t="s">
        <v>6</v>
      </c>
      <c r="AK227" s="246" t="s">
        <v>6</v>
      </c>
      <c r="AL227" s="246" t="s">
        <v>6</v>
      </c>
      <c r="AM227" s="246" t="s">
        <v>6</v>
      </c>
      <c r="AN227" s="258">
        <v>16791</v>
      </c>
      <c r="AO227" s="258">
        <v>17</v>
      </c>
      <c r="AP227" s="244" t="s">
        <v>1781</v>
      </c>
      <c r="AQ227" s="244" t="s">
        <v>184</v>
      </c>
      <c r="AR227" s="250" t="s">
        <v>6</v>
      </c>
      <c r="AS227" s="250" t="s">
        <v>6</v>
      </c>
      <c r="AT227" s="250" t="s">
        <v>184</v>
      </c>
      <c r="AU227" s="250" t="s">
        <v>184</v>
      </c>
      <c r="AV227" s="250" t="s">
        <v>1305</v>
      </c>
      <c r="AW227" s="250" t="s">
        <v>1782</v>
      </c>
      <c r="AX227" s="250" t="s">
        <v>118</v>
      </c>
      <c r="AY227" s="250" t="s">
        <v>6</v>
      </c>
      <c r="AZ227" s="250" t="s">
        <v>6</v>
      </c>
      <c r="BA227" s="250" t="s">
        <v>381</v>
      </c>
      <c r="BB227" s="250" t="s">
        <v>119</v>
      </c>
      <c r="BC227" s="250" t="s">
        <v>384</v>
      </c>
      <c r="BD227" s="250" t="s">
        <v>119</v>
      </c>
      <c r="BE227" s="250" t="s">
        <v>6</v>
      </c>
      <c r="BF227" s="250" t="s">
        <v>6</v>
      </c>
      <c r="BG227" s="250" t="s">
        <v>6</v>
      </c>
      <c r="BH227" s="250" t="s">
        <v>6</v>
      </c>
      <c r="BI227" s="250" t="s">
        <v>6</v>
      </c>
      <c r="BJ227" s="250" t="s">
        <v>6</v>
      </c>
      <c r="BK227" s="252" t="s">
        <v>6</v>
      </c>
      <c r="BL227" s="250" t="s">
        <v>6</v>
      </c>
      <c r="BM227" s="250" t="s">
        <v>40</v>
      </c>
      <c r="BN227" s="250" t="s">
        <v>118</v>
      </c>
      <c r="BO227" s="250" t="s">
        <v>13</v>
      </c>
      <c r="BP227" s="250" t="s">
        <v>13</v>
      </c>
      <c r="BQ227" s="250" t="s">
        <v>160</v>
      </c>
      <c r="BR227" s="250" t="s">
        <v>118</v>
      </c>
      <c r="BS227" s="250" t="s">
        <v>40</v>
      </c>
      <c r="BT227" s="250" t="s">
        <v>118</v>
      </c>
      <c r="BU227" s="262" t="s">
        <v>6</v>
      </c>
      <c r="BV227" s="250" t="s">
        <v>6</v>
      </c>
      <c r="BW227" s="250" t="s">
        <v>6</v>
      </c>
      <c r="BX227" s="250" t="s">
        <v>6</v>
      </c>
      <c r="BY227" s="250" t="s">
        <v>173</v>
      </c>
      <c r="BZ227" s="250" t="s">
        <v>118</v>
      </c>
      <c r="CA227" s="244" t="s">
        <v>184</v>
      </c>
      <c r="CB227" s="244" t="s">
        <v>763</v>
      </c>
      <c r="CC227" s="244" t="s">
        <v>764</v>
      </c>
      <c r="CD227" s="244" t="s">
        <v>118</v>
      </c>
    </row>
    <row r="228" spans="1:82" s="244" customFormat="1" ht="31" x14ac:dyDescent="0.35">
      <c r="A228" s="259" t="s">
        <v>1801</v>
      </c>
      <c r="B228" s="259" t="s">
        <v>2880</v>
      </c>
      <c r="C228" s="259" t="s">
        <v>1540</v>
      </c>
      <c r="D228" s="259" t="s">
        <v>1718</v>
      </c>
      <c r="E228" s="256" t="s">
        <v>304</v>
      </c>
      <c r="F228" s="244" t="s">
        <v>2674</v>
      </c>
      <c r="G228" s="244" t="s">
        <v>1787</v>
      </c>
      <c r="H228" s="244" t="s">
        <v>2083</v>
      </c>
      <c r="I228" s="244" t="str">
        <f>IF(H228="","",VLOOKUP(H228,'Cost Categories'!$A$1:$B$66,2,FALSE))</f>
        <v>Recurring services</v>
      </c>
      <c r="J228" s="244" t="s">
        <v>1757</v>
      </c>
      <c r="K228" s="244" t="str">
        <f>IF(J228="","",VLOOKUP(J228,'Cost Categories'!$A$70:$B$85,2,FALSE))</f>
        <v>Personnel</v>
      </c>
      <c r="L228" s="244" t="s">
        <v>2083</v>
      </c>
      <c r="M228" s="244" t="str">
        <f>IF(L228="","",VLOOKUP(L228,'Cost Categories'!$A$112:$B$133,2,FALSE))</f>
        <v>Ancillary</v>
      </c>
      <c r="N228" s="256" t="s">
        <v>3368</v>
      </c>
      <c r="O228" s="260" t="s">
        <v>13</v>
      </c>
      <c r="P228" s="256" t="s">
        <v>3369</v>
      </c>
      <c r="Q228" s="253" t="s">
        <v>3372</v>
      </c>
      <c r="R228" s="253" t="s">
        <v>13</v>
      </c>
      <c r="S228" s="244" t="s">
        <v>111</v>
      </c>
      <c r="T228" s="244" t="s">
        <v>1780</v>
      </c>
      <c r="U228" s="244" t="s">
        <v>1087</v>
      </c>
      <c r="V228" s="244" t="s">
        <v>1309</v>
      </c>
      <c r="W228" s="244" t="s">
        <v>217</v>
      </c>
      <c r="X228" s="246">
        <v>2.25</v>
      </c>
      <c r="Y228" s="246" t="s">
        <v>6</v>
      </c>
      <c r="Z228" s="246" t="s">
        <v>6</v>
      </c>
      <c r="AA228" s="246" t="s">
        <v>6</v>
      </c>
      <c r="AB228" s="246" t="s">
        <v>6</v>
      </c>
      <c r="AC228" s="246" t="s">
        <v>6</v>
      </c>
      <c r="AD228" s="246" t="s">
        <v>6</v>
      </c>
      <c r="AE228" s="348">
        <v>20</v>
      </c>
      <c r="AF228" s="348" t="s">
        <v>20</v>
      </c>
      <c r="AG228" s="244" t="s">
        <v>6</v>
      </c>
      <c r="AI228" s="246" t="s">
        <v>6</v>
      </c>
      <c r="AJ228" s="257" t="s">
        <v>6</v>
      </c>
      <c r="AK228" s="246" t="s">
        <v>6</v>
      </c>
      <c r="AL228" s="246" t="s">
        <v>6</v>
      </c>
      <c r="AM228" s="246" t="s">
        <v>6</v>
      </c>
      <c r="AN228" s="258">
        <v>16791</v>
      </c>
      <c r="AO228" s="258">
        <v>17</v>
      </c>
      <c r="AP228" s="244" t="s">
        <v>1781</v>
      </c>
      <c r="AQ228" s="244" t="s">
        <v>184</v>
      </c>
      <c r="AR228" s="250" t="s">
        <v>6</v>
      </c>
      <c r="AS228" s="250" t="s">
        <v>6</v>
      </c>
      <c r="AT228" s="250" t="s">
        <v>184</v>
      </c>
      <c r="AU228" s="250" t="s">
        <v>184</v>
      </c>
      <c r="AV228" s="250" t="s">
        <v>1305</v>
      </c>
      <c r="AW228" s="250" t="s">
        <v>1782</v>
      </c>
      <c r="AX228" s="250" t="s">
        <v>118</v>
      </c>
      <c r="AY228" s="250" t="s">
        <v>6</v>
      </c>
      <c r="AZ228" s="250" t="s">
        <v>6</v>
      </c>
      <c r="BA228" s="250" t="s">
        <v>381</v>
      </c>
      <c r="BB228" s="250" t="s">
        <v>119</v>
      </c>
      <c r="BC228" s="250" t="s">
        <v>384</v>
      </c>
      <c r="BD228" s="250" t="s">
        <v>119</v>
      </c>
      <c r="BE228" s="250" t="s">
        <v>6</v>
      </c>
      <c r="BF228" s="250" t="s">
        <v>6</v>
      </c>
      <c r="BG228" s="250" t="s">
        <v>6</v>
      </c>
      <c r="BH228" s="250" t="s">
        <v>6</v>
      </c>
      <c r="BI228" s="250" t="s">
        <v>6</v>
      </c>
      <c r="BJ228" s="250" t="s">
        <v>6</v>
      </c>
      <c r="BK228" s="252" t="s">
        <v>6</v>
      </c>
      <c r="BL228" s="250" t="s">
        <v>6</v>
      </c>
      <c r="BM228" s="250" t="s">
        <v>40</v>
      </c>
      <c r="BN228" s="250" t="s">
        <v>118</v>
      </c>
      <c r="BO228" s="250" t="s">
        <v>13</v>
      </c>
      <c r="BP228" s="250" t="s">
        <v>13</v>
      </c>
      <c r="BQ228" s="250" t="s">
        <v>160</v>
      </c>
      <c r="BR228" s="250" t="s">
        <v>118</v>
      </c>
      <c r="BS228" s="250" t="s">
        <v>40</v>
      </c>
      <c r="BT228" s="250" t="s">
        <v>118</v>
      </c>
      <c r="BU228" s="262" t="s">
        <v>6</v>
      </c>
      <c r="BV228" s="250" t="s">
        <v>6</v>
      </c>
      <c r="BW228" s="250" t="s">
        <v>6</v>
      </c>
      <c r="BX228" s="250" t="s">
        <v>6</v>
      </c>
      <c r="BY228" s="250" t="s">
        <v>173</v>
      </c>
      <c r="BZ228" s="250" t="s">
        <v>118</v>
      </c>
      <c r="CA228" s="244" t="s">
        <v>184</v>
      </c>
      <c r="CB228" s="244" t="s">
        <v>763</v>
      </c>
      <c r="CC228" s="244" t="s">
        <v>764</v>
      </c>
      <c r="CD228" s="244" t="s">
        <v>118</v>
      </c>
    </row>
    <row r="229" spans="1:82" s="244" customFormat="1" ht="31" x14ac:dyDescent="0.35">
      <c r="A229" s="259" t="s">
        <v>1801</v>
      </c>
      <c r="B229" s="259" t="s">
        <v>2880</v>
      </c>
      <c r="C229" s="259" t="s">
        <v>1561</v>
      </c>
      <c r="D229" s="259" t="s">
        <v>1718</v>
      </c>
      <c r="E229" s="256" t="s">
        <v>304</v>
      </c>
      <c r="F229" s="244" t="s">
        <v>2674</v>
      </c>
      <c r="G229" s="244" t="s">
        <v>1788</v>
      </c>
      <c r="H229" s="244" t="s">
        <v>1318</v>
      </c>
      <c r="I229" s="244" t="str">
        <f>IF(H229="","",VLOOKUP(H229,'Cost Categories'!$A$1:$B$66,2,FALSE))</f>
        <v>Recurring services</v>
      </c>
      <c r="J229" s="244" t="s">
        <v>3297</v>
      </c>
      <c r="K229" s="244" t="str">
        <f>IF(J229="","",VLOOKUP(J229,'Cost Categories'!$A$70:$B$85,2,FALSE))</f>
        <v>Mixed</v>
      </c>
      <c r="L229" s="244" t="s">
        <v>3423</v>
      </c>
      <c r="M229" s="244" t="str">
        <f>IF(L229="","",VLOOKUP(L229,'Cost Categories'!$A$112:$B$133,2,FALSE))</f>
        <v>Operational</v>
      </c>
      <c r="N229" s="256" t="s">
        <v>3368</v>
      </c>
      <c r="O229" s="260" t="s">
        <v>13</v>
      </c>
      <c r="P229" s="256" t="s">
        <v>3370</v>
      </c>
      <c r="Q229" s="253" t="s">
        <v>3372</v>
      </c>
      <c r="R229" s="253" t="s">
        <v>13</v>
      </c>
      <c r="S229" s="244" t="s">
        <v>111</v>
      </c>
      <c r="T229" s="244" t="s">
        <v>1780</v>
      </c>
      <c r="U229" s="244" t="s">
        <v>1087</v>
      </c>
      <c r="V229" s="244" t="s">
        <v>1309</v>
      </c>
      <c r="W229" s="244" t="s">
        <v>217</v>
      </c>
      <c r="X229" s="246">
        <v>1.67</v>
      </c>
      <c r="Y229" s="246" t="s">
        <v>6</v>
      </c>
      <c r="Z229" s="246" t="s">
        <v>6</v>
      </c>
      <c r="AA229" s="246" t="s">
        <v>6</v>
      </c>
      <c r="AB229" s="246" t="s">
        <v>6</v>
      </c>
      <c r="AC229" s="246" t="s">
        <v>6</v>
      </c>
      <c r="AD229" s="246" t="s">
        <v>6</v>
      </c>
      <c r="AE229" s="348">
        <v>20</v>
      </c>
      <c r="AF229" s="348" t="s">
        <v>20</v>
      </c>
      <c r="AG229" s="244" t="s">
        <v>6</v>
      </c>
      <c r="AI229" s="246" t="s">
        <v>6</v>
      </c>
      <c r="AJ229" s="257" t="s">
        <v>6</v>
      </c>
      <c r="AK229" s="246" t="s">
        <v>6</v>
      </c>
      <c r="AL229" s="246" t="s">
        <v>6</v>
      </c>
      <c r="AM229" s="246" t="s">
        <v>6</v>
      </c>
      <c r="AN229" s="258">
        <v>16791</v>
      </c>
      <c r="AO229" s="258">
        <v>17</v>
      </c>
      <c r="AP229" s="244" t="s">
        <v>1781</v>
      </c>
      <c r="AQ229" s="244" t="s">
        <v>184</v>
      </c>
      <c r="AR229" s="250" t="s">
        <v>6</v>
      </c>
      <c r="AS229" s="250" t="s">
        <v>6</v>
      </c>
      <c r="AT229" s="250" t="s">
        <v>184</v>
      </c>
      <c r="AU229" s="250" t="s">
        <v>184</v>
      </c>
      <c r="AV229" s="250" t="s">
        <v>1305</v>
      </c>
      <c r="AW229" s="250" t="s">
        <v>1782</v>
      </c>
      <c r="AX229" s="250" t="s">
        <v>118</v>
      </c>
      <c r="AY229" s="250" t="s">
        <v>6</v>
      </c>
      <c r="AZ229" s="250" t="s">
        <v>6</v>
      </c>
      <c r="BA229" s="250" t="s">
        <v>381</v>
      </c>
      <c r="BB229" s="250" t="s">
        <v>119</v>
      </c>
      <c r="BC229" s="250" t="s">
        <v>384</v>
      </c>
      <c r="BD229" s="250" t="s">
        <v>119</v>
      </c>
      <c r="BE229" s="250" t="s">
        <v>6</v>
      </c>
      <c r="BF229" s="250" t="s">
        <v>6</v>
      </c>
      <c r="BG229" s="250" t="s">
        <v>6</v>
      </c>
      <c r="BH229" s="250" t="s">
        <v>6</v>
      </c>
      <c r="BI229" s="250" t="s">
        <v>6</v>
      </c>
      <c r="BJ229" s="250" t="s">
        <v>6</v>
      </c>
      <c r="BK229" s="252" t="s">
        <v>6</v>
      </c>
      <c r="BL229" s="250" t="s">
        <v>6</v>
      </c>
      <c r="BM229" s="250" t="s">
        <v>40</v>
      </c>
      <c r="BN229" s="250" t="s">
        <v>118</v>
      </c>
      <c r="BO229" s="250" t="s">
        <v>13</v>
      </c>
      <c r="BP229" s="250" t="s">
        <v>13</v>
      </c>
      <c r="BQ229" s="250" t="s">
        <v>160</v>
      </c>
      <c r="BR229" s="250" t="s">
        <v>118</v>
      </c>
      <c r="BS229" s="250" t="s">
        <v>40</v>
      </c>
      <c r="BT229" s="250" t="s">
        <v>118</v>
      </c>
      <c r="BU229" s="262" t="s">
        <v>6</v>
      </c>
      <c r="BV229" s="250" t="s">
        <v>6</v>
      </c>
      <c r="BW229" s="250" t="s">
        <v>6</v>
      </c>
      <c r="BX229" s="250" t="s">
        <v>6</v>
      </c>
      <c r="BY229" s="250" t="s">
        <v>173</v>
      </c>
      <c r="BZ229" s="250" t="s">
        <v>118</v>
      </c>
      <c r="CA229" s="244" t="s">
        <v>184</v>
      </c>
      <c r="CB229" s="244" t="s">
        <v>763</v>
      </c>
      <c r="CC229" s="244" t="s">
        <v>764</v>
      </c>
      <c r="CD229" s="244" t="s">
        <v>118</v>
      </c>
    </row>
    <row r="230" spans="1:82" s="244" customFormat="1" ht="31" x14ac:dyDescent="0.35">
      <c r="A230" s="259" t="s">
        <v>1801</v>
      </c>
      <c r="B230" s="259" t="s">
        <v>2880</v>
      </c>
      <c r="C230" s="259" t="s">
        <v>1567</v>
      </c>
      <c r="D230" s="259" t="s">
        <v>1718</v>
      </c>
      <c r="E230" s="256" t="s">
        <v>304</v>
      </c>
      <c r="F230" s="244" t="s">
        <v>2674</v>
      </c>
      <c r="G230" s="244" t="s">
        <v>3</v>
      </c>
      <c r="H230" s="244" t="s">
        <v>3</v>
      </c>
      <c r="I230" s="244" t="str">
        <f>IF(H230="","",VLOOKUP(H230,'Cost Categories'!$A$1:$B$66,2,FALSE))</f>
        <v>Recurring services</v>
      </c>
      <c r="J230" s="244" t="s">
        <v>3297</v>
      </c>
      <c r="K230" s="244" t="str">
        <f>IF(J230="","",VLOOKUP(J230,'Cost Categories'!$A$70:$B$85,2,FALSE))</f>
        <v>Mixed</v>
      </c>
      <c r="L230" s="244" t="s">
        <v>3</v>
      </c>
      <c r="M230" s="244" t="str">
        <f>IF(L230="","",VLOOKUP(L230,'Cost Categories'!$A$112:$B$133,2,FALSE))</f>
        <v>Operational</v>
      </c>
      <c r="N230" s="256" t="s">
        <v>3368</v>
      </c>
      <c r="O230" s="260" t="s">
        <v>13</v>
      </c>
      <c r="P230" s="256" t="s">
        <v>3369</v>
      </c>
      <c r="Q230" s="253" t="s">
        <v>3372</v>
      </c>
      <c r="R230" s="253" t="s">
        <v>13</v>
      </c>
      <c r="S230" s="244" t="s">
        <v>111</v>
      </c>
      <c r="T230" s="244" t="s">
        <v>1780</v>
      </c>
      <c r="U230" s="244" t="s">
        <v>1087</v>
      </c>
      <c r="V230" s="244" t="s">
        <v>1309</v>
      </c>
      <c r="W230" s="244" t="s">
        <v>217</v>
      </c>
      <c r="X230" s="246">
        <v>0.85</v>
      </c>
      <c r="Y230" s="246" t="s">
        <v>6</v>
      </c>
      <c r="Z230" s="246" t="s">
        <v>6</v>
      </c>
      <c r="AA230" s="246" t="s">
        <v>6</v>
      </c>
      <c r="AB230" s="246" t="s">
        <v>6</v>
      </c>
      <c r="AC230" s="246" t="s">
        <v>6</v>
      </c>
      <c r="AD230" s="246" t="s">
        <v>6</v>
      </c>
      <c r="AE230" s="348">
        <v>20</v>
      </c>
      <c r="AF230" s="348" t="s">
        <v>20</v>
      </c>
      <c r="AG230" s="244" t="s">
        <v>6</v>
      </c>
      <c r="AI230" s="246" t="s">
        <v>6</v>
      </c>
      <c r="AJ230" s="257" t="s">
        <v>6</v>
      </c>
      <c r="AK230" s="246" t="s">
        <v>6</v>
      </c>
      <c r="AL230" s="246" t="s">
        <v>6</v>
      </c>
      <c r="AM230" s="246" t="s">
        <v>6</v>
      </c>
      <c r="AN230" s="258">
        <v>16791</v>
      </c>
      <c r="AO230" s="258">
        <v>17</v>
      </c>
      <c r="AP230" s="244" t="s">
        <v>1781</v>
      </c>
      <c r="AQ230" s="244" t="s">
        <v>184</v>
      </c>
      <c r="AR230" s="250" t="s">
        <v>6</v>
      </c>
      <c r="AS230" s="250" t="s">
        <v>6</v>
      </c>
      <c r="AT230" s="250" t="s">
        <v>184</v>
      </c>
      <c r="AU230" s="250" t="s">
        <v>184</v>
      </c>
      <c r="AV230" s="250" t="s">
        <v>1305</v>
      </c>
      <c r="AW230" s="250" t="s">
        <v>1782</v>
      </c>
      <c r="AX230" s="250" t="s">
        <v>118</v>
      </c>
      <c r="AY230" s="250" t="s">
        <v>1789</v>
      </c>
      <c r="AZ230" s="250" t="s">
        <v>118</v>
      </c>
      <c r="BA230" s="250" t="s">
        <v>381</v>
      </c>
      <c r="BB230" s="250" t="s">
        <v>119</v>
      </c>
      <c r="BC230" s="250" t="s">
        <v>384</v>
      </c>
      <c r="BD230" s="250" t="s">
        <v>119</v>
      </c>
      <c r="BE230" s="250" t="s">
        <v>6</v>
      </c>
      <c r="BF230" s="250" t="s">
        <v>6</v>
      </c>
      <c r="BG230" s="250" t="s">
        <v>6</v>
      </c>
      <c r="BH230" s="250" t="s">
        <v>6</v>
      </c>
      <c r="BI230" s="250" t="s">
        <v>6</v>
      </c>
      <c r="BJ230" s="250" t="s">
        <v>6</v>
      </c>
      <c r="BK230" s="252" t="s">
        <v>6</v>
      </c>
      <c r="BL230" s="250" t="s">
        <v>6</v>
      </c>
      <c r="BM230" s="250" t="s">
        <v>40</v>
      </c>
      <c r="BN230" s="250" t="s">
        <v>118</v>
      </c>
      <c r="BO230" s="250" t="s">
        <v>13</v>
      </c>
      <c r="BP230" s="250" t="s">
        <v>13</v>
      </c>
      <c r="BQ230" s="250" t="s">
        <v>160</v>
      </c>
      <c r="BR230" s="250" t="s">
        <v>118</v>
      </c>
      <c r="BS230" s="250" t="s">
        <v>40</v>
      </c>
      <c r="BT230" s="250" t="s">
        <v>118</v>
      </c>
      <c r="BU230" s="262" t="s">
        <v>6</v>
      </c>
      <c r="BV230" s="250" t="s">
        <v>6</v>
      </c>
      <c r="BW230" s="250" t="s">
        <v>6</v>
      </c>
      <c r="BX230" s="250" t="s">
        <v>6</v>
      </c>
      <c r="BY230" s="250" t="s">
        <v>173</v>
      </c>
      <c r="BZ230" s="250" t="s">
        <v>118</v>
      </c>
      <c r="CA230" s="244" t="s">
        <v>184</v>
      </c>
      <c r="CB230" s="244" t="s">
        <v>763</v>
      </c>
      <c r="CC230" s="244" t="s">
        <v>764</v>
      </c>
      <c r="CD230" s="244" t="s">
        <v>118</v>
      </c>
    </row>
    <row r="231" spans="1:82" s="244" customFormat="1" ht="31" x14ac:dyDescent="0.35">
      <c r="A231" s="259" t="s">
        <v>1801</v>
      </c>
      <c r="B231" s="259" t="s">
        <v>2880</v>
      </c>
      <c r="C231" s="259" t="s">
        <v>1571</v>
      </c>
      <c r="D231" s="259" t="s">
        <v>1718</v>
      </c>
      <c r="E231" s="256" t="s">
        <v>304</v>
      </c>
      <c r="F231" s="244" t="s">
        <v>2674</v>
      </c>
      <c r="G231" s="244" t="s">
        <v>1790</v>
      </c>
      <c r="H231" s="244" t="s">
        <v>368</v>
      </c>
      <c r="I231" s="244" t="str">
        <f>IF(H231="","",VLOOKUP(H231,'Cost Categories'!$A$1:$B$66,2,FALSE))</f>
        <v>Facility</v>
      </c>
      <c r="J231" s="244" t="s">
        <v>3285</v>
      </c>
      <c r="K231" s="244" t="str">
        <f>IF(J231="","",VLOOKUP(J231,'Cost Categories'!$A$70:$B$85,2,FALSE))</f>
        <v>Recurrent - other</v>
      </c>
      <c r="L231" s="244" t="s">
        <v>3324</v>
      </c>
      <c r="M231" s="244" t="str">
        <f>IF(L231="","",VLOOKUP(L231,'Cost Categories'!$A$112:$B$133,2,FALSE))</f>
        <v>Operational</v>
      </c>
      <c r="N231" s="256" t="s">
        <v>3368</v>
      </c>
      <c r="O231" s="260" t="s">
        <v>13</v>
      </c>
      <c r="P231" s="256" t="s">
        <v>3370</v>
      </c>
      <c r="Q231" s="253" t="s">
        <v>3372</v>
      </c>
      <c r="R231" s="253" t="s">
        <v>13</v>
      </c>
      <c r="S231" s="244" t="s">
        <v>111</v>
      </c>
      <c r="T231" s="244" t="s">
        <v>1780</v>
      </c>
      <c r="U231" s="244" t="s">
        <v>1087</v>
      </c>
      <c r="V231" s="244" t="s">
        <v>1309</v>
      </c>
      <c r="W231" s="244" t="s">
        <v>217</v>
      </c>
      <c r="X231" s="246">
        <v>4.03</v>
      </c>
      <c r="Y231" s="246" t="s">
        <v>6</v>
      </c>
      <c r="Z231" s="246" t="s">
        <v>6</v>
      </c>
      <c r="AA231" s="246" t="s">
        <v>6</v>
      </c>
      <c r="AB231" s="246" t="s">
        <v>6</v>
      </c>
      <c r="AC231" s="246" t="s">
        <v>6</v>
      </c>
      <c r="AD231" s="246" t="s">
        <v>6</v>
      </c>
      <c r="AE231" s="348">
        <v>20</v>
      </c>
      <c r="AF231" s="348" t="s">
        <v>20</v>
      </c>
      <c r="AG231" s="244" t="s">
        <v>6</v>
      </c>
      <c r="AI231" s="246" t="s">
        <v>6</v>
      </c>
      <c r="AJ231" s="257" t="s">
        <v>6</v>
      </c>
      <c r="AK231" s="246" t="s">
        <v>6</v>
      </c>
      <c r="AL231" s="246" t="s">
        <v>6</v>
      </c>
      <c r="AM231" s="246" t="s">
        <v>6</v>
      </c>
      <c r="AN231" s="258">
        <v>16791</v>
      </c>
      <c r="AO231" s="258">
        <v>17</v>
      </c>
      <c r="AP231" s="244" t="s">
        <v>1781</v>
      </c>
      <c r="AQ231" s="244" t="s">
        <v>184</v>
      </c>
      <c r="AR231" s="250" t="s">
        <v>6</v>
      </c>
      <c r="AS231" s="250" t="s">
        <v>6</v>
      </c>
      <c r="AT231" s="250" t="s">
        <v>184</v>
      </c>
      <c r="AU231" s="250" t="s">
        <v>184</v>
      </c>
      <c r="AV231" s="250" t="s">
        <v>1305</v>
      </c>
      <c r="AW231" s="250" t="s">
        <v>1782</v>
      </c>
      <c r="AX231" s="250" t="s">
        <v>118</v>
      </c>
      <c r="AY231" s="250" t="s">
        <v>6</v>
      </c>
      <c r="AZ231" s="250" t="s">
        <v>6</v>
      </c>
      <c r="BA231" s="250" t="s">
        <v>381</v>
      </c>
      <c r="BB231" s="250" t="s">
        <v>119</v>
      </c>
      <c r="BC231" s="250" t="s">
        <v>384</v>
      </c>
      <c r="BD231" s="250" t="s">
        <v>119</v>
      </c>
      <c r="BE231" s="250" t="s">
        <v>6</v>
      </c>
      <c r="BF231" s="250" t="s">
        <v>6</v>
      </c>
      <c r="BG231" s="250" t="s">
        <v>6</v>
      </c>
      <c r="BH231" s="250" t="s">
        <v>6</v>
      </c>
      <c r="BI231" s="250" t="s">
        <v>6</v>
      </c>
      <c r="BJ231" s="250" t="s">
        <v>6</v>
      </c>
      <c r="BK231" s="252" t="s">
        <v>6</v>
      </c>
      <c r="BL231" s="250" t="s">
        <v>6</v>
      </c>
      <c r="BM231" s="250" t="s">
        <v>40</v>
      </c>
      <c r="BN231" s="250" t="s">
        <v>118</v>
      </c>
      <c r="BO231" s="250" t="s">
        <v>13</v>
      </c>
      <c r="BP231" s="250" t="s">
        <v>13</v>
      </c>
      <c r="BQ231" s="250" t="s">
        <v>160</v>
      </c>
      <c r="BR231" s="250" t="s">
        <v>118</v>
      </c>
      <c r="BS231" s="250" t="s">
        <v>40</v>
      </c>
      <c r="BT231" s="250" t="s">
        <v>118</v>
      </c>
      <c r="BU231" s="262" t="s">
        <v>6</v>
      </c>
      <c r="BV231" s="250" t="s">
        <v>6</v>
      </c>
      <c r="BW231" s="250" t="s">
        <v>6</v>
      </c>
      <c r="BX231" s="250" t="s">
        <v>6</v>
      </c>
      <c r="BY231" s="250" t="s">
        <v>173</v>
      </c>
      <c r="BZ231" s="250" t="s">
        <v>118</v>
      </c>
      <c r="CA231" s="244" t="s">
        <v>184</v>
      </c>
      <c r="CB231" s="244" t="s">
        <v>763</v>
      </c>
      <c r="CC231" s="244" t="s">
        <v>764</v>
      </c>
      <c r="CD231" s="244" t="s">
        <v>118</v>
      </c>
    </row>
    <row r="232" spans="1:82" s="244" customFormat="1" ht="31" x14ac:dyDescent="0.35">
      <c r="A232" s="259" t="s">
        <v>1801</v>
      </c>
      <c r="B232" s="259" t="s">
        <v>2880</v>
      </c>
      <c r="C232" s="259" t="s">
        <v>1573</v>
      </c>
      <c r="D232" s="259" t="s">
        <v>1718</v>
      </c>
      <c r="E232" s="256" t="s">
        <v>304</v>
      </c>
      <c r="F232" s="244" t="s">
        <v>2674</v>
      </c>
      <c r="G232" s="244" t="s">
        <v>1791</v>
      </c>
      <c r="H232" s="244" t="s">
        <v>3350</v>
      </c>
      <c r="I232" s="244" t="str">
        <f>IF(H232="","",VLOOKUP(H232,'Cost Categories'!$A$1:$B$66,2,FALSE))</f>
        <v>Capital</v>
      </c>
      <c r="J232" s="244" t="s">
        <v>3276</v>
      </c>
      <c r="K232" s="244" t="str">
        <f>IF(J232="","",VLOOKUP(J232,'Cost Categories'!$A$70:$B$85,2,FALSE))</f>
        <v>Capital</v>
      </c>
      <c r="L232" s="244" t="s">
        <v>3324</v>
      </c>
      <c r="M232" s="244" t="str">
        <f>IF(L232="","",VLOOKUP(L232,'Cost Categories'!$A$112:$B$133,2,FALSE))</f>
        <v>Operational</v>
      </c>
      <c r="N232" s="256" t="s">
        <v>3368</v>
      </c>
      <c r="O232" s="260" t="s">
        <v>1245</v>
      </c>
      <c r="P232" s="256" t="s">
        <v>3370</v>
      </c>
      <c r="Q232" s="253" t="s">
        <v>3372</v>
      </c>
      <c r="R232" s="253" t="s">
        <v>13</v>
      </c>
      <c r="S232" s="244" t="s">
        <v>111</v>
      </c>
      <c r="T232" s="244" t="s">
        <v>1780</v>
      </c>
      <c r="U232" s="244" t="s">
        <v>1087</v>
      </c>
      <c r="V232" s="244" t="s">
        <v>1309</v>
      </c>
      <c r="W232" s="244" t="s">
        <v>217</v>
      </c>
      <c r="X232" s="246">
        <v>2.5099999999999998</v>
      </c>
      <c r="Y232" s="246" t="s">
        <v>6</v>
      </c>
      <c r="Z232" s="246" t="s">
        <v>6</v>
      </c>
      <c r="AA232" s="246" t="s">
        <v>6</v>
      </c>
      <c r="AB232" s="246" t="s">
        <v>6</v>
      </c>
      <c r="AC232" s="246" t="s">
        <v>6</v>
      </c>
      <c r="AD232" s="246" t="s">
        <v>6</v>
      </c>
      <c r="AE232" s="348">
        <v>20</v>
      </c>
      <c r="AF232" s="348" t="s">
        <v>20</v>
      </c>
      <c r="AG232" s="244" t="s">
        <v>6</v>
      </c>
      <c r="AI232" s="246" t="s">
        <v>6</v>
      </c>
      <c r="AJ232" s="257" t="s">
        <v>6</v>
      </c>
      <c r="AK232" s="246" t="s">
        <v>6</v>
      </c>
      <c r="AL232" s="246" t="s">
        <v>6</v>
      </c>
      <c r="AM232" s="246" t="s">
        <v>6</v>
      </c>
      <c r="AN232" s="258">
        <v>16791</v>
      </c>
      <c r="AO232" s="258">
        <v>17</v>
      </c>
      <c r="AP232" s="244" t="s">
        <v>1781</v>
      </c>
      <c r="AQ232" s="244" t="s">
        <v>184</v>
      </c>
      <c r="AR232" s="250" t="s">
        <v>6</v>
      </c>
      <c r="AS232" s="250" t="s">
        <v>6</v>
      </c>
      <c r="AT232" s="250" t="s">
        <v>184</v>
      </c>
      <c r="AU232" s="250" t="s">
        <v>184</v>
      </c>
      <c r="AV232" s="250" t="s">
        <v>1305</v>
      </c>
      <c r="AW232" s="250" t="s">
        <v>1782</v>
      </c>
      <c r="AX232" s="250" t="s">
        <v>118</v>
      </c>
      <c r="AY232" s="250" t="s">
        <v>1792</v>
      </c>
      <c r="AZ232" s="250" t="s">
        <v>118</v>
      </c>
      <c r="BA232" s="250" t="s">
        <v>381</v>
      </c>
      <c r="BB232" s="250" t="s">
        <v>119</v>
      </c>
      <c r="BC232" s="250" t="s">
        <v>384</v>
      </c>
      <c r="BD232" s="250" t="s">
        <v>119</v>
      </c>
      <c r="BE232" s="250" t="s">
        <v>6</v>
      </c>
      <c r="BF232" s="250" t="s">
        <v>6</v>
      </c>
      <c r="BG232" s="250" t="s">
        <v>6</v>
      </c>
      <c r="BH232" s="250" t="s">
        <v>6</v>
      </c>
      <c r="BI232" s="250" t="s">
        <v>6</v>
      </c>
      <c r="BJ232" s="250" t="s">
        <v>6</v>
      </c>
      <c r="BK232" s="250" t="s">
        <v>6</v>
      </c>
      <c r="BL232" s="250" t="s">
        <v>6</v>
      </c>
      <c r="BM232" s="250" t="s">
        <v>40</v>
      </c>
      <c r="BN232" s="250" t="s">
        <v>118</v>
      </c>
      <c r="BO232" s="250" t="s">
        <v>13</v>
      </c>
      <c r="BP232" s="250" t="s">
        <v>13</v>
      </c>
      <c r="BQ232" s="250" t="s">
        <v>160</v>
      </c>
      <c r="BR232" s="250" t="s">
        <v>118</v>
      </c>
      <c r="BS232" s="250" t="s">
        <v>40</v>
      </c>
      <c r="BT232" s="250" t="s">
        <v>118</v>
      </c>
      <c r="BU232" s="262" t="s">
        <v>6</v>
      </c>
      <c r="BV232" s="250" t="s">
        <v>6</v>
      </c>
      <c r="BW232" s="250" t="s">
        <v>6</v>
      </c>
      <c r="BX232" s="250" t="s">
        <v>6</v>
      </c>
      <c r="BY232" s="250" t="s">
        <v>173</v>
      </c>
      <c r="BZ232" s="250" t="s">
        <v>118</v>
      </c>
      <c r="CA232" s="244" t="s">
        <v>184</v>
      </c>
      <c r="CB232" s="244" t="s">
        <v>763</v>
      </c>
      <c r="CC232" s="244" t="s">
        <v>764</v>
      </c>
      <c r="CD232" s="244" t="s">
        <v>118</v>
      </c>
    </row>
    <row r="233" spans="1:82" s="244" customFormat="1" ht="31" x14ac:dyDescent="0.35">
      <c r="A233" s="259" t="s">
        <v>1801</v>
      </c>
      <c r="B233" s="259" t="s">
        <v>2880</v>
      </c>
      <c r="C233" s="259" t="s">
        <v>358</v>
      </c>
      <c r="D233" s="259" t="s">
        <v>1718</v>
      </c>
      <c r="E233" s="256" t="s">
        <v>304</v>
      </c>
      <c r="F233" s="244" t="s">
        <v>2674</v>
      </c>
      <c r="G233" s="244" t="s">
        <v>1793</v>
      </c>
      <c r="H233" s="244" t="s">
        <v>3420</v>
      </c>
      <c r="I233" s="244" t="str">
        <f>IF(H233="","",VLOOKUP(H233,'Cost Categories'!$A$1:$B$66,2,FALSE))</f>
        <v>Recurring Services</v>
      </c>
      <c r="J233" s="244" t="s">
        <v>3297</v>
      </c>
      <c r="K233" s="244" t="str">
        <f>IF(J233="","",VLOOKUP(J233,'Cost Categories'!$A$70:$B$85,2,FALSE))</f>
        <v>Mixed</v>
      </c>
      <c r="L233" s="244" t="s">
        <v>3317</v>
      </c>
      <c r="M233" s="244" t="str">
        <f>IF(L233="","",VLOOKUP(L233,'Cost Categories'!$A$112:$B$133,2,FALSE))</f>
        <v>Ancillary</v>
      </c>
      <c r="N233" s="256" t="s">
        <v>3368</v>
      </c>
      <c r="O233" s="260" t="s">
        <v>13</v>
      </c>
      <c r="P233" s="256" t="s">
        <v>3371</v>
      </c>
      <c r="Q233" s="253" t="s">
        <v>3372</v>
      </c>
      <c r="R233" s="253" t="s">
        <v>13</v>
      </c>
      <c r="S233" s="244" t="s">
        <v>111</v>
      </c>
      <c r="T233" s="244" t="s">
        <v>1780</v>
      </c>
      <c r="U233" s="244" t="s">
        <v>1087</v>
      </c>
      <c r="V233" s="244" t="s">
        <v>1309</v>
      </c>
      <c r="W233" s="244" t="s">
        <v>217</v>
      </c>
      <c r="X233" s="246">
        <v>0</v>
      </c>
      <c r="Y233" s="246" t="s">
        <v>6</v>
      </c>
      <c r="Z233" s="246" t="s">
        <v>6</v>
      </c>
      <c r="AA233" s="246" t="s">
        <v>6</v>
      </c>
      <c r="AB233" s="246" t="s">
        <v>6</v>
      </c>
      <c r="AC233" s="246" t="s">
        <v>6</v>
      </c>
      <c r="AD233" s="246" t="s">
        <v>6</v>
      </c>
      <c r="AE233" s="348">
        <v>20</v>
      </c>
      <c r="AF233" s="348" t="s">
        <v>20</v>
      </c>
      <c r="AG233" s="244" t="s">
        <v>6</v>
      </c>
      <c r="AI233" s="246" t="s">
        <v>6</v>
      </c>
      <c r="AJ233" s="257" t="s">
        <v>6</v>
      </c>
      <c r="AK233" s="246" t="s">
        <v>6</v>
      </c>
      <c r="AL233" s="246" t="s">
        <v>6</v>
      </c>
      <c r="AM233" s="246" t="s">
        <v>6</v>
      </c>
      <c r="AN233" s="258">
        <v>16791</v>
      </c>
      <c r="AO233" s="258">
        <v>17</v>
      </c>
      <c r="AP233" s="244" t="s">
        <v>1781</v>
      </c>
      <c r="AQ233" s="244" t="s">
        <v>184</v>
      </c>
      <c r="AR233" s="250" t="s">
        <v>6</v>
      </c>
      <c r="AS233" s="250" t="s">
        <v>6</v>
      </c>
      <c r="AT233" s="250" t="s">
        <v>184</v>
      </c>
      <c r="AU233" s="250" t="s">
        <v>184</v>
      </c>
      <c r="AV233" s="250" t="s">
        <v>1305</v>
      </c>
      <c r="AW233" s="250" t="s">
        <v>1782</v>
      </c>
      <c r="AX233" s="250" t="s">
        <v>118</v>
      </c>
      <c r="AY233" s="250" t="s">
        <v>6</v>
      </c>
      <c r="AZ233" s="250" t="s">
        <v>6</v>
      </c>
      <c r="BA233" s="250" t="s">
        <v>381</v>
      </c>
      <c r="BB233" s="250" t="s">
        <v>119</v>
      </c>
      <c r="BC233" s="250" t="s">
        <v>384</v>
      </c>
      <c r="BD233" s="250" t="s">
        <v>119</v>
      </c>
      <c r="BE233" s="250" t="s">
        <v>6</v>
      </c>
      <c r="BF233" s="250" t="s">
        <v>6</v>
      </c>
      <c r="BG233" s="250" t="s">
        <v>6</v>
      </c>
      <c r="BH233" s="250" t="s">
        <v>6</v>
      </c>
      <c r="BI233" s="250" t="s">
        <v>6</v>
      </c>
      <c r="BJ233" s="250" t="s">
        <v>6</v>
      </c>
      <c r="BK233" s="250" t="s">
        <v>6</v>
      </c>
      <c r="BL233" s="250" t="s">
        <v>6</v>
      </c>
      <c r="BM233" s="250" t="s">
        <v>40</v>
      </c>
      <c r="BN233" s="250" t="s">
        <v>118</v>
      </c>
      <c r="BO233" s="250" t="s">
        <v>13</v>
      </c>
      <c r="BP233" s="250" t="s">
        <v>13</v>
      </c>
      <c r="BQ233" s="250" t="s">
        <v>160</v>
      </c>
      <c r="BR233" s="250" t="s">
        <v>118</v>
      </c>
      <c r="BS233" s="250" t="s">
        <v>40</v>
      </c>
      <c r="BT233" s="250" t="s">
        <v>118</v>
      </c>
      <c r="BU233" s="262" t="s">
        <v>6</v>
      </c>
      <c r="BV233" s="250" t="s">
        <v>6</v>
      </c>
      <c r="BW233" s="250" t="s">
        <v>6</v>
      </c>
      <c r="BX233" s="250" t="s">
        <v>6</v>
      </c>
      <c r="BY233" s="250" t="s">
        <v>173</v>
      </c>
      <c r="BZ233" s="250" t="s">
        <v>118</v>
      </c>
      <c r="CA233" s="244" t="s">
        <v>184</v>
      </c>
      <c r="CB233" s="244" t="s">
        <v>763</v>
      </c>
      <c r="CC233" s="244" t="s">
        <v>764</v>
      </c>
      <c r="CD233" s="244" t="s">
        <v>118</v>
      </c>
    </row>
    <row r="234" spans="1:82" s="244" customFormat="1" ht="62" x14ac:dyDescent="0.35">
      <c r="A234" s="259" t="s">
        <v>1801</v>
      </c>
      <c r="B234" s="259" t="s">
        <v>2880</v>
      </c>
      <c r="C234" s="259" t="s">
        <v>1562</v>
      </c>
      <c r="D234" s="259" t="s">
        <v>1718</v>
      </c>
      <c r="E234" s="256" t="s">
        <v>304</v>
      </c>
      <c r="F234" s="244" t="s">
        <v>2674</v>
      </c>
      <c r="G234" s="244" t="s">
        <v>1794</v>
      </c>
      <c r="H234" s="244" t="s">
        <v>1632</v>
      </c>
      <c r="I234" s="244" t="str">
        <f>IF(H234="","",VLOOKUP(H234,'Cost Categories'!$A$1:$B$66,2,FALSE))</f>
        <v>Facility</v>
      </c>
      <c r="J234" s="244" t="s">
        <v>3297</v>
      </c>
      <c r="K234" s="244" t="str">
        <f>IF(J234="","",VLOOKUP(J234,'Cost Categories'!$A$70:$B$85,2,FALSE))</f>
        <v>Mixed</v>
      </c>
      <c r="L234" s="244" t="s">
        <v>3323</v>
      </c>
      <c r="M234" s="244" t="str">
        <f>IF(L234="","",VLOOKUP(L234,'Cost Categories'!$A$112:$B$133,2,FALSE))</f>
        <v>Operational</v>
      </c>
      <c r="N234" s="256" t="s">
        <v>3368</v>
      </c>
      <c r="O234" s="260" t="s">
        <v>13</v>
      </c>
      <c r="P234" s="256" t="s">
        <v>3370</v>
      </c>
      <c r="Q234" s="253" t="s">
        <v>3372</v>
      </c>
      <c r="R234" s="253" t="s">
        <v>13</v>
      </c>
      <c r="S234" s="244" t="s">
        <v>111</v>
      </c>
      <c r="T234" s="244" t="s">
        <v>1780</v>
      </c>
      <c r="U234" s="244" t="s">
        <v>1087</v>
      </c>
      <c r="V234" s="244" t="s">
        <v>1309</v>
      </c>
      <c r="W234" s="244" t="s">
        <v>217</v>
      </c>
      <c r="X234" s="246">
        <v>1.21</v>
      </c>
      <c r="Y234" s="246" t="s">
        <v>6</v>
      </c>
      <c r="Z234" s="246" t="s">
        <v>6</v>
      </c>
      <c r="AA234" s="246" t="s">
        <v>6</v>
      </c>
      <c r="AB234" s="246" t="s">
        <v>6</v>
      </c>
      <c r="AC234" s="246" t="s">
        <v>6</v>
      </c>
      <c r="AD234" s="246" t="s">
        <v>6</v>
      </c>
      <c r="AE234" s="348">
        <v>20</v>
      </c>
      <c r="AF234" s="348" t="s">
        <v>20</v>
      </c>
      <c r="AG234" s="244" t="s">
        <v>6</v>
      </c>
      <c r="AI234" s="246" t="s">
        <v>6</v>
      </c>
      <c r="AJ234" s="257" t="s">
        <v>6</v>
      </c>
      <c r="AK234" s="246" t="s">
        <v>6</v>
      </c>
      <c r="AL234" s="246" t="s">
        <v>6</v>
      </c>
      <c r="AM234" s="246" t="s">
        <v>6</v>
      </c>
      <c r="AN234" s="258">
        <v>16791</v>
      </c>
      <c r="AO234" s="258">
        <v>17</v>
      </c>
      <c r="AP234" s="244" t="s">
        <v>1781</v>
      </c>
      <c r="AQ234" s="244" t="s">
        <v>184</v>
      </c>
      <c r="AR234" s="250" t="s">
        <v>6</v>
      </c>
      <c r="AS234" s="250" t="s">
        <v>6</v>
      </c>
      <c r="AT234" s="250" t="s">
        <v>184</v>
      </c>
      <c r="AU234" s="250" t="s">
        <v>184</v>
      </c>
      <c r="AV234" s="250" t="s">
        <v>1305</v>
      </c>
      <c r="AW234" s="250" t="s">
        <v>1782</v>
      </c>
      <c r="AX234" s="250" t="s">
        <v>118</v>
      </c>
      <c r="AY234" s="250" t="s">
        <v>6</v>
      </c>
      <c r="AZ234" s="250" t="s">
        <v>6</v>
      </c>
      <c r="BA234" s="250" t="s">
        <v>381</v>
      </c>
      <c r="BB234" s="250" t="s">
        <v>119</v>
      </c>
      <c r="BC234" s="250" t="s">
        <v>384</v>
      </c>
      <c r="BD234" s="250" t="s">
        <v>119</v>
      </c>
      <c r="BE234" s="250" t="s">
        <v>6</v>
      </c>
      <c r="BF234" s="250" t="s">
        <v>6</v>
      </c>
      <c r="BG234" s="250" t="s">
        <v>6</v>
      </c>
      <c r="BH234" s="250" t="s">
        <v>6</v>
      </c>
      <c r="BI234" s="250" t="s">
        <v>6</v>
      </c>
      <c r="BJ234" s="250" t="s">
        <v>6</v>
      </c>
      <c r="BK234" s="250" t="s">
        <v>6</v>
      </c>
      <c r="BL234" s="250" t="s">
        <v>6</v>
      </c>
      <c r="BM234" s="250" t="s">
        <v>40</v>
      </c>
      <c r="BN234" s="250" t="s">
        <v>118</v>
      </c>
      <c r="BO234" s="250" t="s">
        <v>13</v>
      </c>
      <c r="BP234" s="250" t="s">
        <v>13</v>
      </c>
      <c r="BQ234" s="250" t="s">
        <v>160</v>
      </c>
      <c r="BR234" s="250" t="s">
        <v>118</v>
      </c>
      <c r="BS234" s="250" t="s">
        <v>40</v>
      </c>
      <c r="BT234" s="250" t="s">
        <v>118</v>
      </c>
      <c r="BU234" s="262" t="s">
        <v>6</v>
      </c>
      <c r="BV234" s="250" t="s">
        <v>6</v>
      </c>
      <c r="BW234" s="250" t="s">
        <v>6</v>
      </c>
      <c r="BX234" s="250" t="s">
        <v>6</v>
      </c>
      <c r="BY234" s="250" t="s">
        <v>173</v>
      </c>
      <c r="BZ234" s="250" t="s">
        <v>118</v>
      </c>
      <c r="CA234" s="244" t="s">
        <v>184</v>
      </c>
      <c r="CB234" s="244" t="s">
        <v>763</v>
      </c>
      <c r="CC234" s="244" t="s">
        <v>764</v>
      </c>
      <c r="CD234" s="244" t="s">
        <v>118</v>
      </c>
    </row>
    <row r="235" spans="1:82" s="244" customFormat="1" ht="31" x14ac:dyDescent="0.35">
      <c r="A235" s="259" t="s">
        <v>1801</v>
      </c>
      <c r="B235" s="259" t="s">
        <v>2880</v>
      </c>
      <c r="C235" s="259" t="s">
        <v>1718</v>
      </c>
      <c r="D235" s="259">
        <v>999</v>
      </c>
      <c r="E235" s="256" t="s">
        <v>304</v>
      </c>
      <c r="F235" s="244" t="s">
        <v>2674</v>
      </c>
      <c r="G235" s="244" t="s">
        <v>1802</v>
      </c>
      <c r="H235" s="244" t="s">
        <v>1578</v>
      </c>
      <c r="I235" s="244" t="str">
        <f>IF(H235="","",VLOOKUP(H235,'Cost Categories'!$A$1:$B$66,2,FALSE))</f>
        <v>Total</v>
      </c>
      <c r="J235" s="244" t="s">
        <v>3297</v>
      </c>
      <c r="K235" s="244" t="str">
        <f>IF(J235="","",VLOOKUP(J235,'Cost Categories'!$A$70:$B$85,2,FALSE))</f>
        <v>Mixed</v>
      </c>
      <c r="L235" s="244" t="s">
        <v>3297</v>
      </c>
      <c r="M235" s="244" t="str">
        <f>IF(L235="","",VLOOKUP(L235,'Cost Categories'!$A$112:$B$133,2,FALSE))</f>
        <v>Mixed</v>
      </c>
      <c r="N235" s="256" t="s">
        <v>3368</v>
      </c>
      <c r="O235" s="260" t="s">
        <v>13</v>
      </c>
      <c r="P235" s="256" t="s">
        <v>3416</v>
      </c>
      <c r="Q235" s="253" t="s">
        <v>3372</v>
      </c>
      <c r="R235" s="253" t="s">
        <v>13</v>
      </c>
      <c r="S235" s="244" t="s">
        <v>111</v>
      </c>
      <c r="T235" s="244" t="s">
        <v>1780</v>
      </c>
      <c r="U235" s="244" t="s">
        <v>1087</v>
      </c>
      <c r="V235" s="244" t="s">
        <v>1309</v>
      </c>
      <c r="W235" s="244" t="s">
        <v>217</v>
      </c>
      <c r="X235" s="246">
        <v>39.58</v>
      </c>
      <c r="Y235" s="246" t="s">
        <v>6</v>
      </c>
      <c r="Z235" s="246" t="s">
        <v>6</v>
      </c>
      <c r="AA235" s="246" t="s">
        <v>6</v>
      </c>
      <c r="AB235" s="246" t="s">
        <v>6</v>
      </c>
      <c r="AC235" s="246" t="s">
        <v>6</v>
      </c>
      <c r="AD235" s="246" t="s">
        <v>6</v>
      </c>
      <c r="AE235" s="348">
        <v>20</v>
      </c>
      <c r="AF235" s="348" t="s">
        <v>20</v>
      </c>
      <c r="AG235" s="244" t="s">
        <v>6</v>
      </c>
      <c r="AI235" s="246" t="s">
        <v>6</v>
      </c>
      <c r="AJ235" s="257" t="s">
        <v>6</v>
      </c>
      <c r="AK235" s="246" t="s">
        <v>6</v>
      </c>
      <c r="AL235" s="246" t="s">
        <v>6</v>
      </c>
      <c r="AM235" s="246" t="s">
        <v>6</v>
      </c>
      <c r="AN235" s="258">
        <v>16791</v>
      </c>
      <c r="AO235" s="258">
        <v>17</v>
      </c>
      <c r="AP235" s="244" t="s">
        <v>1796</v>
      </c>
      <c r="AQ235" s="244" t="s">
        <v>184</v>
      </c>
      <c r="AR235" s="250" t="s">
        <v>6</v>
      </c>
      <c r="AS235" s="250" t="s">
        <v>6</v>
      </c>
      <c r="AT235" s="250" t="s">
        <v>184</v>
      </c>
      <c r="AU235" s="250" t="s">
        <v>184</v>
      </c>
      <c r="AV235" s="250" t="s">
        <v>1305</v>
      </c>
      <c r="AW235" s="250" t="s">
        <v>1782</v>
      </c>
      <c r="AX235" s="250" t="s">
        <v>118</v>
      </c>
      <c r="AY235" s="250" t="s">
        <v>22</v>
      </c>
      <c r="AZ235" s="250" t="s">
        <v>118</v>
      </c>
      <c r="BA235" s="250" t="s">
        <v>381</v>
      </c>
      <c r="BB235" s="250" t="s">
        <v>119</v>
      </c>
      <c r="BC235" s="250" t="s">
        <v>384</v>
      </c>
      <c r="BD235" s="250" t="s">
        <v>119</v>
      </c>
      <c r="BE235" s="250" t="s">
        <v>6</v>
      </c>
      <c r="BF235" s="250" t="s">
        <v>6</v>
      </c>
      <c r="BG235" s="250" t="s">
        <v>6</v>
      </c>
      <c r="BH235" s="250" t="s">
        <v>6</v>
      </c>
      <c r="BI235" s="250" t="s">
        <v>6</v>
      </c>
      <c r="BJ235" s="250" t="s">
        <v>6</v>
      </c>
      <c r="BK235" s="250" t="s">
        <v>6</v>
      </c>
      <c r="BL235" s="250" t="s">
        <v>6</v>
      </c>
      <c r="BM235" s="250" t="s">
        <v>40</v>
      </c>
      <c r="BN235" s="250" t="s">
        <v>118</v>
      </c>
      <c r="BO235" s="250" t="s">
        <v>13</v>
      </c>
      <c r="BP235" s="250" t="s">
        <v>13</v>
      </c>
      <c r="BQ235" s="250" t="s">
        <v>160</v>
      </c>
      <c r="BR235" s="250" t="s">
        <v>118</v>
      </c>
      <c r="BS235" s="250" t="s">
        <v>40</v>
      </c>
      <c r="BT235" s="250" t="s">
        <v>118</v>
      </c>
      <c r="BU235" s="262" t="s">
        <v>6</v>
      </c>
      <c r="BV235" s="250" t="s">
        <v>6</v>
      </c>
      <c r="BW235" s="250" t="s">
        <v>6</v>
      </c>
      <c r="BX235" s="250" t="s">
        <v>6</v>
      </c>
      <c r="BY235" s="250" t="s">
        <v>173</v>
      </c>
      <c r="BZ235" s="250" t="s">
        <v>118</v>
      </c>
      <c r="CA235" s="244" t="s">
        <v>184</v>
      </c>
      <c r="CB235" s="244" t="s">
        <v>763</v>
      </c>
      <c r="CC235" s="244" t="s">
        <v>764</v>
      </c>
      <c r="CD235" s="244" t="s">
        <v>118</v>
      </c>
    </row>
    <row r="236" spans="1:82" s="244" customFormat="1" ht="31" x14ac:dyDescent="0.35">
      <c r="A236" s="259" t="s">
        <v>1803</v>
      </c>
      <c r="B236" s="259" t="s">
        <v>2880</v>
      </c>
      <c r="C236" s="259" t="s">
        <v>1538</v>
      </c>
      <c r="D236" s="259" t="s">
        <v>1718</v>
      </c>
      <c r="E236" s="256" t="s">
        <v>304</v>
      </c>
      <c r="F236" s="244" t="s">
        <v>2674</v>
      </c>
      <c r="G236" s="244" t="s">
        <v>1779</v>
      </c>
      <c r="H236" s="244" t="s">
        <v>3271</v>
      </c>
      <c r="I236" s="244" t="str">
        <f>IF(H236="","",VLOOKUP(H236,'Cost Categories'!$A$1:$B$66,2,FALSE))</f>
        <v>Personnel</v>
      </c>
      <c r="J236" s="244" t="s">
        <v>3271</v>
      </c>
      <c r="K236" s="244" t="str">
        <f>IF(J236="","",VLOOKUP(J236,'Cost Categories'!$A$70:$B$85,2,FALSE))</f>
        <v>Personnel</v>
      </c>
      <c r="L236" s="244" t="s">
        <v>3307</v>
      </c>
      <c r="M236" s="244" t="str">
        <f>IF(L236="","",VLOOKUP(L236,'Cost Categories'!$A$112:$B$133,2,FALSE))</f>
        <v>Primary service delivery</v>
      </c>
      <c r="N236" s="256" t="s">
        <v>3368</v>
      </c>
      <c r="O236" s="260" t="s">
        <v>13</v>
      </c>
      <c r="P236" s="256" t="s">
        <v>3369</v>
      </c>
      <c r="Q236" s="253" t="s">
        <v>3372</v>
      </c>
      <c r="R236" s="253" t="s">
        <v>13</v>
      </c>
      <c r="S236" s="244" t="s">
        <v>517</v>
      </c>
      <c r="T236" s="244" t="s">
        <v>1780</v>
      </c>
      <c r="U236" s="244" t="s">
        <v>1087</v>
      </c>
      <c r="V236" s="244" t="s">
        <v>1309</v>
      </c>
      <c r="W236" s="244" t="s">
        <v>217</v>
      </c>
      <c r="X236" s="246">
        <v>15.6</v>
      </c>
      <c r="Y236" s="246" t="s">
        <v>6</v>
      </c>
      <c r="Z236" s="246" t="s">
        <v>6</v>
      </c>
      <c r="AA236" s="246" t="s">
        <v>6</v>
      </c>
      <c r="AB236" s="246" t="s">
        <v>6</v>
      </c>
      <c r="AC236" s="246" t="s">
        <v>6</v>
      </c>
      <c r="AD236" s="246" t="s">
        <v>6</v>
      </c>
      <c r="AE236" s="348">
        <v>158</v>
      </c>
      <c r="AF236" s="348" t="s">
        <v>20</v>
      </c>
      <c r="AG236" s="244" t="s">
        <v>6</v>
      </c>
      <c r="AI236" s="246" t="s">
        <v>6</v>
      </c>
      <c r="AJ236" s="257" t="s">
        <v>6</v>
      </c>
      <c r="AK236" s="246" t="s">
        <v>6</v>
      </c>
      <c r="AL236" s="246" t="s">
        <v>6</v>
      </c>
      <c r="AM236" s="246" t="s">
        <v>6</v>
      </c>
      <c r="AN236" s="258">
        <v>39703</v>
      </c>
      <c r="AO236" s="258">
        <v>17</v>
      </c>
      <c r="AP236" s="244" t="s">
        <v>1781</v>
      </c>
      <c r="AQ236" s="244" t="s">
        <v>184</v>
      </c>
      <c r="AR236" s="250" t="s">
        <v>6</v>
      </c>
      <c r="AS236" s="250" t="s">
        <v>6</v>
      </c>
      <c r="AT236" s="250" t="s">
        <v>184</v>
      </c>
      <c r="AU236" s="250" t="s">
        <v>184</v>
      </c>
      <c r="AV236" s="250" t="s">
        <v>1305</v>
      </c>
      <c r="AW236" s="250" t="s">
        <v>1782</v>
      </c>
      <c r="AX236" s="250" t="s">
        <v>118</v>
      </c>
      <c r="AY236" s="250" t="s">
        <v>1783</v>
      </c>
      <c r="AZ236" s="250" t="s">
        <v>118</v>
      </c>
      <c r="BA236" s="250" t="s">
        <v>381</v>
      </c>
      <c r="BB236" s="250" t="s">
        <v>119</v>
      </c>
      <c r="BC236" s="250" t="s">
        <v>383</v>
      </c>
      <c r="BD236" s="250" t="s">
        <v>119</v>
      </c>
      <c r="BE236" s="250" t="s">
        <v>6</v>
      </c>
      <c r="BF236" s="250" t="s">
        <v>6</v>
      </c>
      <c r="BG236" s="250" t="s">
        <v>6</v>
      </c>
      <c r="BH236" s="250" t="s">
        <v>6</v>
      </c>
      <c r="BI236" s="250" t="s">
        <v>6</v>
      </c>
      <c r="BJ236" s="250" t="s">
        <v>6</v>
      </c>
      <c r="BK236" s="250" t="s">
        <v>6</v>
      </c>
      <c r="BL236" s="250" t="s">
        <v>6</v>
      </c>
      <c r="BM236" s="250" t="s">
        <v>40</v>
      </c>
      <c r="BN236" s="250" t="s">
        <v>118</v>
      </c>
      <c r="BO236" s="250" t="s">
        <v>13</v>
      </c>
      <c r="BP236" s="250" t="s">
        <v>13</v>
      </c>
      <c r="BQ236" s="250" t="s">
        <v>160</v>
      </c>
      <c r="BR236" s="250" t="s">
        <v>118</v>
      </c>
      <c r="BS236" s="250" t="s">
        <v>40</v>
      </c>
      <c r="BT236" s="250" t="s">
        <v>118</v>
      </c>
      <c r="BU236" s="262" t="s">
        <v>6</v>
      </c>
      <c r="BV236" s="250" t="s">
        <v>6</v>
      </c>
      <c r="BW236" s="250" t="s">
        <v>6</v>
      </c>
      <c r="BX236" s="250" t="s">
        <v>6</v>
      </c>
      <c r="BY236" s="250" t="s">
        <v>173</v>
      </c>
      <c r="BZ236" s="250" t="s">
        <v>118</v>
      </c>
      <c r="CA236" s="244" t="s">
        <v>184</v>
      </c>
      <c r="CB236" s="244" t="s">
        <v>763</v>
      </c>
      <c r="CC236" s="244" t="s">
        <v>764</v>
      </c>
      <c r="CD236" s="244" t="s">
        <v>118</v>
      </c>
    </row>
    <row r="237" spans="1:82" s="244" customFormat="1" ht="31" x14ac:dyDescent="0.35">
      <c r="A237" s="259" t="s">
        <v>1803</v>
      </c>
      <c r="B237" s="259" t="s">
        <v>2880</v>
      </c>
      <c r="C237" s="259" t="s">
        <v>1548</v>
      </c>
      <c r="D237" s="259" t="s">
        <v>1718</v>
      </c>
      <c r="E237" s="256" t="s">
        <v>304</v>
      </c>
      <c r="F237" s="244" t="s">
        <v>2674</v>
      </c>
      <c r="G237" s="244" t="s">
        <v>1784</v>
      </c>
      <c r="H237" s="244" t="s">
        <v>3353</v>
      </c>
      <c r="I237" s="244" t="str">
        <f>IF(H237="","",VLOOKUP(H237,'Cost Categories'!$A$1:$B$66,2,FALSE))</f>
        <v>Personnel</v>
      </c>
      <c r="J237" s="244" t="s">
        <v>1757</v>
      </c>
      <c r="K237" s="244" t="str">
        <f>IF(J237="","",VLOOKUP(J237,'Cost Categories'!$A$70:$B$85,2,FALSE))</f>
        <v>Personnel</v>
      </c>
      <c r="L237" s="244" t="s">
        <v>3324</v>
      </c>
      <c r="M237" s="244" t="str">
        <f>IF(L237="","",VLOOKUP(L237,'Cost Categories'!$A$112:$B$133,2,FALSE))</f>
        <v>Operational</v>
      </c>
      <c r="N237" s="256" t="s">
        <v>3368</v>
      </c>
      <c r="O237" s="260" t="s">
        <v>13</v>
      </c>
      <c r="P237" s="256" t="s">
        <v>3369</v>
      </c>
      <c r="Q237" s="253" t="s">
        <v>3372</v>
      </c>
      <c r="R237" s="253" t="s">
        <v>13</v>
      </c>
      <c r="S237" s="244" t="s">
        <v>111</v>
      </c>
      <c r="T237" s="244" t="s">
        <v>1780</v>
      </c>
      <c r="U237" s="244" t="s">
        <v>1087</v>
      </c>
      <c r="V237" s="244" t="s">
        <v>1309</v>
      </c>
      <c r="W237" s="244" t="s">
        <v>217</v>
      </c>
      <c r="X237" s="246">
        <v>13.3</v>
      </c>
      <c r="Y237" s="246" t="s">
        <v>6</v>
      </c>
      <c r="Z237" s="246" t="s">
        <v>6</v>
      </c>
      <c r="AA237" s="246" t="s">
        <v>6</v>
      </c>
      <c r="AB237" s="246" t="s">
        <v>6</v>
      </c>
      <c r="AC237" s="246" t="s">
        <v>6</v>
      </c>
      <c r="AD237" s="246" t="s">
        <v>6</v>
      </c>
      <c r="AE237" s="348">
        <v>158</v>
      </c>
      <c r="AF237" s="348" t="s">
        <v>20</v>
      </c>
      <c r="AG237" s="244" t="s">
        <v>6</v>
      </c>
      <c r="AI237" s="246" t="s">
        <v>6</v>
      </c>
      <c r="AJ237" s="257" t="s">
        <v>6</v>
      </c>
      <c r="AK237" s="246" t="s">
        <v>6</v>
      </c>
      <c r="AL237" s="246" t="s">
        <v>6</v>
      </c>
      <c r="AM237" s="246" t="s">
        <v>6</v>
      </c>
      <c r="AN237" s="258">
        <v>39703</v>
      </c>
      <c r="AO237" s="258">
        <v>17</v>
      </c>
      <c r="AP237" s="244" t="s">
        <v>1781</v>
      </c>
      <c r="AQ237" s="244" t="s">
        <v>184</v>
      </c>
      <c r="AR237" s="250" t="s">
        <v>6</v>
      </c>
      <c r="AS237" s="250" t="s">
        <v>6</v>
      </c>
      <c r="AT237" s="250" t="s">
        <v>184</v>
      </c>
      <c r="AU237" s="250" t="s">
        <v>184</v>
      </c>
      <c r="AV237" s="250" t="s">
        <v>1305</v>
      </c>
      <c r="AW237" s="250" t="s">
        <v>1782</v>
      </c>
      <c r="AX237" s="250" t="s">
        <v>118</v>
      </c>
      <c r="AY237" s="250" t="s">
        <v>6</v>
      </c>
      <c r="AZ237" s="250" t="s">
        <v>6</v>
      </c>
      <c r="BA237" s="250" t="s">
        <v>381</v>
      </c>
      <c r="BB237" s="250" t="s">
        <v>119</v>
      </c>
      <c r="BC237" s="250" t="s">
        <v>384</v>
      </c>
      <c r="BD237" s="250" t="s">
        <v>119</v>
      </c>
      <c r="BE237" s="250" t="s">
        <v>6</v>
      </c>
      <c r="BF237" s="250" t="s">
        <v>6</v>
      </c>
      <c r="BG237" s="250" t="s">
        <v>6</v>
      </c>
      <c r="BH237" s="250" t="s">
        <v>6</v>
      </c>
      <c r="BI237" s="250" t="s">
        <v>6</v>
      </c>
      <c r="BJ237" s="250" t="s">
        <v>6</v>
      </c>
      <c r="BK237" s="250" t="s">
        <v>6</v>
      </c>
      <c r="BL237" s="250" t="s">
        <v>6</v>
      </c>
      <c r="BM237" s="250" t="s">
        <v>40</v>
      </c>
      <c r="BN237" s="250" t="s">
        <v>118</v>
      </c>
      <c r="BO237" s="250" t="s">
        <v>13</v>
      </c>
      <c r="BP237" s="250" t="s">
        <v>13</v>
      </c>
      <c r="BQ237" s="250" t="s">
        <v>160</v>
      </c>
      <c r="BR237" s="250" t="s">
        <v>118</v>
      </c>
      <c r="BS237" s="250" t="s">
        <v>40</v>
      </c>
      <c r="BT237" s="250" t="s">
        <v>118</v>
      </c>
      <c r="BU237" s="262" t="s">
        <v>6</v>
      </c>
      <c r="BV237" s="250" t="s">
        <v>6</v>
      </c>
      <c r="BW237" s="250" t="s">
        <v>6</v>
      </c>
      <c r="BX237" s="250" t="s">
        <v>6</v>
      </c>
      <c r="BY237" s="250" t="s">
        <v>173</v>
      </c>
      <c r="BZ237" s="250" t="s">
        <v>118</v>
      </c>
      <c r="CA237" s="244" t="s">
        <v>184</v>
      </c>
      <c r="CB237" s="244" t="s">
        <v>763</v>
      </c>
      <c r="CC237" s="244" t="s">
        <v>764</v>
      </c>
      <c r="CD237" s="244" t="s">
        <v>118</v>
      </c>
    </row>
    <row r="238" spans="1:82" s="244" customFormat="1" ht="46.5" x14ac:dyDescent="0.35">
      <c r="A238" s="259" t="s">
        <v>1803</v>
      </c>
      <c r="B238" s="259" t="s">
        <v>2880</v>
      </c>
      <c r="C238" s="259" t="s">
        <v>356</v>
      </c>
      <c r="D238" s="259" t="s">
        <v>1718</v>
      </c>
      <c r="E238" s="256" t="s">
        <v>304</v>
      </c>
      <c r="F238" s="244" t="s">
        <v>2674</v>
      </c>
      <c r="G238" s="244" t="s">
        <v>1785</v>
      </c>
      <c r="H238" s="244" t="s">
        <v>407</v>
      </c>
      <c r="I238" s="244" t="str">
        <f>IF(H238="","",VLOOKUP(H238,'Cost Categories'!$A$1:$B$66,2,FALSE))</f>
        <v>Recurring goods</v>
      </c>
      <c r="J238" s="244" t="s">
        <v>3288</v>
      </c>
      <c r="K238" s="244" t="str">
        <f>IF(J238="","",VLOOKUP(J238,'Cost Categories'!$A$70:$B$85,2,FALSE))</f>
        <v>Recurrent - other</v>
      </c>
      <c r="L238" s="244" t="s">
        <v>3307</v>
      </c>
      <c r="M238" s="244" t="str">
        <f>IF(L238="","",VLOOKUP(L238,'Cost Categories'!$A$112:$B$133,2,FALSE))</f>
        <v>Primary service delivery</v>
      </c>
      <c r="N238" s="256" t="s">
        <v>3368</v>
      </c>
      <c r="O238" s="260" t="s">
        <v>1245</v>
      </c>
      <c r="P238" s="256" t="s">
        <v>3371</v>
      </c>
      <c r="Q238" s="253" t="s">
        <v>3372</v>
      </c>
      <c r="R238" s="253" t="s">
        <v>13</v>
      </c>
      <c r="S238" s="244" t="s">
        <v>111</v>
      </c>
      <c r="T238" s="244" t="s">
        <v>1780</v>
      </c>
      <c r="U238" s="244" t="s">
        <v>1087</v>
      </c>
      <c r="V238" s="244" t="s">
        <v>1309</v>
      </c>
      <c r="W238" s="244" t="s">
        <v>217</v>
      </c>
      <c r="X238" s="246">
        <v>7.68</v>
      </c>
      <c r="Y238" s="246" t="s">
        <v>6</v>
      </c>
      <c r="Z238" s="246" t="s">
        <v>6</v>
      </c>
      <c r="AA238" s="246" t="s">
        <v>6</v>
      </c>
      <c r="AB238" s="246" t="s">
        <v>6</v>
      </c>
      <c r="AC238" s="246" t="s">
        <v>6</v>
      </c>
      <c r="AD238" s="246" t="s">
        <v>6</v>
      </c>
      <c r="AE238" s="348">
        <v>158</v>
      </c>
      <c r="AF238" s="348" t="s">
        <v>20</v>
      </c>
      <c r="AG238" s="244" t="s">
        <v>6</v>
      </c>
      <c r="AI238" s="246" t="s">
        <v>6</v>
      </c>
      <c r="AJ238" s="257" t="s">
        <v>6</v>
      </c>
      <c r="AK238" s="246" t="s">
        <v>6</v>
      </c>
      <c r="AL238" s="246" t="s">
        <v>6</v>
      </c>
      <c r="AM238" s="246" t="s">
        <v>6</v>
      </c>
      <c r="AN238" s="258">
        <v>39703</v>
      </c>
      <c r="AO238" s="258">
        <v>17</v>
      </c>
      <c r="AP238" s="244" t="s">
        <v>1781</v>
      </c>
      <c r="AQ238" s="244" t="s">
        <v>184</v>
      </c>
      <c r="AR238" s="250" t="s">
        <v>6</v>
      </c>
      <c r="AS238" s="250" t="s">
        <v>6</v>
      </c>
      <c r="AT238" s="250" t="s">
        <v>184</v>
      </c>
      <c r="AU238" s="250" t="s">
        <v>184</v>
      </c>
      <c r="AV238" s="250" t="s">
        <v>1305</v>
      </c>
      <c r="AW238" s="250" t="s">
        <v>1782</v>
      </c>
      <c r="AX238" s="250" t="s">
        <v>118</v>
      </c>
      <c r="AY238" s="250" t="s">
        <v>6</v>
      </c>
      <c r="AZ238" s="250" t="s">
        <v>6</v>
      </c>
      <c r="BA238" s="250" t="s">
        <v>381</v>
      </c>
      <c r="BB238" s="250" t="s">
        <v>119</v>
      </c>
      <c r="BC238" s="250" t="s">
        <v>384</v>
      </c>
      <c r="BD238" s="250" t="s">
        <v>119</v>
      </c>
      <c r="BE238" s="250" t="s">
        <v>6</v>
      </c>
      <c r="BF238" s="250" t="s">
        <v>6</v>
      </c>
      <c r="BG238" s="250" t="s">
        <v>6</v>
      </c>
      <c r="BH238" s="250" t="s">
        <v>6</v>
      </c>
      <c r="BI238" s="250" t="s">
        <v>6</v>
      </c>
      <c r="BJ238" s="250" t="s">
        <v>6</v>
      </c>
      <c r="BK238" s="250" t="s">
        <v>6</v>
      </c>
      <c r="BL238" s="250" t="s">
        <v>6</v>
      </c>
      <c r="BM238" s="250" t="s">
        <v>40</v>
      </c>
      <c r="BN238" s="250" t="s">
        <v>118</v>
      </c>
      <c r="BO238" s="250" t="s">
        <v>13</v>
      </c>
      <c r="BP238" s="250" t="s">
        <v>13</v>
      </c>
      <c r="BQ238" s="250" t="s">
        <v>160</v>
      </c>
      <c r="BR238" s="250" t="s">
        <v>118</v>
      </c>
      <c r="BS238" s="250" t="s">
        <v>40</v>
      </c>
      <c r="BT238" s="250" t="s">
        <v>118</v>
      </c>
      <c r="BU238" s="262" t="s">
        <v>6</v>
      </c>
      <c r="BV238" s="250" t="s">
        <v>6</v>
      </c>
      <c r="BW238" s="250" t="s">
        <v>6</v>
      </c>
      <c r="BX238" s="250" t="s">
        <v>6</v>
      </c>
      <c r="BY238" s="250" t="s">
        <v>173</v>
      </c>
      <c r="BZ238" s="250" t="s">
        <v>118</v>
      </c>
      <c r="CA238" s="244" t="s">
        <v>184</v>
      </c>
      <c r="CB238" s="244" t="s">
        <v>763</v>
      </c>
      <c r="CC238" s="244" t="s">
        <v>764</v>
      </c>
      <c r="CD238" s="244" t="s">
        <v>118</v>
      </c>
    </row>
    <row r="239" spans="1:82" s="244" customFormat="1" ht="62" x14ac:dyDescent="0.35">
      <c r="A239" s="259" t="s">
        <v>1803</v>
      </c>
      <c r="B239" s="259" t="s">
        <v>2880</v>
      </c>
      <c r="C239" s="259" t="s">
        <v>1555</v>
      </c>
      <c r="D239" s="259" t="s">
        <v>1718</v>
      </c>
      <c r="E239" s="256" t="s">
        <v>304</v>
      </c>
      <c r="F239" s="244" t="s">
        <v>2674</v>
      </c>
      <c r="G239" s="244" t="s">
        <v>1786</v>
      </c>
      <c r="H239" s="244" t="s">
        <v>408</v>
      </c>
      <c r="I239" s="244" t="str">
        <f>IF(H239="","",VLOOKUP(H239,'Cost Categories'!$A$1:$B$66,2,FALSE))</f>
        <v>Recurring goods</v>
      </c>
      <c r="J239" s="244" t="s">
        <v>3367</v>
      </c>
      <c r="K239" s="244" t="str">
        <f>IF(J239="","",VLOOKUP(J239,'Cost Categories'!$A$70:$B$85,2,FALSE))</f>
        <v>Recurrent - other</v>
      </c>
      <c r="L239" s="244" t="s">
        <v>3324</v>
      </c>
      <c r="M239" s="244" t="str">
        <f>IF(L239="","",VLOOKUP(L239,'Cost Categories'!$A$112:$B$133,2,FALSE))</f>
        <v>Operational</v>
      </c>
      <c r="N239" s="256" t="s">
        <v>3368</v>
      </c>
      <c r="O239" s="260" t="s">
        <v>3415</v>
      </c>
      <c r="P239" s="256" t="s">
        <v>3371</v>
      </c>
      <c r="Q239" s="253" t="s">
        <v>3372</v>
      </c>
      <c r="R239" s="253" t="s">
        <v>13</v>
      </c>
      <c r="S239" s="244" t="s">
        <v>111</v>
      </c>
      <c r="T239" s="244" t="s">
        <v>1780</v>
      </c>
      <c r="U239" s="244" t="s">
        <v>1087</v>
      </c>
      <c r="V239" s="244" t="s">
        <v>1309</v>
      </c>
      <c r="W239" s="244" t="s">
        <v>217</v>
      </c>
      <c r="X239" s="246">
        <v>0.06</v>
      </c>
      <c r="Y239" s="246" t="s">
        <v>6</v>
      </c>
      <c r="Z239" s="246" t="s">
        <v>6</v>
      </c>
      <c r="AA239" s="246" t="s">
        <v>6</v>
      </c>
      <c r="AB239" s="246" t="s">
        <v>6</v>
      </c>
      <c r="AC239" s="246" t="s">
        <v>6</v>
      </c>
      <c r="AD239" s="246" t="s">
        <v>6</v>
      </c>
      <c r="AE239" s="348">
        <v>158</v>
      </c>
      <c r="AF239" s="348" t="s">
        <v>20</v>
      </c>
      <c r="AG239" s="244" t="s">
        <v>6</v>
      </c>
      <c r="AI239" s="246" t="s">
        <v>6</v>
      </c>
      <c r="AJ239" s="257" t="s">
        <v>6</v>
      </c>
      <c r="AK239" s="246" t="s">
        <v>6</v>
      </c>
      <c r="AL239" s="246" t="s">
        <v>6</v>
      </c>
      <c r="AM239" s="246" t="s">
        <v>6</v>
      </c>
      <c r="AN239" s="258">
        <v>39703</v>
      </c>
      <c r="AO239" s="258">
        <v>17</v>
      </c>
      <c r="AP239" s="244" t="s">
        <v>1781</v>
      </c>
      <c r="AQ239" s="244" t="s">
        <v>184</v>
      </c>
      <c r="AR239" s="250" t="s">
        <v>6</v>
      </c>
      <c r="AS239" s="250" t="s">
        <v>6</v>
      </c>
      <c r="AT239" s="250" t="s">
        <v>184</v>
      </c>
      <c r="AU239" s="250" t="s">
        <v>184</v>
      </c>
      <c r="AV239" s="250" t="s">
        <v>1305</v>
      </c>
      <c r="AW239" s="250" t="s">
        <v>1782</v>
      </c>
      <c r="AX239" s="250" t="s">
        <v>118</v>
      </c>
      <c r="AY239" s="250" t="s">
        <v>6</v>
      </c>
      <c r="AZ239" s="250" t="s">
        <v>6</v>
      </c>
      <c r="BA239" s="250" t="s">
        <v>381</v>
      </c>
      <c r="BB239" s="250" t="s">
        <v>119</v>
      </c>
      <c r="BC239" s="250" t="s">
        <v>384</v>
      </c>
      <c r="BD239" s="250" t="s">
        <v>119</v>
      </c>
      <c r="BE239" s="250" t="s">
        <v>6</v>
      </c>
      <c r="BF239" s="250" t="s">
        <v>6</v>
      </c>
      <c r="BG239" s="250" t="s">
        <v>6</v>
      </c>
      <c r="BH239" s="250" t="s">
        <v>6</v>
      </c>
      <c r="BI239" s="250" t="s">
        <v>6</v>
      </c>
      <c r="BJ239" s="250" t="s">
        <v>6</v>
      </c>
      <c r="BK239" s="250" t="s">
        <v>6</v>
      </c>
      <c r="BL239" s="250" t="s">
        <v>6</v>
      </c>
      <c r="BM239" s="250" t="s">
        <v>40</v>
      </c>
      <c r="BN239" s="250" t="s">
        <v>118</v>
      </c>
      <c r="BO239" s="250" t="s">
        <v>13</v>
      </c>
      <c r="BP239" s="250" t="s">
        <v>13</v>
      </c>
      <c r="BQ239" s="250" t="s">
        <v>160</v>
      </c>
      <c r="BR239" s="250" t="s">
        <v>118</v>
      </c>
      <c r="BS239" s="250" t="s">
        <v>40</v>
      </c>
      <c r="BT239" s="250" t="s">
        <v>118</v>
      </c>
      <c r="BU239" s="262" t="s">
        <v>6</v>
      </c>
      <c r="BV239" s="250" t="s">
        <v>6</v>
      </c>
      <c r="BW239" s="250" t="s">
        <v>6</v>
      </c>
      <c r="BX239" s="250" t="s">
        <v>6</v>
      </c>
      <c r="BY239" s="250" t="s">
        <v>173</v>
      </c>
      <c r="BZ239" s="250" t="s">
        <v>118</v>
      </c>
      <c r="CA239" s="244" t="s">
        <v>184</v>
      </c>
      <c r="CB239" s="244" t="s">
        <v>763</v>
      </c>
      <c r="CC239" s="244" t="s">
        <v>764</v>
      </c>
      <c r="CD239" s="244" t="s">
        <v>118</v>
      </c>
    </row>
    <row r="240" spans="1:82" s="244" customFormat="1" ht="31" x14ac:dyDescent="0.35">
      <c r="A240" s="259" t="s">
        <v>1803</v>
      </c>
      <c r="B240" s="259" t="s">
        <v>2880</v>
      </c>
      <c r="C240" s="259" t="s">
        <v>1540</v>
      </c>
      <c r="D240" s="259" t="s">
        <v>1718</v>
      </c>
      <c r="E240" s="256" t="s">
        <v>304</v>
      </c>
      <c r="F240" s="244" t="s">
        <v>2674</v>
      </c>
      <c r="G240" s="244" t="s">
        <v>1787</v>
      </c>
      <c r="H240" s="244" t="s">
        <v>2083</v>
      </c>
      <c r="I240" s="244" t="str">
        <f>IF(H240="","",VLOOKUP(H240,'Cost Categories'!$A$1:$B$66,2,FALSE))</f>
        <v>Recurring services</v>
      </c>
      <c r="J240" s="244" t="s">
        <v>1757</v>
      </c>
      <c r="K240" s="244" t="str">
        <f>IF(J240="","",VLOOKUP(J240,'Cost Categories'!$A$70:$B$85,2,FALSE))</f>
        <v>Personnel</v>
      </c>
      <c r="L240" s="244" t="s">
        <v>2083</v>
      </c>
      <c r="M240" s="244" t="str">
        <f>IF(L240="","",VLOOKUP(L240,'Cost Categories'!$A$112:$B$133,2,FALSE))</f>
        <v>Ancillary</v>
      </c>
      <c r="N240" s="256" t="s">
        <v>3368</v>
      </c>
      <c r="O240" s="260" t="s">
        <v>13</v>
      </c>
      <c r="P240" s="256" t="s">
        <v>3369</v>
      </c>
      <c r="Q240" s="253" t="s">
        <v>3372</v>
      </c>
      <c r="R240" s="253" t="s">
        <v>13</v>
      </c>
      <c r="S240" s="244" t="s">
        <v>111</v>
      </c>
      <c r="T240" s="244" t="s">
        <v>1780</v>
      </c>
      <c r="U240" s="244" t="s">
        <v>1087</v>
      </c>
      <c r="V240" s="244" t="s">
        <v>1309</v>
      </c>
      <c r="W240" s="244" t="s">
        <v>217</v>
      </c>
      <c r="X240" s="246">
        <v>2.29</v>
      </c>
      <c r="Y240" s="246" t="s">
        <v>6</v>
      </c>
      <c r="Z240" s="246" t="s">
        <v>6</v>
      </c>
      <c r="AA240" s="246" t="s">
        <v>6</v>
      </c>
      <c r="AB240" s="246" t="s">
        <v>6</v>
      </c>
      <c r="AC240" s="246" t="s">
        <v>6</v>
      </c>
      <c r="AD240" s="246" t="s">
        <v>6</v>
      </c>
      <c r="AE240" s="348">
        <v>158</v>
      </c>
      <c r="AF240" s="348" t="s">
        <v>20</v>
      </c>
      <c r="AG240" s="244" t="s">
        <v>6</v>
      </c>
      <c r="AI240" s="246" t="s">
        <v>6</v>
      </c>
      <c r="AJ240" s="257" t="s">
        <v>6</v>
      </c>
      <c r="AK240" s="246" t="s">
        <v>6</v>
      </c>
      <c r="AL240" s="246" t="s">
        <v>6</v>
      </c>
      <c r="AM240" s="246" t="s">
        <v>6</v>
      </c>
      <c r="AN240" s="258">
        <v>39703</v>
      </c>
      <c r="AO240" s="258">
        <v>17</v>
      </c>
      <c r="AP240" s="244" t="s">
        <v>1781</v>
      </c>
      <c r="AQ240" s="244" t="s">
        <v>184</v>
      </c>
      <c r="AR240" s="250" t="s">
        <v>6</v>
      </c>
      <c r="AS240" s="250" t="s">
        <v>6</v>
      </c>
      <c r="AT240" s="250" t="s">
        <v>184</v>
      </c>
      <c r="AU240" s="250" t="s">
        <v>184</v>
      </c>
      <c r="AV240" s="250" t="s">
        <v>1305</v>
      </c>
      <c r="AW240" s="250" t="s">
        <v>1782</v>
      </c>
      <c r="AX240" s="250" t="s">
        <v>118</v>
      </c>
      <c r="AY240" s="250" t="s">
        <v>6</v>
      </c>
      <c r="AZ240" s="250" t="s">
        <v>6</v>
      </c>
      <c r="BA240" s="250" t="s">
        <v>381</v>
      </c>
      <c r="BB240" s="250" t="s">
        <v>119</v>
      </c>
      <c r="BC240" s="250" t="s">
        <v>384</v>
      </c>
      <c r="BD240" s="250" t="s">
        <v>119</v>
      </c>
      <c r="BE240" s="250" t="s">
        <v>6</v>
      </c>
      <c r="BF240" s="250" t="s">
        <v>6</v>
      </c>
      <c r="BG240" s="250" t="s">
        <v>6</v>
      </c>
      <c r="BH240" s="250" t="s">
        <v>6</v>
      </c>
      <c r="BI240" s="250" t="s">
        <v>6</v>
      </c>
      <c r="BJ240" s="250" t="s">
        <v>6</v>
      </c>
      <c r="BK240" s="250" t="s">
        <v>6</v>
      </c>
      <c r="BL240" s="250" t="s">
        <v>6</v>
      </c>
      <c r="BM240" s="250" t="s">
        <v>40</v>
      </c>
      <c r="BN240" s="250" t="s">
        <v>118</v>
      </c>
      <c r="BO240" s="250" t="s">
        <v>13</v>
      </c>
      <c r="BP240" s="250" t="s">
        <v>13</v>
      </c>
      <c r="BQ240" s="250" t="s">
        <v>160</v>
      </c>
      <c r="BR240" s="250" t="s">
        <v>118</v>
      </c>
      <c r="BS240" s="250" t="s">
        <v>40</v>
      </c>
      <c r="BT240" s="250" t="s">
        <v>118</v>
      </c>
      <c r="BU240" s="262" t="s">
        <v>6</v>
      </c>
      <c r="BV240" s="250" t="s">
        <v>6</v>
      </c>
      <c r="BW240" s="250" t="s">
        <v>6</v>
      </c>
      <c r="BX240" s="250" t="s">
        <v>6</v>
      </c>
      <c r="BY240" s="250" t="s">
        <v>173</v>
      </c>
      <c r="BZ240" s="250" t="s">
        <v>118</v>
      </c>
      <c r="CA240" s="244" t="s">
        <v>184</v>
      </c>
      <c r="CB240" s="244" t="s">
        <v>763</v>
      </c>
      <c r="CC240" s="244" t="s">
        <v>764</v>
      </c>
      <c r="CD240" s="244" t="s">
        <v>118</v>
      </c>
    </row>
    <row r="241" spans="1:82" s="244" customFormat="1" ht="31" x14ac:dyDescent="0.35">
      <c r="A241" s="259" t="s">
        <v>1803</v>
      </c>
      <c r="B241" s="259" t="s">
        <v>2880</v>
      </c>
      <c r="C241" s="259" t="s">
        <v>1561</v>
      </c>
      <c r="D241" s="259" t="s">
        <v>1718</v>
      </c>
      <c r="E241" s="256" t="s">
        <v>304</v>
      </c>
      <c r="F241" s="244" t="s">
        <v>2674</v>
      </c>
      <c r="G241" s="244" t="s">
        <v>1788</v>
      </c>
      <c r="H241" s="244" t="s">
        <v>1318</v>
      </c>
      <c r="I241" s="244" t="str">
        <f>IF(H241="","",VLOOKUP(H241,'Cost Categories'!$A$1:$B$66,2,FALSE))</f>
        <v>Recurring services</v>
      </c>
      <c r="J241" s="244" t="s">
        <v>3297</v>
      </c>
      <c r="K241" s="244" t="str">
        <f>IF(J241="","",VLOOKUP(J241,'Cost Categories'!$A$70:$B$85,2,FALSE))</f>
        <v>Mixed</v>
      </c>
      <c r="L241" s="244" t="s">
        <v>3423</v>
      </c>
      <c r="M241" s="244" t="str">
        <f>IF(L241="","",VLOOKUP(L241,'Cost Categories'!$A$112:$B$133,2,FALSE))</f>
        <v>Operational</v>
      </c>
      <c r="N241" s="256" t="s">
        <v>3368</v>
      </c>
      <c r="O241" s="260" t="s">
        <v>13</v>
      </c>
      <c r="P241" s="256" t="s">
        <v>3370</v>
      </c>
      <c r="Q241" s="253" t="s">
        <v>3372</v>
      </c>
      <c r="R241" s="253" t="s">
        <v>13</v>
      </c>
      <c r="S241" s="244" t="s">
        <v>111</v>
      </c>
      <c r="T241" s="244" t="s">
        <v>1780</v>
      </c>
      <c r="U241" s="244" t="s">
        <v>1087</v>
      </c>
      <c r="V241" s="244" t="s">
        <v>1309</v>
      </c>
      <c r="W241" s="244" t="s">
        <v>217</v>
      </c>
      <c r="X241" s="246">
        <v>3.95</v>
      </c>
      <c r="Y241" s="246" t="s">
        <v>6</v>
      </c>
      <c r="Z241" s="246" t="s">
        <v>6</v>
      </c>
      <c r="AA241" s="246" t="s">
        <v>6</v>
      </c>
      <c r="AB241" s="246" t="s">
        <v>6</v>
      </c>
      <c r="AC241" s="246" t="s">
        <v>6</v>
      </c>
      <c r="AD241" s="246" t="s">
        <v>6</v>
      </c>
      <c r="AE241" s="348">
        <v>158</v>
      </c>
      <c r="AF241" s="348" t="s">
        <v>20</v>
      </c>
      <c r="AG241" s="244" t="s">
        <v>6</v>
      </c>
      <c r="AI241" s="246" t="s">
        <v>6</v>
      </c>
      <c r="AJ241" s="257" t="s">
        <v>6</v>
      </c>
      <c r="AK241" s="246" t="s">
        <v>6</v>
      </c>
      <c r="AL241" s="246" t="s">
        <v>6</v>
      </c>
      <c r="AM241" s="246" t="s">
        <v>6</v>
      </c>
      <c r="AN241" s="258">
        <v>39703</v>
      </c>
      <c r="AO241" s="258">
        <v>17</v>
      </c>
      <c r="AP241" s="244" t="s">
        <v>1781</v>
      </c>
      <c r="AQ241" s="244" t="s">
        <v>184</v>
      </c>
      <c r="AR241" s="250" t="s">
        <v>6</v>
      </c>
      <c r="AS241" s="250" t="s">
        <v>6</v>
      </c>
      <c r="AT241" s="250" t="s">
        <v>184</v>
      </c>
      <c r="AU241" s="250" t="s">
        <v>184</v>
      </c>
      <c r="AV241" s="250" t="s">
        <v>1305</v>
      </c>
      <c r="AW241" s="250" t="s">
        <v>1782</v>
      </c>
      <c r="AX241" s="250" t="s">
        <v>118</v>
      </c>
      <c r="AY241" s="250" t="s">
        <v>6</v>
      </c>
      <c r="AZ241" s="250" t="s">
        <v>6</v>
      </c>
      <c r="BA241" s="250" t="s">
        <v>381</v>
      </c>
      <c r="BB241" s="250" t="s">
        <v>119</v>
      </c>
      <c r="BC241" s="250" t="s">
        <v>384</v>
      </c>
      <c r="BD241" s="250" t="s">
        <v>119</v>
      </c>
      <c r="BE241" s="250" t="s">
        <v>6</v>
      </c>
      <c r="BF241" s="250" t="s">
        <v>6</v>
      </c>
      <c r="BG241" s="250" t="s">
        <v>6</v>
      </c>
      <c r="BH241" s="250" t="s">
        <v>6</v>
      </c>
      <c r="BI241" s="250" t="s">
        <v>6</v>
      </c>
      <c r="BJ241" s="250" t="s">
        <v>6</v>
      </c>
      <c r="BK241" s="250" t="s">
        <v>6</v>
      </c>
      <c r="BL241" s="250" t="s">
        <v>6</v>
      </c>
      <c r="BM241" s="250" t="s">
        <v>40</v>
      </c>
      <c r="BN241" s="250" t="s">
        <v>118</v>
      </c>
      <c r="BO241" s="250" t="s">
        <v>13</v>
      </c>
      <c r="BP241" s="250" t="s">
        <v>13</v>
      </c>
      <c r="BQ241" s="250" t="s">
        <v>160</v>
      </c>
      <c r="BR241" s="250" t="s">
        <v>118</v>
      </c>
      <c r="BS241" s="250" t="s">
        <v>40</v>
      </c>
      <c r="BT241" s="250" t="s">
        <v>118</v>
      </c>
      <c r="BU241" s="262" t="s">
        <v>6</v>
      </c>
      <c r="BV241" s="250" t="s">
        <v>6</v>
      </c>
      <c r="BW241" s="250" t="s">
        <v>6</v>
      </c>
      <c r="BX241" s="250" t="s">
        <v>6</v>
      </c>
      <c r="BY241" s="250" t="s">
        <v>173</v>
      </c>
      <c r="BZ241" s="250" t="s">
        <v>118</v>
      </c>
      <c r="CA241" s="244" t="s">
        <v>184</v>
      </c>
      <c r="CB241" s="244" t="s">
        <v>763</v>
      </c>
      <c r="CC241" s="244" t="s">
        <v>764</v>
      </c>
      <c r="CD241" s="244" t="s">
        <v>118</v>
      </c>
    </row>
    <row r="242" spans="1:82" s="244" customFormat="1" ht="31" x14ac:dyDescent="0.35">
      <c r="A242" s="259" t="s">
        <v>1803</v>
      </c>
      <c r="B242" s="259" t="s">
        <v>2880</v>
      </c>
      <c r="C242" s="259" t="s">
        <v>1567</v>
      </c>
      <c r="D242" s="259" t="s">
        <v>1718</v>
      </c>
      <c r="E242" s="256" t="s">
        <v>304</v>
      </c>
      <c r="F242" s="244" t="s">
        <v>2674</v>
      </c>
      <c r="G242" s="244" t="s">
        <v>3</v>
      </c>
      <c r="H242" s="244" t="s">
        <v>3</v>
      </c>
      <c r="I242" s="244" t="str">
        <f>IF(H242="","",VLOOKUP(H242,'Cost Categories'!$A$1:$B$66,2,FALSE))</f>
        <v>Recurring services</v>
      </c>
      <c r="J242" s="244" t="s">
        <v>3297</v>
      </c>
      <c r="K242" s="244" t="str">
        <f>IF(J242="","",VLOOKUP(J242,'Cost Categories'!$A$70:$B$85,2,FALSE))</f>
        <v>Mixed</v>
      </c>
      <c r="L242" s="244" t="s">
        <v>3</v>
      </c>
      <c r="M242" s="244" t="str">
        <f>IF(L242="","",VLOOKUP(L242,'Cost Categories'!$A$112:$B$133,2,FALSE))</f>
        <v>Operational</v>
      </c>
      <c r="N242" s="256" t="s">
        <v>3368</v>
      </c>
      <c r="O242" s="260" t="s">
        <v>13</v>
      </c>
      <c r="P242" s="256" t="s">
        <v>3369</v>
      </c>
      <c r="Q242" s="253" t="s">
        <v>3372</v>
      </c>
      <c r="R242" s="253" t="s">
        <v>13</v>
      </c>
      <c r="S242" s="244" t="s">
        <v>111</v>
      </c>
      <c r="T242" s="244" t="s">
        <v>1780</v>
      </c>
      <c r="U242" s="244" t="s">
        <v>1087</v>
      </c>
      <c r="V242" s="244" t="s">
        <v>1309</v>
      </c>
      <c r="W242" s="244" t="s">
        <v>217</v>
      </c>
      <c r="X242" s="246">
        <v>0.85</v>
      </c>
      <c r="Y242" s="246" t="s">
        <v>6</v>
      </c>
      <c r="Z242" s="246" t="s">
        <v>6</v>
      </c>
      <c r="AA242" s="246" t="s">
        <v>6</v>
      </c>
      <c r="AB242" s="246" t="s">
        <v>6</v>
      </c>
      <c r="AC242" s="246" t="s">
        <v>6</v>
      </c>
      <c r="AD242" s="246" t="s">
        <v>6</v>
      </c>
      <c r="AE242" s="348">
        <v>158</v>
      </c>
      <c r="AF242" s="348" t="s">
        <v>20</v>
      </c>
      <c r="AG242" s="244" t="s">
        <v>6</v>
      </c>
      <c r="AI242" s="246" t="s">
        <v>6</v>
      </c>
      <c r="AJ242" s="257" t="s">
        <v>6</v>
      </c>
      <c r="AK242" s="246" t="s">
        <v>6</v>
      </c>
      <c r="AL242" s="246" t="s">
        <v>6</v>
      </c>
      <c r="AM242" s="246" t="s">
        <v>6</v>
      </c>
      <c r="AN242" s="258">
        <v>39703</v>
      </c>
      <c r="AO242" s="258">
        <v>17</v>
      </c>
      <c r="AP242" s="244" t="s">
        <v>1781</v>
      </c>
      <c r="AQ242" s="244" t="s">
        <v>184</v>
      </c>
      <c r="AR242" s="250" t="s">
        <v>6</v>
      </c>
      <c r="AS242" s="250" t="s">
        <v>6</v>
      </c>
      <c r="AT242" s="250" t="s">
        <v>184</v>
      </c>
      <c r="AU242" s="250" t="s">
        <v>184</v>
      </c>
      <c r="AV242" s="250" t="s">
        <v>1305</v>
      </c>
      <c r="AW242" s="250" t="s">
        <v>1782</v>
      </c>
      <c r="AX242" s="250" t="s">
        <v>118</v>
      </c>
      <c r="AY242" s="250" t="s">
        <v>1789</v>
      </c>
      <c r="AZ242" s="250" t="s">
        <v>118</v>
      </c>
      <c r="BA242" s="250" t="s">
        <v>381</v>
      </c>
      <c r="BB242" s="250" t="s">
        <v>119</v>
      </c>
      <c r="BC242" s="250" t="s">
        <v>384</v>
      </c>
      <c r="BD242" s="250" t="s">
        <v>119</v>
      </c>
      <c r="BE242" s="250" t="s">
        <v>6</v>
      </c>
      <c r="BF242" s="250" t="s">
        <v>6</v>
      </c>
      <c r="BG242" s="250" t="s">
        <v>6</v>
      </c>
      <c r="BH242" s="250" t="s">
        <v>6</v>
      </c>
      <c r="BI242" s="250" t="s">
        <v>6</v>
      </c>
      <c r="BJ242" s="250" t="s">
        <v>6</v>
      </c>
      <c r="BK242" s="250" t="s">
        <v>6</v>
      </c>
      <c r="BL242" s="250" t="s">
        <v>6</v>
      </c>
      <c r="BM242" s="250" t="s">
        <v>40</v>
      </c>
      <c r="BN242" s="250" t="s">
        <v>118</v>
      </c>
      <c r="BO242" s="250" t="s">
        <v>13</v>
      </c>
      <c r="BP242" s="250" t="s">
        <v>13</v>
      </c>
      <c r="BQ242" s="250" t="s">
        <v>160</v>
      </c>
      <c r="BR242" s="250" t="s">
        <v>118</v>
      </c>
      <c r="BS242" s="250" t="s">
        <v>40</v>
      </c>
      <c r="BT242" s="250" t="s">
        <v>118</v>
      </c>
      <c r="BU242" s="262" t="s">
        <v>6</v>
      </c>
      <c r="BV242" s="250" t="s">
        <v>6</v>
      </c>
      <c r="BW242" s="250" t="s">
        <v>6</v>
      </c>
      <c r="BX242" s="250" t="s">
        <v>6</v>
      </c>
      <c r="BY242" s="250" t="s">
        <v>173</v>
      </c>
      <c r="BZ242" s="250" t="s">
        <v>118</v>
      </c>
      <c r="CA242" s="244" t="s">
        <v>184</v>
      </c>
      <c r="CB242" s="244" t="s">
        <v>763</v>
      </c>
      <c r="CC242" s="244" t="s">
        <v>764</v>
      </c>
      <c r="CD242" s="244" t="s">
        <v>118</v>
      </c>
    </row>
    <row r="243" spans="1:82" s="244" customFormat="1" ht="31" x14ac:dyDescent="0.35">
      <c r="A243" s="259" t="s">
        <v>1803</v>
      </c>
      <c r="B243" s="259" t="s">
        <v>2880</v>
      </c>
      <c r="C243" s="259" t="s">
        <v>1571</v>
      </c>
      <c r="D243" s="259" t="s">
        <v>1718</v>
      </c>
      <c r="E243" s="256" t="s">
        <v>304</v>
      </c>
      <c r="F243" s="244" t="s">
        <v>2674</v>
      </c>
      <c r="G243" s="244" t="s">
        <v>1790</v>
      </c>
      <c r="H243" s="244" t="s">
        <v>368</v>
      </c>
      <c r="I243" s="244" t="str">
        <f>IF(H243="","",VLOOKUP(H243,'Cost Categories'!$A$1:$B$66,2,FALSE))</f>
        <v>Facility</v>
      </c>
      <c r="J243" s="244" t="s">
        <v>3285</v>
      </c>
      <c r="K243" s="244" t="str">
        <f>IF(J243="","",VLOOKUP(J243,'Cost Categories'!$A$70:$B$85,2,FALSE))</f>
        <v>Recurrent - other</v>
      </c>
      <c r="L243" s="244" t="s">
        <v>3324</v>
      </c>
      <c r="M243" s="244" t="str">
        <f>IF(L243="","",VLOOKUP(L243,'Cost Categories'!$A$112:$B$133,2,FALSE))</f>
        <v>Operational</v>
      </c>
      <c r="N243" s="256" t="s">
        <v>3368</v>
      </c>
      <c r="O243" s="260" t="s">
        <v>13</v>
      </c>
      <c r="P243" s="256" t="s">
        <v>3370</v>
      </c>
      <c r="Q243" s="253" t="s">
        <v>3372</v>
      </c>
      <c r="R243" s="253" t="s">
        <v>13</v>
      </c>
      <c r="S243" s="244" t="s">
        <v>111</v>
      </c>
      <c r="T243" s="244" t="s">
        <v>1780</v>
      </c>
      <c r="U243" s="244" t="s">
        <v>1087</v>
      </c>
      <c r="V243" s="244" t="s">
        <v>1309</v>
      </c>
      <c r="W243" s="244" t="s">
        <v>217</v>
      </c>
      <c r="X243" s="246">
        <v>0.05</v>
      </c>
      <c r="Y243" s="246" t="s">
        <v>6</v>
      </c>
      <c r="Z243" s="246" t="s">
        <v>6</v>
      </c>
      <c r="AA243" s="246" t="s">
        <v>6</v>
      </c>
      <c r="AB243" s="246" t="s">
        <v>6</v>
      </c>
      <c r="AC243" s="246" t="s">
        <v>6</v>
      </c>
      <c r="AD243" s="246" t="s">
        <v>6</v>
      </c>
      <c r="AE243" s="348">
        <v>158</v>
      </c>
      <c r="AF243" s="348" t="s">
        <v>20</v>
      </c>
      <c r="AG243" s="244" t="s">
        <v>6</v>
      </c>
      <c r="AI243" s="246" t="s">
        <v>6</v>
      </c>
      <c r="AJ243" s="257" t="s">
        <v>6</v>
      </c>
      <c r="AK243" s="246" t="s">
        <v>6</v>
      </c>
      <c r="AL243" s="246" t="s">
        <v>6</v>
      </c>
      <c r="AM243" s="246" t="s">
        <v>6</v>
      </c>
      <c r="AN243" s="258">
        <v>39703</v>
      </c>
      <c r="AO243" s="258">
        <v>17</v>
      </c>
      <c r="AP243" s="244" t="s">
        <v>1781</v>
      </c>
      <c r="AQ243" s="244" t="s">
        <v>184</v>
      </c>
      <c r="AR243" s="250" t="s">
        <v>6</v>
      </c>
      <c r="AS243" s="250" t="s">
        <v>6</v>
      </c>
      <c r="AT243" s="250" t="s">
        <v>184</v>
      </c>
      <c r="AU243" s="250" t="s">
        <v>184</v>
      </c>
      <c r="AV243" s="250" t="s">
        <v>1305</v>
      </c>
      <c r="AW243" s="250" t="s">
        <v>1782</v>
      </c>
      <c r="AX243" s="250" t="s">
        <v>118</v>
      </c>
      <c r="AY243" s="250" t="s">
        <v>6</v>
      </c>
      <c r="AZ243" s="250" t="s">
        <v>6</v>
      </c>
      <c r="BA243" s="250" t="s">
        <v>381</v>
      </c>
      <c r="BB243" s="250" t="s">
        <v>119</v>
      </c>
      <c r="BC243" s="250" t="s">
        <v>384</v>
      </c>
      <c r="BD243" s="250" t="s">
        <v>119</v>
      </c>
      <c r="BE243" s="250" t="s">
        <v>6</v>
      </c>
      <c r="BF243" s="250" t="s">
        <v>6</v>
      </c>
      <c r="BG243" s="250" t="s">
        <v>6</v>
      </c>
      <c r="BH243" s="250" t="s">
        <v>6</v>
      </c>
      <c r="BI243" s="250" t="s">
        <v>6</v>
      </c>
      <c r="BJ243" s="250" t="s">
        <v>6</v>
      </c>
      <c r="BK243" s="250" t="s">
        <v>6</v>
      </c>
      <c r="BL243" s="250" t="s">
        <v>6</v>
      </c>
      <c r="BM243" s="250" t="s">
        <v>40</v>
      </c>
      <c r="BN243" s="250" t="s">
        <v>118</v>
      </c>
      <c r="BO243" s="250" t="s">
        <v>13</v>
      </c>
      <c r="BP243" s="250" t="s">
        <v>13</v>
      </c>
      <c r="BQ243" s="250" t="s">
        <v>160</v>
      </c>
      <c r="BR243" s="250" t="s">
        <v>118</v>
      </c>
      <c r="BS243" s="250" t="s">
        <v>40</v>
      </c>
      <c r="BT243" s="250" t="s">
        <v>118</v>
      </c>
      <c r="BU243" s="262" t="s">
        <v>6</v>
      </c>
      <c r="BV243" s="250" t="s">
        <v>6</v>
      </c>
      <c r="BW243" s="250" t="s">
        <v>6</v>
      </c>
      <c r="BX243" s="250" t="s">
        <v>6</v>
      </c>
      <c r="BY243" s="250" t="s">
        <v>173</v>
      </c>
      <c r="BZ243" s="250" t="s">
        <v>118</v>
      </c>
      <c r="CA243" s="244" t="s">
        <v>184</v>
      </c>
      <c r="CB243" s="244" t="s">
        <v>763</v>
      </c>
      <c r="CC243" s="244" t="s">
        <v>764</v>
      </c>
      <c r="CD243" s="244" t="s">
        <v>118</v>
      </c>
    </row>
    <row r="244" spans="1:82" s="244" customFormat="1" ht="31" x14ac:dyDescent="0.35">
      <c r="A244" s="259" t="s">
        <v>1803</v>
      </c>
      <c r="B244" s="259" t="s">
        <v>2880</v>
      </c>
      <c r="C244" s="259" t="s">
        <v>1573</v>
      </c>
      <c r="D244" s="259" t="s">
        <v>1718</v>
      </c>
      <c r="E244" s="256" t="s">
        <v>304</v>
      </c>
      <c r="F244" s="244" t="s">
        <v>2674</v>
      </c>
      <c r="G244" s="244" t="s">
        <v>1791</v>
      </c>
      <c r="H244" s="244" t="s">
        <v>3350</v>
      </c>
      <c r="I244" s="244" t="str">
        <f>IF(H244="","",VLOOKUP(H244,'Cost Categories'!$A$1:$B$66,2,FALSE))</f>
        <v>Capital</v>
      </c>
      <c r="J244" s="244" t="s">
        <v>3276</v>
      </c>
      <c r="K244" s="244" t="str">
        <f>IF(J244="","",VLOOKUP(J244,'Cost Categories'!$A$70:$B$85,2,FALSE))</f>
        <v>Capital</v>
      </c>
      <c r="L244" s="244" t="s">
        <v>3324</v>
      </c>
      <c r="M244" s="244" t="str">
        <f>IF(L244="","",VLOOKUP(L244,'Cost Categories'!$A$112:$B$133,2,FALSE))</f>
        <v>Operational</v>
      </c>
      <c r="N244" s="256" t="s">
        <v>3368</v>
      </c>
      <c r="O244" s="260" t="s">
        <v>1245</v>
      </c>
      <c r="P244" s="256" t="s">
        <v>3370</v>
      </c>
      <c r="Q244" s="253" t="s">
        <v>3372</v>
      </c>
      <c r="R244" s="253" t="s">
        <v>13</v>
      </c>
      <c r="S244" s="244" t="s">
        <v>111</v>
      </c>
      <c r="T244" s="244" t="s">
        <v>1780</v>
      </c>
      <c r="U244" s="244" t="s">
        <v>1087</v>
      </c>
      <c r="V244" s="244" t="s">
        <v>1309</v>
      </c>
      <c r="W244" s="244" t="s">
        <v>217</v>
      </c>
      <c r="X244" s="246">
        <v>2.44</v>
      </c>
      <c r="Y244" s="246" t="s">
        <v>6</v>
      </c>
      <c r="Z244" s="246" t="s">
        <v>6</v>
      </c>
      <c r="AA244" s="246" t="s">
        <v>6</v>
      </c>
      <c r="AB244" s="246" t="s">
        <v>6</v>
      </c>
      <c r="AC244" s="246" t="s">
        <v>6</v>
      </c>
      <c r="AD244" s="246" t="s">
        <v>6</v>
      </c>
      <c r="AE244" s="348">
        <v>158</v>
      </c>
      <c r="AF244" s="348" t="s">
        <v>20</v>
      </c>
      <c r="AG244" s="244" t="s">
        <v>6</v>
      </c>
      <c r="AI244" s="246" t="s">
        <v>6</v>
      </c>
      <c r="AJ244" s="257" t="s">
        <v>6</v>
      </c>
      <c r="AK244" s="246" t="s">
        <v>6</v>
      </c>
      <c r="AL244" s="246" t="s">
        <v>6</v>
      </c>
      <c r="AM244" s="246" t="s">
        <v>6</v>
      </c>
      <c r="AN244" s="258">
        <v>39703</v>
      </c>
      <c r="AO244" s="258">
        <v>17</v>
      </c>
      <c r="AP244" s="244" t="s">
        <v>1781</v>
      </c>
      <c r="AQ244" s="244" t="s">
        <v>184</v>
      </c>
      <c r="AR244" s="250" t="s">
        <v>6</v>
      </c>
      <c r="AS244" s="250" t="s">
        <v>6</v>
      </c>
      <c r="AT244" s="250" t="s">
        <v>184</v>
      </c>
      <c r="AU244" s="250" t="s">
        <v>184</v>
      </c>
      <c r="AV244" s="250" t="s">
        <v>1305</v>
      </c>
      <c r="AW244" s="250" t="s">
        <v>1782</v>
      </c>
      <c r="AX244" s="250" t="s">
        <v>118</v>
      </c>
      <c r="AY244" s="250" t="s">
        <v>1792</v>
      </c>
      <c r="AZ244" s="250" t="s">
        <v>118</v>
      </c>
      <c r="BA244" s="250" t="s">
        <v>381</v>
      </c>
      <c r="BB244" s="250" t="s">
        <v>119</v>
      </c>
      <c r="BC244" s="250" t="s">
        <v>384</v>
      </c>
      <c r="BD244" s="250" t="s">
        <v>119</v>
      </c>
      <c r="BE244" s="250" t="s">
        <v>6</v>
      </c>
      <c r="BF244" s="250" t="s">
        <v>6</v>
      </c>
      <c r="BG244" s="250" t="s">
        <v>6</v>
      </c>
      <c r="BH244" s="250" t="s">
        <v>6</v>
      </c>
      <c r="BI244" s="250" t="s">
        <v>6</v>
      </c>
      <c r="BJ244" s="250" t="s">
        <v>6</v>
      </c>
      <c r="BK244" s="250" t="s">
        <v>6</v>
      </c>
      <c r="BL244" s="250" t="s">
        <v>6</v>
      </c>
      <c r="BM244" s="250" t="s">
        <v>40</v>
      </c>
      <c r="BN244" s="250" t="s">
        <v>118</v>
      </c>
      <c r="BO244" s="250" t="s">
        <v>13</v>
      </c>
      <c r="BP244" s="250" t="s">
        <v>13</v>
      </c>
      <c r="BQ244" s="250" t="s">
        <v>160</v>
      </c>
      <c r="BR244" s="250" t="s">
        <v>118</v>
      </c>
      <c r="BS244" s="250" t="s">
        <v>40</v>
      </c>
      <c r="BT244" s="250" t="s">
        <v>118</v>
      </c>
      <c r="BU244" s="262" t="s">
        <v>6</v>
      </c>
      <c r="BV244" s="250" t="s">
        <v>6</v>
      </c>
      <c r="BW244" s="250" t="s">
        <v>6</v>
      </c>
      <c r="BX244" s="250" t="s">
        <v>6</v>
      </c>
      <c r="BY244" s="250" t="s">
        <v>173</v>
      </c>
      <c r="BZ244" s="250" t="s">
        <v>118</v>
      </c>
      <c r="CA244" s="244" t="s">
        <v>184</v>
      </c>
      <c r="CB244" s="244" t="s">
        <v>763</v>
      </c>
      <c r="CC244" s="244" t="s">
        <v>764</v>
      </c>
      <c r="CD244" s="244" t="s">
        <v>118</v>
      </c>
    </row>
    <row r="245" spans="1:82" s="244" customFormat="1" ht="31" x14ac:dyDescent="0.35">
      <c r="A245" s="259" t="s">
        <v>1803</v>
      </c>
      <c r="B245" s="259" t="s">
        <v>2880</v>
      </c>
      <c r="C245" s="259" t="s">
        <v>358</v>
      </c>
      <c r="D245" s="259" t="s">
        <v>1718</v>
      </c>
      <c r="E245" s="256" t="s">
        <v>304</v>
      </c>
      <c r="F245" s="244" t="s">
        <v>2674</v>
      </c>
      <c r="G245" s="244" t="s">
        <v>1793</v>
      </c>
      <c r="H245" s="244" t="s">
        <v>3420</v>
      </c>
      <c r="I245" s="244" t="str">
        <f>IF(H245="","",VLOOKUP(H245,'Cost Categories'!$A$1:$B$66,2,FALSE))</f>
        <v>Recurring Services</v>
      </c>
      <c r="J245" s="244" t="s">
        <v>3297</v>
      </c>
      <c r="K245" s="244" t="str">
        <f>IF(J245="","",VLOOKUP(J245,'Cost Categories'!$A$70:$B$85,2,FALSE))</f>
        <v>Mixed</v>
      </c>
      <c r="L245" s="244" t="s">
        <v>3317</v>
      </c>
      <c r="M245" s="244" t="str">
        <f>IF(L245="","",VLOOKUP(L245,'Cost Categories'!$A$112:$B$133,2,FALSE))</f>
        <v>Ancillary</v>
      </c>
      <c r="N245" s="256" t="s">
        <v>3368</v>
      </c>
      <c r="O245" s="260" t="s">
        <v>13</v>
      </c>
      <c r="P245" s="256" t="s">
        <v>3371</v>
      </c>
      <c r="Q245" s="253" t="s">
        <v>3372</v>
      </c>
      <c r="R245" s="253" t="s">
        <v>13</v>
      </c>
      <c r="S245" s="244" t="s">
        <v>111</v>
      </c>
      <c r="T245" s="244" t="s">
        <v>1780</v>
      </c>
      <c r="U245" s="244" t="s">
        <v>1087</v>
      </c>
      <c r="V245" s="244" t="s">
        <v>1309</v>
      </c>
      <c r="W245" s="244" t="s">
        <v>217</v>
      </c>
      <c r="X245" s="246">
        <v>0</v>
      </c>
      <c r="Y245" s="246" t="s">
        <v>6</v>
      </c>
      <c r="Z245" s="246" t="s">
        <v>6</v>
      </c>
      <c r="AA245" s="246" t="s">
        <v>6</v>
      </c>
      <c r="AB245" s="246" t="s">
        <v>6</v>
      </c>
      <c r="AC245" s="246" t="s">
        <v>6</v>
      </c>
      <c r="AD245" s="246" t="s">
        <v>6</v>
      </c>
      <c r="AE245" s="348">
        <v>158</v>
      </c>
      <c r="AF245" s="348" t="s">
        <v>20</v>
      </c>
      <c r="AG245" s="244" t="s">
        <v>6</v>
      </c>
      <c r="AI245" s="246" t="s">
        <v>6</v>
      </c>
      <c r="AJ245" s="257" t="s">
        <v>6</v>
      </c>
      <c r="AK245" s="246" t="s">
        <v>6</v>
      </c>
      <c r="AL245" s="246" t="s">
        <v>6</v>
      </c>
      <c r="AM245" s="246" t="s">
        <v>6</v>
      </c>
      <c r="AN245" s="258">
        <v>39703</v>
      </c>
      <c r="AO245" s="258">
        <v>17</v>
      </c>
      <c r="AP245" s="244" t="s">
        <v>1781</v>
      </c>
      <c r="AQ245" s="244" t="s">
        <v>184</v>
      </c>
      <c r="AR245" s="250" t="s">
        <v>6</v>
      </c>
      <c r="AS245" s="250" t="s">
        <v>6</v>
      </c>
      <c r="AT245" s="250" t="s">
        <v>184</v>
      </c>
      <c r="AU245" s="250" t="s">
        <v>184</v>
      </c>
      <c r="AV245" s="250" t="s">
        <v>1305</v>
      </c>
      <c r="AW245" s="250" t="s">
        <v>1782</v>
      </c>
      <c r="AX245" s="250" t="s">
        <v>118</v>
      </c>
      <c r="AY245" s="250" t="s">
        <v>6</v>
      </c>
      <c r="AZ245" s="250" t="s">
        <v>6</v>
      </c>
      <c r="BA245" s="250" t="s">
        <v>381</v>
      </c>
      <c r="BB245" s="250" t="s">
        <v>119</v>
      </c>
      <c r="BC245" s="250" t="s">
        <v>384</v>
      </c>
      <c r="BD245" s="250" t="s">
        <v>119</v>
      </c>
      <c r="BE245" s="250" t="s">
        <v>6</v>
      </c>
      <c r="BF245" s="250" t="s">
        <v>6</v>
      </c>
      <c r="BG245" s="250" t="s">
        <v>6</v>
      </c>
      <c r="BH245" s="250" t="s">
        <v>6</v>
      </c>
      <c r="BI245" s="250" t="s">
        <v>6</v>
      </c>
      <c r="BJ245" s="250" t="s">
        <v>6</v>
      </c>
      <c r="BK245" s="250" t="s">
        <v>6</v>
      </c>
      <c r="BL245" s="250" t="s">
        <v>6</v>
      </c>
      <c r="BM245" s="250" t="s">
        <v>40</v>
      </c>
      <c r="BN245" s="250" t="s">
        <v>118</v>
      </c>
      <c r="BO245" s="250" t="s">
        <v>13</v>
      </c>
      <c r="BP245" s="250" t="s">
        <v>13</v>
      </c>
      <c r="BQ245" s="250" t="s">
        <v>160</v>
      </c>
      <c r="BR245" s="250" t="s">
        <v>118</v>
      </c>
      <c r="BS245" s="250" t="s">
        <v>40</v>
      </c>
      <c r="BT245" s="250" t="s">
        <v>118</v>
      </c>
      <c r="BU245" s="262" t="s">
        <v>6</v>
      </c>
      <c r="BV245" s="250" t="s">
        <v>6</v>
      </c>
      <c r="BW245" s="250" t="s">
        <v>6</v>
      </c>
      <c r="BX245" s="250" t="s">
        <v>6</v>
      </c>
      <c r="BY245" s="250" t="s">
        <v>173</v>
      </c>
      <c r="BZ245" s="250" t="s">
        <v>118</v>
      </c>
      <c r="CA245" s="244" t="s">
        <v>184</v>
      </c>
      <c r="CB245" s="244" t="s">
        <v>763</v>
      </c>
      <c r="CC245" s="244" t="s">
        <v>764</v>
      </c>
      <c r="CD245" s="244" t="s">
        <v>118</v>
      </c>
    </row>
    <row r="246" spans="1:82" s="244" customFormat="1" ht="62" x14ac:dyDescent="0.35">
      <c r="A246" s="259" t="s">
        <v>1803</v>
      </c>
      <c r="B246" s="259" t="s">
        <v>2880</v>
      </c>
      <c r="C246" s="259" t="s">
        <v>1562</v>
      </c>
      <c r="D246" s="259" t="s">
        <v>1718</v>
      </c>
      <c r="E246" s="256" t="s">
        <v>304</v>
      </c>
      <c r="F246" s="244" t="s">
        <v>2674</v>
      </c>
      <c r="G246" s="244" t="s">
        <v>1794</v>
      </c>
      <c r="H246" s="244" t="s">
        <v>1632</v>
      </c>
      <c r="I246" s="244" t="str">
        <f>IF(H246="","",VLOOKUP(H246,'Cost Categories'!$A$1:$B$66,2,FALSE))</f>
        <v>Facility</v>
      </c>
      <c r="J246" s="244" t="s">
        <v>3297</v>
      </c>
      <c r="K246" s="244" t="str">
        <f>IF(J246="","",VLOOKUP(J246,'Cost Categories'!$A$70:$B$85,2,FALSE))</f>
        <v>Mixed</v>
      </c>
      <c r="L246" s="244" t="s">
        <v>3323</v>
      </c>
      <c r="M246" s="244" t="str">
        <f>IF(L246="","",VLOOKUP(L246,'Cost Categories'!$A$112:$B$133,2,FALSE))</f>
        <v>Operational</v>
      </c>
      <c r="N246" s="256" t="s">
        <v>3368</v>
      </c>
      <c r="O246" s="260" t="s">
        <v>13</v>
      </c>
      <c r="P246" s="256" t="s">
        <v>3370</v>
      </c>
      <c r="Q246" s="253" t="s">
        <v>3372</v>
      </c>
      <c r="R246" s="253" t="s">
        <v>13</v>
      </c>
      <c r="S246" s="244" t="s">
        <v>111</v>
      </c>
      <c r="T246" s="244" t="s">
        <v>1780</v>
      </c>
      <c r="U246" s="244" t="s">
        <v>1087</v>
      </c>
      <c r="V246" s="244" t="s">
        <v>1309</v>
      </c>
      <c r="W246" s="244" t="s">
        <v>217</v>
      </c>
      <c r="X246" s="246">
        <v>0</v>
      </c>
      <c r="Y246" s="246" t="s">
        <v>6</v>
      </c>
      <c r="Z246" s="246" t="s">
        <v>6</v>
      </c>
      <c r="AA246" s="246" t="s">
        <v>6</v>
      </c>
      <c r="AB246" s="246" t="s">
        <v>6</v>
      </c>
      <c r="AC246" s="246" t="s">
        <v>6</v>
      </c>
      <c r="AD246" s="246" t="s">
        <v>6</v>
      </c>
      <c r="AE246" s="348">
        <v>158</v>
      </c>
      <c r="AF246" s="348" t="s">
        <v>20</v>
      </c>
      <c r="AG246" s="244" t="s">
        <v>6</v>
      </c>
      <c r="AI246" s="246" t="s">
        <v>6</v>
      </c>
      <c r="AJ246" s="257" t="s">
        <v>6</v>
      </c>
      <c r="AK246" s="246" t="s">
        <v>6</v>
      </c>
      <c r="AL246" s="246" t="s">
        <v>6</v>
      </c>
      <c r="AM246" s="246" t="s">
        <v>6</v>
      </c>
      <c r="AN246" s="258">
        <v>39703</v>
      </c>
      <c r="AO246" s="258">
        <v>17</v>
      </c>
      <c r="AP246" s="244" t="s">
        <v>1781</v>
      </c>
      <c r="AQ246" s="244" t="s">
        <v>184</v>
      </c>
      <c r="AR246" s="250" t="s">
        <v>6</v>
      </c>
      <c r="AS246" s="250" t="s">
        <v>6</v>
      </c>
      <c r="AT246" s="250" t="s">
        <v>184</v>
      </c>
      <c r="AU246" s="250" t="s">
        <v>184</v>
      </c>
      <c r="AV246" s="250" t="s">
        <v>1305</v>
      </c>
      <c r="AW246" s="250" t="s">
        <v>1782</v>
      </c>
      <c r="AX246" s="250" t="s">
        <v>118</v>
      </c>
      <c r="AY246" s="250" t="s">
        <v>6</v>
      </c>
      <c r="AZ246" s="250" t="s">
        <v>6</v>
      </c>
      <c r="BA246" s="250" t="s">
        <v>381</v>
      </c>
      <c r="BB246" s="250" t="s">
        <v>119</v>
      </c>
      <c r="BC246" s="250" t="s">
        <v>384</v>
      </c>
      <c r="BD246" s="250" t="s">
        <v>119</v>
      </c>
      <c r="BE246" s="250" t="s">
        <v>6</v>
      </c>
      <c r="BF246" s="250" t="s">
        <v>6</v>
      </c>
      <c r="BG246" s="250" t="s">
        <v>6</v>
      </c>
      <c r="BH246" s="250" t="s">
        <v>6</v>
      </c>
      <c r="BI246" s="250" t="s">
        <v>6</v>
      </c>
      <c r="BJ246" s="250" t="s">
        <v>6</v>
      </c>
      <c r="BK246" s="250" t="s">
        <v>6</v>
      </c>
      <c r="BL246" s="250" t="s">
        <v>6</v>
      </c>
      <c r="BM246" s="250" t="s">
        <v>40</v>
      </c>
      <c r="BN246" s="250" t="s">
        <v>118</v>
      </c>
      <c r="BO246" s="250" t="s">
        <v>13</v>
      </c>
      <c r="BP246" s="250" t="s">
        <v>13</v>
      </c>
      <c r="BQ246" s="250" t="s">
        <v>160</v>
      </c>
      <c r="BR246" s="250" t="s">
        <v>118</v>
      </c>
      <c r="BS246" s="250" t="s">
        <v>40</v>
      </c>
      <c r="BT246" s="250" t="s">
        <v>118</v>
      </c>
      <c r="BU246" s="262" t="s">
        <v>6</v>
      </c>
      <c r="BV246" s="250" t="s">
        <v>6</v>
      </c>
      <c r="BW246" s="250" t="s">
        <v>6</v>
      </c>
      <c r="BX246" s="250" t="s">
        <v>6</v>
      </c>
      <c r="BY246" s="250" t="s">
        <v>173</v>
      </c>
      <c r="BZ246" s="250" t="s">
        <v>118</v>
      </c>
      <c r="CA246" s="244" t="s">
        <v>184</v>
      </c>
      <c r="CB246" s="244" t="s">
        <v>763</v>
      </c>
      <c r="CC246" s="244" t="s">
        <v>764</v>
      </c>
      <c r="CD246" s="244" t="s">
        <v>118</v>
      </c>
    </row>
    <row r="247" spans="1:82" s="244" customFormat="1" ht="31" x14ac:dyDescent="0.35">
      <c r="A247" s="259" t="s">
        <v>1803</v>
      </c>
      <c r="B247" s="259" t="s">
        <v>2880</v>
      </c>
      <c r="C247" s="259" t="s">
        <v>1718</v>
      </c>
      <c r="D247" s="259">
        <v>999</v>
      </c>
      <c r="E247" s="256" t="s">
        <v>304</v>
      </c>
      <c r="F247" s="244" t="s">
        <v>2674</v>
      </c>
      <c r="G247" s="244" t="s">
        <v>1804</v>
      </c>
      <c r="H247" s="244" t="s">
        <v>1578</v>
      </c>
      <c r="I247" s="244" t="str">
        <f>IF(H247="","",VLOOKUP(H247,'Cost Categories'!$A$1:$B$66,2,FALSE))</f>
        <v>Total</v>
      </c>
      <c r="J247" s="244" t="s">
        <v>3297</v>
      </c>
      <c r="K247" s="244" t="str">
        <f>IF(J247="","",VLOOKUP(J247,'Cost Categories'!$A$70:$B$85,2,FALSE))</f>
        <v>Mixed</v>
      </c>
      <c r="L247" s="244" t="s">
        <v>3297</v>
      </c>
      <c r="M247" s="244" t="str">
        <f>IF(L247="","",VLOOKUP(L247,'Cost Categories'!$A$112:$B$133,2,FALSE))</f>
        <v>Mixed</v>
      </c>
      <c r="N247" s="256" t="s">
        <v>3368</v>
      </c>
      <c r="O247" s="260" t="s">
        <v>13</v>
      </c>
      <c r="P247" s="256" t="s">
        <v>3416</v>
      </c>
      <c r="Q247" s="253" t="s">
        <v>3372</v>
      </c>
      <c r="R247" s="253" t="s">
        <v>13</v>
      </c>
      <c r="S247" s="244" t="s">
        <v>111</v>
      </c>
      <c r="T247" s="244" t="s">
        <v>1780</v>
      </c>
      <c r="U247" s="244" t="s">
        <v>1087</v>
      </c>
      <c r="V247" s="244" t="s">
        <v>1309</v>
      </c>
      <c r="W247" s="244" t="s">
        <v>217</v>
      </c>
      <c r="X247" s="246">
        <v>46.2</v>
      </c>
      <c r="Y247" s="246" t="s">
        <v>6</v>
      </c>
      <c r="Z247" s="246" t="s">
        <v>6</v>
      </c>
      <c r="AA247" s="246" t="s">
        <v>6</v>
      </c>
      <c r="AB247" s="246" t="s">
        <v>6</v>
      </c>
      <c r="AC247" s="246" t="s">
        <v>6</v>
      </c>
      <c r="AD247" s="246" t="s">
        <v>6</v>
      </c>
      <c r="AE247" s="348">
        <v>158</v>
      </c>
      <c r="AF247" s="348" t="s">
        <v>20</v>
      </c>
      <c r="AG247" s="244" t="s">
        <v>6</v>
      </c>
      <c r="AI247" s="246" t="s">
        <v>6</v>
      </c>
      <c r="AJ247" s="257" t="s">
        <v>6</v>
      </c>
      <c r="AK247" s="246" t="s">
        <v>6</v>
      </c>
      <c r="AL247" s="246" t="s">
        <v>6</v>
      </c>
      <c r="AM247" s="246" t="s">
        <v>6</v>
      </c>
      <c r="AN247" s="258">
        <v>39703</v>
      </c>
      <c r="AO247" s="258">
        <v>17</v>
      </c>
      <c r="AP247" s="244" t="s">
        <v>1796</v>
      </c>
      <c r="AQ247" s="244" t="s">
        <v>184</v>
      </c>
      <c r="AR247" s="250" t="s">
        <v>6</v>
      </c>
      <c r="AS247" s="250" t="s">
        <v>6</v>
      </c>
      <c r="AT247" s="250" t="s">
        <v>184</v>
      </c>
      <c r="AU247" s="250" t="s">
        <v>184</v>
      </c>
      <c r="AV247" s="250" t="s">
        <v>1305</v>
      </c>
      <c r="AW247" s="250" t="s">
        <v>1782</v>
      </c>
      <c r="AX247" s="250" t="s">
        <v>118</v>
      </c>
      <c r="AY247" s="250" t="s">
        <v>22</v>
      </c>
      <c r="AZ247" s="250" t="s">
        <v>118</v>
      </c>
      <c r="BA247" s="250" t="s">
        <v>381</v>
      </c>
      <c r="BB247" s="250" t="s">
        <v>119</v>
      </c>
      <c r="BC247" s="250" t="s">
        <v>22</v>
      </c>
      <c r="BD247" s="250" t="s">
        <v>119</v>
      </c>
      <c r="BE247" s="250" t="s">
        <v>6</v>
      </c>
      <c r="BF247" s="250" t="s">
        <v>6</v>
      </c>
      <c r="BG247" s="250" t="s">
        <v>6</v>
      </c>
      <c r="BH247" s="250" t="s">
        <v>6</v>
      </c>
      <c r="BI247" s="250" t="s">
        <v>6</v>
      </c>
      <c r="BJ247" s="250" t="s">
        <v>6</v>
      </c>
      <c r="BK247" s="250" t="s">
        <v>6</v>
      </c>
      <c r="BL247" s="250" t="s">
        <v>6</v>
      </c>
      <c r="BM247" s="250" t="s">
        <v>40</v>
      </c>
      <c r="BN247" s="250" t="s">
        <v>118</v>
      </c>
      <c r="BO247" s="250" t="s">
        <v>13</v>
      </c>
      <c r="BP247" s="250" t="s">
        <v>13</v>
      </c>
      <c r="BQ247" s="250" t="s">
        <v>160</v>
      </c>
      <c r="BR247" s="250" t="s">
        <v>118</v>
      </c>
      <c r="BS247" s="250" t="s">
        <v>40</v>
      </c>
      <c r="BT247" s="250" t="s">
        <v>118</v>
      </c>
      <c r="BU247" s="262" t="s">
        <v>6</v>
      </c>
      <c r="BV247" s="250" t="s">
        <v>6</v>
      </c>
      <c r="BW247" s="250" t="s">
        <v>6</v>
      </c>
      <c r="BX247" s="250" t="s">
        <v>6</v>
      </c>
      <c r="BY247" s="250" t="s">
        <v>173</v>
      </c>
      <c r="BZ247" s="250" t="s">
        <v>118</v>
      </c>
      <c r="CA247" s="244" t="s">
        <v>184</v>
      </c>
      <c r="CB247" s="244" t="s">
        <v>763</v>
      </c>
      <c r="CC247" s="244" t="s">
        <v>764</v>
      </c>
      <c r="CD247" s="244" t="s">
        <v>118</v>
      </c>
    </row>
    <row r="248" spans="1:82" s="244" customFormat="1" ht="46.5" x14ac:dyDescent="0.35">
      <c r="A248" s="259" t="s">
        <v>1805</v>
      </c>
      <c r="B248" s="259" t="s">
        <v>2880</v>
      </c>
      <c r="C248" s="259" t="s">
        <v>1538</v>
      </c>
      <c r="D248" s="259" t="s">
        <v>1579</v>
      </c>
      <c r="E248" s="256" t="s">
        <v>304</v>
      </c>
      <c r="F248" s="244" t="s">
        <v>2674</v>
      </c>
      <c r="G248" s="244" t="s">
        <v>1806</v>
      </c>
      <c r="H248" s="244" t="s">
        <v>1578</v>
      </c>
      <c r="I248" s="244" t="str">
        <f>IF(H248="","",VLOOKUP(H248,'Cost Categories'!$A$1:$B$66,2,FALSE))</f>
        <v>Total</v>
      </c>
      <c r="J248" s="244" t="s">
        <v>3297</v>
      </c>
      <c r="K248" s="244" t="s">
        <v>3297</v>
      </c>
      <c r="L248" s="244" t="s">
        <v>3297</v>
      </c>
      <c r="M248" s="244" t="str">
        <f>IF(L248="","",VLOOKUP(L248,'Cost Categories'!$A$112:$B$133,2,FALSE))</f>
        <v>Mixed</v>
      </c>
      <c r="N248" s="244" t="s">
        <v>3368</v>
      </c>
      <c r="O248" s="245" t="s">
        <v>13</v>
      </c>
      <c r="P248" s="244" t="s">
        <v>3416</v>
      </c>
      <c r="Q248" s="253" t="s">
        <v>3372</v>
      </c>
      <c r="R248" s="253" t="s">
        <v>13</v>
      </c>
      <c r="S248" s="244" t="s">
        <v>111</v>
      </c>
      <c r="T248" s="244" t="s">
        <v>1807</v>
      </c>
      <c r="U248" s="244" t="s">
        <v>1087</v>
      </c>
      <c r="V248" s="244" t="s">
        <v>1309</v>
      </c>
      <c r="W248" s="244" t="s">
        <v>217</v>
      </c>
      <c r="X248" s="246">
        <v>51.3</v>
      </c>
      <c r="Y248" s="246" t="s">
        <v>6</v>
      </c>
      <c r="Z248" s="246" t="s">
        <v>6</v>
      </c>
      <c r="AA248" s="246" t="s">
        <v>6</v>
      </c>
      <c r="AB248" s="246" t="s">
        <v>6</v>
      </c>
      <c r="AC248" s="246" t="s">
        <v>6</v>
      </c>
      <c r="AD248" s="246" t="s">
        <v>6</v>
      </c>
      <c r="AE248" s="348">
        <v>4</v>
      </c>
      <c r="AF248" s="348" t="s">
        <v>20</v>
      </c>
      <c r="AG248" s="244" t="s">
        <v>111</v>
      </c>
      <c r="AI248" s="246" t="s">
        <v>6</v>
      </c>
      <c r="AJ248" s="257" t="s">
        <v>6</v>
      </c>
      <c r="AK248" s="246" t="s">
        <v>6</v>
      </c>
      <c r="AL248" s="246" t="s">
        <v>6</v>
      </c>
      <c r="AM248" s="246" t="s">
        <v>6</v>
      </c>
      <c r="AN248" s="258" t="s">
        <v>6</v>
      </c>
      <c r="AO248" s="258" t="s">
        <v>6</v>
      </c>
      <c r="AP248" s="244" t="s">
        <v>1808</v>
      </c>
      <c r="AQ248" s="244" t="s">
        <v>184</v>
      </c>
      <c r="AR248" s="250" t="s">
        <v>6</v>
      </c>
      <c r="AS248" s="250" t="s">
        <v>6</v>
      </c>
      <c r="AT248" s="250" t="s">
        <v>184</v>
      </c>
      <c r="AU248" s="250" t="s">
        <v>184</v>
      </c>
      <c r="AV248" s="250" t="s">
        <v>1305</v>
      </c>
      <c r="AW248" s="250" t="s">
        <v>1809</v>
      </c>
      <c r="AX248" s="250" t="s">
        <v>118</v>
      </c>
      <c r="AY248" s="250" t="s">
        <v>1810</v>
      </c>
      <c r="AZ248" s="250" t="s">
        <v>118</v>
      </c>
      <c r="BA248" s="250" t="s">
        <v>381</v>
      </c>
      <c r="BB248" s="250" t="s">
        <v>119</v>
      </c>
      <c r="BC248" s="250" t="s">
        <v>383</v>
      </c>
      <c r="BD248" s="250" t="s">
        <v>119</v>
      </c>
      <c r="BE248" s="250" t="s">
        <v>259</v>
      </c>
      <c r="BF248" s="250" t="s">
        <v>119</v>
      </c>
      <c r="BG248" s="250" t="s">
        <v>1810</v>
      </c>
      <c r="BH248" s="250" t="s">
        <v>118</v>
      </c>
      <c r="BI248" s="250" t="s">
        <v>6</v>
      </c>
      <c r="BJ248" s="250" t="s">
        <v>6</v>
      </c>
      <c r="BK248" s="250" t="s">
        <v>6</v>
      </c>
      <c r="BL248" s="250" t="s">
        <v>6</v>
      </c>
      <c r="BM248" s="250" t="s">
        <v>40</v>
      </c>
      <c r="BN248" s="250" t="s">
        <v>118</v>
      </c>
      <c r="BO248" s="250" t="s">
        <v>13</v>
      </c>
      <c r="BP248" s="250" t="s">
        <v>13</v>
      </c>
      <c r="BQ248" s="250" t="s">
        <v>160</v>
      </c>
      <c r="BR248" s="250" t="s">
        <v>118</v>
      </c>
      <c r="BS248" s="250" t="s">
        <v>40</v>
      </c>
      <c r="BT248" s="250" t="s">
        <v>119</v>
      </c>
      <c r="BU248" s="262" t="s">
        <v>6</v>
      </c>
      <c r="BV248" s="250" t="s">
        <v>6</v>
      </c>
      <c r="BW248" s="250" t="s">
        <v>6</v>
      </c>
      <c r="BX248" s="250" t="s">
        <v>6</v>
      </c>
      <c r="BY248" s="250" t="s">
        <v>6</v>
      </c>
      <c r="BZ248" s="250" t="s">
        <v>6</v>
      </c>
      <c r="CA248" s="244" t="s">
        <v>184</v>
      </c>
      <c r="CB248" s="244" t="s">
        <v>6</v>
      </c>
      <c r="CC248" s="244" t="s">
        <v>6</v>
      </c>
      <c r="CD248" s="244" t="s">
        <v>6</v>
      </c>
    </row>
    <row r="249" spans="1:82" s="244" customFormat="1" ht="62" x14ac:dyDescent="0.35">
      <c r="A249" s="259" t="s">
        <v>1805</v>
      </c>
      <c r="B249" s="259" t="s">
        <v>2880</v>
      </c>
      <c r="C249" s="259" t="s">
        <v>1548</v>
      </c>
      <c r="D249" s="259" t="s">
        <v>1538</v>
      </c>
      <c r="E249" s="256" t="s">
        <v>304</v>
      </c>
      <c r="F249" s="244" t="s">
        <v>2674</v>
      </c>
      <c r="G249" s="244" t="s">
        <v>1811</v>
      </c>
      <c r="H249" s="244" t="s">
        <v>1632</v>
      </c>
      <c r="I249" s="244" t="str">
        <f>IF(H249="","",VLOOKUP(H249,'Cost Categories'!$A$1:$B$66,2,FALSE))</f>
        <v>Facility</v>
      </c>
      <c r="J249" s="244" t="s">
        <v>3297</v>
      </c>
      <c r="K249" s="244" t="str">
        <f>IF(J249="","",VLOOKUP(J249,'Cost Categories'!$A$70:$B$85,2,FALSE))</f>
        <v>Mixed</v>
      </c>
      <c r="L249" s="244" t="s">
        <v>3323</v>
      </c>
      <c r="M249" s="244" t="str">
        <f>IF(L249="","",VLOOKUP(L249,'Cost Categories'!$A$112:$B$133,2,FALSE))</f>
        <v>Operational</v>
      </c>
      <c r="N249" s="244" t="s">
        <v>3368</v>
      </c>
      <c r="O249" s="245" t="s">
        <v>13</v>
      </c>
      <c r="P249" s="244" t="s">
        <v>3370</v>
      </c>
      <c r="Q249" s="253" t="s">
        <v>3372</v>
      </c>
      <c r="R249" s="253" t="s">
        <v>13</v>
      </c>
      <c r="S249" s="244" t="s">
        <v>111</v>
      </c>
      <c r="T249" s="244" t="s">
        <v>1807</v>
      </c>
      <c r="U249" s="244" t="s">
        <v>1087</v>
      </c>
      <c r="V249" s="244" t="s">
        <v>1309</v>
      </c>
      <c r="W249" s="244" t="s">
        <v>217</v>
      </c>
      <c r="X249" s="246">
        <v>3.59</v>
      </c>
      <c r="Y249" s="246" t="s">
        <v>6</v>
      </c>
      <c r="Z249" s="246" t="s">
        <v>6</v>
      </c>
      <c r="AA249" s="246" t="s">
        <v>6</v>
      </c>
      <c r="AB249" s="246" t="s">
        <v>6</v>
      </c>
      <c r="AC249" s="246" t="s">
        <v>6</v>
      </c>
      <c r="AD249" s="246" t="s">
        <v>6</v>
      </c>
      <c r="AE249" s="348">
        <v>4</v>
      </c>
      <c r="AF249" s="348" t="s">
        <v>20</v>
      </c>
      <c r="AG249" s="244" t="s">
        <v>111</v>
      </c>
      <c r="AI249" s="246" t="s">
        <v>6</v>
      </c>
      <c r="AJ249" s="257" t="s">
        <v>6</v>
      </c>
      <c r="AK249" s="246" t="s">
        <v>6</v>
      </c>
      <c r="AL249" s="246" t="s">
        <v>6</v>
      </c>
      <c r="AM249" s="246" t="s">
        <v>6</v>
      </c>
      <c r="AN249" s="258" t="s">
        <v>6</v>
      </c>
      <c r="AO249" s="258" t="s">
        <v>6</v>
      </c>
      <c r="AP249" s="244" t="s">
        <v>1812</v>
      </c>
      <c r="AQ249" s="244" t="s">
        <v>1813</v>
      </c>
      <c r="AR249" s="250" t="s">
        <v>6</v>
      </c>
      <c r="AS249" s="250" t="s">
        <v>6</v>
      </c>
      <c r="AT249" s="250" t="s">
        <v>184</v>
      </c>
      <c r="AU249" s="250" t="s">
        <v>184</v>
      </c>
      <c r="AV249" s="250" t="s">
        <v>1305</v>
      </c>
      <c r="AW249" s="250" t="s">
        <v>1809</v>
      </c>
      <c r="AX249" s="250" t="s">
        <v>118</v>
      </c>
      <c r="AY249" s="250" t="s">
        <v>1810</v>
      </c>
      <c r="AZ249" s="250" t="s">
        <v>118</v>
      </c>
      <c r="BA249" s="250" t="s">
        <v>381</v>
      </c>
      <c r="BB249" s="250" t="s">
        <v>119</v>
      </c>
      <c r="BC249" s="250" t="s">
        <v>383</v>
      </c>
      <c r="BD249" s="250" t="s">
        <v>119</v>
      </c>
      <c r="BE249" s="250" t="s">
        <v>259</v>
      </c>
      <c r="BF249" s="250" t="s">
        <v>119</v>
      </c>
      <c r="BG249" s="250" t="s">
        <v>1810</v>
      </c>
      <c r="BH249" s="250" t="s">
        <v>118</v>
      </c>
      <c r="BI249" s="250" t="s">
        <v>6</v>
      </c>
      <c r="BJ249" s="250" t="s">
        <v>6</v>
      </c>
      <c r="BK249" s="250" t="s">
        <v>6</v>
      </c>
      <c r="BL249" s="250" t="s">
        <v>6</v>
      </c>
      <c r="BM249" s="250" t="s">
        <v>40</v>
      </c>
      <c r="BN249" s="250" t="s">
        <v>118</v>
      </c>
      <c r="BO249" s="250" t="s">
        <v>13</v>
      </c>
      <c r="BP249" s="250" t="s">
        <v>13</v>
      </c>
      <c r="BQ249" s="250" t="s">
        <v>160</v>
      </c>
      <c r="BR249" s="250" t="s">
        <v>118</v>
      </c>
      <c r="BS249" s="250" t="s">
        <v>40</v>
      </c>
      <c r="BT249" s="250" t="s">
        <v>119</v>
      </c>
      <c r="BU249" s="262" t="s">
        <v>6</v>
      </c>
      <c r="BV249" s="250" t="s">
        <v>6</v>
      </c>
      <c r="BW249" s="250" t="s">
        <v>6</v>
      </c>
      <c r="BX249" s="250" t="s">
        <v>6</v>
      </c>
      <c r="BY249" s="250" t="s">
        <v>6</v>
      </c>
      <c r="BZ249" s="250" t="s">
        <v>6</v>
      </c>
      <c r="CA249" s="244" t="s">
        <v>184</v>
      </c>
      <c r="CB249" s="244" t="s">
        <v>6</v>
      </c>
      <c r="CC249" s="244" t="s">
        <v>6</v>
      </c>
      <c r="CD249" s="244" t="s">
        <v>6</v>
      </c>
    </row>
    <row r="250" spans="1:82" s="244" customFormat="1" ht="46.5" x14ac:dyDescent="0.35">
      <c r="A250" s="259" t="s">
        <v>1805</v>
      </c>
      <c r="B250" s="259" t="s">
        <v>2880</v>
      </c>
      <c r="C250" s="259" t="s">
        <v>356</v>
      </c>
      <c r="D250" s="259" t="s">
        <v>1538</v>
      </c>
      <c r="E250" s="256" t="s">
        <v>304</v>
      </c>
      <c r="F250" s="244" t="s">
        <v>2674</v>
      </c>
      <c r="G250" s="244" t="s">
        <v>1814</v>
      </c>
      <c r="H250" s="244" t="s">
        <v>3353</v>
      </c>
      <c r="I250" s="244" t="str">
        <f>IF(H250="","",VLOOKUP(H250,'Cost Categories'!$A$1:$B$66,2,FALSE))</f>
        <v>Personnel</v>
      </c>
      <c r="J250" s="244" t="s">
        <v>1757</v>
      </c>
      <c r="K250" s="244" t="str">
        <f>IF(J250="","",VLOOKUP(J250,'Cost Categories'!$A$70:$B$85,2,FALSE))</f>
        <v>Personnel</v>
      </c>
      <c r="L250" s="244" t="s">
        <v>3324</v>
      </c>
      <c r="M250" s="244" t="str">
        <f>IF(L250="","",VLOOKUP(L250,'Cost Categories'!$A$112:$B$133,2,FALSE))</f>
        <v>Operational</v>
      </c>
      <c r="N250" s="244" t="s">
        <v>3368</v>
      </c>
      <c r="O250" s="245" t="s">
        <v>13</v>
      </c>
      <c r="P250" s="244" t="s">
        <v>3369</v>
      </c>
      <c r="Q250" s="253" t="s">
        <v>3372</v>
      </c>
      <c r="R250" s="253" t="s">
        <v>13</v>
      </c>
      <c r="S250" s="244" t="s">
        <v>111</v>
      </c>
      <c r="T250" s="244" t="s">
        <v>1807</v>
      </c>
      <c r="U250" s="244" t="s">
        <v>1087</v>
      </c>
      <c r="V250" s="244" t="s">
        <v>1309</v>
      </c>
      <c r="W250" s="244" t="s">
        <v>217</v>
      </c>
      <c r="X250" s="246">
        <v>3.03</v>
      </c>
      <c r="Y250" s="246" t="s">
        <v>6</v>
      </c>
      <c r="Z250" s="246" t="s">
        <v>6</v>
      </c>
      <c r="AA250" s="246" t="s">
        <v>6</v>
      </c>
      <c r="AB250" s="246" t="s">
        <v>6</v>
      </c>
      <c r="AC250" s="246" t="s">
        <v>6</v>
      </c>
      <c r="AD250" s="246" t="s">
        <v>6</v>
      </c>
      <c r="AE250" s="348">
        <v>4</v>
      </c>
      <c r="AF250" s="348" t="s">
        <v>20</v>
      </c>
      <c r="AG250" s="244" t="s">
        <v>111</v>
      </c>
      <c r="AI250" s="246" t="s">
        <v>6</v>
      </c>
      <c r="AJ250" s="257" t="s">
        <v>6</v>
      </c>
      <c r="AK250" s="246" t="s">
        <v>6</v>
      </c>
      <c r="AL250" s="246" t="s">
        <v>6</v>
      </c>
      <c r="AM250" s="246" t="s">
        <v>6</v>
      </c>
      <c r="AN250" s="258" t="s">
        <v>6</v>
      </c>
      <c r="AO250" s="258" t="s">
        <v>6</v>
      </c>
      <c r="AP250" s="244" t="s">
        <v>1812</v>
      </c>
      <c r="AQ250" s="244" t="s">
        <v>1813</v>
      </c>
      <c r="AR250" s="250" t="s">
        <v>6</v>
      </c>
      <c r="AS250" s="250" t="s">
        <v>6</v>
      </c>
      <c r="AT250" s="250" t="s">
        <v>184</v>
      </c>
      <c r="AU250" s="250" t="s">
        <v>184</v>
      </c>
      <c r="AV250" s="250" t="s">
        <v>1305</v>
      </c>
      <c r="AW250" s="250" t="s">
        <v>1809</v>
      </c>
      <c r="AX250" s="250" t="s">
        <v>118</v>
      </c>
      <c r="AY250" s="250" t="s">
        <v>1810</v>
      </c>
      <c r="AZ250" s="250" t="s">
        <v>118</v>
      </c>
      <c r="BA250" s="250" t="s">
        <v>381</v>
      </c>
      <c r="BB250" s="250" t="s">
        <v>119</v>
      </c>
      <c r="BC250" s="250" t="s">
        <v>383</v>
      </c>
      <c r="BD250" s="250" t="s">
        <v>119</v>
      </c>
      <c r="BE250" s="250" t="s">
        <v>259</v>
      </c>
      <c r="BF250" s="250" t="s">
        <v>119</v>
      </c>
      <c r="BG250" s="250" t="s">
        <v>1810</v>
      </c>
      <c r="BH250" s="250" t="s">
        <v>118</v>
      </c>
      <c r="BI250" s="250" t="s">
        <v>6</v>
      </c>
      <c r="BJ250" s="250" t="s">
        <v>6</v>
      </c>
      <c r="BK250" s="250" t="s">
        <v>6</v>
      </c>
      <c r="BL250" s="250" t="s">
        <v>6</v>
      </c>
      <c r="BM250" s="250" t="s">
        <v>40</v>
      </c>
      <c r="BN250" s="250" t="s">
        <v>118</v>
      </c>
      <c r="BO250" s="250" t="s">
        <v>13</v>
      </c>
      <c r="BP250" s="250" t="s">
        <v>13</v>
      </c>
      <c r="BQ250" s="250" t="s">
        <v>160</v>
      </c>
      <c r="BR250" s="250" t="s">
        <v>118</v>
      </c>
      <c r="BS250" s="250" t="s">
        <v>40</v>
      </c>
      <c r="BT250" s="250" t="s">
        <v>119</v>
      </c>
      <c r="BU250" s="262" t="s">
        <v>6</v>
      </c>
      <c r="BV250" s="250" t="s">
        <v>6</v>
      </c>
      <c r="BW250" s="250" t="s">
        <v>6</v>
      </c>
      <c r="BX250" s="250" t="s">
        <v>6</v>
      </c>
      <c r="BY250" s="250" t="s">
        <v>6</v>
      </c>
      <c r="BZ250" s="250" t="s">
        <v>6</v>
      </c>
      <c r="CA250" s="244" t="s">
        <v>184</v>
      </c>
      <c r="CB250" s="244" t="s">
        <v>6</v>
      </c>
      <c r="CC250" s="244" t="s">
        <v>6</v>
      </c>
      <c r="CD250" s="244" t="s">
        <v>6</v>
      </c>
    </row>
    <row r="251" spans="1:82" s="244" customFormat="1" ht="46.5" x14ac:dyDescent="0.35">
      <c r="A251" s="259" t="s">
        <v>1805</v>
      </c>
      <c r="B251" s="259" t="s">
        <v>2880</v>
      </c>
      <c r="C251" s="259" t="s">
        <v>1555</v>
      </c>
      <c r="D251" s="259" t="s">
        <v>1538</v>
      </c>
      <c r="E251" s="256" t="s">
        <v>304</v>
      </c>
      <c r="F251" s="244" t="s">
        <v>2674</v>
      </c>
      <c r="G251" s="244" t="s">
        <v>1815</v>
      </c>
      <c r="H251" s="244" t="s">
        <v>7</v>
      </c>
      <c r="I251" s="244" t="str">
        <f>IF(H251="","",VLOOKUP(H251,'Cost Categories'!$A$1:$B$66,2,FALSE))</f>
        <v>Recurring services</v>
      </c>
      <c r="J251" s="244" t="s">
        <v>1757</v>
      </c>
      <c r="K251" s="244" t="str">
        <f>IF(J251="","",VLOOKUP(J251,'Cost Categories'!$A$70:$B$85,2,FALSE))</f>
        <v>Personnel</v>
      </c>
      <c r="L251" s="244" t="s">
        <v>3322</v>
      </c>
      <c r="M251" s="244" t="str">
        <f>IF(L251="","",VLOOKUP(L251,'Cost Categories'!$A$112:$B$133,2,FALSE))</f>
        <v>Operational</v>
      </c>
      <c r="N251" s="244" t="s">
        <v>3368</v>
      </c>
      <c r="O251" s="245" t="s">
        <v>13</v>
      </c>
      <c r="P251" s="244" t="s">
        <v>3369</v>
      </c>
      <c r="Q251" s="253" t="s">
        <v>3372</v>
      </c>
      <c r="R251" s="253" t="s">
        <v>13</v>
      </c>
      <c r="S251" s="244" t="s">
        <v>111</v>
      </c>
      <c r="T251" s="244" t="s">
        <v>1807</v>
      </c>
      <c r="U251" s="244" t="s">
        <v>1087</v>
      </c>
      <c r="V251" s="244" t="s">
        <v>1309</v>
      </c>
      <c r="W251" s="244" t="s">
        <v>217</v>
      </c>
      <c r="X251" s="246">
        <v>0.87</v>
      </c>
      <c r="Y251" s="246" t="s">
        <v>6</v>
      </c>
      <c r="Z251" s="246" t="s">
        <v>6</v>
      </c>
      <c r="AA251" s="246" t="s">
        <v>6</v>
      </c>
      <c r="AB251" s="246" t="s">
        <v>6</v>
      </c>
      <c r="AC251" s="246" t="s">
        <v>6</v>
      </c>
      <c r="AD251" s="246" t="s">
        <v>6</v>
      </c>
      <c r="AE251" s="348">
        <v>4</v>
      </c>
      <c r="AF251" s="348" t="s">
        <v>20</v>
      </c>
      <c r="AG251" s="244" t="s">
        <v>111</v>
      </c>
      <c r="AI251" s="246" t="s">
        <v>6</v>
      </c>
      <c r="AJ251" s="257" t="s">
        <v>6</v>
      </c>
      <c r="AK251" s="246" t="s">
        <v>6</v>
      </c>
      <c r="AL251" s="246" t="s">
        <v>6</v>
      </c>
      <c r="AM251" s="246" t="s">
        <v>6</v>
      </c>
      <c r="AN251" s="258" t="s">
        <v>6</v>
      </c>
      <c r="AO251" s="258" t="s">
        <v>6</v>
      </c>
      <c r="AP251" s="244" t="s">
        <v>1812</v>
      </c>
      <c r="AQ251" s="244" t="s">
        <v>1813</v>
      </c>
      <c r="AR251" s="250" t="s">
        <v>6</v>
      </c>
      <c r="AS251" s="250" t="s">
        <v>6</v>
      </c>
      <c r="AT251" s="250" t="s">
        <v>184</v>
      </c>
      <c r="AU251" s="250" t="s">
        <v>184</v>
      </c>
      <c r="AV251" s="250" t="s">
        <v>1305</v>
      </c>
      <c r="AW251" s="250" t="s">
        <v>1809</v>
      </c>
      <c r="AX251" s="250" t="s">
        <v>118</v>
      </c>
      <c r="AY251" s="250" t="s">
        <v>1810</v>
      </c>
      <c r="AZ251" s="250" t="s">
        <v>118</v>
      </c>
      <c r="BA251" s="250" t="s">
        <v>381</v>
      </c>
      <c r="BB251" s="250" t="s">
        <v>119</v>
      </c>
      <c r="BC251" s="250" t="s">
        <v>383</v>
      </c>
      <c r="BD251" s="250" t="s">
        <v>119</v>
      </c>
      <c r="BE251" s="250" t="s">
        <v>259</v>
      </c>
      <c r="BF251" s="250" t="s">
        <v>119</v>
      </c>
      <c r="BG251" s="250" t="s">
        <v>1810</v>
      </c>
      <c r="BH251" s="250" t="s">
        <v>118</v>
      </c>
      <c r="BI251" s="250" t="s">
        <v>6</v>
      </c>
      <c r="BJ251" s="250" t="s">
        <v>6</v>
      </c>
      <c r="BK251" s="250" t="s">
        <v>6</v>
      </c>
      <c r="BL251" s="250" t="s">
        <v>6</v>
      </c>
      <c r="BM251" s="250" t="s">
        <v>40</v>
      </c>
      <c r="BN251" s="250" t="s">
        <v>118</v>
      </c>
      <c r="BO251" s="250" t="s">
        <v>13</v>
      </c>
      <c r="BP251" s="250" t="s">
        <v>13</v>
      </c>
      <c r="BQ251" s="250" t="s">
        <v>160</v>
      </c>
      <c r="BR251" s="250" t="s">
        <v>118</v>
      </c>
      <c r="BS251" s="250" t="s">
        <v>40</v>
      </c>
      <c r="BT251" s="250" t="s">
        <v>119</v>
      </c>
      <c r="BU251" s="262" t="s">
        <v>6</v>
      </c>
      <c r="BV251" s="250" t="s">
        <v>6</v>
      </c>
      <c r="BW251" s="250" t="s">
        <v>6</v>
      </c>
      <c r="BX251" s="250" t="s">
        <v>6</v>
      </c>
      <c r="BY251" s="250" t="s">
        <v>6</v>
      </c>
      <c r="BZ251" s="250" t="s">
        <v>6</v>
      </c>
      <c r="CA251" s="244" t="s">
        <v>184</v>
      </c>
      <c r="CB251" s="244" t="s">
        <v>6</v>
      </c>
      <c r="CC251" s="244" t="s">
        <v>6</v>
      </c>
      <c r="CD251" s="244" t="s">
        <v>6</v>
      </c>
    </row>
    <row r="252" spans="1:82" s="244" customFormat="1" ht="46.5" x14ac:dyDescent="0.35">
      <c r="A252" s="259" t="s">
        <v>1805</v>
      </c>
      <c r="B252" s="259" t="s">
        <v>2880</v>
      </c>
      <c r="C252" s="259" t="s">
        <v>1540</v>
      </c>
      <c r="D252" s="259" t="s">
        <v>1538</v>
      </c>
      <c r="E252" s="256" t="s">
        <v>304</v>
      </c>
      <c r="F252" s="244" t="s">
        <v>2674</v>
      </c>
      <c r="G252" s="244" t="s">
        <v>1816</v>
      </c>
      <c r="H252" s="244" t="s">
        <v>1623</v>
      </c>
      <c r="I252" s="244" t="str">
        <f>IF(H252="","",VLOOKUP(H252,'Cost Categories'!$A$1:$B$66,2,FALSE))</f>
        <v>Recurring goods</v>
      </c>
      <c r="J252" s="244" t="s">
        <v>3288</v>
      </c>
      <c r="K252" s="244" t="str">
        <f>IF(J252="","",VLOOKUP(J252,'Cost Categories'!$A$70:$B$85,2,FALSE))</f>
        <v>Recurrent - other</v>
      </c>
      <c r="L252" s="244" t="s">
        <v>3307</v>
      </c>
      <c r="M252" s="244" t="str">
        <f>IF(L252="","",VLOOKUP(L252,'Cost Categories'!$A$112:$B$133,2,FALSE))</f>
        <v>Primary service delivery</v>
      </c>
      <c r="N252" s="244" t="s">
        <v>3368</v>
      </c>
      <c r="O252" s="245" t="s">
        <v>1245</v>
      </c>
      <c r="P252" s="244" t="s">
        <v>3371</v>
      </c>
      <c r="Q252" s="253" t="s">
        <v>3372</v>
      </c>
      <c r="R252" s="253" t="s">
        <v>13</v>
      </c>
      <c r="S252" s="244" t="s">
        <v>111</v>
      </c>
      <c r="T252" s="244" t="s">
        <v>1807</v>
      </c>
      <c r="U252" s="244" t="s">
        <v>1087</v>
      </c>
      <c r="V252" s="244" t="s">
        <v>1309</v>
      </c>
      <c r="W252" s="244" t="s">
        <v>217</v>
      </c>
      <c r="X252" s="246">
        <v>17.8</v>
      </c>
      <c r="Y252" s="246" t="s">
        <v>6</v>
      </c>
      <c r="Z252" s="246" t="s">
        <v>6</v>
      </c>
      <c r="AA252" s="246" t="s">
        <v>6</v>
      </c>
      <c r="AB252" s="246" t="s">
        <v>6</v>
      </c>
      <c r="AC252" s="246" t="s">
        <v>6</v>
      </c>
      <c r="AD252" s="246" t="s">
        <v>6</v>
      </c>
      <c r="AE252" s="348">
        <v>4</v>
      </c>
      <c r="AF252" s="348" t="s">
        <v>20</v>
      </c>
      <c r="AG252" s="244" t="s">
        <v>111</v>
      </c>
      <c r="AI252" s="246" t="s">
        <v>6</v>
      </c>
      <c r="AJ252" s="257" t="s">
        <v>6</v>
      </c>
      <c r="AK252" s="246" t="s">
        <v>6</v>
      </c>
      <c r="AL252" s="246" t="s">
        <v>6</v>
      </c>
      <c r="AM252" s="246" t="s">
        <v>6</v>
      </c>
      <c r="AN252" s="258" t="s">
        <v>6</v>
      </c>
      <c r="AO252" s="258" t="s">
        <v>6</v>
      </c>
      <c r="AP252" s="244" t="s">
        <v>1812</v>
      </c>
      <c r="AQ252" s="244" t="s">
        <v>1813</v>
      </c>
      <c r="AR252" s="250" t="s">
        <v>6</v>
      </c>
      <c r="AS252" s="250" t="s">
        <v>6</v>
      </c>
      <c r="AT252" s="250" t="s">
        <v>184</v>
      </c>
      <c r="AU252" s="250" t="s">
        <v>184</v>
      </c>
      <c r="AV252" s="250" t="s">
        <v>1305</v>
      </c>
      <c r="AW252" s="250" t="s">
        <v>1809</v>
      </c>
      <c r="AX252" s="250" t="s">
        <v>118</v>
      </c>
      <c r="AY252" s="250" t="s">
        <v>1810</v>
      </c>
      <c r="AZ252" s="250" t="s">
        <v>118</v>
      </c>
      <c r="BA252" s="250" t="s">
        <v>381</v>
      </c>
      <c r="BB252" s="250" t="s">
        <v>119</v>
      </c>
      <c r="BC252" s="250" t="s">
        <v>383</v>
      </c>
      <c r="BD252" s="250" t="s">
        <v>119</v>
      </c>
      <c r="BE252" s="250" t="s">
        <v>259</v>
      </c>
      <c r="BF252" s="250" t="s">
        <v>119</v>
      </c>
      <c r="BG252" s="250" t="s">
        <v>1810</v>
      </c>
      <c r="BH252" s="250" t="s">
        <v>118</v>
      </c>
      <c r="BI252" s="250" t="s">
        <v>6</v>
      </c>
      <c r="BJ252" s="250" t="s">
        <v>6</v>
      </c>
      <c r="BK252" s="250" t="s">
        <v>6</v>
      </c>
      <c r="BL252" s="250" t="s">
        <v>6</v>
      </c>
      <c r="BM252" s="250" t="s">
        <v>40</v>
      </c>
      <c r="BN252" s="250" t="s">
        <v>118</v>
      </c>
      <c r="BO252" s="250" t="s">
        <v>13</v>
      </c>
      <c r="BP252" s="250" t="s">
        <v>13</v>
      </c>
      <c r="BQ252" s="250" t="s">
        <v>160</v>
      </c>
      <c r="BR252" s="250" t="s">
        <v>118</v>
      </c>
      <c r="BS252" s="250" t="s">
        <v>40</v>
      </c>
      <c r="BT252" s="250" t="s">
        <v>119</v>
      </c>
      <c r="BU252" s="262" t="s">
        <v>6</v>
      </c>
      <c r="BV252" s="250" t="s">
        <v>6</v>
      </c>
      <c r="BW252" s="250" t="s">
        <v>6</v>
      </c>
      <c r="BX252" s="250" t="s">
        <v>6</v>
      </c>
      <c r="BY252" s="250" t="s">
        <v>6</v>
      </c>
      <c r="BZ252" s="250" t="s">
        <v>6</v>
      </c>
      <c r="CA252" s="244" t="s">
        <v>184</v>
      </c>
      <c r="CB252" s="244" t="s">
        <v>6</v>
      </c>
      <c r="CC252" s="244" t="s">
        <v>6</v>
      </c>
      <c r="CD252" s="244" t="s">
        <v>6</v>
      </c>
    </row>
    <row r="253" spans="1:82" s="244" customFormat="1" ht="46.5" x14ac:dyDescent="0.35">
      <c r="A253" s="259" t="s">
        <v>1805</v>
      </c>
      <c r="B253" s="259" t="s">
        <v>2880</v>
      </c>
      <c r="C253" s="259" t="s">
        <v>1561</v>
      </c>
      <c r="D253" s="259" t="s">
        <v>1538</v>
      </c>
      <c r="E253" s="256" t="s">
        <v>304</v>
      </c>
      <c r="F253" s="244" t="s">
        <v>2674</v>
      </c>
      <c r="G253" s="244" t="s">
        <v>1817</v>
      </c>
      <c r="H253" s="244" t="s">
        <v>1317</v>
      </c>
      <c r="I253" s="244" t="str">
        <f>IF(H253="","",VLOOKUP(H253,'Cost Categories'!$A$1:$B$66,2,FALSE))</f>
        <v>Capital</v>
      </c>
      <c r="J253" s="244" t="s">
        <v>3276</v>
      </c>
      <c r="K253" s="244" t="str">
        <f>IF(J253="","",VLOOKUP(J253,'Cost Categories'!$A$70:$B$85,2,FALSE))</f>
        <v>Capital</v>
      </c>
      <c r="L253" s="244" t="s">
        <v>3307</v>
      </c>
      <c r="M253" s="244" t="str">
        <f>IF(L253="","",VLOOKUP(L253,'Cost Categories'!$A$112:$B$133,2,FALSE))</f>
        <v>Primary service delivery</v>
      </c>
      <c r="N253" s="244" t="s">
        <v>3368</v>
      </c>
      <c r="O253" s="245" t="s">
        <v>1245</v>
      </c>
      <c r="P253" s="244" t="s">
        <v>3369</v>
      </c>
      <c r="Q253" s="253" t="s">
        <v>3372</v>
      </c>
      <c r="R253" s="253" t="s">
        <v>13</v>
      </c>
      <c r="S253" s="244" t="s">
        <v>111</v>
      </c>
      <c r="T253" s="244" t="s">
        <v>1807</v>
      </c>
      <c r="U253" s="244" t="s">
        <v>1087</v>
      </c>
      <c r="V253" s="244" t="s">
        <v>1309</v>
      </c>
      <c r="W253" s="244" t="s">
        <v>217</v>
      </c>
      <c r="X253" s="246">
        <v>0.31</v>
      </c>
      <c r="Y253" s="246" t="s">
        <v>6</v>
      </c>
      <c r="Z253" s="246" t="s">
        <v>6</v>
      </c>
      <c r="AA253" s="246" t="s">
        <v>6</v>
      </c>
      <c r="AB253" s="246" t="s">
        <v>6</v>
      </c>
      <c r="AC253" s="246" t="s">
        <v>6</v>
      </c>
      <c r="AD253" s="246" t="s">
        <v>6</v>
      </c>
      <c r="AE253" s="348">
        <v>4</v>
      </c>
      <c r="AF253" s="348" t="s">
        <v>20</v>
      </c>
      <c r="AG253" s="244" t="s">
        <v>111</v>
      </c>
      <c r="AI253" s="246" t="s">
        <v>6</v>
      </c>
      <c r="AJ253" s="257" t="s">
        <v>6</v>
      </c>
      <c r="AK253" s="246" t="s">
        <v>6</v>
      </c>
      <c r="AL253" s="246" t="s">
        <v>6</v>
      </c>
      <c r="AM253" s="246" t="s">
        <v>6</v>
      </c>
      <c r="AN253" s="258" t="s">
        <v>6</v>
      </c>
      <c r="AO253" s="258" t="s">
        <v>6</v>
      </c>
      <c r="AP253" s="244" t="s">
        <v>1812</v>
      </c>
      <c r="AQ253" s="244" t="s">
        <v>1813</v>
      </c>
      <c r="AR253" s="250" t="s">
        <v>6</v>
      </c>
      <c r="AS253" s="250" t="s">
        <v>6</v>
      </c>
      <c r="AT253" s="250" t="s">
        <v>184</v>
      </c>
      <c r="AU253" s="250" t="s">
        <v>184</v>
      </c>
      <c r="AV253" s="250" t="s">
        <v>1305</v>
      </c>
      <c r="AW253" s="250" t="s">
        <v>1809</v>
      </c>
      <c r="AX253" s="250" t="s">
        <v>118</v>
      </c>
      <c r="AY253" s="250" t="s">
        <v>1810</v>
      </c>
      <c r="AZ253" s="250" t="s">
        <v>118</v>
      </c>
      <c r="BA253" s="250" t="s">
        <v>381</v>
      </c>
      <c r="BB253" s="250" t="s">
        <v>119</v>
      </c>
      <c r="BC253" s="250" t="s">
        <v>383</v>
      </c>
      <c r="BD253" s="250" t="s">
        <v>119</v>
      </c>
      <c r="BE253" s="250" t="s">
        <v>259</v>
      </c>
      <c r="BF253" s="250" t="s">
        <v>119</v>
      </c>
      <c r="BG253" s="250" t="s">
        <v>1810</v>
      </c>
      <c r="BH253" s="250" t="s">
        <v>118</v>
      </c>
      <c r="BI253" s="250" t="s">
        <v>6</v>
      </c>
      <c r="BJ253" s="250" t="s">
        <v>6</v>
      </c>
      <c r="BK253" s="250" t="s">
        <v>6</v>
      </c>
      <c r="BL253" s="250" t="s">
        <v>6</v>
      </c>
      <c r="BM253" s="250" t="s">
        <v>40</v>
      </c>
      <c r="BN253" s="250" t="s">
        <v>118</v>
      </c>
      <c r="BO253" s="250" t="s">
        <v>13</v>
      </c>
      <c r="BP253" s="250" t="s">
        <v>13</v>
      </c>
      <c r="BQ253" s="250" t="s">
        <v>160</v>
      </c>
      <c r="BR253" s="250" t="s">
        <v>118</v>
      </c>
      <c r="BS253" s="250" t="s">
        <v>40</v>
      </c>
      <c r="BT253" s="250" t="s">
        <v>119</v>
      </c>
      <c r="BU253" s="262" t="s">
        <v>6</v>
      </c>
      <c r="BV253" s="250" t="s">
        <v>6</v>
      </c>
      <c r="BW253" s="250" t="s">
        <v>6</v>
      </c>
      <c r="BX253" s="250" t="s">
        <v>6</v>
      </c>
      <c r="BY253" s="250" t="s">
        <v>6</v>
      </c>
      <c r="BZ253" s="250" t="s">
        <v>6</v>
      </c>
      <c r="CA253" s="244" t="s">
        <v>184</v>
      </c>
      <c r="CB253" s="244" t="s">
        <v>6</v>
      </c>
      <c r="CC253" s="244" t="s">
        <v>6</v>
      </c>
      <c r="CD253" s="244" t="s">
        <v>6</v>
      </c>
    </row>
    <row r="254" spans="1:82" s="244" customFormat="1" ht="46.5" x14ac:dyDescent="0.35">
      <c r="A254" s="259" t="s">
        <v>1805</v>
      </c>
      <c r="B254" s="259" t="s">
        <v>2880</v>
      </c>
      <c r="C254" s="259" t="s">
        <v>1567</v>
      </c>
      <c r="D254" s="259" t="s">
        <v>1538</v>
      </c>
      <c r="E254" s="256" t="s">
        <v>304</v>
      </c>
      <c r="F254" s="244" t="s">
        <v>2674</v>
      </c>
      <c r="G254" s="244" t="s">
        <v>1818</v>
      </c>
      <c r="H254" s="244" t="s">
        <v>3351</v>
      </c>
      <c r="I254" s="244" t="str">
        <f>IF(H254="","",VLOOKUP(H254,'Cost Categories'!$A$1:$B$66,2,FALSE))</f>
        <v>Personnel</v>
      </c>
      <c r="J254" s="244" t="s">
        <v>3271</v>
      </c>
      <c r="K254" s="244" t="str">
        <f>IF(J254="","",VLOOKUP(J254,'Cost Categories'!$A$70:$B$85,2,FALSE))</f>
        <v>Personnel</v>
      </c>
      <c r="L254" s="244" t="s">
        <v>3307</v>
      </c>
      <c r="M254" s="244" t="str">
        <f>IF(L254="","",VLOOKUP(L254,'Cost Categories'!$A$112:$B$133,2,FALSE))</f>
        <v>Primary service delivery</v>
      </c>
      <c r="N254" s="244" t="s">
        <v>3368</v>
      </c>
      <c r="O254" s="245" t="s">
        <v>13</v>
      </c>
      <c r="P254" s="244" t="s">
        <v>3369</v>
      </c>
      <c r="Q254" s="253" t="s">
        <v>3372</v>
      </c>
      <c r="R254" s="253" t="s">
        <v>13</v>
      </c>
      <c r="S254" s="244" t="s">
        <v>517</v>
      </c>
      <c r="T254" s="244" t="s">
        <v>1807</v>
      </c>
      <c r="U254" s="244" t="s">
        <v>1087</v>
      </c>
      <c r="V254" s="244" t="s">
        <v>1309</v>
      </c>
      <c r="W254" s="244" t="s">
        <v>217</v>
      </c>
      <c r="X254" s="246">
        <v>23.7</v>
      </c>
      <c r="Y254" s="246" t="s">
        <v>6</v>
      </c>
      <c r="Z254" s="246" t="s">
        <v>6</v>
      </c>
      <c r="AA254" s="246" t="s">
        <v>6</v>
      </c>
      <c r="AB254" s="246" t="s">
        <v>6</v>
      </c>
      <c r="AC254" s="246" t="s">
        <v>6</v>
      </c>
      <c r="AD254" s="246" t="s">
        <v>6</v>
      </c>
      <c r="AE254" s="348">
        <v>4</v>
      </c>
      <c r="AF254" s="348" t="s">
        <v>20</v>
      </c>
      <c r="AG254" s="244" t="s">
        <v>111</v>
      </c>
      <c r="AI254" s="246" t="s">
        <v>6</v>
      </c>
      <c r="AJ254" s="257" t="s">
        <v>6</v>
      </c>
      <c r="AK254" s="246" t="s">
        <v>6</v>
      </c>
      <c r="AL254" s="246" t="s">
        <v>6</v>
      </c>
      <c r="AM254" s="246" t="s">
        <v>6</v>
      </c>
      <c r="AN254" s="258" t="s">
        <v>6</v>
      </c>
      <c r="AO254" s="258" t="s">
        <v>6</v>
      </c>
      <c r="AP254" s="244" t="s">
        <v>1812</v>
      </c>
      <c r="AQ254" s="244" t="s">
        <v>1813</v>
      </c>
      <c r="AR254" s="250" t="s">
        <v>6</v>
      </c>
      <c r="AS254" s="250" t="s">
        <v>6</v>
      </c>
      <c r="AT254" s="250" t="s">
        <v>184</v>
      </c>
      <c r="AU254" s="250" t="s">
        <v>184</v>
      </c>
      <c r="AV254" s="250" t="s">
        <v>1305</v>
      </c>
      <c r="AW254" s="250" t="s">
        <v>1809</v>
      </c>
      <c r="AX254" s="250" t="s">
        <v>118</v>
      </c>
      <c r="AY254" s="250" t="s">
        <v>1810</v>
      </c>
      <c r="AZ254" s="250" t="s">
        <v>118</v>
      </c>
      <c r="BA254" s="250" t="s">
        <v>381</v>
      </c>
      <c r="BB254" s="250" t="s">
        <v>119</v>
      </c>
      <c r="BC254" s="250" t="s">
        <v>383</v>
      </c>
      <c r="BD254" s="250" t="s">
        <v>119</v>
      </c>
      <c r="BE254" s="250" t="s">
        <v>259</v>
      </c>
      <c r="BF254" s="250" t="s">
        <v>119</v>
      </c>
      <c r="BG254" s="250" t="s">
        <v>1810</v>
      </c>
      <c r="BH254" s="250" t="s">
        <v>118</v>
      </c>
      <c r="BI254" s="250" t="s">
        <v>6</v>
      </c>
      <c r="BJ254" s="250" t="s">
        <v>6</v>
      </c>
      <c r="BK254" s="250" t="s">
        <v>6</v>
      </c>
      <c r="BL254" s="250" t="s">
        <v>6</v>
      </c>
      <c r="BM254" s="250" t="s">
        <v>40</v>
      </c>
      <c r="BN254" s="250" t="s">
        <v>118</v>
      </c>
      <c r="BO254" s="250" t="s">
        <v>13</v>
      </c>
      <c r="BP254" s="250" t="s">
        <v>13</v>
      </c>
      <c r="BQ254" s="250" t="s">
        <v>160</v>
      </c>
      <c r="BR254" s="250" t="s">
        <v>118</v>
      </c>
      <c r="BS254" s="250" t="s">
        <v>40</v>
      </c>
      <c r="BT254" s="250" t="s">
        <v>119</v>
      </c>
      <c r="BU254" s="262" t="s">
        <v>6</v>
      </c>
      <c r="BV254" s="250" t="s">
        <v>6</v>
      </c>
      <c r="BW254" s="250" t="s">
        <v>6</v>
      </c>
      <c r="BX254" s="250" t="s">
        <v>6</v>
      </c>
      <c r="BY254" s="250" t="s">
        <v>6</v>
      </c>
      <c r="BZ254" s="250" t="s">
        <v>6</v>
      </c>
      <c r="CA254" s="244" t="s">
        <v>184</v>
      </c>
      <c r="CB254" s="244" t="s">
        <v>6</v>
      </c>
      <c r="CC254" s="244" t="s">
        <v>6</v>
      </c>
      <c r="CD254" s="244" t="s">
        <v>6</v>
      </c>
    </row>
    <row r="255" spans="1:82" s="244" customFormat="1" ht="62" x14ac:dyDescent="0.35">
      <c r="A255" s="259" t="s">
        <v>1805</v>
      </c>
      <c r="B255" s="259" t="s">
        <v>2880</v>
      </c>
      <c r="C255" s="259" t="s">
        <v>1571</v>
      </c>
      <c r="D255" s="259" t="s">
        <v>1538</v>
      </c>
      <c r="E255" s="256" t="s">
        <v>304</v>
      </c>
      <c r="F255" s="244" t="s">
        <v>2674</v>
      </c>
      <c r="G255" s="244" t="s">
        <v>1819</v>
      </c>
      <c r="H255" s="244" t="s">
        <v>3350</v>
      </c>
      <c r="I255" s="244" t="str">
        <f>IF(H255="","",VLOOKUP(H255,'Cost Categories'!$A$1:$B$66,2,FALSE))</f>
        <v>Capital</v>
      </c>
      <c r="J255" s="244" t="s">
        <v>3411</v>
      </c>
      <c r="K255" s="244" t="str">
        <f>IF(J255="","",VLOOKUP(J255,'Cost Categories'!$A$70:$B$85,2,FALSE))</f>
        <v>Capital</v>
      </c>
      <c r="L255" s="244" t="s">
        <v>3324</v>
      </c>
      <c r="M255" s="244" t="str">
        <f>IF(L255="","",VLOOKUP(L255,'Cost Categories'!$A$112:$B$133,2,FALSE))</f>
        <v>Operational</v>
      </c>
      <c r="N255" s="244" t="s">
        <v>3368</v>
      </c>
      <c r="O255" s="245" t="s">
        <v>1245</v>
      </c>
      <c r="P255" s="244" t="s">
        <v>3370</v>
      </c>
      <c r="Q255" s="253" t="s">
        <v>3372</v>
      </c>
      <c r="R255" s="253" t="s">
        <v>13</v>
      </c>
      <c r="S255" s="244" t="s">
        <v>111</v>
      </c>
      <c r="T255" s="244" t="s">
        <v>1807</v>
      </c>
      <c r="U255" s="244" t="s">
        <v>1087</v>
      </c>
      <c r="V255" s="244" t="s">
        <v>1309</v>
      </c>
      <c r="W255" s="244" t="s">
        <v>217</v>
      </c>
      <c r="X255" s="246">
        <v>2.0499999999999998</v>
      </c>
      <c r="Y255" s="246" t="s">
        <v>6</v>
      </c>
      <c r="Z255" s="246" t="s">
        <v>6</v>
      </c>
      <c r="AA255" s="246" t="s">
        <v>6</v>
      </c>
      <c r="AB255" s="246" t="s">
        <v>6</v>
      </c>
      <c r="AC255" s="246" t="s">
        <v>6</v>
      </c>
      <c r="AD255" s="246" t="s">
        <v>6</v>
      </c>
      <c r="AE255" s="348">
        <v>4</v>
      </c>
      <c r="AF255" s="348" t="s">
        <v>20</v>
      </c>
      <c r="AG255" s="244" t="s">
        <v>111</v>
      </c>
      <c r="AI255" s="246" t="s">
        <v>6</v>
      </c>
      <c r="AJ255" s="257" t="s">
        <v>6</v>
      </c>
      <c r="AK255" s="246" t="s">
        <v>6</v>
      </c>
      <c r="AL255" s="246" t="s">
        <v>6</v>
      </c>
      <c r="AM255" s="246" t="s">
        <v>6</v>
      </c>
      <c r="AN255" s="258" t="s">
        <v>6</v>
      </c>
      <c r="AO255" s="258" t="s">
        <v>6</v>
      </c>
      <c r="AP255" s="244" t="s">
        <v>1812</v>
      </c>
      <c r="AQ255" s="244" t="s">
        <v>1813</v>
      </c>
      <c r="AR255" s="250" t="s">
        <v>6</v>
      </c>
      <c r="AS255" s="250" t="s">
        <v>6</v>
      </c>
      <c r="AT255" s="250" t="s">
        <v>184</v>
      </c>
      <c r="AU255" s="250" t="s">
        <v>184</v>
      </c>
      <c r="AV255" s="250" t="s">
        <v>1305</v>
      </c>
      <c r="AW255" s="250" t="s">
        <v>1809</v>
      </c>
      <c r="AX255" s="250" t="s">
        <v>118</v>
      </c>
      <c r="AY255" s="250" t="s">
        <v>1810</v>
      </c>
      <c r="AZ255" s="250" t="s">
        <v>118</v>
      </c>
      <c r="BA255" s="250" t="s">
        <v>381</v>
      </c>
      <c r="BB255" s="250" t="s">
        <v>119</v>
      </c>
      <c r="BC255" s="250" t="s">
        <v>383</v>
      </c>
      <c r="BD255" s="250" t="s">
        <v>119</v>
      </c>
      <c r="BE255" s="250" t="s">
        <v>259</v>
      </c>
      <c r="BF255" s="250" t="s">
        <v>119</v>
      </c>
      <c r="BG255" s="250" t="s">
        <v>1810</v>
      </c>
      <c r="BH255" s="250" t="s">
        <v>118</v>
      </c>
      <c r="BI255" s="250" t="s">
        <v>6</v>
      </c>
      <c r="BJ255" s="250" t="s">
        <v>6</v>
      </c>
      <c r="BK255" s="250" t="s">
        <v>6</v>
      </c>
      <c r="BL255" s="250" t="s">
        <v>6</v>
      </c>
      <c r="BM255" s="250" t="s">
        <v>40</v>
      </c>
      <c r="BN255" s="250" t="s">
        <v>118</v>
      </c>
      <c r="BO255" s="250" t="s">
        <v>13</v>
      </c>
      <c r="BP255" s="250" t="s">
        <v>13</v>
      </c>
      <c r="BQ255" s="250" t="s">
        <v>160</v>
      </c>
      <c r="BR255" s="250" t="s">
        <v>118</v>
      </c>
      <c r="BS255" s="250" t="s">
        <v>40</v>
      </c>
      <c r="BT255" s="250" t="s">
        <v>119</v>
      </c>
      <c r="BU255" s="262" t="s">
        <v>6</v>
      </c>
      <c r="BV255" s="250" t="s">
        <v>6</v>
      </c>
      <c r="BW255" s="250" t="s">
        <v>6</v>
      </c>
      <c r="BX255" s="250" t="s">
        <v>6</v>
      </c>
      <c r="BY255" s="250" t="s">
        <v>6</v>
      </c>
      <c r="BZ255" s="250" t="s">
        <v>6</v>
      </c>
      <c r="CA255" s="244" t="s">
        <v>184</v>
      </c>
      <c r="CB255" s="244" t="s">
        <v>6</v>
      </c>
      <c r="CC255" s="244" t="s">
        <v>6</v>
      </c>
      <c r="CD255" s="244" t="s">
        <v>6</v>
      </c>
    </row>
    <row r="256" spans="1:82" s="244" customFormat="1" ht="46.5" x14ac:dyDescent="0.35">
      <c r="A256" s="259" t="s">
        <v>1820</v>
      </c>
      <c r="B256" s="259" t="s">
        <v>2880</v>
      </c>
      <c r="C256" s="259" t="s">
        <v>1538</v>
      </c>
      <c r="D256" s="259" t="s">
        <v>1540</v>
      </c>
      <c r="E256" s="256" t="s">
        <v>304</v>
      </c>
      <c r="F256" s="244" t="s">
        <v>2674</v>
      </c>
      <c r="G256" s="244" t="s">
        <v>1821</v>
      </c>
      <c r="H256" s="244" t="s">
        <v>1623</v>
      </c>
      <c r="I256" s="244" t="str">
        <f>IF(H256="","",VLOOKUP(H256,'Cost Categories'!$A$1:$B$66,2,FALSE))</f>
        <v>Recurring goods</v>
      </c>
      <c r="J256" s="244" t="s">
        <v>3288</v>
      </c>
      <c r="K256" s="244" t="str">
        <f>IF(J256="","",VLOOKUP(J256,'Cost Categories'!$A$70:$B$85,2,FALSE))</f>
        <v>Recurrent - other</v>
      </c>
      <c r="L256" s="244" t="s">
        <v>3307</v>
      </c>
      <c r="M256" s="244" t="str">
        <f>IF(L256="","",VLOOKUP(L256,'Cost Categories'!$A$112:$B$133,2,FALSE))</f>
        <v>Primary service delivery</v>
      </c>
      <c r="N256" s="244" t="s">
        <v>3368</v>
      </c>
      <c r="O256" s="245" t="s">
        <v>1245</v>
      </c>
      <c r="P256" s="244" t="s">
        <v>3371</v>
      </c>
      <c r="Q256" s="253" t="s">
        <v>3372</v>
      </c>
      <c r="R256" s="253" t="s">
        <v>13</v>
      </c>
      <c r="S256" s="244" t="s">
        <v>111</v>
      </c>
      <c r="T256" s="244" t="s">
        <v>1822</v>
      </c>
      <c r="U256" s="244" t="s">
        <v>1087</v>
      </c>
      <c r="V256" s="244" t="s">
        <v>1309</v>
      </c>
      <c r="W256" s="244" t="s">
        <v>217</v>
      </c>
      <c r="X256" s="246">
        <v>11.04</v>
      </c>
      <c r="Y256" s="246" t="s">
        <v>6</v>
      </c>
      <c r="Z256" s="246" t="s">
        <v>6</v>
      </c>
      <c r="AA256" s="246" t="s">
        <v>6</v>
      </c>
      <c r="AB256" s="246" t="s">
        <v>6</v>
      </c>
      <c r="AC256" s="246" t="s">
        <v>6</v>
      </c>
      <c r="AD256" s="246" t="s">
        <v>6</v>
      </c>
      <c r="AE256" s="348" t="s">
        <v>6</v>
      </c>
      <c r="AF256" s="348" t="s">
        <v>6</v>
      </c>
      <c r="AG256" s="244" t="s">
        <v>6</v>
      </c>
      <c r="AI256" s="246" t="s">
        <v>6</v>
      </c>
      <c r="AJ256" s="257" t="s">
        <v>6</v>
      </c>
      <c r="AK256" s="246" t="s">
        <v>6</v>
      </c>
      <c r="AL256" s="246" t="s">
        <v>6</v>
      </c>
      <c r="AM256" s="246" t="s">
        <v>6</v>
      </c>
      <c r="AN256" s="258">
        <v>5244</v>
      </c>
      <c r="AO256" s="258">
        <v>24</v>
      </c>
      <c r="AP256" s="244" t="s">
        <v>1708</v>
      </c>
      <c r="AQ256" s="244" t="s">
        <v>1823</v>
      </c>
      <c r="AR256" s="250" t="s">
        <v>6</v>
      </c>
      <c r="AS256" s="250" t="s">
        <v>6</v>
      </c>
      <c r="AT256" s="250" t="s">
        <v>184</v>
      </c>
      <c r="AU256" s="250" t="s">
        <v>184</v>
      </c>
      <c r="AV256" s="250" t="s">
        <v>1305</v>
      </c>
      <c r="AW256" s="250" t="s">
        <v>6</v>
      </c>
      <c r="AX256" s="250" t="s">
        <v>6</v>
      </c>
      <c r="AY256" s="250" t="s">
        <v>6</v>
      </c>
      <c r="AZ256" s="250" t="s">
        <v>6</v>
      </c>
      <c r="BA256" s="250" t="s">
        <v>381</v>
      </c>
      <c r="BB256" s="250" t="s">
        <v>118</v>
      </c>
      <c r="BC256" s="250" t="s">
        <v>6</v>
      </c>
      <c r="BD256" s="250" t="s">
        <v>6</v>
      </c>
      <c r="BE256" s="250" t="s">
        <v>6</v>
      </c>
      <c r="BF256" s="250" t="s">
        <v>6</v>
      </c>
      <c r="BG256" s="250" t="s">
        <v>6</v>
      </c>
      <c r="BH256" s="250" t="s">
        <v>6</v>
      </c>
      <c r="BI256" s="250" t="s">
        <v>6</v>
      </c>
      <c r="BJ256" s="250" t="s">
        <v>6</v>
      </c>
      <c r="BK256" s="250" t="s">
        <v>6</v>
      </c>
      <c r="BL256" s="250" t="s">
        <v>6</v>
      </c>
      <c r="BM256" s="250" t="s">
        <v>40</v>
      </c>
      <c r="BN256" s="250" t="s">
        <v>119</v>
      </c>
      <c r="BO256" s="250" t="s">
        <v>13</v>
      </c>
      <c r="BP256" s="250" t="s">
        <v>13</v>
      </c>
      <c r="BQ256" s="250" t="s">
        <v>160</v>
      </c>
      <c r="BR256" s="250" t="s">
        <v>119</v>
      </c>
      <c r="BS256" s="250" t="s">
        <v>40</v>
      </c>
      <c r="BT256" s="250" t="s">
        <v>119</v>
      </c>
      <c r="BU256" s="262" t="s">
        <v>6</v>
      </c>
      <c r="BV256" s="250" t="s">
        <v>6</v>
      </c>
      <c r="BW256" s="250" t="s">
        <v>6</v>
      </c>
      <c r="BX256" s="250" t="s">
        <v>6</v>
      </c>
      <c r="BY256" s="250" t="s">
        <v>6</v>
      </c>
      <c r="BZ256" s="250" t="s">
        <v>6</v>
      </c>
      <c r="CA256" s="244" t="s">
        <v>184</v>
      </c>
      <c r="CB256" s="244" t="s">
        <v>907</v>
      </c>
      <c r="CC256" s="244" t="s">
        <v>908</v>
      </c>
      <c r="CD256" s="244" t="s">
        <v>118</v>
      </c>
    </row>
    <row r="257" spans="1:82" s="244" customFormat="1" ht="31" x14ac:dyDescent="0.35">
      <c r="A257" s="259" t="s">
        <v>1820</v>
      </c>
      <c r="B257" s="259" t="s">
        <v>2880</v>
      </c>
      <c r="C257" s="259" t="s">
        <v>1548</v>
      </c>
      <c r="D257" s="259" t="s">
        <v>1540</v>
      </c>
      <c r="E257" s="256" t="s">
        <v>304</v>
      </c>
      <c r="F257" s="244" t="s">
        <v>2674</v>
      </c>
      <c r="G257" s="244" t="s">
        <v>1817</v>
      </c>
      <c r="H257" s="244" t="s">
        <v>1317</v>
      </c>
      <c r="I257" s="244" t="str">
        <f>IF(H257="","",VLOOKUP(H257,'Cost Categories'!$A$1:$B$66,2,FALSE))</f>
        <v>Capital</v>
      </c>
      <c r="J257" s="244" t="s">
        <v>3276</v>
      </c>
      <c r="K257" s="244" t="str">
        <f>IF(J257="","",VLOOKUP(J257,'Cost Categories'!$A$70:$B$85,2,FALSE))</f>
        <v>Capital</v>
      </c>
      <c r="L257" s="244" t="s">
        <v>3307</v>
      </c>
      <c r="M257" s="244" t="str">
        <f>IF(L257="","",VLOOKUP(L257,'Cost Categories'!$A$112:$B$133,2,FALSE))</f>
        <v>Primary service delivery</v>
      </c>
      <c r="N257" s="244" t="s">
        <v>3368</v>
      </c>
      <c r="O257" s="245" t="s">
        <v>1245</v>
      </c>
      <c r="P257" s="244" t="s">
        <v>3369</v>
      </c>
      <c r="Q257" s="253" t="s">
        <v>3372</v>
      </c>
      <c r="R257" s="253" t="s">
        <v>13</v>
      </c>
      <c r="S257" s="244" t="s">
        <v>111</v>
      </c>
      <c r="T257" s="244" t="s">
        <v>1822</v>
      </c>
      <c r="U257" s="244" t="s">
        <v>1087</v>
      </c>
      <c r="V257" s="244" t="s">
        <v>1309</v>
      </c>
      <c r="W257" s="244" t="s">
        <v>217</v>
      </c>
      <c r="X257" s="246">
        <v>0.13</v>
      </c>
      <c r="Y257" s="246" t="s">
        <v>6</v>
      </c>
      <c r="Z257" s="246" t="s">
        <v>6</v>
      </c>
      <c r="AA257" s="246" t="s">
        <v>6</v>
      </c>
      <c r="AB257" s="246" t="s">
        <v>6</v>
      </c>
      <c r="AC257" s="246" t="s">
        <v>6</v>
      </c>
      <c r="AD257" s="246" t="s">
        <v>6</v>
      </c>
      <c r="AE257" s="348" t="s">
        <v>6</v>
      </c>
      <c r="AF257" s="348" t="s">
        <v>6</v>
      </c>
      <c r="AG257" s="244" t="s">
        <v>6</v>
      </c>
      <c r="AI257" s="246" t="s">
        <v>6</v>
      </c>
      <c r="AJ257" s="257" t="s">
        <v>6</v>
      </c>
      <c r="AK257" s="246" t="s">
        <v>6</v>
      </c>
      <c r="AL257" s="246" t="s">
        <v>6</v>
      </c>
      <c r="AM257" s="246" t="s">
        <v>6</v>
      </c>
      <c r="AN257" s="258">
        <v>5244</v>
      </c>
      <c r="AO257" s="258">
        <v>24</v>
      </c>
      <c r="AP257" s="244" t="s">
        <v>1708</v>
      </c>
      <c r="AQ257" s="244" t="s">
        <v>1823</v>
      </c>
      <c r="AR257" s="250" t="s">
        <v>6</v>
      </c>
      <c r="AS257" s="250" t="s">
        <v>6</v>
      </c>
      <c r="AT257" s="250" t="s">
        <v>184</v>
      </c>
      <c r="AU257" s="250" t="s">
        <v>184</v>
      </c>
      <c r="AV257" s="250" t="s">
        <v>1305</v>
      </c>
      <c r="AW257" s="250" t="s">
        <v>6</v>
      </c>
      <c r="AX257" s="250" t="s">
        <v>6</v>
      </c>
      <c r="AY257" s="250" t="s">
        <v>6</v>
      </c>
      <c r="AZ257" s="250" t="s">
        <v>6</v>
      </c>
      <c r="BA257" s="250" t="s">
        <v>381</v>
      </c>
      <c r="BB257" s="250" t="s">
        <v>118</v>
      </c>
      <c r="BC257" s="250" t="s">
        <v>6</v>
      </c>
      <c r="BD257" s="250" t="s">
        <v>6</v>
      </c>
      <c r="BE257" s="250" t="s">
        <v>6</v>
      </c>
      <c r="BF257" s="250" t="s">
        <v>6</v>
      </c>
      <c r="BG257" s="250" t="s">
        <v>6</v>
      </c>
      <c r="BH257" s="250" t="s">
        <v>6</v>
      </c>
      <c r="BI257" s="250" t="s">
        <v>6</v>
      </c>
      <c r="BJ257" s="250" t="s">
        <v>6</v>
      </c>
      <c r="BK257" s="250" t="s">
        <v>6</v>
      </c>
      <c r="BL257" s="250" t="s">
        <v>6</v>
      </c>
      <c r="BM257" s="250" t="s">
        <v>40</v>
      </c>
      <c r="BN257" s="250" t="s">
        <v>119</v>
      </c>
      <c r="BO257" s="250" t="s">
        <v>13</v>
      </c>
      <c r="BP257" s="250" t="s">
        <v>13</v>
      </c>
      <c r="BQ257" s="250" t="s">
        <v>160</v>
      </c>
      <c r="BR257" s="250" t="s">
        <v>119</v>
      </c>
      <c r="BS257" s="250" t="s">
        <v>40</v>
      </c>
      <c r="BT257" s="250" t="s">
        <v>119</v>
      </c>
      <c r="BU257" s="262" t="s">
        <v>6</v>
      </c>
      <c r="BV257" s="250" t="s">
        <v>6</v>
      </c>
      <c r="BW257" s="250" t="s">
        <v>6</v>
      </c>
      <c r="BX257" s="250" t="s">
        <v>6</v>
      </c>
      <c r="BY257" s="250" t="s">
        <v>6</v>
      </c>
      <c r="BZ257" s="250" t="s">
        <v>6</v>
      </c>
      <c r="CA257" s="244" t="s">
        <v>184</v>
      </c>
      <c r="CB257" s="244" t="s">
        <v>907</v>
      </c>
      <c r="CC257" s="244" t="s">
        <v>908</v>
      </c>
      <c r="CD257" s="244" t="s">
        <v>118</v>
      </c>
    </row>
    <row r="258" spans="1:82" s="244" customFormat="1" ht="31" x14ac:dyDescent="0.35">
      <c r="A258" s="259" t="s">
        <v>1820</v>
      </c>
      <c r="B258" s="259" t="s">
        <v>2880</v>
      </c>
      <c r="C258" s="259" t="s">
        <v>356</v>
      </c>
      <c r="D258" s="259" t="s">
        <v>1540</v>
      </c>
      <c r="E258" s="256" t="s">
        <v>304</v>
      </c>
      <c r="F258" s="244" t="s">
        <v>2674</v>
      </c>
      <c r="G258" s="244" t="s">
        <v>1824</v>
      </c>
      <c r="H258" s="244" t="s">
        <v>3351</v>
      </c>
      <c r="I258" s="244" t="str">
        <f>IF(H258="","",VLOOKUP(H258,'Cost Categories'!$A$1:$B$66,2,FALSE))</f>
        <v>Personnel</v>
      </c>
      <c r="J258" s="244" t="s">
        <v>3271</v>
      </c>
      <c r="K258" s="244" t="str">
        <f>IF(J258="","",VLOOKUP(J258,'Cost Categories'!$A$70:$B$85,2,FALSE))</f>
        <v>Personnel</v>
      </c>
      <c r="L258" s="244" t="s">
        <v>3307</v>
      </c>
      <c r="M258" s="244" t="str">
        <f>IF(L258="","",VLOOKUP(L258,'Cost Categories'!$A$112:$B$133,2,FALSE))</f>
        <v>Primary service delivery</v>
      </c>
      <c r="N258" s="244" t="s">
        <v>3368</v>
      </c>
      <c r="O258" s="245" t="s">
        <v>13</v>
      </c>
      <c r="P258" s="244" t="s">
        <v>3369</v>
      </c>
      <c r="Q258" s="253" t="s">
        <v>3372</v>
      </c>
      <c r="R258" s="253" t="s">
        <v>13</v>
      </c>
      <c r="S258" s="244" t="s">
        <v>111</v>
      </c>
      <c r="T258" s="244" t="s">
        <v>1822</v>
      </c>
      <c r="U258" s="244" t="s">
        <v>1087</v>
      </c>
      <c r="V258" s="244" t="s">
        <v>1309</v>
      </c>
      <c r="W258" s="244" t="s">
        <v>217</v>
      </c>
      <c r="X258" s="246">
        <v>18.57</v>
      </c>
      <c r="Y258" s="246" t="s">
        <v>6</v>
      </c>
      <c r="Z258" s="246" t="s">
        <v>6</v>
      </c>
      <c r="AA258" s="246" t="s">
        <v>6</v>
      </c>
      <c r="AB258" s="246" t="s">
        <v>6</v>
      </c>
      <c r="AC258" s="246" t="s">
        <v>6</v>
      </c>
      <c r="AD258" s="246" t="s">
        <v>6</v>
      </c>
      <c r="AE258" s="348" t="s">
        <v>6</v>
      </c>
      <c r="AF258" s="348" t="s">
        <v>6</v>
      </c>
      <c r="AG258" s="244" t="s">
        <v>6</v>
      </c>
      <c r="AI258" s="246" t="s">
        <v>6</v>
      </c>
      <c r="AJ258" s="257" t="s">
        <v>6</v>
      </c>
      <c r="AK258" s="246" t="s">
        <v>6</v>
      </c>
      <c r="AL258" s="246" t="s">
        <v>6</v>
      </c>
      <c r="AM258" s="246" t="s">
        <v>6</v>
      </c>
      <c r="AN258" s="258">
        <v>5244</v>
      </c>
      <c r="AO258" s="258">
        <v>24</v>
      </c>
      <c r="AP258" s="244" t="s">
        <v>1708</v>
      </c>
      <c r="AQ258" s="244" t="s">
        <v>1823</v>
      </c>
      <c r="AR258" s="250" t="s">
        <v>6</v>
      </c>
      <c r="AS258" s="250" t="s">
        <v>6</v>
      </c>
      <c r="AT258" s="250" t="s">
        <v>184</v>
      </c>
      <c r="AU258" s="250" t="s">
        <v>184</v>
      </c>
      <c r="AV258" s="250" t="s">
        <v>1305</v>
      </c>
      <c r="AW258" s="250" t="s">
        <v>6</v>
      </c>
      <c r="AX258" s="250" t="s">
        <v>6</v>
      </c>
      <c r="AY258" s="250" t="s">
        <v>6</v>
      </c>
      <c r="AZ258" s="250" t="s">
        <v>6</v>
      </c>
      <c r="BA258" s="250" t="s">
        <v>381</v>
      </c>
      <c r="BB258" s="250" t="s">
        <v>118</v>
      </c>
      <c r="BC258" s="250" t="s">
        <v>6</v>
      </c>
      <c r="BD258" s="250" t="s">
        <v>6</v>
      </c>
      <c r="BE258" s="250" t="s">
        <v>6</v>
      </c>
      <c r="BF258" s="250" t="s">
        <v>6</v>
      </c>
      <c r="BG258" s="250" t="s">
        <v>6</v>
      </c>
      <c r="BH258" s="250" t="s">
        <v>6</v>
      </c>
      <c r="BI258" s="250" t="s">
        <v>6</v>
      </c>
      <c r="BJ258" s="250" t="s">
        <v>6</v>
      </c>
      <c r="BK258" s="250" t="s">
        <v>6</v>
      </c>
      <c r="BL258" s="250" t="s">
        <v>6</v>
      </c>
      <c r="BM258" s="250" t="s">
        <v>40</v>
      </c>
      <c r="BN258" s="250" t="s">
        <v>119</v>
      </c>
      <c r="BO258" s="250" t="s">
        <v>13</v>
      </c>
      <c r="BP258" s="250" t="s">
        <v>13</v>
      </c>
      <c r="BQ258" s="250" t="s">
        <v>160</v>
      </c>
      <c r="BR258" s="250" t="s">
        <v>119</v>
      </c>
      <c r="BS258" s="250" t="s">
        <v>40</v>
      </c>
      <c r="BT258" s="250" t="s">
        <v>119</v>
      </c>
      <c r="BU258" s="262" t="s">
        <v>6</v>
      </c>
      <c r="BV258" s="250" t="s">
        <v>6</v>
      </c>
      <c r="BW258" s="250" t="s">
        <v>6</v>
      </c>
      <c r="BX258" s="250" t="s">
        <v>6</v>
      </c>
      <c r="BY258" s="250" t="s">
        <v>6</v>
      </c>
      <c r="BZ258" s="250" t="s">
        <v>6</v>
      </c>
      <c r="CA258" s="244" t="s">
        <v>184</v>
      </c>
      <c r="CB258" s="244" t="s">
        <v>907</v>
      </c>
      <c r="CC258" s="244" t="s">
        <v>908</v>
      </c>
      <c r="CD258" s="244" t="s">
        <v>118</v>
      </c>
    </row>
    <row r="259" spans="1:82" s="244" customFormat="1" ht="31" x14ac:dyDescent="0.35">
      <c r="A259" s="259" t="s">
        <v>1820</v>
      </c>
      <c r="B259" s="259" t="s">
        <v>2880</v>
      </c>
      <c r="C259" s="259" t="s">
        <v>1555</v>
      </c>
      <c r="D259" s="259" t="s">
        <v>1540</v>
      </c>
      <c r="E259" s="256" t="s">
        <v>304</v>
      </c>
      <c r="F259" s="244" t="s">
        <v>2674</v>
      </c>
      <c r="G259" s="244" t="s">
        <v>1825</v>
      </c>
      <c r="H259" s="244" t="s">
        <v>3</v>
      </c>
      <c r="I259" s="244" t="str">
        <f>IF(H259="","",VLOOKUP(H259,'Cost Categories'!$A$1:$B$66,2,FALSE))</f>
        <v>Recurring services</v>
      </c>
      <c r="J259" s="244" t="s">
        <v>3297</v>
      </c>
      <c r="K259" s="244" t="str">
        <f>IF(J259="","",VLOOKUP(J259,'Cost Categories'!$A$70:$B$85,2,FALSE))</f>
        <v>Mixed</v>
      </c>
      <c r="L259" s="244" t="s">
        <v>1597</v>
      </c>
      <c r="M259" s="244" t="str">
        <f>IF(L259="","",VLOOKUP(L259,'Cost Categories'!$A$112:$B$133,2,FALSE))</f>
        <v>Operational</v>
      </c>
      <c r="N259" s="244" t="s">
        <v>3368</v>
      </c>
      <c r="O259" s="245" t="s">
        <v>13</v>
      </c>
      <c r="P259" s="244" t="s">
        <v>3369</v>
      </c>
      <c r="Q259" s="253" t="s">
        <v>3372</v>
      </c>
      <c r="R259" s="253" t="s">
        <v>13</v>
      </c>
      <c r="S259" s="244" t="s">
        <v>111</v>
      </c>
      <c r="T259" s="244" t="s">
        <v>1822</v>
      </c>
      <c r="U259" s="244" t="s">
        <v>1087</v>
      </c>
      <c r="V259" s="244" t="s">
        <v>1309</v>
      </c>
      <c r="W259" s="244" t="s">
        <v>217</v>
      </c>
      <c r="X259" s="246">
        <v>12.46</v>
      </c>
      <c r="Y259" s="246" t="s">
        <v>6</v>
      </c>
      <c r="Z259" s="246" t="s">
        <v>6</v>
      </c>
      <c r="AA259" s="246" t="s">
        <v>6</v>
      </c>
      <c r="AB259" s="246" t="s">
        <v>6</v>
      </c>
      <c r="AC259" s="246" t="s">
        <v>6</v>
      </c>
      <c r="AD259" s="246" t="s">
        <v>6</v>
      </c>
      <c r="AE259" s="348" t="s">
        <v>6</v>
      </c>
      <c r="AF259" s="348" t="s">
        <v>6</v>
      </c>
      <c r="AG259" s="244" t="s">
        <v>6</v>
      </c>
      <c r="AI259" s="246" t="s">
        <v>6</v>
      </c>
      <c r="AJ259" s="257" t="s">
        <v>6</v>
      </c>
      <c r="AK259" s="246" t="s">
        <v>6</v>
      </c>
      <c r="AL259" s="246" t="s">
        <v>6</v>
      </c>
      <c r="AM259" s="246" t="s">
        <v>6</v>
      </c>
      <c r="AN259" s="258">
        <v>5244</v>
      </c>
      <c r="AO259" s="258">
        <v>24</v>
      </c>
      <c r="AP259" s="244" t="s">
        <v>1708</v>
      </c>
      <c r="AQ259" s="244" t="s">
        <v>1823</v>
      </c>
      <c r="AR259" s="250" t="s">
        <v>6</v>
      </c>
      <c r="AS259" s="250" t="s">
        <v>6</v>
      </c>
      <c r="AT259" s="250" t="s">
        <v>184</v>
      </c>
      <c r="AU259" s="250" t="s">
        <v>184</v>
      </c>
      <c r="AV259" s="250" t="s">
        <v>1305</v>
      </c>
      <c r="AW259" s="250" t="s">
        <v>6</v>
      </c>
      <c r="AX259" s="250" t="s">
        <v>6</v>
      </c>
      <c r="AY259" s="250" t="s">
        <v>6</v>
      </c>
      <c r="AZ259" s="250" t="s">
        <v>6</v>
      </c>
      <c r="BA259" s="250" t="s">
        <v>381</v>
      </c>
      <c r="BB259" s="250" t="s">
        <v>118</v>
      </c>
      <c r="BC259" s="250" t="s">
        <v>6</v>
      </c>
      <c r="BD259" s="250" t="s">
        <v>6</v>
      </c>
      <c r="BE259" s="250" t="s">
        <v>6</v>
      </c>
      <c r="BF259" s="250" t="s">
        <v>6</v>
      </c>
      <c r="BG259" s="250" t="s">
        <v>6</v>
      </c>
      <c r="BH259" s="250" t="s">
        <v>6</v>
      </c>
      <c r="BI259" s="250" t="s">
        <v>6</v>
      </c>
      <c r="BJ259" s="250" t="s">
        <v>6</v>
      </c>
      <c r="BK259" s="250" t="s">
        <v>6</v>
      </c>
      <c r="BL259" s="250" t="s">
        <v>6</v>
      </c>
      <c r="BM259" s="250" t="s">
        <v>40</v>
      </c>
      <c r="BN259" s="250" t="s">
        <v>119</v>
      </c>
      <c r="BO259" s="250" t="s">
        <v>13</v>
      </c>
      <c r="BP259" s="250" t="s">
        <v>13</v>
      </c>
      <c r="BQ259" s="250" t="s">
        <v>160</v>
      </c>
      <c r="BR259" s="250" t="s">
        <v>119</v>
      </c>
      <c r="BS259" s="250" t="s">
        <v>40</v>
      </c>
      <c r="BT259" s="250" t="s">
        <v>119</v>
      </c>
      <c r="BU259" s="262" t="s">
        <v>6</v>
      </c>
      <c r="BV259" s="250" t="s">
        <v>6</v>
      </c>
      <c r="BW259" s="250" t="s">
        <v>6</v>
      </c>
      <c r="BX259" s="250" t="s">
        <v>6</v>
      </c>
      <c r="BY259" s="250" t="s">
        <v>6</v>
      </c>
      <c r="BZ259" s="250" t="s">
        <v>6</v>
      </c>
      <c r="CA259" s="244" t="s">
        <v>184</v>
      </c>
      <c r="CB259" s="244" t="s">
        <v>907</v>
      </c>
      <c r="CC259" s="244" t="s">
        <v>908</v>
      </c>
      <c r="CD259" s="244" t="s">
        <v>118</v>
      </c>
    </row>
    <row r="260" spans="1:82" s="244" customFormat="1" ht="62" x14ac:dyDescent="0.35">
      <c r="A260" s="259" t="s">
        <v>1820</v>
      </c>
      <c r="B260" s="259" t="s">
        <v>2880</v>
      </c>
      <c r="C260" s="259" t="s">
        <v>1561</v>
      </c>
      <c r="D260" s="259" t="s">
        <v>358</v>
      </c>
      <c r="E260" s="256" t="s">
        <v>304</v>
      </c>
      <c r="F260" s="244" t="s">
        <v>2674</v>
      </c>
      <c r="G260" s="244" t="s">
        <v>1819</v>
      </c>
      <c r="H260" s="244" t="s">
        <v>3350</v>
      </c>
      <c r="I260" s="244" t="str">
        <f>IF(H260="","",VLOOKUP(H260,'Cost Categories'!$A$1:$B$66,2,FALSE))</f>
        <v>Capital</v>
      </c>
      <c r="J260" s="244" t="s">
        <v>3411</v>
      </c>
      <c r="K260" s="244" t="str">
        <f>IF(J260="","",VLOOKUP(J260,'Cost Categories'!$A$70:$B$85,2,FALSE))</f>
        <v>Capital</v>
      </c>
      <c r="L260" s="244" t="s">
        <v>3324</v>
      </c>
      <c r="M260" s="244" t="str">
        <f>IF(L260="","",VLOOKUP(L260,'Cost Categories'!$A$112:$B$133,2,FALSE))</f>
        <v>Operational</v>
      </c>
      <c r="N260" s="244" t="s">
        <v>3368</v>
      </c>
      <c r="O260" s="245" t="s">
        <v>1245</v>
      </c>
      <c r="P260" s="244" t="s">
        <v>3370</v>
      </c>
      <c r="Q260" s="253" t="s">
        <v>3372</v>
      </c>
      <c r="R260" s="253" t="s">
        <v>13</v>
      </c>
      <c r="S260" s="244" t="s">
        <v>111</v>
      </c>
      <c r="T260" s="244" t="s">
        <v>1822</v>
      </c>
      <c r="U260" s="244" t="s">
        <v>1087</v>
      </c>
      <c r="V260" s="244" t="s">
        <v>1309</v>
      </c>
      <c r="W260" s="244" t="s">
        <v>217</v>
      </c>
      <c r="X260" s="246">
        <v>1.1399999999999999</v>
      </c>
      <c r="Y260" s="246" t="s">
        <v>6</v>
      </c>
      <c r="Z260" s="246" t="s">
        <v>6</v>
      </c>
      <c r="AA260" s="246" t="s">
        <v>6</v>
      </c>
      <c r="AB260" s="246" t="s">
        <v>6</v>
      </c>
      <c r="AC260" s="246" t="s">
        <v>6</v>
      </c>
      <c r="AD260" s="246" t="s">
        <v>6</v>
      </c>
      <c r="AE260" s="348" t="s">
        <v>6</v>
      </c>
      <c r="AF260" s="348" t="s">
        <v>6</v>
      </c>
      <c r="AG260" s="244" t="s">
        <v>6</v>
      </c>
      <c r="AI260" s="246" t="s">
        <v>6</v>
      </c>
      <c r="AJ260" s="257" t="s">
        <v>6</v>
      </c>
      <c r="AK260" s="246" t="s">
        <v>6</v>
      </c>
      <c r="AL260" s="246" t="s">
        <v>6</v>
      </c>
      <c r="AM260" s="246" t="s">
        <v>6</v>
      </c>
      <c r="AN260" s="258">
        <v>5244</v>
      </c>
      <c r="AO260" s="258">
        <v>24</v>
      </c>
      <c r="AP260" s="244" t="s">
        <v>1708</v>
      </c>
      <c r="AQ260" s="244" t="s">
        <v>1823</v>
      </c>
      <c r="AR260" s="250" t="s">
        <v>6</v>
      </c>
      <c r="AS260" s="250" t="s">
        <v>6</v>
      </c>
      <c r="AT260" s="250" t="s">
        <v>184</v>
      </c>
      <c r="AU260" s="250" t="s">
        <v>184</v>
      </c>
      <c r="AV260" s="250" t="s">
        <v>1305</v>
      </c>
      <c r="AW260" s="250" t="s">
        <v>6</v>
      </c>
      <c r="AX260" s="250" t="s">
        <v>6</v>
      </c>
      <c r="AY260" s="250" t="s">
        <v>1826</v>
      </c>
      <c r="AZ260" s="250" t="s">
        <v>118</v>
      </c>
      <c r="BA260" s="250" t="s">
        <v>381</v>
      </c>
      <c r="BB260" s="250" t="s">
        <v>118</v>
      </c>
      <c r="BC260" s="250" t="s">
        <v>6</v>
      </c>
      <c r="BD260" s="250" t="s">
        <v>6</v>
      </c>
      <c r="BE260" s="250" t="s">
        <v>6</v>
      </c>
      <c r="BF260" s="250" t="s">
        <v>6</v>
      </c>
      <c r="BG260" s="250" t="s">
        <v>6</v>
      </c>
      <c r="BH260" s="250" t="s">
        <v>6</v>
      </c>
      <c r="BI260" s="250" t="s">
        <v>6</v>
      </c>
      <c r="BJ260" s="250" t="s">
        <v>6</v>
      </c>
      <c r="BK260" s="250" t="s">
        <v>6</v>
      </c>
      <c r="BL260" s="250" t="s">
        <v>6</v>
      </c>
      <c r="BM260" s="250" t="s">
        <v>40</v>
      </c>
      <c r="BN260" s="250" t="s">
        <v>119</v>
      </c>
      <c r="BO260" s="250" t="s">
        <v>13</v>
      </c>
      <c r="BP260" s="250" t="s">
        <v>13</v>
      </c>
      <c r="BQ260" s="250" t="s">
        <v>160</v>
      </c>
      <c r="BR260" s="250" t="s">
        <v>119</v>
      </c>
      <c r="BS260" s="250" t="s">
        <v>40</v>
      </c>
      <c r="BT260" s="250" t="s">
        <v>119</v>
      </c>
      <c r="BU260" s="262" t="s">
        <v>6</v>
      </c>
      <c r="BV260" s="250" t="s">
        <v>6</v>
      </c>
      <c r="BW260" s="250" t="s">
        <v>6</v>
      </c>
      <c r="BX260" s="250" t="s">
        <v>6</v>
      </c>
      <c r="BY260" s="250" t="s">
        <v>6</v>
      </c>
      <c r="BZ260" s="250" t="s">
        <v>6</v>
      </c>
      <c r="CA260" s="244" t="s">
        <v>184</v>
      </c>
      <c r="CB260" s="244" t="s">
        <v>907</v>
      </c>
      <c r="CC260" s="244" t="s">
        <v>908</v>
      </c>
      <c r="CD260" s="244" t="s">
        <v>118</v>
      </c>
    </row>
    <row r="261" spans="1:82" s="244" customFormat="1" ht="62" x14ac:dyDescent="0.35">
      <c r="A261" s="259" t="s">
        <v>1820</v>
      </c>
      <c r="B261" s="259" t="s">
        <v>2880</v>
      </c>
      <c r="C261" s="259" t="s">
        <v>1567</v>
      </c>
      <c r="D261" s="259" t="s">
        <v>358</v>
      </c>
      <c r="E261" s="256" t="s">
        <v>304</v>
      </c>
      <c r="F261" s="244" t="s">
        <v>2674</v>
      </c>
      <c r="G261" s="244" t="s">
        <v>1811</v>
      </c>
      <c r="H261" s="244" t="s">
        <v>1632</v>
      </c>
      <c r="I261" s="244" t="str">
        <f>IF(H261="","",VLOOKUP(H261,'Cost Categories'!$A$1:$B$66,2,FALSE))</f>
        <v>Facility</v>
      </c>
      <c r="J261" s="244" t="s">
        <v>3297</v>
      </c>
      <c r="K261" s="244" t="str">
        <f>IF(J261="","",VLOOKUP(J261,'Cost Categories'!$A$70:$B$85,2,FALSE))</f>
        <v>Mixed</v>
      </c>
      <c r="L261" s="244" t="s">
        <v>3323</v>
      </c>
      <c r="M261" s="244" t="str">
        <f>IF(L261="","",VLOOKUP(L261,'Cost Categories'!$A$112:$B$133,2,FALSE))</f>
        <v>Operational</v>
      </c>
      <c r="N261" s="244" t="s">
        <v>3368</v>
      </c>
      <c r="O261" s="245" t="s">
        <v>13</v>
      </c>
      <c r="P261" s="244" t="s">
        <v>3370</v>
      </c>
      <c r="Q261" s="253" t="s">
        <v>3372</v>
      </c>
      <c r="R261" s="253" t="s">
        <v>13</v>
      </c>
      <c r="S261" s="244" t="s">
        <v>111</v>
      </c>
      <c r="T261" s="244" t="s">
        <v>1822</v>
      </c>
      <c r="U261" s="244" t="s">
        <v>1087</v>
      </c>
      <c r="V261" s="244" t="s">
        <v>1309</v>
      </c>
      <c r="W261" s="244" t="s">
        <v>217</v>
      </c>
      <c r="X261" s="246">
        <v>3.99</v>
      </c>
      <c r="Y261" s="246" t="s">
        <v>6</v>
      </c>
      <c r="Z261" s="246" t="s">
        <v>6</v>
      </c>
      <c r="AA261" s="246" t="s">
        <v>6</v>
      </c>
      <c r="AB261" s="246" t="s">
        <v>6</v>
      </c>
      <c r="AC261" s="246" t="s">
        <v>6</v>
      </c>
      <c r="AD261" s="246" t="s">
        <v>6</v>
      </c>
      <c r="AE261" s="348" t="s">
        <v>6</v>
      </c>
      <c r="AF261" s="348" t="s">
        <v>6</v>
      </c>
      <c r="AG261" s="244" t="s">
        <v>6</v>
      </c>
      <c r="AI261" s="246" t="s">
        <v>6</v>
      </c>
      <c r="AJ261" s="257" t="s">
        <v>6</v>
      </c>
      <c r="AK261" s="246" t="s">
        <v>6</v>
      </c>
      <c r="AL261" s="246" t="s">
        <v>6</v>
      </c>
      <c r="AM261" s="246" t="s">
        <v>6</v>
      </c>
      <c r="AN261" s="258">
        <v>5244</v>
      </c>
      <c r="AO261" s="258">
        <v>24</v>
      </c>
      <c r="AP261" s="244" t="s">
        <v>1708</v>
      </c>
      <c r="AQ261" s="244" t="s">
        <v>1823</v>
      </c>
      <c r="AR261" s="250" t="s">
        <v>6</v>
      </c>
      <c r="AS261" s="250" t="s">
        <v>6</v>
      </c>
      <c r="AT261" s="250" t="s">
        <v>184</v>
      </c>
      <c r="AU261" s="250" t="s">
        <v>184</v>
      </c>
      <c r="AV261" s="250" t="s">
        <v>1305</v>
      </c>
      <c r="AW261" s="250" t="s">
        <v>6</v>
      </c>
      <c r="AX261" s="250" t="s">
        <v>6</v>
      </c>
      <c r="AY261" s="250" t="s">
        <v>1826</v>
      </c>
      <c r="AZ261" s="250" t="s">
        <v>118</v>
      </c>
      <c r="BA261" s="250" t="s">
        <v>381</v>
      </c>
      <c r="BB261" s="250" t="s">
        <v>118</v>
      </c>
      <c r="BC261" s="250" t="s">
        <v>6</v>
      </c>
      <c r="BD261" s="250" t="s">
        <v>6</v>
      </c>
      <c r="BE261" s="250" t="s">
        <v>6</v>
      </c>
      <c r="BF261" s="250" t="s">
        <v>6</v>
      </c>
      <c r="BG261" s="250" t="s">
        <v>6</v>
      </c>
      <c r="BH261" s="250" t="s">
        <v>6</v>
      </c>
      <c r="BI261" s="250" t="s">
        <v>6</v>
      </c>
      <c r="BJ261" s="250" t="s">
        <v>6</v>
      </c>
      <c r="BK261" s="250" t="s">
        <v>6</v>
      </c>
      <c r="BL261" s="250" t="s">
        <v>6</v>
      </c>
      <c r="BM261" s="250" t="s">
        <v>40</v>
      </c>
      <c r="BN261" s="250" t="s">
        <v>119</v>
      </c>
      <c r="BO261" s="250" t="s">
        <v>13</v>
      </c>
      <c r="BP261" s="250" t="s">
        <v>13</v>
      </c>
      <c r="BQ261" s="250" t="s">
        <v>160</v>
      </c>
      <c r="BR261" s="250" t="s">
        <v>119</v>
      </c>
      <c r="BS261" s="250" t="s">
        <v>40</v>
      </c>
      <c r="BT261" s="250" t="s">
        <v>119</v>
      </c>
      <c r="BU261" s="262" t="s">
        <v>6</v>
      </c>
      <c r="BV261" s="250" t="s">
        <v>6</v>
      </c>
      <c r="BW261" s="250" t="s">
        <v>6</v>
      </c>
      <c r="BX261" s="250" t="s">
        <v>6</v>
      </c>
      <c r="BY261" s="250" t="s">
        <v>6</v>
      </c>
      <c r="BZ261" s="250" t="s">
        <v>6</v>
      </c>
      <c r="CA261" s="244" t="s">
        <v>184</v>
      </c>
      <c r="CB261" s="244" t="s">
        <v>907</v>
      </c>
      <c r="CC261" s="244" t="s">
        <v>908</v>
      </c>
      <c r="CD261" s="244" t="s">
        <v>118</v>
      </c>
    </row>
    <row r="262" spans="1:82" s="244" customFormat="1" ht="31" x14ac:dyDescent="0.35">
      <c r="A262" s="259" t="s">
        <v>1820</v>
      </c>
      <c r="B262" s="259" t="s">
        <v>2880</v>
      </c>
      <c r="C262" s="259" t="s">
        <v>1571</v>
      </c>
      <c r="D262" s="259" t="s">
        <v>358</v>
      </c>
      <c r="E262" s="256" t="s">
        <v>304</v>
      </c>
      <c r="F262" s="244" t="s">
        <v>2674</v>
      </c>
      <c r="G262" s="244" t="s">
        <v>1827</v>
      </c>
      <c r="H262" s="244" t="s">
        <v>3353</v>
      </c>
      <c r="I262" s="244" t="str">
        <f>IF(H262="","",VLOOKUP(H262,'Cost Categories'!$A$1:$B$66,2,FALSE))</f>
        <v>Personnel</v>
      </c>
      <c r="J262" s="244" t="s">
        <v>1757</v>
      </c>
      <c r="K262" s="244" t="str">
        <f>IF(J262="","",VLOOKUP(J262,'Cost Categories'!$A$70:$B$85,2,FALSE))</f>
        <v>Personnel</v>
      </c>
      <c r="L262" s="244" t="s">
        <v>3324</v>
      </c>
      <c r="M262" s="244" t="str">
        <f>IF(L262="","",VLOOKUP(L262,'Cost Categories'!$A$112:$B$133,2,FALSE))</f>
        <v>Operational</v>
      </c>
      <c r="N262" s="244" t="s">
        <v>3368</v>
      </c>
      <c r="O262" s="245" t="s">
        <v>13</v>
      </c>
      <c r="P262" s="244" t="s">
        <v>3369</v>
      </c>
      <c r="Q262" s="253" t="s">
        <v>3372</v>
      </c>
      <c r="R262" s="253" t="s">
        <v>13</v>
      </c>
      <c r="S262" s="244" t="s">
        <v>111</v>
      </c>
      <c r="T262" s="244" t="s">
        <v>1822</v>
      </c>
      <c r="U262" s="244" t="s">
        <v>1087</v>
      </c>
      <c r="V262" s="244" t="s">
        <v>1309</v>
      </c>
      <c r="W262" s="244" t="s">
        <v>217</v>
      </c>
      <c r="X262" s="246">
        <v>0.36</v>
      </c>
      <c r="Y262" s="246" t="s">
        <v>6</v>
      </c>
      <c r="Z262" s="246" t="s">
        <v>6</v>
      </c>
      <c r="AA262" s="246" t="s">
        <v>6</v>
      </c>
      <c r="AB262" s="246" t="s">
        <v>6</v>
      </c>
      <c r="AC262" s="246" t="s">
        <v>6</v>
      </c>
      <c r="AD262" s="246" t="s">
        <v>6</v>
      </c>
      <c r="AE262" s="348" t="s">
        <v>6</v>
      </c>
      <c r="AF262" s="348" t="s">
        <v>6</v>
      </c>
      <c r="AG262" s="244" t="s">
        <v>6</v>
      </c>
      <c r="AI262" s="246" t="s">
        <v>6</v>
      </c>
      <c r="AJ262" s="257" t="s">
        <v>6</v>
      </c>
      <c r="AK262" s="246" t="s">
        <v>6</v>
      </c>
      <c r="AL262" s="246" t="s">
        <v>6</v>
      </c>
      <c r="AM262" s="246" t="s">
        <v>6</v>
      </c>
      <c r="AN262" s="258">
        <v>5244</v>
      </c>
      <c r="AO262" s="258">
        <v>24</v>
      </c>
      <c r="AP262" s="244" t="s">
        <v>1708</v>
      </c>
      <c r="AQ262" s="244" t="s">
        <v>1823</v>
      </c>
      <c r="AR262" s="250" t="s">
        <v>6</v>
      </c>
      <c r="AS262" s="250" t="s">
        <v>6</v>
      </c>
      <c r="AT262" s="250" t="s">
        <v>184</v>
      </c>
      <c r="AU262" s="250" t="s">
        <v>184</v>
      </c>
      <c r="AV262" s="250" t="s">
        <v>1305</v>
      </c>
      <c r="AW262" s="250" t="s">
        <v>6</v>
      </c>
      <c r="AX262" s="250" t="s">
        <v>6</v>
      </c>
      <c r="AY262" s="250" t="s">
        <v>1826</v>
      </c>
      <c r="AZ262" s="250" t="s">
        <v>118</v>
      </c>
      <c r="BA262" s="250" t="s">
        <v>381</v>
      </c>
      <c r="BB262" s="250" t="s">
        <v>118</v>
      </c>
      <c r="BC262" s="250" t="s">
        <v>6</v>
      </c>
      <c r="BD262" s="250" t="s">
        <v>6</v>
      </c>
      <c r="BE262" s="250" t="s">
        <v>6</v>
      </c>
      <c r="BF262" s="250" t="s">
        <v>6</v>
      </c>
      <c r="BG262" s="250" t="s">
        <v>6</v>
      </c>
      <c r="BH262" s="250" t="s">
        <v>6</v>
      </c>
      <c r="BI262" s="250" t="s">
        <v>6</v>
      </c>
      <c r="BJ262" s="250" t="s">
        <v>6</v>
      </c>
      <c r="BK262" s="250" t="s">
        <v>6</v>
      </c>
      <c r="BL262" s="250" t="s">
        <v>6</v>
      </c>
      <c r="BM262" s="250" t="s">
        <v>40</v>
      </c>
      <c r="BN262" s="250" t="s">
        <v>119</v>
      </c>
      <c r="BO262" s="250" t="s">
        <v>13</v>
      </c>
      <c r="BP262" s="250" t="s">
        <v>13</v>
      </c>
      <c r="BQ262" s="250" t="s">
        <v>160</v>
      </c>
      <c r="BR262" s="250" t="s">
        <v>119</v>
      </c>
      <c r="BS262" s="250" t="s">
        <v>40</v>
      </c>
      <c r="BT262" s="250" t="s">
        <v>119</v>
      </c>
      <c r="BU262" s="262" t="s">
        <v>6</v>
      </c>
      <c r="BV262" s="250" t="s">
        <v>6</v>
      </c>
      <c r="BW262" s="250" t="s">
        <v>6</v>
      </c>
      <c r="BX262" s="250" t="s">
        <v>6</v>
      </c>
      <c r="BY262" s="250" t="s">
        <v>6</v>
      </c>
      <c r="BZ262" s="250" t="s">
        <v>6</v>
      </c>
      <c r="CA262" s="244" t="s">
        <v>184</v>
      </c>
      <c r="CB262" s="244" t="s">
        <v>907</v>
      </c>
      <c r="CC262" s="244" t="s">
        <v>908</v>
      </c>
      <c r="CD262" s="244" t="s">
        <v>118</v>
      </c>
    </row>
    <row r="263" spans="1:82" s="244" customFormat="1" ht="31" x14ac:dyDescent="0.35">
      <c r="A263" s="259" t="s">
        <v>1820</v>
      </c>
      <c r="B263" s="259" t="s">
        <v>2880</v>
      </c>
      <c r="C263" s="259" t="s">
        <v>1573</v>
      </c>
      <c r="D263" s="259" t="s">
        <v>358</v>
      </c>
      <c r="E263" s="256" t="s">
        <v>304</v>
      </c>
      <c r="F263" s="244" t="s">
        <v>2674</v>
      </c>
      <c r="G263" s="244" t="s">
        <v>1815</v>
      </c>
      <c r="H263" s="244" t="s">
        <v>7</v>
      </c>
      <c r="I263" s="244" t="str">
        <f>IF(H263="","",VLOOKUP(H263,'Cost Categories'!$A$1:$B$66,2,FALSE))</f>
        <v>Recurring services</v>
      </c>
      <c r="J263" s="244" t="s">
        <v>1757</v>
      </c>
      <c r="K263" s="244" t="str">
        <f>IF(J263="","",VLOOKUP(J263,'Cost Categories'!$A$70:$B$85,2,FALSE))</f>
        <v>Personnel</v>
      </c>
      <c r="L263" s="244" t="s">
        <v>3322</v>
      </c>
      <c r="M263" s="244" t="str">
        <f>IF(L263="","",VLOOKUP(L263,'Cost Categories'!$A$112:$B$133,2,FALSE))</f>
        <v>Operational</v>
      </c>
      <c r="N263" s="244" t="s">
        <v>3368</v>
      </c>
      <c r="O263" s="245" t="s">
        <v>13</v>
      </c>
      <c r="P263" s="244" t="s">
        <v>3369</v>
      </c>
      <c r="Q263" s="253" t="s">
        <v>3372</v>
      </c>
      <c r="R263" s="253" t="s">
        <v>13</v>
      </c>
      <c r="S263" s="244" t="s">
        <v>111</v>
      </c>
      <c r="T263" s="244" t="s">
        <v>1822</v>
      </c>
      <c r="U263" s="244" t="s">
        <v>1087</v>
      </c>
      <c r="V263" s="244" t="s">
        <v>1309</v>
      </c>
      <c r="W263" s="244" t="s">
        <v>217</v>
      </c>
      <c r="X263" s="246">
        <v>0.57999999999999996</v>
      </c>
      <c r="Y263" s="246" t="s">
        <v>6</v>
      </c>
      <c r="Z263" s="246" t="s">
        <v>6</v>
      </c>
      <c r="AA263" s="246" t="s">
        <v>6</v>
      </c>
      <c r="AB263" s="246" t="s">
        <v>6</v>
      </c>
      <c r="AC263" s="246" t="s">
        <v>6</v>
      </c>
      <c r="AD263" s="246" t="s">
        <v>6</v>
      </c>
      <c r="AE263" s="348" t="s">
        <v>6</v>
      </c>
      <c r="AF263" s="348" t="s">
        <v>6</v>
      </c>
      <c r="AG263" s="244" t="s">
        <v>6</v>
      </c>
      <c r="AI263" s="246" t="s">
        <v>6</v>
      </c>
      <c r="AJ263" s="257" t="s">
        <v>6</v>
      </c>
      <c r="AK263" s="246" t="s">
        <v>6</v>
      </c>
      <c r="AL263" s="246" t="s">
        <v>6</v>
      </c>
      <c r="AM263" s="246" t="s">
        <v>6</v>
      </c>
      <c r="AN263" s="258">
        <v>5244</v>
      </c>
      <c r="AO263" s="258">
        <v>24</v>
      </c>
      <c r="AP263" s="244" t="s">
        <v>1708</v>
      </c>
      <c r="AQ263" s="244" t="s">
        <v>1823</v>
      </c>
      <c r="AR263" s="250" t="s">
        <v>6</v>
      </c>
      <c r="AS263" s="250" t="s">
        <v>6</v>
      </c>
      <c r="AT263" s="250" t="s">
        <v>184</v>
      </c>
      <c r="AU263" s="250" t="s">
        <v>184</v>
      </c>
      <c r="AV263" s="250" t="s">
        <v>1305</v>
      </c>
      <c r="AW263" s="250" t="s">
        <v>6</v>
      </c>
      <c r="AX263" s="250" t="s">
        <v>6</v>
      </c>
      <c r="AY263" s="250" t="s">
        <v>1826</v>
      </c>
      <c r="AZ263" s="250" t="s">
        <v>118</v>
      </c>
      <c r="BA263" s="250" t="s">
        <v>381</v>
      </c>
      <c r="BB263" s="250" t="s">
        <v>118</v>
      </c>
      <c r="BC263" s="250" t="s">
        <v>6</v>
      </c>
      <c r="BD263" s="250" t="s">
        <v>6</v>
      </c>
      <c r="BE263" s="250" t="s">
        <v>6</v>
      </c>
      <c r="BF263" s="250" t="s">
        <v>6</v>
      </c>
      <c r="BG263" s="250" t="s">
        <v>6</v>
      </c>
      <c r="BH263" s="250" t="s">
        <v>6</v>
      </c>
      <c r="BI263" s="250" t="s">
        <v>6</v>
      </c>
      <c r="BJ263" s="250" t="s">
        <v>6</v>
      </c>
      <c r="BK263" s="250" t="s">
        <v>6</v>
      </c>
      <c r="BL263" s="250" t="s">
        <v>6</v>
      </c>
      <c r="BM263" s="250" t="s">
        <v>40</v>
      </c>
      <c r="BN263" s="250" t="s">
        <v>119</v>
      </c>
      <c r="BO263" s="250" t="s">
        <v>13</v>
      </c>
      <c r="BP263" s="250" t="s">
        <v>13</v>
      </c>
      <c r="BQ263" s="250" t="s">
        <v>160</v>
      </c>
      <c r="BR263" s="250" t="s">
        <v>119</v>
      </c>
      <c r="BS263" s="250" t="s">
        <v>40</v>
      </c>
      <c r="BT263" s="250" t="s">
        <v>119</v>
      </c>
      <c r="BU263" s="262" t="s">
        <v>6</v>
      </c>
      <c r="BV263" s="250" t="s">
        <v>6</v>
      </c>
      <c r="BW263" s="250" t="s">
        <v>6</v>
      </c>
      <c r="BX263" s="250" t="s">
        <v>6</v>
      </c>
      <c r="BY263" s="250" t="s">
        <v>6</v>
      </c>
      <c r="BZ263" s="250" t="s">
        <v>6</v>
      </c>
      <c r="CA263" s="244" t="s">
        <v>184</v>
      </c>
      <c r="CB263" s="244" t="s">
        <v>907</v>
      </c>
      <c r="CC263" s="244" t="s">
        <v>908</v>
      </c>
      <c r="CD263" s="244" t="s">
        <v>118</v>
      </c>
    </row>
    <row r="264" spans="1:82" s="244" customFormat="1" ht="31" x14ac:dyDescent="0.35">
      <c r="A264" s="259" t="s">
        <v>1820</v>
      </c>
      <c r="B264" s="259" t="s">
        <v>2880</v>
      </c>
      <c r="C264" s="259" t="s">
        <v>1562</v>
      </c>
      <c r="D264" s="259" t="s">
        <v>1579</v>
      </c>
      <c r="E264" s="256" t="s">
        <v>304</v>
      </c>
      <c r="F264" s="244" t="s">
        <v>2674</v>
      </c>
      <c r="G264" s="244" t="s">
        <v>1828</v>
      </c>
      <c r="H264" s="244" t="s">
        <v>1578</v>
      </c>
      <c r="I264" s="244" t="str">
        <f>IF(H264="","",VLOOKUP(H264,'Cost Categories'!$A$1:$B$66,2,FALSE))</f>
        <v>Total</v>
      </c>
      <c r="J264" s="244" t="s">
        <v>3297</v>
      </c>
      <c r="K264" s="244" t="str">
        <f>IF(J264="","",VLOOKUP(J264,'Cost Categories'!$A$70:$B$85,2,FALSE))</f>
        <v>Mixed</v>
      </c>
      <c r="L264" s="244" t="s">
        <v>3297</v>
      </c>
      <c r="M264" s="244" t="str">
        <f>IF(L264="","",VLOOKUP(L264,'Cost Categories'!$A$112:$B$133,2,FALSE))</f>
        <v>Mixed</v>
      </c>
      <c r="N264" s="244" t="s">
        <v>3368</v>
      </c>
      <c r="O264" s="245" t="s">
        <v>13</v>
      </c>
      <c r="P264" s="244" t="s">
        <v>3416</v>
      </c>
      <c r="Q264" s="253" t="s">
        <v>3372</v>
      </c>
      <c r="R264" s="253" t="s">
        <v>13</v>
      </c>
      <c r="S264" s="244" t="s">
        <v>111</v>
      </c>
      <c r="T264" s="244" t="s">
        <v>1822</v>
      </c>
      <c r="U264" s="244" t="s">
        <v>1087</v>
      </c>
      <c r="V264" s="244" t="s">
        <v>1309</v>
      </c>
      <c r="W264" s="244" t="s">
        <v>217</v>
      </c>
      <c r="X264" s="246">
        <v>48.28</v>
      </c>
      <c r="Y264" s="246" t="s">
        <v>6</v>
      </c>
      <c r="Z264" s="246" t="s">
        <v>6</v>
      </c>
      <c r="AA264" s="246" t="s">
        <v>6</v>
      </c>
      <c r="AB264" s="246" t="s">
        <v>6</v>
      </c>
      <c r="AC264" s="246" t="s">
        <v>6</v>
      </c>
      <c r="AD264" s="246" t="s">
        <v>6</v>
      </c>
      <c r="AE264" s="348" t="s">
        <v>6</v>
      </c>
      <c r="AF264" s="348" t="s">
        <v>6</v>
      </c>
      <c r="AG264" s="244" t="s">
        <v>6</v>
      </c>
      <c r="AI264" s="246" t="s">
        <v>6</v>
      </c>
      <c r="AJ264" s="257" t="s">
        <v>6</v>
      </c>
      <c r="AK264" s="246" t="s">
        <v>6</v>
      </c>
      <c r="AL264" s="246" t="s">
        <v>6</v>
      </c>
      <c r="AM264" s="246" t="s">
        <v>6</v>
      </c>
      <c r="AN264" s="258">
        <v>5244</v>
      </c>
      <c r="AO264" s="258">
        <v>24</v>
      </c>
      <c r="AP264" s="244" t="s">
        <v>1708</v>
      </c>
      <c r="AQ264" s="244" t="s">
        <v>1823</v>
      </c>
      <c r="AR264" s="250" t="s">
        <v>6</v>
      </c>
      <c r="AS264" s="250" t="s">
        <v>6</v>
      </c>
      <c r="AT264" s="250" t="s">
        <v>184</v>
      </c>
      <c r="AU264" s="250" t="s">
        <v>184</v>
      </c>
      <c r="AV264" s="250" t="s">
        <v>1305</v>
      </c>
      <c r="AW264" s="250" t="s">
        <v>6</v>
      </c>
      <c r="AX264" s="250" t="s">
        <v>6</v>
      </c>
      <c r="AY264" s="250" t="s">
        <v>13</v>
      </c>
      <c r="AZ264" s="250" t="s">
        <v>13</v>
      </c>
      <c r="BA264" s="250" t="s">
        <v>381</v>
      </c>
      <c r="BB264" s="250" t="s">
        <v>118</v>
      </c>
      <c r="BC264" s="250" t="s">
        <v>6</v>
      </c>
      <c r="BD264" s="250" t="s">
        <v>6</v>
      </c>
      <c r="BE264" s="250" t="s">
        <v>6</v>
      </c>
      <c r="BF264" s="250" t="s">
        <v>6</v>
      </c>
      <c r="BG264" s="250" t="s">
        <v>6</v>
      </c>
      <c r="BH264" s="250" t="s">
        <v>6</v>
      </c>
      <c r="BI264" s="250" t="s">
        <v>6</v>
      </c>
      <c r="BJ264" s="250" t="s">
        <v>6</v>
      </c>
      <c r="BK264" s="250" t="s">
        <v>6</v>
      </c>
      <c r="BL264" s="250" t="s">
        <v>6</v>
      </c>
      <c r="BM264" s="250" t="s">
        <v>40</v>
      </c>
      <c r="BN264" s="250" t="s">
        <v>119</v>
      </c>
      <c r="BO264" s="250" t="s">
        <v>13</v>
      </c>
      <c r="BP264" s="250" t="s">
        <v>13</v>
      </c>
      <c r="BQ264" s="250" t="s">
        <v>160</v>
      </c>
      <c r="BR264" s="250" t="s">
        <v>119</v>
      </c>
      <c r="BS264" s="250" t="s">
        <v>40</v>
      </c>
      <c r="BT264" s="250" t="s">
        <v>119</v>
      </c>
      <c r="BU264" s="262" t="s">
        <v>6</v>
      </c>
      <c r="BV264" s="250" t="s">
        <v>6</v>
      </c>
      <c r="BW264" s="250" t="s">
        <v>6</v>
      </c>
      <c r="BX264" s="250" t="s">
        <v>6</v>
      </c>
      <c r="BY264" s="250" t="s">
        <v>6</v>
      </c>
      <c r="BZ264" s="250" t="s">
        <v>6</v>
      </c>
      <c r="CA264" s="244" t="s">
        <v>184</v>
      </c>
      <c r="CB264" s="244" t="s">
        <v>907</v>
      </c>
      <c r="CC264" s="244" t="s">
        <v>908</v>
      </c>
      <c r="CD264" s="244" t="s">
        <v>118</v>
      </c>
    </row>
    <row r="265" spans="1:82" s="244" customFormat="1" ht="46.5" x14ac:dyDescent="0.35">
      <c r="A265" s="259" t="s">
        <v>1829</v>
      </c>
      <c r="B265" s="259" t="s">
        <v>2880</v>
      </c>
      <c r="C265" s="259" t="s">
        <v>1538</v>
      </c>
      <c r="D265" s="259" t="s">
        <v>1540</v>
      </c>
      <c r="E265" s="256" t="s">
        <v>304</v>
      </c>
      <c r="F265" s="244" t="s">
        <v>2674</v>
      </c>
      <c r="G265" s="244" t="s">
        <v>1821</v>
      </c>
      <c r="H265" s="244" t="s">
        <v>1623</v>
      </c>
      <c r="I265" s="244" t="str">
        <f>IF(H265="","",VLOOKUP(H265,'Cost Categories'!$A$1:$B$66,2,FALSE))</f>
        <v>Recurring goods</v>
      </c>
      <c r="J265" s="244" t="s">
        <v>3288</v>
      </c>
      <c r="K265" s="244" t="str">
        <f>IF(J265="","",VLOOKUP(J265,'Cost Categories'!$A$70:$B$85,2,FALSE))</f>
        <v>Recurrent - other</v>
      </c>
      <c r="L265" s="244" t="s">
        <v>3307</v>
      </c>
      <c r="M265" s="244" t="str">
        <f>IF(L265="","",VLOOKUP(L265,'Cost Categories'!$A$112:$B$133,2,FALSE))</f>
        <v>Primary service delivery</v>
      </c>
      <c r="N265" s="244" t="s">
        <v>3368</v>
      </c>
      <c r="O265" s="245" t="s">
        <v>1245</v>
      </c>
      <c r="P265" s="244" t="s">
        <v>3371</v>
      </c>
      <c r="Q265" s="253" t="s">
        <v>3372</v>
      </c>
      <c r="R265" s="253" t="s">
        <v>13</v>
      </c>
      <c r="S265" s="244" t="s">
        <v>111</v>
      </c>
      <c r="T265" s="244" t="s">
        <v>1822</v>
      </c>
      <c r="U265" s="244" t="s">
        <v>1087</v>
      </c>
      <c r="V265" s="244" t="s">
        <v>1309</v>
      </c>
      <c r="W265" s="244" t="s">
        <v>217</v>
      </c>
      <c r="X265" s="246">
        <v>16.7</v>
      </c>
      <c r="Y265" s="246" t="s">
        <v>6</v>
      </c>
      <c r="Z265" s="246" t="s">
        <v>6</v>
      </c>
      <c r="AA265" s="246" t="s">
        <v>6</v>
      </c>
      <c r="AB265" s="246" t="s">
        <v>6</v>
      </c>
      <c r="AC265" s="246" t="s">
        <v>6</v>
      </c>
      <c r="AD265" s="246" t="s">
        <v>6</v>
      </c>
      <c r="AE265" s="348" t="s">
        <v>6</v>
      </c>
      <c r="AF265" s="348" t="s">
        <v>6</v>
      </c>
      <c r="AG265" s="244" t="s">
        <v>6</v>
      </c>
      <c r="AI265" s="246" t="s">
        <v>6</v>
      </c>
      <c r="AJ265" s="257" t="s">
        <v>6</v>
      </c>
      <c r="AK265" s="246" t="s">
        <v>6</v>
      </c>
      <c r="AL265" s="246" t="s">
        <v>6</v>
      </c>
      <c r="AM265" s="246" t="s">
        <v>6</v>
      </c>
      <c r="AN265" s="258">
        <v>10568</v>
      </c>
      <c r="AO265" s="258">
        <v>24</v>
      </c>
      <c r="AP265" s="244" t="s">
        <v>1708</v>
      </c>
      <c r="AQ265" s="244" t="s">
        <v>1823</v>
      </c>
      <c r="AR265" s="250" t="s">
        <v>6</v>
      </c>
      <c r="AS265" s="250" t="s">
        <v>6</v>
      </c>
      <c r="AT265" s="250" t="s">
        <v>184</v>
      </c>
      <c r="AU265" s="250" t="s">
        <v>184</v>
      </c>
      <c r="AV265" s="250" t="s">
        <v>1305</v>
      </c>
      <c r="AW265" s="250" t="s">
        <v>6</v>
      </c>
      <c r="AX265" s="250" t="s">
        <v>6</v>
      </c>
      <c r="AY265" s="250" t="s">
        <v>6</v>
      </c>
      <c r="AZ265" s="250" t="s">
        <v>6</v>
      </c>
      <c r="BA265" s="250" t="s">
        <v>381</v>
      </c>
      <c r="BB265" s="250" t="s">
        <v>118</v>
      </c>
      <c r="BC265" s="250" t="s">
        <v>6</v>
      </c>
      <c r="BD265" s="250" t="s">
        <v>6</v>
      </c>
      <c r="BE265" s="250" t="s">
        <v>6</v>
      </c>
      <c r="BF265" s="250" t="s">
        <v>6</v>
      </c>
      <c r="BG265" s="250" t="s">
        <v>6</v>
      </c>
      <c r="BH265" s="250" t="s">
        <v>6</v>
      </c>
      <c r="BI265" s="250" t="s">
        <v>6</v>
      </c>
      <c r="BJ265" s="250" t="s">
        <v>6</v>
      </c>
      <c r="BK265" s="250" t="s">
        <v>6</v>
      </c>
      <c r="BL265" s="250" t="s">
        <v>6</v>
      </c>
      <c r="BM265" s="250" t="s">
        <v>40</v>
      </c>
      <c r="BN265" s="250" t="s">
        <v>119</v>
      </c>
      <c r="BO265" s="250" t="s">
        <v>13</v>
      </c>
      <c r="BP265" s="250" t="s">
        <v>13</v>
      </c>
      <c r="BQ265" s="250" t="s">
        <v>160</v>
      </c>
      <c r="BR265" s="250" t="s">
        <v>119</v>
      </c>
      <c r="BS265" s="250" t="s">
        <v>40</v>
      </c>
      <c r="BT265" s="250" t="s">
        <v>119</v>
      </c>
      <c r="BU265" s="262" t="s">
        <v>6</v>
      </c>
      <c r="BV265" s="250" t="s">
        <v>6</v>
      </c>
      <c r="BW265" s="250" t="s">
        <v>6</v>
      </c>
      <c r="BX265" s="250" t="s">
        <v>6</v>
      </c>
      <c r="BY265" s="250" t="s">
        <v>6</v>
      </c>
      <c r="BZ265" s="250" t="s">
        <v>6</v>
      </c>
      <c r="CA265" s="244" t="s">
        <v>184</v>
      </c>
      <c r="CB265" s="244" t="s">
        <v>907</v>
      </c>
      <c r="CC265" s="244" t="s">
        <v>908</v>
      </c>
      <c r="CD265" s="244" t="s">
        <v>118</v>
      </c>
    </row>
    <row r="266" spans="1:82" s="244" customFormat="1" ht="31" x14ac:dyDescent="0.35">
      <c r="A266" s="259" t="s">
        <v>1829</v>
      </c>
      <c r="B266" s="259" t="s">
        <v>2880</v>
      </c>
      <c r="C266" s="259" t="s">
        <v>1548</v>
      </c>
      <c r="D266" s="259" t="s">
        <v>1540</v>
      </c>
      <c r="E266" s="256" t="s">
        <v>304</v>
      </c>
      <c r="F266" s="244" t="s">
        <v>2674</v>
      </c>
      <c r="G266" s="244" t="s">
        <v>1817</v>
      </c>
      <c r="H266" s="244" t="s">
        <v>1317</v>
      </c>
      <c r="I266" s="244" t="str">
        <f>IF(H266="","",VLOOKUP(H266,'Cost Categories'!$A$1:$B$66,2,FALSE))</f>
        <v>Capital</v>
      </c>
      <c r="J266" s="244" t="s">
        <v>3276</v>
      </c>
      <c r="K266" s="244" t="str">
        <f>IF(J266="","",VLOOKUP(J266,'Cost Categories'!$A$70:$B$85,2,FALSE))</f>
        <v>Capital</v>
      </c>
      <c r="L266" s="244" t="s">
        <v>3307</v>
      </c>
      <c r="M266" s="244" t="str">
        <f>IF(L266="","",VLOOKUP(L266,'Cost Categories'!$A$112:$B$133,2,FALSE))</f>
        <v>Primary service delivery</v>
      </c>
      <c r="N266" s="244" t="s">
        <v>3368</v>
      </c>
      <c r="O266" s="245" t="s">
        <v>1245</v>
      </c>
      <c r="P266" s="244" t="s">
        <v>3369</v>
      </c>
      <c r="Q266" s="253" t="s">
        <v>3372</v>
      </c>
      <c r="R266" s="253" t="s">
        <v>13</v>
      </c>
      <c r="S266" s="244" t="s">
        <v>111</v>
      </c>
      <c r="T266" s="244" t="s">
        <v>1822</v>
      </c>
      <c r="U266" s="244" t="s">
        <v>1087</v>
      </c>
      <c r="V266" s="244" t="s">
        <v>1309</v>
      </c>
      <c r="W266" s="244" t="s">
        <v>217</v>
      </c>
      <c r="X266" s="246">
        <v>7.0000000000000007E-2</v>
      </c>
      <c r="Y266" s="246" t="s">
        <v>6</v>
      </c>
      <c r="Z266" s="246" t="s">
        <v>6</v>
      </c>
      <c r="AA266" s="246" t="s">
        <v>6</v>
      </c>
      <c r="AB266" s="246" t="s">
        <v>6</v>
      </c>
      <c r="AC266" s="246" t="s">
        <v>6</v>
      </c>
      <c r="AD266" s="246" t="s">
        <v>6</v>
      </c>
      <c r="AE266" s="348" t="s">
        <v>6</v>
      </c>
      <c r="AF266" s="348" t="s">
        <v>6</v>
      </c>
      <c r="AG266" s="244" t="s">
        <v>6</v>
      </c>
      <c r="AI266" s="246" t="s">
        <v>6</v>
      </c>
      <c r="AJ266" s="257" t="s">
        <v>6</v>
      </c>
      <c r="AK266" s="246" t="s">
        <v>6</v>
      </c>
      <c r="AL266" s="246" t="s">
        <v>6</v>
      </c>
      <c r="AM266" s="246" t="s">
        <v>6</v>
      </c>
      <c r="AN266" s="258">
        <v>10568</v>
      </c>
      <c r="AO266" s="258">
        <v>24</v>
      </c>
      <c r="AP266" s="244" t="s">
        <v>1708</v>
      </c>
      <c r="AQ266" s="244" t="s">
        <v>1823</v>
      </c>
      <c r="AR266" s="250" t="s">
        <v>6</v>
      </c>
      <c r="AS266" s="250" t="s">
        <v>6</v>
      </c>
      <c r="AT266" s="250" t="s">
        <v>184</v>
      </c>
      <c r="AU266" s="250" t="s">
        <v>184</v>
      </c>
      <c r="AV266" s="250" t="s">
        <v>1305</v>
      </c>
      <c r="AW266" s="250" t="s">
        <v>6</v>
      </c>
      <c r="AX266" s="250" t="s">
        <v>6</v>
      </c>
      <c r="AY266" s="250" t="s">
        <v>6</v>
      </c>
      <c r="AZ266" s="250" t="s">
        <v>6</v>
      </c>
      <c r="BA266" s="250" t="s">
        <v>381</v>
      </c>
      <c r="BB266" s="250" t="s">
        <v>118</v>
      </c>
      <c r="BC266" s="250" t="s">
        <v>6</v>
      </c>
      <c r="BD266" s="250" t="s">
        <v>6</v>
      </c>
      <c r="BE266" s="250" t="s">
        <v>6</v>
      </c>
      <c r="BF266" s="250" t="s">
        <v>6</v>
      </c>
      <c r="BG266" s="250" t="s">
        <v>6</v>
      </c>
      <c r="BH266" s="250" t="s">
        <v>6</v>
      </c>
      <c r="BI266" s="250" t="s">
        <v>6</v>
      </c>
      <c r="BJ266" s="250" t="s">
        <v>6</v>
      </c>
      <c r="BK266" s="250" t="s">
        <v>6</v>
      </c>
      <c r="BL266" s="250" t="s">
        <v>6</v>
      </c>
      <c r="BM266" s="250" t="s">
        <v>40</v>
      </c>
      <c r="BN266" s="250" t="s">
        <v>119</v>
      </c>
      <c r="BO266" s="250" t="s">
        <v>13</v>
      </c>
      <c r="BP266" s="250" t="s">
        <v>13</v>
      </c>
      <c r="BQ266" s="250" t="s">
        <v>160</v>
      </c>
      <c r="BR266" s="250" t="s">
        <v>119</v>
      </c>
      <c r="BS266" s="250" t="s">
        <v>40</v>
      </c>
      <c r="BT266" s="250" t="s">
        <v>119</v>
      </c>
      <c r="BU266" s="262" t="s">
        <v>6</v>
      </c>
      <c r="BV266" s="250" t="s">
        <v>6</v>
      </c>
      <c r="BW266" s="250" t="s">
        <v>6</v>
      </c>
      <c r="BX266" s="250" t="s">
        <v>6</v>
      </c>
      <c r="BY266" s="250" t="s">
        <v>6</v>
      </c>
      <c r="BZ266" s="250" t="s">
        <v>6</v>
      </c>
      <c r="CA266" s="244" t="s">
        <v>184</v>
      </c>
      <c r="CB266" s="244" t="s">
        <v>907</v>
      </c>
      <c r="CC266" s="244" t="s">
        <v>908</v>
      </c>
      <c r="CD266" s="244" t="s">
        <v>118</v>
      </c>
    </row>
    <row r="267" spans="1:82" s="244" customFormat="1" ht="31" x14ac:dyDescent="0.35">
      <c r="A267" s="259" t="s">
        <v>1829</v>
      </c>
      <c r="B267" s="259" t="s">
        <v>2880</v>
      </c>
      <c r="C267" s="259" t="s">
        <v>356</v>
      </c>
      <c r="D267" s="259" t="s">
        <v>1540</v>
      </c>
      <c r="E267" s="256" t="s">
        <v>304</v>
      </c>
      <c r="F267" s="244" t="s">
        <v>2674</v>
      </c>
      <c r="G267" s="244" t="s">
        <v>1824</v>
      </c>
      <c r="H267" s="244" t="s">
        <v>3351</v>
      </c>
      <c r="I267" s="244" t="str">
        <f>IF(H267="","",VLOOKUP(H267,'Cost Categories'!$A$1:$B$66,2,FALSE))</f>
        <v>Personnel</v>
      </c>
      <c r="J267" s="244" t="s">
        <v>3271</v>
      </c>
      <c r="K267" s="244" t="str">
        <f>IF(J267="","",VLOOKUP(J267,'Cost Categories'!$A$70:$B$85,2,FALSE))</f>
        <v>Personnel</v>
      </c>
      <c r="L267" s="244" t="s">
        <v>3307</v>
      </c>
      <c r="M267" s="244" t="str">
        <f>IF(L267="","",VLOOKUP(L267,'Cost Categories'!$A$112:$B$133,2,FALSE))</f>
        <v>Primary service delivery</v>
      </c>
      <c r="N267" s="244" t="s">
        <v>3368</v>
      </c>
      <c r="O267" s="245" t="s">
        <v>13</v>
      </c>
      <c r="P267" s="244" t="s">
        <v>3369</v>
      </c>
      <c r="Q267" s="253" t="s">
        <v>3372</v>
      </c>
      <c r="R267" s="253" t="s">
        <v>13</v>
      </c>
      <c r="S267" s="244" t="s">
        <v>111</v>
      </c>
      <c r="T267" s="244" t="s">
        <v>1822</v>
      </c>
      <c r="U267" s="244" t="s">
        <v>1087</v>
      </c>
      <c r="V267" s="244" t="s">
        <v>1309</v>
      </c>
      <c r="W267" s="244" t="s">
        <v>217</v>
      </c>
      <c r="X267" s="246">
        <v>18.059999999999999</v>
      </c>
      <c r="Y267" s="246" t="s">
        <v>6</v>
      </c>
      <c r="Z267" s="246" t="s">
        <v>6</v>
      </c>
      <c r="AA267" s="246" t="s">
        <v>6</v>
      </c>
      <c r="AB267" s="246" t="s">
        <v>6</v>
      </c>
      <c r="AC267" s="246" t="s">
        <v>6</v>
      </c>
      <c r="AD267" s="246" t="s">
        <v>6</v>
      </c>
      <c r="AE267" s="348" t="s">
        <v>6</v>
      </c>
      <c r="AF267" s="348" t="s">
        <v>6</v>
      </c>
      <c r="AG267" s="244" t="s">
        <v>6</v>
      </c>
      <c r="AI267" s="246" t="s">
        <v>6</v>
      </c>
      <c r="AJ267" s="257" t="s">
        <v>6</v>
      </c>
      <c r="AK267" s="246" t="s">
        <v>6</v>
      </c>
      <c r="AL267" s="246" t="s">
        <v>6</v>
      </c>
      <c r="AM267" s="246" t="s">
        <v>6</v>
      </c>
      <c r="AN267" s="258">
        <v>10568</v>
      </c>
      <c r="AO267" s="258">
        <v>24</v>
      </c>
      <c r="AP267" s="244" t="s">
        <v>1708</v>
      </c>
      <c r="AQ267" s="244" t="s">
        <v>1823</v>
      </c>
      <c r="AR267" s="250" t="s">
        <v>6</v>
      </c>
      <c r="AS267" s="250" t="s">
        <v>6</v>
      </c>
      <c r="AT267" s="250" t="s">
        <v>184</v>
      </c>
      <c r="AU267" s="250" t="s">
        <v>184</v>
      </c>
      <c r="AV267" s="250" t="s">
        <v>1305</v>
      </c>
      <c r="AW267" s="250" t="s">
        <v>6</v>
      </c>
      <c r="AX267" s="250" t="s">
        <v>6</v>
      </c>
      <c r="AY267" s="250" t="s">
        <v>6</v>
      </c>
      <c r="AZ267" s="250" t="s">
        <v>6</v>
      </c>
      <c r="BA267" s="250" t="s">
        <v>381</v>
      </c>
      <c r="BB267" s="250" t="s">
        <v>118</v>
      </c>
      <c r="BC267" s="250" t="s">
        <v>6</v>
      </c>
      <c r="BD267" s="250" t="s">
        <v>6</v>
      </c>
      <c r="BE267" s="250" t="s">
        <v>6</v>
      </c>
      <c r="BF267" s="250" t="s">
        <v>6</v>
      </c>
      <c r="BG267" s="250" t="s">
        <v>6</v>
      </c>
      <c r="BH267" s="250" t="s">
        <v>6</v>
      </c>
      <c r="BI267" s="250" t="s">
        <v>6</v>
      </c>
      <c r="BJ267" s="250" t="s">
        <v>6</v>
      </c>
      <c r="BK267" s="250" t="s">
        <v>6</v>
      </c>
      <c r="BL267" s="250" t="s">
        <v>6</v>
      </c>
      <c r="BM267" s="250" t="s">
        <v>40</v>
      </c>
      <c r="BN267" s="250" t="s">
        <v>119</v>
      </c>
      <c r="BO267" s="250" t="s">
        <v>13</v>
      </c>
      <c r="BP267" s="250" t="s">
        <v>13</v>
      </c>
      <c r="BQ267" s="250" t="s">
        <v>160</v>
      </c>
      <c r="BR267" s="250" t="s">
        <v>119</v>
      </c>
      <c r="BS267" s="250" t="s">
        <v>40</v>
      </c>
      <c r="BT267" s="250" t="s">
        <v>119</v>
      </c>
      <c r="BU267" s="262" t="s">
        <v>6</v>
      </c>
      <c r="BV267" s="250" t="s">
        <v>6</v>
      </c>
      <c r="BW267" s="250" t="s">
        <v>6</v>
      </c>
      <c r="BX267" s="250" t="s">
        <v>6</v>
      </c>
      <c r="BY267" s="250" t="s">
        <v>6</v>
      </c>
      <c r="BZ267" s="250" t="s">
        <v>6</v>
      </c>
      <c r="CA267" s="244" t="s">
        <v>184</v>
      </c>
      <c r="CB267" s="244" t="s">
        <v>907</v>
      </c>
      <c r="CC267" s="244" t="s">
        <v>908</v>
      </c>
      <c r="CD267" s="244" t="s">
        <v>118</v>
      </c>
    </row>
    <row r="268" spans="1:82" s="244" customFormat="1" ht="31" x14ac:dyDescent="0.35">
      <c r="A268" s="259" t="s">
        <v>1829</v>
      </c>
      <c r="B268" s="259" t="s">
        <v>2880</v>
      </c>
      <c r="C268" s="259" t="s">
        <v>1555</v>
      </c>
      <c r="D268" s="259" t="s">
        <v>1540</v>
      </c>
      <c r="E268" s="256" t="s">
        <v>304</v>
      </c>
      <c r="F268" s="244" t="s">
        <v>2674</v>
      </c>
      <c r="G268" s="244" t="s">
        <v>1825</v>
      </c>
      <c r="H268" s="244" t="s">
        <v>3</v>
      </c>
      <c r="I268" s="244" t="str">
        <f>IF(H268="","",VLOOKUP(H268,'Cost Categories'!$A$1:$B$66,2,FALSE))</f>
        <v>Recurring services</v>
      </c>
      <c r="J268" s="244" t="s">
        <v>3297</v>
      </c>
      <c r="K268" s="244" t="str">
        <f>IF(J268="","",VLOOKUP(J268,'Cost Categories'!$A$70:$B$85,2,FALSE))</f>
        <v>Mixed</v>
      </c>
      <c r="L268" s="244" t="s">
        <v>1597</v>
      </c>
      <c r="M268" s="244" t="str">
        <f>IF(L268="","",VLOOKUP(L268,'Cost Categories'!$A$112:$B$133,2,FALSE))</f>
        <v>Operational</v>
      </c>
      <c r="N268" s="244" t="s">
        <v>3368</v>
      </c>
      <c r="O268" s="245" t="s">
        <v>13</v>
      </c>
      <c r="P268" s="244" t="s">
        <v>3369</v>
      </c>
      <c r="Q268" s="253" t="s">
        <v>3372</v>
      </c>
      <c r="R268" s="253" t="s">
        <v>13</v>
      </c>
      <c r="S268" s="244" t="s">
        <v>111</v>
      </c>
      <c r="T268" s="244" t="s">
        <v>1822</v>
      </c>
      <c r="U268" s="244" t="s">
        <v>1087</v>
      </c>
      <c r="V268" s="244" t="s">
        <v>1309</v>
      </c>
      <c r="W268" s="244" t="s">
        <v>217</v>
      </c>
      <c r="X268" s="246">
        <v>10.35</v>
      </c>
      <c r="Y268" s="246" t="s">
        <v>6</v>
      </c>
      <c r="Z268" s="246" t="s">
        <v>6</v>
      </c>
      <c r="AA268" s="246" t="s">
        <v>6</v>
      </c>
      <c r="AB268" s="246" t="s">
        <v>6</v>
      </c>
      <c r="AC268" s="246" t="s">
        <v>6</v>
      </c>
      <c r="AD268" s="246" t="s">
        <v>6</v>
      </c>
      <c r="AE268" s="348" t="s">
        <v>6</v>
      </c>
      <c r="AF268" s="348" t="s">
        <v>6</v>
      </c>
      <c r="AG268" s="244" t="s">
        <v>6</v>
      </c>
      <c r="AI268" s="246" t="s">
        <v>6</v>
      </c>
      <c r="AJ268" s="257" t="s">
        <v>6</v>
      </c>
      <c r="AK268" s="246" t="s">
        <v>6</v>
      </c>
      <c r="AL268" s="246" t="s">
        <v>6</v>
      </c>
      <c r="AM268" s="246" t="s">
        <v>6</v>
      </c>
      <c r="AN268" s="258">
        <v>10568</v>
      </c>
      <c r="AO268" s="258">
        <v>24</v>
      </c>
      <c r="AP268" s="244" t="s">
        <v>1708</v>
      </c>
      <c r="AQ268" s="244" t="s">
        <v>1823</v>
      </c>
      <c r="AR268" s="250" t="s">
        <v>6</v>
      </c>
      <c r="AS268" s="250" t="s">
        <v>6</v>
      </c>
      <c r="AT268" s="250" t="s">
        <v>184</v>
      </c>
      <c r="AU268" s="250" t="s">
        <v>184</v>
      </c>
      <c r="AV268" s="250" t="s">
        <v>1305</v>
      </c>
      <c r="AW268" s="250" t="s">
        <v>6</v>
      </c>
      <c r="AX268" s="250" t="s">
        <v>6</v>
      </c>
      <c r="AY268" s="250" t="s">
        <v>6</v>
      </c>
      <c r="AZ268" s="250" t="s">
        <v>6</v>
      </c>
      <c r="BA268" s="250" t="s">
        <v>381</v>
      </c>
      <c r="BB268" s="250" t="s">
        <v>118</v>
      </c>
      <c r="BC268" s="250" t="s">
        <v>6</v>
      </c>
      <c r="BD268" s="250" t="s">
        <v>6</v>
      </c>
      <c r="BE268" s="250" t="s">
        <v>6</v>
      </c>
      <c r="BF268" s="250" t="s">
        <v>6</v>
      </c>
      <c r="BG268" s="250" t="s">
        <v>6</v>
      </c>
      <c r="BH268" s="250" t="s">
        <v>6</v>
      </c>
      <c r="BI268" s="250" t="s">
        <v>6</v>
      </c>
      <c r="BJ268" s="250" t="s">
        <v>6</v>
      </c>
      <c r="BK268" s="250" t="s">
        <v>6</v>
      </c>
      <c r="BL268" s="250" t="s">
        <v>6</v>
      </c>
      <c r="BM268" s="250" t="s">
        <v>40</v>
      </c>
      <c r="BN268" s="250" t="s">
        <v>119</v>
      </c>
      <c r="BO268" s="250" t="s">
        <v>13</v>
      </c>
      <c r="BP268" s="250" t="s">
        <v>13</v>
      </c>
      <c r="BQ268" s="250" t="s">
        <v>160</v>
      </c>
      <c r="BR268" s="250" t="s">
        <v>119</v>
      </c>
      <c r="BS268" s="250" t="s">
        <v>40</v>
      </c>
      <c r="BT268" s="250" t="s">
        <v>119</v>
      </c>
      <c r="BU268" s="262" t="s">
        <v>6</v>
      </c>
      <c r="BV268" s="250" t="s">
        <v>6</v>
      </c>
      <c r="BW268" s="250" t="s">
        <v>6</v>
      </c>
      <c r="BX268" s="250" t="s">
        <v>6</v>
      </c>
      <c r="BY268" s="250" t="s">
        <v>6</v>
      </c>
      <c r="BZ268" s="250" t="s">
        <v>6</v>
      </c>
      <c r="CA268" s="244" t="s">
        <v>184</v>
      </c>
      <c r="CB268" s="244" t="s">
        <v>907</v>
      </c>
      <c r="CC268" s="244" t="s">
        <v>908</v>
      </c>
      <c r="CD268" s="244" t="s">
        <v>118</v>
      </c>
    </row>
    <row r="269" spans="1:82" s="244" customFormat="1" ht="62" x14ac:dyDescent="0.35">
      <c r="A269" s="259" t="s">
        <v>1829</v>
      </c>
      <c r="B269" s="259" t="s">
        <v>2880</v>
      </c>
      <c r="C269" s="259" t="s">
        <v>1561</v>
      </c>
      <c r="D269" s="259" t="s">
        <v>358</v>
      </c>
      <c r="E269" s="256" t="s">
        <v>304</v>
      </c>
      <c r="F269" s="244" t="s">
        <v>2674</v>
      </c>
      <c r="G269" s="244" t="s">
        <v>1819</v>
      </c>
      <c r="H269" s="244" t="s">
        <v>3350</v>
      </c>
      <c r="I269" s="244" t="str">
        <f>IF(H269="","",VLOOKUP(H269,'Cost Categories'!$A$1:$B$66,2,FALSE))</f>
        <v>Capital</v>
      </c>
      <c r="J269" s="244" t="s">
        <v>3411</v>
      </c>
      <c r="K269" s="244" t="str">
        <f>IF(J269="","",VLOOKUP(J269,'Cost Categories'!$A$70:$B$85,2,FALSE))</f>
        <v>Capital</v>
      </c>
      <c r="L269" s="244" t="s">
        <v>3324</v>
      </c>
      <c r="M269" s="244" t="str">
        <f>IF(L269="","",VLOOKUP(L269,'Cost Categories'!$A$112:$B$133,2,FALSE))</f>
        <v>Operational</v>
      </c>
      <c r="N269" s="244" t="s">
        <v>3368</v>
      </c>
      <c r="O269" s="245" t="s">
        <v>1245</v>
      </c>
      <c r="P269" s="244" t="s">
        <v>3370</v>
      </c>
      <c r="Q269" s="253" t="s">
        <v>3372</v>
      </c>
      <c r="R269" s="253" t="s">
        <v>13</v>
      </c>
      <c r="S269" s="244" t="s">
        <v>111</v>
      </c>
      <c r="T269" s="244" t="s">
        <v>1822</v>
      </c>
      <c r="U269" s="244" t="s">
        <v>1087</v>
      </c>
      <c r="V269" s="244" t="s">
        <v>1309</v>
      </c>
      <c r="W269" s="244" t="s">
        <v>217</v>
      </c>
      <c r="X269" s="246">
        <v>1.57</v>
      </c>
      <c r="Y269" s="246" t="s">
        <v>6</v>
      </c>
      <c r="Z269" s="246" t="s">
        <v>6</v>
      </c>
      <c r="AA269" s="246" t="s">
        <v>6</v>
      </c>
      <c r="AB269" s="246" t="s">
        <v>6</v>
      </c>
      <c r="AC269" s="246" t="s">
        <v>6</v>
      </c>
      <c r="AD269" s="246" t="s">
        <v>6</v>
      </c>
      <c r="AE269" s="348" t="s">
        <v>6</v>
      </c>
      <c r="AF269" s="348" t="s">
        <v>6</v>
      </c>
      <c r="AG269" s="244" t="s">
        <v>6</v>
      </c>
      <c r="AI269" s="246" t="s">
        <v>6</v>
      </c>
      <c r="AJ269" s="257" t="s">
        <v>6</v>
      </c>
      <c r="AK269" s="246" t="s">
        <v>6</v>
      </c>
      <c r="AL269" s="246" t="s">
        <v>6</v>
      </c>
      <c r="AM269" s="246" t="s">
        <v>6</v>
      </c>
      <c r="AN269" s="258">
        <v>10568</v>
      </c>
      <c r="AO269" s="258">
        <v>24</v>
      </c>
      <c r="AP269" s="244" t="s">
        <v>1708</v>
      </c>
      <c r="AQ269" s="244" t="s">
        <v>1823</v>
      </c>
      <c r="AR269" s="250" t="s">
        <v>6</v>
      </c>
      <c r="AS269" s="250" t="s">
        <v>6</v>
      </c>
      <c r="AT269" s="250" t="s">
        <v>184</v>
      </c>
      <c r="AU269" s="250" t="s">
        <v>184</v>
      </c>
      <c r="AV269" s="250" t="s">
        <v>1305</v>
      </c>
      <c r="AW269" s="250" t="s">
        <v>6</v>
      </c>
      <c r="AX269" s="250" t="s">
        <v>6</v>
      </c>
      <c r="AY269" s="250" t="s">
        <v>1826</v>
      </c>
      <c r="AZ269" s="250" t="s">
        <v>118</v>
      </c>
      <c r="BA269" s="250" t="s">
        <v>381</v>
      </c>
      <c r="BB269" s="250" t="s">
        <v>118</v>
      </c>
      <c r="BC269" s="250" t="s">
        <v>6</v>
      </c>
      <c r="BD269" s="250" t="s">
        <v>6</v>
      </c>
      <c r="BE269" s="250" t="s">
        <v>6</v>
      </c>
      <c r="BF269" s="250" t="s">
        <v>6</v>
      </c>
      <c r="BG269" s="250" t="s">
        <v>6</v>
      </c>
      <c r="BH269" s="250" t="s">
        <v>6</v>
      </c>
      <c r="BI269" s="250" t="s">
        <v>6</v>
      </c>
      <c r="BJ269" s="250" t="s">
        <v>6</v>
      </c>
      <c r="BK269" s="250" t="s">
        <v>6</v>
      </c>
      <c r="BL269" s="250" t="s">
        <v>6</v>
      </c>
      <c r="BM269" s="250" t="s">
        <v>40</v>
      </c>
      <c r="BN269" s="250" t="s">
        <v>119</v>
      </c>
      <c r="BO269" s="250" t="s">
        <v>13</v>
      </c>
      <c r="BP269" s="250" t="s">
        <v>13</v>
      </c>
      <c r="BQ269" s="250" t="s">
        <v>160</v>
      </c>
      <c r="BR269" s="250" t="s">
        <v>119</v>
      </c>
      <c r="BS269" s="250" t="s">
        <v>40</v>
      </c>
      <c r="BT269" s="250" t="s">
        <v>119</v>
      </c>
      <c r="BU269" s="262" t="s">
        <v>6</v>
      </c>
      <c r="BV269" s="250" t="s">
        <v>6</v>
      </c>
      <c r="BW269" s="250" t="s">
        <v>6</v>
      </c>
      <c r="BX269" s="250" t="s">
        <v>6</v>
      </c>
      <c r="BY269" s="250" t="s">
        <v>6</v>
      </c>
      <c r="BZ269" s="250" t="s">
        <v>6</v>
      </c>
      <c r="CA269" s="244" t="s">
        <v>184</v>
      </c>
      <c r="CB269" s="244" t="s">
        <v>907</v>
      </c>
      <c r="CC269" s="244" t="s">
        <v>908</v>
      </c>
      <c r="CD269" s="244" t="s">
        <v>118</v>
      </c>
    </row>
    <row r="270" spans="1:82" s="244" customFormat="1" ht="62" x14ac:dyDescent="0.35">
      <c r="A270" s="259" t="s">
        <v>1829</v>
      </c>
      <c r="B270" s="259" t="s">
        <v>2880</v>
      </c>
      <c r="C270" s="259" t="s">
        <v>1567</v>
      </c>
      <c r="D270" s="259" t="s">
        <v>358</v>
      </c>
      <c r="E270" s="256" t="s">
        <v>304</v>
      </c>
      <c r="F270" s="244" t="s">
        <v>2674</v>
      </c>
      <c r="G270" s="244" t="s">
        <v>1811</v>
      </c>
      <c r="H270" s="244" t="s">
        <v>1632</v>
      </c>
      <c r="I270" s="244" t="str">
        <f>IF(H270="","",VLOOKUP(H270,'Cost Categories'!$A$1:$B$66,2,FALSE))</f>
        <v>Facility</v>
      </c>
      <c r="J270" s="244" t="s">
        <v>3297</v>
      </c>
      <c r="K270" s="244" t="str">
        <f>IF(J270="","",VLOOKUP(J270,'Cost Categories'!$A$70:$B$85,2,FALSE))</f>
        <v>Mixed</v>
      </c>
      <c r="L270" s="244" t="s">
        <v>3323</v>
      </c>
      <c r="M270" s="244" t="str">
        <f>IF(L270="","",VLOOKUP(L270,'Cost Categories'!$A$112:$B$133,2,FALSE))</f>
        <v>Operational</v>
      </c>
      <c r="N270" s="244" t="s">
        <v>3368</v>
      </c>
      <c r="O270" s="245" t="s">
        <v>13</v>
      </c>
      <c r="P270" s="244" t="s">
        <v>3370</v>
      </c>
      <c r="Q270" s="253" t="s">
        <v>3372</v>
      </c>
      <c r="R270" s="253" t="s">
        <v>13</v>
      </c>
      <c r="S270" s="244" t="s">
        <v>111</v>
      </c>
      <c r="T270" s="244" t="s">
        <v>1822</v>
      </c>
      <c r="U270" s="244" t="s">
        <v>1087</v>
      </c>
      <c r="V270" s="244" t="s">
        <v>1309</v>
      </c>
      <c r="W270" s="244" t="s">
        <v>217</v>
      </c>
      <c r="X270" s="246">
        <v>0.16</v>
      </c>
      <c r="Y270" s="246" t="s">
        <v>6</v>
      </c>
      <c r="Z270" s="246" t="s">
        <v>6</v>
      </c>
      <c r="AA270" s="246" t="s">
        <v>6</v>
      </c>
      <c r="AB270" s="246" t="s">
        <v>6</v>
      </c>
      <c r="AC270" s="246" t="s">
        <v>6</v>
      </c>
      <c r="AD270" s="246" t="s">
        <v>6</v>
      </c>
      <c r="AE270" s="348" t="s">
        <v>6</v>
      </c>
      <c r="AF270" s="348" t="s">
        <v>6</v>
      </c>
      <c r="AG270" s="244" t="s">
        <v>6</v>
      </c>
      <c r="AI270" s="246" t="s">
        <v>6</v>
      </c>
      <c r="AJ270" s="257" t="s">
        <v>6</v>
      </c>
      <c r="AK270" s="246" t="s">
        <v>6</v>
      </c>
      <c r="AL270" s="246" t="s">
        <v>6</v>
      </c>
      <c r="AM270" s="246" t="s">
        <v>6</v>
      </c>
      <c r="AN270" s="258">
        <v>10568</v>
      </c>
      <c r="AO270" s="258">
        <v>24</v>
      </c>
      <c r="AP270" s="244" t="s">
        <v>1708</v>
      </c>
      <c r="AQ270" s="244" t="s">
        <v>1823</v>
      </c>
      <c r="AR270" s="250" t="s">
        <v>6</v>
      </c>
      <c r="AS270" s="250" t="s">
        <v>6</v>
      </c>
      <c r="AT270" s="250" t="s">
        <v>184</v>
      </c>
      <c r="AU270" s="250" t="s">
        <v>184</v>
      </c>
      <c r="AV270" s="250" t="s">
        <v>1305</v>
      </c>
      <c r="AW270" s="250" t="s">
        <v>6</v>
      </c>
      <c r="AX270" s="250" t="s">
        <v>6</v>
      </c>
      <c r="AY270" s="250" t="s">
        <v>1826</v>
      </c>
      <c r="AZ270" s="250" t="s">
        <v>118</v>
      </c>
      <c r="BA270" s="250" t="s">
        <v>381</v>
      </c>
      <c r="BB270" s="250" t="s">
        <v>118</v>
      </c>
      <c r="BC270" s="250" t="s">
        <v>6</v>
      </c>
      <c r="BD270" s="250" t="s">
        <v>6</v>
      </c>
      <c r="BE270" s="250" t="s">
        <v>6</v>
      </c>
      <c r="BF270" s="250" t="s">
        <v>6</v>
      </c>
      <c r="BG270" s="250" t="s">
        <v>6</v>
      </c>
      <c r="BH270" s="250" t="s">
        <v>6</v>
      </c>
      <c r="BI270" s="250" t="s">
        <v>6</v>
      </c>
      <c r="BJ270" s="250" t="s">
        <v>6</v>
      </c>
      <c r="BK270" s="250" t="s">
        <v>6</v>
      </c>
      <c r="BL270" s="250" t="s">
        <v>6</v>
      </c>
      <c r="BM270" s="250" t="s">
        <v>40</v>
      </c>
      <c r="BN270" s="250" t="s">
        <v>119</v>
      </c>
      <c r="BO270" s="250" t="s">
        <v>13</v>
      </c>
      <c r="BP270" s="250" t="s">
        <v>13</v>
      </c>
      <c r="BQ270" s="250" t="s">
        <v>160</v>
      </c>
      <c r="BR270" s="250" t="s">
        <v>119</v>
      </c>
      <c r="BS270" s="250" t="s">
        <v>40</v>
      </c>
      <c r="BT270" s="250" t="s">
        <v>119</v>
      </c>
      <c r="BU270" s="262" t="s">
        <v>6</v>
      </c>
      <c r="BV270" s="250" t="s">
        <v>6</v>
      </c>
      <c r="BW270" s="250" t="s">
        <v>6</v>
      </c>
      <c r="BX270" s="250" t="s">
        <v>6</v>
      </c>
      <c r="BY270" s="250" t="s">
        <v>6</v>
      </c>
      <c r="BZ270" s="250" t="s">
        <v>6</v>
      </c>
      <c r="CA270" s="244" t="s">
        <v>184</v>
      </c>
      <c r="CB270" s="244" t="s">
        <v>907</v>
      </c>
      <c r="CC270" s="244" t="s">
        <v>908</v>
      </c>
      <c r="CD270" s="244" t="s">
        <v>118</v>
      </c>
    </row>
    <row r="271" spans="1:82" s="244" customFormat="1" ht="31" x14ac:dyDescent="0.35">
      <c r="A271" s="259" t="s">
        <v>1829</v>
      </c>
      <c r="B271" s="259" t="s">
        <v>2880</v>
      </c>
      <c r="C271" s="259" t="s">
        <v>1571</v>
      </c>
      <c r="D271" s="259" t="s">
        <v>358</v>
      </c>
      <c r="E271" s="256" t="s">
        <v>304</v>
      </c>
      <c r="F271" s="244" t="s">
        <v>2674</v>
      </c>
      <c r="G271" s="244" t="s">
        <v>1827</v>
      </c>
      <c r="H271" s="244" t="s">
        <v>3353</v>
      </c>
      <c r="I271" s="244" t="str">
        <f>IF(H271="","",VLOOKUP(H271,'Cost Categories'!$A$1:$B$66,2,FALSE))</f>
        <v>Personnel</v>
      </c>
      <c r="J271" s="244" t="s">
        <v>1757</v>
      </c>
      <c r="K271" s="244" t="str">
        <f>IF(J271="","",VLOOKUP(J271,'Cost Categories'!$A$70:$B$85,2,FALSE))</f>
        <v>Personnel</v>
      </c>
      <c r="L271" s="244" t="s">
        <v>3324</v>
      </c>
      <c r="M271" s="244" t="str">
        <f>IF(L271="","",VLOOKUP(L271,'Cost Categories'!$A$112:$B$133,2,FALSE))</f>
        <v>Operational</v>
      </c>
      <c r="N271" s="244" t="s">
        <v>3368</v>
      </c>
      <c r="O271" s="245" t="s">
        <v>13</v>
      </c>
      <c r="P271" s="244" t="s">
        <v>3369</v>
      </c>
      <c r="Q271" s="253" t="s">
        <v>3372</v>
      </c>
      <c r="R271" s="253" t="s">
        <v>13</v>
      </c>
      <c r="S271" s="244" t="s">
        <v>111</v>
      </c>
      <c r="T271" s="244" t="s">
        <v>1822</v>
      </c>
      <c r="U271" s="244" t="s">
        <v>1087</v>
      </c>
      <c r="V271" s="244" t="s">
        <v>1309</v>
      </c>
      <c r="W271" s="244" t="s">
        <v>217</v>
      </c>
      <c r="X271" s="246">
        <v>0.56999999999999995</v>
      </c>
      <c r="Y271" s="246" t="s">
        <v>6</v>
      </c>
      <c r="Z271" s="246" t="s">
        <v>6</v>
      </c>
      <c r="AA271" s="246" t="s">
        <v>6</v>
      </c>
      <c r="AB271" s="246" t="s">
        <v>6</v>
      </c>
      <c r="AC271" s="246" t="s">
        <v>6</v>
      </c>
      <c r="AD271" s="246" t="s">
        <v>6</v>
      </c>
      <c r="AE271" s="348" t="s">
        <v>6</v>
      </c>
      <c r="AF271" s="348" t="s">
        <v>6</v>
      </c>
      <c r="AG271" s="244" t="s">
        <v>6</v>
      </c>
      <c r="AI271" s="246" t="s">
        <v>6</v>
      </c>
      <c r="AJ271" s="257" t="s">
        <v>6</v>
      </c>
      <c r="AK271" s="246" t="s">
        <v>6</v>
      </c>
      <c r="AL271" s="246" t="s">
        <v>6</v>
      </c>
      <c r="AM271" s="246" t="s">
        <v>6</v>
      </c>
      <c r="AN271" s="258">
        <v>10568</v>
      </c>
      <c r="AO271" s="258">
        <v>24</v>
      </c>
      <c r="AP271" s="244" t="s">
        <v>1708</v>
      </c>
      <c r="AQ271" s="244" t="s">
        <v>1823</v>
      </c>
      <c r="AR271" s="250" t="s">
        <v>6</v>
      </c>
      <c r="AS271" s="250" t="s">
        <v>6</v>
      </c>
      <c r="AT271" s="250" t="s">
        <v>184</v>
      </c>
      <c r="AU271" s="250" t="s">
        <v>184</v>
      </c>
      <c r="AV271" s="250" t="s">
        <v>1305</v>
      </c>
      <c r="AW271" s="250" t="s">
        <v>6</v>
      </c>
      <c r="AX271" s="250" t="s">
        <v>6</v>
      </c>
      <c r="AY271" s="250" t="s">
        <v>1826</v>
      </c>
      <c r="AZ271" s="250" t="s">
        <v>118</v>
      </c>
      <c r="BA271" s="250" t="s">
        <v>381</v>
      </c>
      <c r="BB271" s="250" t="s">
        <v>118</v>
      </c>
      <c r="BC271" s="250" t="s">
        <v>6</v>
      </c>
      <c r="BD271" s="250" t="s">
        <v>6</v>
      </c>
      <c r="BE271" s="250" t="s">
        <v>6</v>
      </c>
      <c r="BF271" s="250" t="s">
        <v>6</v>
      </c>
      <c r="BG271" s="250" t="s">
        <v>6</v>
      </c>
      <c r="BH271" s="250" t="s">
        <v>6</v>
      </c>
      <c r="BI271" s="250" t="s">
        <v>6</v>
      </c>
      <c r="BJ271" s="250" t="s">
        <v>6</v>
      </c>
      <c r="BK271" s="250" t="s">
        <v>6</v>
      </c>
      <c r="BL271" s="250" t="s">
        <v>6</v>
      </c>
      <c r="BM271" s="250" t="s">
        <v>40</v>
      </c>
      <c r="BN271" s="250" t="s">
        <v>119</v>
      </c>
      <c r="BO271" s="250" t="s">
        <v>13</v>
      </c>
      <c r="BP271" s="250" t="s">
        <v>13</v>
      </c>
      <c r="BQ271" s="250" t="s">
        <v>160</v>
      </c>
      <c r="BR271" s="250" t="s">
        <v>119</v>
      </c>
      <c r="BS271" s="250" t="s">
        <v>40</v>
      </c>
      <c r="BT271" s="250" t="s">
        <v>119</v>
      </c>
      <c r="BU271" s="262" t="s">
        <v>6</v>
      </c>
      <c r="BV271" s="250" t="s">
        <v>6</v>
      </c>
      <c r="BW271" s="250" t="s">
        <v>6</v>
      </c>
      <c r="BX271" s="250" t="s">
        <v>6</v>
      </c>
      <c r="BY271" s="250" t="s">
        <v>6</v>
      </c>
      <c r="BZ271" s="250" t="s">
        <v>6</v>
      </c>
      <c r="CA271" s="244" t="s">
        <v>184</v>
      </c>
      <c r="CB271" s="244" t="s">
        <v>907</v>
      </c>
      <c r="CC271" s="244" t="s">
        <v>908</v>
      </c>
      <c r="CD271" s="244" t="s">
        <v>118</v>
      </c>
    </row>
    <row r="272" spans="1:82" s="244" customFormat="1" ht="31" x14ac:dyDescent="0.35">
      <c r="A272" s="259" t="s">
        <v>1829</v>
      </c>
      <c r="B272" s="259" t="s">
        <v>2880</v>
      </c>
      <c r="C272" s="259" t="s">
        <v>1573</v>
      </c>
      <c r="D272" s="259" t="s">
        <v>358</v>
      </c>
      <c r="E272" s="256" t="s">
        <v>304</v>
      </c>
      <c r="F272" s="244" t="s">
        <v>2674</v>
      </c>
      <c r="G272" s="244" t="s">
        <v>1815</v>
      </c>
      <c r="H272" s="244" t="s">
        <v>7</v>
      </c>
      <c r="I272" s="244" t="str">
        <f>IF(H272="","",VLOOKUP(H272,'Cost Categories'!$A$1:$B$66,2,FALSE))</f>
        <v>Recurring services</v>
      </c>
      <c r="J272" s="244" t="s">
        <v>1757</v>
      </c>
      <c r="K272" s="244" t="str">
        <f>IF(J272="","",VLOOKUP(J272,'Cost Categories'!$A$70:$B$85,2,FALSE))</f>
        <v>Personnel</v>
      </c>
      <c r="L272" s="244" t="s">
        <v>3322</v>
      </c>
      <c r="M272" s="244" t="str">
        <f>IF(L272="","",VLOOKUP(L272,'Cost Categories'!$A$112:$B$133,2,FALSE))</f>
        <v>Operational</v>
      </c>
      <c r="N272" s="244" t="s">
        <v>3368</v>
      </c>
      <c r="O272" s="245" t="s">
        <v>13</v>
      </c>
      <c r="P272" s="244" t="s">
        <v>3369</v>
      </c>
      <c r="Q272" s="253" t="s">
        <v>3372</v>
      </c>
      <c r="R272" s="253" t="s">
        <v>13</v>
      </c>
      <c r="S272" s="244" t="s">
        <v>111</v>
      </c>
      <c r="T272" s="244" t="s">
        <v>1822</v>
      </c>
      <c r="U272" s="244" t="s">
        <v>1087</v>
      </c>
      <c r="V272" s="244" t="s">
        <v>1309</v>
      </c>
      <c r="W272" s="244" t="s">
        <v>217</v>
      </c>
      <c r="X272" s="246">
        <v>0.03</v>
      </c>
      <c r="Y272" s="246" t="s">
        <v>6</v>
      </c>
      <c r="Z272" s="246" t="s">
        <v>6</v>
      </c>
      <c r="AA272" s="246" t="s">
        <v>6</v>
      </c>
      <c r="AB272" s="246" t="s">
        <v>6</v>
      </c>
      <c r="AC272" s="246" t="s">
        <v>6</v>
      </c>
      <c r="AD272" s="246" t="s">
        <v>6</v>
      </c>
      <c r="AE272" s="348" t="s">
        <v>6</v>
      </c>
      <c r="AF272" s="348" t="s">
        <v>6</v>
      </c>
      <c r="AG272" s="244" t="s">
        <v>6</v>
      </c>
      <c r="AI272" s="246" t="s">
        <v>6</v>
      </c>
      <c r="AJ272" s="257" t="s">
        <v>6</v>
      </c>
      <c r="AK272" s="246" t="s">
        <v>6</v>
      </c>
      <c r="AL272" s="246" t="s">
        <v>6</v>
      </c>
      <c r="AM272" s="246" t="s">
        <v>6</v>
      </c>
      <c r="AN272" s="258">
        <v>10568</v>
      </c>
      <c r="AO272" s="258">
        <v>24</v>
      </c>
      <c r="AP272" s="244" t="s">
        <v>1708</v>
      </c>
      <c r="AQ272" s="244" t="s">
        <v>1823</v>
      </c>
      <c r="AR272" s="250" t="s">
        <v>6</v>
      </c>
      <c r="AS272" s="250" t="s">
        <v>6</v>
      </c>
      <c r="AT272" s="250" t="s">
        <v>184</v>
      </c>
      <c r="AU272" s="250" t="s">
        <v>184</v>
      </c>
      <c r="AV272" s="250" t="s">
        <v>1305</v>
      </c>
      <c r="AW272" s="250" t="s">
        <v>6</v>
      </c>
      <c r="AX272" s="250" t="s">
        <v>6</v>
      </c>
      <c r="AY272" s="250" t="s">
        <v>1826</v>
      </c>
      <c r="AZ272" s="250" t="s">
        <v>118</v>
      </c>
      <c r="BA272" s="250" t="s">
        <v>381</v>
      </c>
      <c r="BB272" s="250" t="s">
        <v>118</v>
      </c>
      <c r="BC272" s="250" t="s">
        <v>6</v>
      </c>
      <c r="BD272" s="250" t="s">
        <v>6</v>
      </c>
      <c r="BE272" s="250" t="s">
        <v>6</v>
      </c>
      <c r="BF272" s="250" t="s">
        <v>6</v>
      </c>
      <c r="BG272" s="250" t="s">
        <v>6</v>
      </c>
      <c r="BH272" s="250" t="s">
        <v>6</v>
      </c>
      <c r="BI272" s="250" t="s">
        <v>6</v>
      </c>
      <c r="BJ272" s="250" t="s">
        <v>6</v>
      </c>
      <c r="BK272" s="250" t="s">
        <v>6</v>
      </c>
      <c r="BL272" s="250" t="s">
        <v>6</v>
      </c>
      <c r="BM272" s="250" t="s">
        <v>40</v>
      </c>
      <c r="BN272" s="250" t="s">
        <v>119</v>
      </c>
      <c r="BO272" s="250" t="s">
        <v>13</v>
      </c>
      <c r="BP272" s="250" t="s">
        <v>13</v>
      </c>
      <c r="BQ272" s="250" t="s">
        <v>160</v>
      </c>
      <c r="BR272" s="250" t="s">
        <v>119</v>
      </c>
      <c r="BS272" s="250" t="s">
        <v>40</v>
      </c>
      <c r="BT272" s="250" t="s">
        <v>119</v>
      </c>
      <c r="BU272" s="262" t="s">
        <v>6</v>
      </c>
      <c r="BV272" s="250" t="s">
        <v>6</v>
      </c>
      <c r="BW272" s="250" t="s">
        <v>6</v>
      </c>
      <c r="BX272" s="250" t="s">
        <v>6</v>
      </c>
      <c r="BY272" s="250" t="s">
        <v>6</v>
      </c>
      <c r="BZ272" s="250" t="s">
        <v>6</v>
      </c>
      <c r="CA272" s="244" t="s">
        <v>184</v>
      </c>
      <c r="CB272" s="244" t="s">
        <v>907</v>
      </c>
      <c r="CC272" s="244" t="s">
        <v>908</v>
      </c>
      <c r="CD272" s="244" t="s">
        <v>118</v>
      </c>
    </row>
    <row r="273" spans="1:82" s="244" customFormat="1" ht="31" x14ac:dyDescent="0.35">
      <c r="A273" s="259" t="s">
        <v>1829</v>
      </c>
      <c r="B273" s="259" t="s">
        <v>2880</v>
      </c>
      <c r="C273" s="259" t="s">
        <v>1562</v>
      </c>
      <c r="D273" s="259" t="s">
        <v>1579</v>
      </c>
      <c r="E273" s="256" t="s">
        <v>304</v>
      </c>
      <c r="F273" s="244" t="s">
        <v>2674</v>
      </c>
      <c r="G273" s="244" t="s">
        <v>1830</v>
      </c>
      <c r="H273" s="244" t="s">
        <v>1578</v>
      </c>
      <c r="I273" s="244" t="str">
        <f>IF(H273="","",VLOOKUP(H273,'Cost Categories'!$A$1:$B$66,2,FALSE))</f>
        <v>Total</v>
      </c>
      <c r="J273" s="244" t="s">
        <v>3297</v>
      </c>
      <c r="K273" s="244" t="str">
        <f>IF(J273="","",VLOOKUP(J273,'Cost Categories'!$A$70:$B$85,2,FALSE))</f>
        <v>Mixed</v>
      </c>
      <c r="L273" s="244" t="s">
        <v>3297</v>
      </c>
      <c r="M273" s="244" t="str">
        <f>IF(L273="","",VLOOKUP(L273,'Cost Categories'!$A$112:$B$133,2,FALSE))</f>
        <v>Mixed</v>
      </c>
      <c r="N273" s="244" t="s">
        <v>3368</v>
      </c>
      <c r="O273" s="245" t="s">
        <v>13</v>
      </c>
      <c r="P273" s="244" t="s">
        <v>3416</v>
      </c>
      <c r="Q273" s="253" t="s">
        <v>3372</v>
      </c>
      <c r="R273" s="253" t="s">
        <v>13</v>
      </c>
      <c r="S273" s="244" t="s">
        <v>111</v>
      </c>
      <c r="T273" s="244" t="s">
        <v>1822</v>
      </c>
      <c r="U273" s="244" t="s">
        <v>1087</v>
      </c>
      <c r="V273" s="244" t="s">
        <v>1309</v>
      </c>
      <c r="W273" s="244" t="s">
        <v>217</v>
      </c>
      <c r="X273" s="246">
        <v>47.51</v>
      </c>
      <c r="Y273" s="246" t="s">
        <v>6</v>
      </c>
      <c r="Z273" s="246" t="s">
        <v>6</v>
      </c>
      <c r="AA273" s="246" t="s">
        <v>6</v>
      </c>
      <c r="AB273" s="246" t="s">
        <v>6</v>
      </c>
      <c r="AC273" s="246" t="s">
        <v>6</v>
      </c>
      <c r="AD273" s="246" t="s">
        <v>6</v>
      </c>
      <c r="AE273" s="348" t="s">
        <v>6</v>
      </c>
      <c r="AF273" s="348" t="s">
        <v>6</v>
      </c>
      <c r="AG273" s="244" t="s">
        <v>6</v>
      </c>
      <c r="AI273" s="246" t="s">
        <v>6</v>
      </c>
      <c r="AJ273" s="257" t="s">
        <v>6</v>
      </c>
      <c r="AK273" s="246" t="s">
        <v>6</v>
      </c>
      <c r="AL273" s="246" t="s">
        <v>6</v>
      </c>
      <c r="AM273" s="246" t="s">
        <v>6</v>
      </c>
      <c r="AN273" s="258">
        <v>10568</v>
      </c>
      <c r="AO273" s="258">
        <v>24</v>
      </c>
      <c r="AP273" s="244" t="s">
        <v>1708</v>
      </c>
      <c r="AQ273" s="244" t="s">
        <v>1823</v>
      </c>
      <c r="AR273" s="250" t="s">
        <v>6</v>
      </c>
      <c r="AS273" s="250" t="s">
        <v>6</v>
      </c>
      <c r="AT273" s="250" t="s">
        <v>184</v>
      </c>
      <c r="AU273" s="250" t="s">
        <v>184</v>
      </c>
      <c r="AV273" s="250" t="s">
        <v>1305</v>
      </c>
      <c r="AW273" s="250" t="s">
        <v>6</v>
      </c>
      <c r="AX273" s="250" t="s">
        <v>6</v>
      </c>
      <c r="AY273" s="250" t="s">
        <v>13</v>
      </c>
      <c r="AZ273" s="250" t="s">
        <v>13</v>
      </c>
      <c r="BA273" s="250" t="s">
        <v>381</v>
      </c>
      <c r="BB273" s="250" t="s">
        <v>118</v>
      </c>
      <c r="BC273" s="250" t="s">
        <v>6</v>
      </c>
      <c r="BD273" s="250" t="s">
        <v>6</v>
      </c>
      <c r="BE273" s="250" t="s">
        <v>6</v>
      </c>
      <c r="BF273" s="250" t="s">
        <v>6</v>
      </c>
      <c r="BG273" s="250" t="s">
        <v>6</v>
      </c>
      <c r="BH273" s="250" t="s">
        <v>6</v>
      </c>
      <c r="BI273" s="250" t="s">
        <v>6</v>
      </c>
      <c r="BJ273" s="250" t="s">
        <v>6</v>
      </c>
      <c r="BK273" s="250" t="s">
        <v>6</v>
      </c>
      <c r="BL273" s="250" t="s">
        <v>6</v>
      </c>
      <c r="BM273" s="250" t="s">
        <v>40</v>
      </c>
      <c r="BN273" s="250" t="s">
        <v>119</v>
      </c>
      <c r="BO273" s="250" t="s">
        <v>13</v>
      </c>
      <c r="BP273" s="250" t="s">
        <v>13</v>
      </c>
      <c r="BQ273" s="250" t="s">
        <v>160</v>
      </c>
      <c r="BR273" s="250" t="s">
        <v>119</v>
      </c>
      <c r="BS273" s="250" t="s">
        <v>40</v>
      </c>
      <c r="BT273" s="250" t="s">
        <v>119</v>
      </c>
      <c r="BU273" s="262" t="s">
        <v>6</v>
      </c>
      <c r="BV273" s="250" t="s">
        <v>6</v>
      </c>
      <c r="BW273" s="250" t="s">
        <v>6</v>
      </c>
      <c r="BX273" s="250" t="s">
        <v>6</v>
      </c>
      <c r="BY273" s="250" t="s">
        <v>6</v>
      </c>
      <c r="BZ273" s="250" t="s">
        <v>6</v>
      </c>
      <c r="CA273" s="244" t="s">
        <v>184</v>
      </c>
      <c r="CB273" s="244" t="s">
        <v>907</v>
      </c>
      <c r="CC273" s="244" t="s">
        <v>908</v>
      </c>
      <c r="CD273" s="244" t="s">
        <v>118</v>
      </c>
    </row>
    <row r="274" spans="1:82" s="244" customFormat="1" ht="46.5" x14ac:dyDescent="0.35">
      <c r="A274" s="259" t="s">
        <v>1831</v>
      </c>
      <c r="B274" s="259" t="s">
        <v>2880</v>
      </c>
      <c r="C274" s="259" t="s">
        <v>1538</v>
      </c>
      <c r="D274" s="259" t="s">
        <v>1540</v>
      </c>
      <c r="E274" s="256" t="s">
        <v>304</v>
      </c>
      <c r="F274" s="244" t="s">
        <v>2674</v>
      </c>
      <c r="G274" s="244" t="s">
        <v>1821</v>
      </c>
      <c r="H274" s="244" t="s">
        <v>1623</v>
      </c>
      <c r="I274" s="244" t="str">
        <f>IF(H274="","",VLOOKUP(H274,'Cost Categories'!$A$1:$B$66,2,FALSE))</f>
        <v>Recurring goods</v>
      </c>
      <c r="J274" s="244" t="s">
        <v>3288</v>
      </c>
      <c r="K274" s="244" t="str">
        <f>IF(J274="","",VLOOKUP(J274,'Cost Categories'!$A$70:$B$85,2,FALSE))</f>
        <v>Recurrent - other</v>
      </c>
      <c r="L274" s="244" t="s">
        <v>3307</v>
      </c>
      <c r="M274" s="244" t="str">
        <f>IF(L274="","",VLOOKUP(L274,'Cost Categories'!$A$112:$B$133,2,FALSE))</f>
        <v>Primary service delivery</v>
      </c>
      <c r="N274" s="244" t="s">
        <v>3368</v>
      </c>
      <c r="O274" s="245" t="s">
        <v>1245</v>
      </c>
      <c r="P274" s="244" t="s">
        <v>3371</v>
      </c>
      <c r="Q274" s="253" t="s">
        <v>3372</v>
      </c>
      <c r="R274" s="253" t="s">
        <v>13</v>
      </c>
      <c r="S274" s="244" t="s">
        <v>111</v>
      </c>
      <c r="T274" s="244" t="s">
        <v>1822</v>
      </c>
      <c r="U274" s="244" t="s">
        <v>1087</v>
      </c>
      <c r="V274" s="244" t="s">
        <v>1309</v>
      </c>
      <c r="W274" s="244" t="s">
        <v>217</v>
      </c>
      <c r="X274" s="246">
        <v>16.79</v>
      </c>
      <c r="Y274" s="246" t="s">
        <v>6</v>
      </c>
      <c r="Z274" s="246" t="s">
        <v>6</v>
      </c>
      <c r="AA274" s="246" t="s">
        <v>6</v>
      </c>
      <c r="AB274" s="246" t="s">
        <v>6</v>
      </c>
      <c r="AC274" s="246" t="s">
        <v>6</v>
      </c>
      <c r="AD274" s="246" t="s">
        <v>6</v>
      </c>
      <c r="AE274" s="348" t="s">
        <v>6</v>
      </c>
      <c r="AF274" s="348" t="s">
        <v>6</v>
      </c>
      <c r="AG274" s="244" t="s">
        <v>6</v>
      </c>
      <c r="AI274" s="246" t="s">
        <v>6</v>
      </c>
      <c r="AJ274" s="257" t="s">
        <v>6</v>
      </c>
      <c r="AK274" s="246" t="s">
        <v>6</v>
      </c>
      <c r="AL274" s="246" t="s">
        <v>6</v>
      </c>
      <c r="AM274" s="246" t="s">
        <v>6</v>
      </c>
      <c r="AN274" s="258">
        <v>4057</v>
      </c>
      <c r="AO274" s="258">
        <v>24</v>
      </c>
      <c r="AP274" s="244" t="s">
        <v>1708</v>
      </c>
      <c r="AQ274" s="244" t="s">
        <v>1823</v>
      </c>
      <c r="AR274" s="250" t="s">
        <v>6</v>
      </c>
      <c r="AS274" s="250" t="s">
        <v>6</v>
      </c>
      <c r="AT274" s="250" t="s">
        <v>184</v>
      </c>
      <c r="AU274" s="250" t="s">
        <v>184</v>
      </c>
      <c r="AV274" s="250" t="s">
        <v>1305</v>
      </c>
      <c r="AW274" s="250" t="s">
        <v>6</v>
      </c>
      <c r="AX274" s="250" t="s">
        <v>6</v>
      </c>
      <c r="AY274" s="250" t="s">
        <v>6</v>
      </c>
      <c r="AZ274" s="250" t="s">
        <v>6</v>
      </c>
      <c r="BA274" s="250" t="s">
        <v>381</v>
      </c>
      <c r="BB274" s="250" t="s">
        <v>118</v>
      </c>
      <c r="BC274" s="250" t="s">
        <v>6</v>
      </c>
      <c r="BD274" s="250" t="s">
        <v>6</v>
      </c>
      <c r="BE274" s="250" t="s">
        <v>6</v>
      </c>
      <c r="BF274" s="250" t="s">
        <v>6</v>
      </c>
      <c r="BG274" s="250" t="s">
        <v>6</v>
      </c>
      <c r="BH274" s="250" t="s">
        <v>6</v>
      </c>
      <c r="BI274" s="250" t="s">
        <v>6</v>
      </c>
      <c r="BJ274" s="250" t="s">
        <v>6</v>
      </c>
      <c r="BK274" s="250" t="s">
        <v>6</v>
      </c>
      <c r="BL274" s="250" t="s">
        <v>6</v>
      </c>
      <c r="BM274" s="250" t="s">
        <v>40</v>
      </c>
      <c r="BN274" s="250" t="s">
        <v>119</v>
      </c>
      <c r="BO274" s="250" t="s">
        <v>13</v>
      </c>
      <c r="BP274" s="250" t="s">
        <v>13</v>
      </c>
      <c r="BQ274" s="250" t="s">
        <v>160</v>
      </c>
      <c r="BR274" s="250" t="s">
        <v>119</v>
      </c>
      <c r="BS274" s="250" t="s">
        <v>40</v>
      </c>
      <c r="BT274" s="250" t="s">
        <v>119</v>
      </c>
      <c r="BU274" s="262" t="s">
        <v>6</v>
      </c>
      <c r="BV274" s="250" t="s">
        <v>6</v>
      </c>
      <c r="BW274" s="250" t="s">
        <v>6</v>
      </c>
      <c r="BX274" s="250" t="s">
        <v>6</v>
      </c>
      <c r="BY274" s="250" t="s">
        <v>6</v>
      </c>
      <c r="BZ274" s="250" t="s">
        <v>6</v>
      </c>
      <c r="CA274" s="244" t="s">
        <v>184</v>
      </c>
      <c r="CB274" s="244" t="s">
        <v>907</v>
      </c>
      <c r="CC274" s="244" t="s">
        <v>908</v>
      </c>
      <c r="CD274" s="244" t="s">
        <v>118</v>
      </c>
    </row>
    <row r="275" spans="1:82" s="244" customFormat="1" ht="31" x14ac:dyDescent="0.35">
      <c r="A275" s="259" t="s">
        <v>1831</v>
      </c>
      <c r="B275" s="259" t="s">
        <v>2880</v>
      </c>
      <c r="C275" s="259" t="s">
        <v>1548</v>
      </c>
      <c r="D275" s="259" t="s">
        <v>1540</v>
      </c>
      <c r="E275" s="256" t="s">
        <v>304</v>
      </c>
      <c r="F275" s="244" t="s">
        <v>2674</v>
      </c>
      <c r="G275" s="244" t="s">
        <v>1817</v>
      </c>
      <c r="H275" s="244" t="s">
        <v>1317</v>
      </c>
      <c r="I275" s="244" t="str">
        <f>IF(H275="","",VLOOKUP(H275,'Cost Categories'!$A$1:$B$66,2,FALSE))</f>
        <v>Capital</v>
      </c>
      <c r="J275" s="244" t="s">
        <v>3276</v>
      </c>
      <c r="K275" s="244" t="str">
        <f>IF(J275="","",VLOOKUP(J275,'Cost Categories'!$A$70:$B$85,2,FALSE))</f>
        <v>Capital</v>
      </c>
      <c r="L275" s="244" t="s">
        <v>3307</v>
      </c>
      <c r="M275" s="244" t="str">
        <f>IF(L275="","",VLOOKUP(L275,'Cost Categories'!$A$112:$B$133,2,FALSE))</f>
        <v>Primary service delivery</v>
      </c>
      <c r="N275" s="244" t="s">
        <v>3368</v>
      </c>
      <c r="O275" s="245" t="s">
        <v>1245</v>
      </c>
      <c r="P275" s="244" t="s">
        <v>3369</v>
      </c>
      <c r="Q275" s="253" t="s">
        <v>3372</v>
      </c>
      <c r="R275" s="253" t="s">
        <v>13</v>
      </c>
      <c r="S275" s="244" t="s">
        <v>111</v>
      </c>
      <c r="T275" s="244" t="s">
        <v>1822</v>
      </c>
      <c r="U275" s="244" t="s">
        <v>1087</v>
      </c>
      <c r="V275" s="244" t="s">
        <v>1309</v>
      </c>
      <c r="W275" s="244" t="s">
        <v>217</v>
      </c>
      <c r="X275" s="246">
        <v>0.1</v>
      </c>
      <c r="Y275" s="246" t="s">
        <v>6</v>
      </c>
      <c r="Z275" s="246" t="s">
        <v>6</v>
      </c>
      <c r="AA275" s="246" t="s">
        <v>6</v>
      </c>
      <c r="AB275" s="246" t="s">
        <v>6</v>
      </c>
      <c r="AC275" s="246" t="s">
        <v>6</v>
      </c>
      <c r="AD275" s="246" t="s">
        <v>6</v>
      </c>
      <c r="AE275" s="348" t="s">
        <v>6</v>
      </c>
      <c r="AF275" s="348" t="s">
        <v>6</v>
      </c>
      <c r="AG275" s="244" t="s">
        <v>6</v>
      </c>
      <c r="AI275" s="246" t="s">
        <v>6</v>
      </c>
      <c r="AJ275" s="257" t="s">
        <v>6</v>
      </c>
      <c r="AK275" s="246" t="s">
        <v>6</v>
      </c>
      <c r="AL275" s="246" t="s">
        <v>6</v>
      </c>
      <c r="AM275" s="246" t="s">
        <v>6</v>
      </c>
      <c r="AN275" s="258">
        <v>4057</v>
      </c>
      <c r="AO275" s="258">
        <v>24</v>
      </c>
      <c r="AP275" s="244" t="s">
        <v>1708</v>
      </c>
      <c r="AQ275" s="244" t="s">
        <v>1823</v>
      </c>
      <c r="AR275" s="250" t="s">
        <v>6</v>
      </c>
      <c r="AS275" s="250" t="s">
        <v>6</v>
      </c>
      <c r="AT275" s="250" t="s">
        <v>184</v>
      </c>
      <c r="AU275" s="250" t="s">
        <v>184</v>
      </c>
      <c r="AV275" s="250" t="s">
        <v>1305</v>
      </c>
      <c r="AW275" s="250" t="s">
        <v>6</v>
      </c>
      <c r="AX275" s="250" t="s">
        <v>6</v>
      </c>
      <c r="AY275" s="250" t="s">
        <v>6</v>
      </c>
      <c r="AZ275" s="250" t="s">
        <v>6</v>
      </c>
      <c r="BA275" s="250" t="s">
        <v>381</v>
      </c>
      <c r="BB275" s="250" t="s">
        <v>118</v>
      </c>
      <c r="BC275" s="250" t="s">
        <v>6</v>
      </c>
      <c r="BD275" s="250" t="s">
        <v>6</v>
      </c>
      <c r="BE275" s="250" t="s">
        <v>6</v>
      </c>
      <c r="BF275" s="250" t="s">
        <v>6</v>
      </c>
      <c r="BG275" s="250" t="s">
        <v>6</v>
      </c>
      <c r="BH275" s="250" t="s">
        <v>6</v>
      </c>
      <c r="BI275" s="250" t="s">
        <v>6</v>
      </c>
      <c r="BJ275" s="250" t="s">
        <v>6</v>
      </c>
      <c r="BK275" s="250" t="s">
        <v>6</v>
      </c>
      <c r="BL275" s="250" t="s">
        <v>6</v>
      </c>
      <c r="BM275" s="250" t="s">
        <v>40</v>
      </c>
      <c r="BN275" s="250" t="s">
        <v>119</v>
      </c>
      <c r="BO275" s="250" t="s">
        <v>13</v>
      </c>
      <c r="BP275" s="250" t="s">
        <v>13</v>
      </c>
      <c r="BQ275" s="250" t="s">
        <v>160</v>
      </c>
      <c r="BR275" s="250" t="s">
        <v>119</v>
      </c>
      <c r="BS275" s="250" t="s">
        <v>40</v>
      </c>
      <c r="BT275" s="250" t="s">
        <v>119</v>
      </c>
      <c r="BU275" s="262" t="s">
        <v>6</v>
      </c>
      <c r="BV275" s="250" t="s">
        <v>6</v>
      </c>
      <c r="BW275" s="250" t="s">
        <v>6</v>
      </c>
      <c r="BX275" s="250" t="s">
        <v>6</v>
      </c>
      <c r="BY275" s="250" t="s">
        <v>6</v>
      </c>
      <c r="BZ275" s="250" t="s">
        <v>6</v>
      </c>
      <c r="CA275" s="244" t="s">
        <v>184</v>
      </c>
      <c r="CB275" s="244" t="s">
        <v>907</v>
      </c>
      <c r="CC275" s="244" t="s">
        <v>908</v>
      </c>
      <c r="CD275" s="244" t="s">
        <v>118</v>
      </c>
    </row>
    <row r="276" spans="1:82" s="244" customFormat="1" ht="31" x14ac:dyDescent="0.35">
      <c r="A276" s="259" t="s">
        <v>1831</v>
      </c>
      <c r="B276" s="259" t="s">
        <v>2880</v>
      </c>
      <c r="C276" s="259" t="s">
        <v>356</v>
      </c>
      <c r="D276" s="259" t="s">
        <v>1540</v>
      </c>
      <c r="E276" s="256" t="s">
        <v>304</v>
      </c>
      <c r="F276" s="244" t="s">
        <v>2674</v>
      </c>
      <c r="G276" s="244" t="s">
        <v>1824</v>
      </c>
      <c r="H276" s="244" t="s">
        <v>3351</v>
      </c>
      <c r="I276" s="244" t="str">
        <f>IF(H276="","",VLOOKUP(H276,'Cost Categories'!$A$1:$B$66,2,FALSE))</f>
        <v>Personnel</v>
      </c>
      <c r="J276" s="244" t="s">
        <v>3271</v>
      </c>
      <c r="K276" s="244" t="str">
        <f>IF(J276="","",VLOOKUP(J276,'Cost Categories'!$A$70:$B$85,2,FALSE))</f>
        <v>Personnel</v>
      </c>
      <c r="L276" s="244" t="s">
        <v>3307</v>
      </c>
      <c r="M276" s="244" t="str">
        <f>IF(L276="","",VLOOKUP(L276,'Cost Categories'!$A$112:$B$133,2,FALSE))</f>
        <v>Primary service delivery</v>
      </c>
      <c r="N276" s="244" t="s">
        <v>3368</v>
      </c>
      <c r="O276" s="245" t="s">
        <v>13</v>
      </c>
      <c r="P276" s="244" t="s">
        <v>3369</v>
      </c>
      <c r="Q276" s="253" t="s">
        <v>3372</v>
      </c>
      <c r="R276" s="253" t="s">
        <v>13</v>
      </c>
      <c r="S276" s="244" t="s">
        <v>111</v>
      </c>
      <c r="T276" s="244" t="s">
        <v>1822</v>
      </c>
      <c r="U276" s="244" t="s">
        <v>1087</v>
      </c>
      <c r="V276" s="244" t="s">
        <v>1309</v>
      </c>
      <c r="W276" s="244" t="s">
        <v>217</v>
      </c>
      <c r="X276" s="246">
        <v>12.16</v>
      </c>
      <c r="Y276" s="246" t="s">
        <v>6</v>
      </c>
      <c r="Z276" s="246" t="s">
        <v>6</v>
      </c>
      <c r="AA276" s="246" t="s">
        <v>6</v>
      </c>
      <c r="AB276" s="246" t="s">
        <v>6</v>
      </c>
      <c r="AC276" s="246" t="s">
        <v>6</v>
      </c>
      <c r="AD276" s="246" t="s">
        <v>6</v>
      </c>
      <c r="AE276" s="348" t="s">
        <v>6</v>
      </c>
      <c r="AF276" s="348" t="s">
        <v>6</v>
      </c>
      <c r="AG276" s="244" t="s">
        <v>6</v>
      </c>
      <c r="AI276" s="246" t="s">
        <v>6</v>
      </c>
      <c r="AJ276" s="257" t="s">
        <v>6</v>
      </c>
      <c r="AK276" s="246" t="s">
        <v>6</v>
      </c>
      <c r="AL276" s="246" t="s">
        <v>6</v>
      </c>
      <c r="AM276" s="246" t="s">
        <v>6</v>
      </c>
      <c r="AN276" s="258">
        <v>4057</v>
      </c>
      <c r="AO276" s="258">
        <v>24</v>
      </c>
      <c r="AP276" s="244" t="s">
        <v>1708</v>
      </c>
      <c r="AQ276" s="244" t="s">
        <v>1823</v>
      </c>
      <c r="AR276" s="250" t="s">
        <v>1832</v>
      </c>
      <c r="AS276" s="250" t="s">
        <v>118</v>
      </c>
      <c r="AT276" s="250" t="s">
        <v>184</v>
      </c>
      <c r="AU276" s="250" t="s">
        <v>184</v>
      </c>
      <c r="AV276" s="250" t="s">
        <v>1305</v>
      </c>
      <c r="AW276" s="250" t="s">
        <v>6</v>
      </c>
      <c r="AX276" s="250" t="s">
        <v>6</v>
      </c>
      <c r="AY276" s="250" t="s">
        <v>6</v>
      </c>
      <c r="AZ276" s="250" t="s">
        <v>6</v>
      </c>
      <c r="BA276" s="250" t="s">
        <v>381</v>
      </c>
      <c r="BB276" s="250" t="s">
        <v>118</v>
      </c>
      <c r="BC276" s="250" t="s">
        <v>6</v>
      </c>
      <c r="BD276" s="250" t="s">
        <v>6</v>
      </c>
      <c r="BE276" s="250" t="s">
        <v>6</v>
      </c>
      <c r="BF276" s="250" t="s">
        <v>6</v>
      </c>
      <c r="BG276" s="250" t="s">
        <v>6</v>
      </c>
      <c r="BH276" s="250" t="s">
        <v>6</v>
      </c>
      <c r="BI276" s="250" t="s">
        <v>6</v>
      </c>
      <c r="BJ276" s="250" t="s">
        <v>6</v>
      </c>
      <c r="BK276" s="250" t="s">
        <v>6</v>
      </c>
      <c r="BL276" s="250" t="s">
        <v>6</v>
      </c>
      <c r="BM276" s="250" t="s">
        <v>40</v>
      </c>
      <c r="BN276" s="250" t="s">
        <v>119</v>
      </c>
      <c r="BO276" s="250" t="s">
        <v>13</v>
      </c>
      <c r="BP276" s="250" t="s">
        <v>13</v>
      </c>
      <c r="BQ276" s="250" t="s">
        <v>160</v>
      </c>
      <c r="BR276" s="250" t="s">
        <v>119</v>
      </c>
      <c r="BS276" s="250" t="s">
        <v>40</v>
      </c>
      <c r="BT276" s="250" t="s">
        <v>119</v>
      </c>
      <c r="BU276" s="262" t="s">
        <v>6</v>
      </c>
      <c r="BV276" s="250" t="s">
        <v>6</v>
      </c>
      <c r="BW276" s="250" t="s">
        <v>6</v>
      </c>
      <c r="BX276" s="250" t="s">
        <v>6</v>
      </c>
      <c r="BY276" s="250" t="s">
        <v>6</v>
      </c>
      <c r="BZ276" s="250" t="s">
        <v>6</v>
      </c>
      <c r="CA276" s="244" t="s">
        <v>184</v>
      </c>
      <c r="CB276" s="244" t="s">
        <v>907</v>
      </c>
      <c r="CC276" s="244" t="s">
        <v>908</v>
      </c>
      <c r="CD276" s="244" t="s">
        <v>118</v>
      </c>
    </row>
    <row r="277" spans="1:82" s="244" customFormat="1" ht="31" x14ac:dyDescent="0.35">
      <c r="A277" s="259" t="s">
        <v>1831</v>
      </c>
      <c r="B277" s="259" t="s">
        <v>2880</v>
      </c>
      <c r="C277" s="259" t="s">
        <v>1555</v>
      </c>
      <c r="D277" s="259" t="s">
        <v>1540</v>
      </c>
      <c r="E277" s="256" t="s">
        <v>304</v>
      </c>
      <c r="F277" s="244" t="s">
        <v>2674</v>
      </c>
      <c r="G277" s="244" t="s">
        <v>1825</v>
      </c>
      <c r="H277" s="244" t="s">
        <v>3</v>
      </c>
      <c r="I277" s="244" t="str">
        <f>IF(H277="","",VLOOKUP(H277,'Cost Categories'!$A$1:$B$66,2,FALSE))</f>
        <v>Recurring services</v>
      </c>
      <c r="J277" s="244" t="s">
        <v>3297</v>
      </c>
      <c r="K277" s="244" t="str">
        <f>IF(J277="","",VLOOKUP(J277,'Cost Categories'!$A$70:$B$85,2,FALSE))</f>
        <v>Mixed</v>
      </c>
      <c r="L277" s="244" t="s">
        <v>1597</v>
      </c>
      <c r="M277" s="244" t="str">
        <f>IF(L277="","",VLOOKUP(L277,'Cost Categories'!$A$112:$B$133,2,FALSE))</f>
        <v>Operational</v>
      </c>
      <c r="N277" s="244" t="s">
        <v>3368</v>
      </c>
      <c r="O277" s="245" t="s">
        <v>13</v>
      </c>
      <c r="P277" s="244" t="s">
        <v>3369</v>
      </c>
      <c r="Q277" s="253" t="s">
        <v>3372</v>
      </c>
      <c r="R277" s="253" t="s">
        <v>13</v>
      </c>
      <c r="S277" s="244" t="s">
        <v>111</v>
      </c>
      <c r="T277" s="244" t="s">
        <v>1822</v>
      </c>
      <c r="U277" s="244" t="s">
        <v>1087</v>
      </c>
      <c r="V277" s="244" t="s">
        <v>1309</v>
      </c>
      <c r="W277" s="244" t="s">
        <v>217</v>
      </c>
      <c r="X277" s="246">
        <v>5.03</v>
      </c>
      <c r="Y277" s="246" t="s">
        <v>6</v>
      </c>
      <c r="Z277" s="246" t="s">
        <v>6</v>
      </c>
      <c r="AA277" s="246" t="s">
        <v>6</v>
      </c>
      <c r="AB277" s="246" t="s">
        <v>6</v>
      </c>
      <c r="AC277" s="246" t="s">
        <v>6</v>
      </c>
      <c r="AD277" s="246" t="s">
        <v>6</v>
      </c>
      <c r="AE277" s="348" t="s">
        <v>6</v>
      </c>
      <c r="AF277" s="348" t="s">
        <v>6</v>
      </c>
      <c r="AG277" s="244" t="s">
        <v>6</v>
      </c>
      <c r="AI277" s="246" t="s">
        <v>6</v>
      </c>
      <c r="AJ277" s="257" t="s">
        <v>6</v>
      </c>
      <c r="AK277" s="246" t="s">
        <v>6</v>
      </c>
      <c r="AL277" s="246" t="s">
        <v>6</v>
      </c>
      <c r="AM277" s="246" t="s">
        <v>6</v>
      </c>
      <c r="AN277" s="258">
        <v>4057</v>
      </c>
      <c r="AO277" s="258">
        <v>24</v>
      </c>
      <c r="AP277" s="244" t="s">
        <v>1708</v>
      </c>
      <c r="AQ277" s="244" t="s">
        <v>1823</v>
      </c>
      <c r="AR277" s="250" t="s">
        <v>6</v>
      </c>
      <c r="AS277" s="250" t="s">
        <v>6</v>
      </c>
      <c r="AT277" s="250" t="s">
        <v>184</v>
      </c>
      <c r="AU277" s="250" t="s">
        <v>184</v>
      </c>
      <c r="AV277" s="250" t="s">
        <v>1305</v>
      </c>
      <c r="AW277" s="250" t="s">
        <v>6</v>
      </c>
      <c r="AX277" s="250" t="s">
        <v>6</v>
      </c>
      <c r="AY277" s="250" t="s">
        <v>6</v>
      </c>
      <c r="AZ277" s="250" t="s">
        <v>6</v>
      </c>
      <c r="BA277" s="250" t="s">
        <v>381</v>
      </c>
      <c r="BB277" s="250" t="s">
        <v>118</v>
      </c>
      <c r="BC277" s="250" t="s">
        <v>6</v>
      </c>
      <c r="BD277" s="250" t="s">
        <v>6</v>
      </c>
      <c r="BE277" s="250" t="s">
        <v>6</v>
      </c>
      <c r="BF277" s="250" t="s">
        <v>6</v>
      </c>
      <c r="BG277" s="250" t="s">
        <v>6</v>
      </c>
      <c r="BH277" s="250" t="s">
        <v>6</v>
      </c>
      <c r="BI277" s="250" t="s">
        <v>6</v>
      </c>
      <c r="BJ277" s="250" t="s">
        <v>6</v>
      </c>
      <c r="BK277" s="250" t="s">
        <v>6</v>
      </c>
      <c r="BL277" s="250" t="s">
        <v>6</v>
      </c>
      <c r="BM277" s="250" t="s">
        <v>40</v>
      </c>
      <c r="BN277" s="250" t="s">
        <v>119</v>
      </c>
      <c r="BO277" s="250" t="s">
        <v>13</v>
      </c>
      <c r="BP277" s="250" t="s">
        <v>13</v>
      </c>
      <c r="BQ277" s="250" t="s">
        <v>160</v>
      </c>
      <c r="BR277" s="250" t="s">
        <v>119</v>
      </c>
      <c r="BS277" s="250" t="s">
        <v>40</v>
      </c>
      <c r="BT277" s="250" t="s">
        <v>119</v>
      </c>
      <c r="BU277" s="262" t="s">
        <v>6</v>
      </c>
      <c r="BV277" s="250" t="s">
        <v>6</v>
      </c>
      <c r="BW277" s="250" t="s">
        <v>6</v>
      </c>
      <c r="BX277" s="250" t="s">
        <v>6</v>
      </c>
      <c r="BY277" s="250" t="s">
        <v>6</v>
      </c>
      <c r="BZ277" s="250" t="s">
        <v>6</v>
      </c>
      <c r="CA277" s="244" t="s">
        <v>184</v>
      </c>
      <c r="CB277" s="244" t="s">
        <v>907</v>
      </c>
      <c r="CC277" s="244" t="s">
        <v>908</v>
      </c>
      <c r="CD277" s="244" t="s">
        <v>118</v>
      </c>
    </row>
    <row r="278" spans="1:82" s="244" customFormat="1" ht="62" x14ac:dyDescent="0.35">
      <c r="A278" s="259" t="s">
        <v>1831</v>
      </c>
      <c r="B278" s="259" t="s">
        <v>2880</v>
      </c>
      <c r="C278" s="259" t="s">
        <v>1561</v>
      </c>
      <c r="D278" s="259" t="s">
        <v>358</v>
      </c>
      <c r="E278" s="256" t="s">
        <v>304</v>
      </c>
      <c r="F278" s="244" t="s">
        <v>2674</v>
      </c>
      <c r="G278" s="244" t="s">
        <v>1819</v>
      </c>
      <c r="H278" s="244" t="s">
        <v>3350</v>
      </c>
      <c r="I278" s="244" t="str">
        <f>IF(H278="","",VLOOKUP(H278,'Cost Categories'!$A$1:$B$66,2,FALSE))</f>
        <v>Capital</v>
      </c>
      <c r="J278" s="244" t="s">
        <v>3411</v>
      </c>
      <c r="K278" s="244" t="str">
        <f>IF(J278="","",VLOOKUP(J278,'Cost Categories'!$A$70:$B$85,2,FALSE))</f>
        <v>Capital</v>
      </c>
      <c r="L278" s="244" t="s">
        <v>3324</v>
      </c>
      <c r="M278" s="244" t="str">
        <f>IF(L278="","",VLOOKUP(L278,'Cost Categories'!$A$112:$B$133,2,FALSE))</f>
        <v>Operational</v>
      </c>
      <c r="N278" s="244" t="s">
        <v>3368</v>
      </c>
      <c r="O278" s="245" t="s">
        <v>1245</v>
      </c>
      <c r="P278" s="244" t="s">
        <v>3370</v>
      </c>
      <c r="Q278" s="253" t="s">
        <v>3372</v>
      </c>
      <c r="R278" s="253" t="s">
        <v>13</v>
      </c>
      <c r="S278" s="244" t="s">
        <v>111</v>
      </c>
      <c r="T278" s="244" t="s">
        <v>1822</v>
      </c>
      <c r="U278" s="244" t="s">
        <v>1087</v>
      </c>
      <c r="V278" s="244" t="s">
        <v>1309</v>
      </c>
      <c r="W278" s="244" t="s">
        <v>217</v>
      </c>
      <c r="X278" s="246">
        <v>1.42</v>
      </c>
      <c r="Y278" s="246" t="s">
        <v>6</v>
      </c>
      <c r="Z278" s="246" t="s">
        <v>6</v>
      </c>
      <c r="AA278" s="246" t="s">
        <v>6</v>
      </c>
      <c r="AB278" s="246" t="s">
        <v>6</v>
      </c>
      <c r="AC278" s="246" t="s">
        <v>6</v>
      </c>
      <c r="AD278" s="246" t="s">
        <v>6</v>
      </c>
      <c r="AE278" s="348" t="s">
        <v>6</v>
      </c>
      <c r="AF278" s="348" t="s">
        <v>6</v>
      </c>
      <c r="AG278" s="244" t="s">
        <v>6</v>
      </c>
      <c r="AI278" s="246" t="s">
        <v>6</v>
      </c>
      <c r="AJ278" s="257" t="s">
        <v>6</v>
      </c>
      <c r="AK278" s="246" t="s">
        <v>6</v>
      </c>
      <c r="AL278" s="246" t="s">
        <v>6</v>
      </c>
      <c r="AM278" s="246" t="s">
        <v>6</v>
      </c>
      <c r="AN278" s="258">
        <v>4057</v>
      </c>
      <c r="AO278" s="258">
        <v>24</v>
      </c>
      <c r="AP278" s="244" t="s">
        <v>1708</v>
      </c>
      <c r="AQ278" s="244" t="s">
        <v>1823</v>
      </c>
      <c r="AR278" s="250" t="s">
        <v>6</v>
      </c>
      <c r="AS278" s="250" t="s">
        <v>6</v>
      </c>
      <c r="AT278" s="250" t="s">
        <v>184</v>
      </c>
      <c r="AU278" s="250" t="s">
        <v>184</v>
      </c>
      <c r="AV278" s="250" t="s">
        <v>1305</v>
      </c>
      <c r="AW278" s="250" t="s">
        <v>6</v>
      </c>
      <c r="AX278" s="250" t="s">
        <v>6</v>
      </c>
      <c r="AY278" s="250" t="s">
        <v>1826</v>
      </c>
      <c r="AZ278" s="250" t="s">
        <v>118</v>
      </c>
      <c r="BA278" s="250" t="s">
        <v>381</v>
      </c>
      <c r="BB278" s="250" t="s">
        <v>118</v>
      </c>
      <c r="BC278" s="250" t="s">
        <v>6</v>
      </c>
      <c r="BD278" s="250" t="s">
        <v>6</v>
      </c>
      <c r="BE278" s="250" t="s">
        <v>6</v>
      </c>
      <c r="BF278" s="250" t="s">
        <v>6</v>
      </c>
      <c r="BG278" s="250" t="s">
        <v>6</v>
      </c>
      <c r="BH278" s="250" t="s">
        <v>6</v>
      </c>
      <c r="BI278" s="250" t="s">
        <v>6</v>
      </c>
      <c r="BJ278" s="250" t="s">
        <v>6</v>
      </c>
      <c r="BK278" s="250" t="s">
        <v>6</v>
      </c>
      <c r="BL278" s="250" t="s">
        <v>6</v>
      </c>
      <c r="BM278" s="250" t="s">
        <v>40</v>
      </c>
      <c r="BN278" s="250" t="s">
        <v>119</v>
      </c>
      <c r="BO278" s="250" t="s">
        <v>13</v>
      </c>
      <c r="BP278" s="250" t="s">
        <v>13</v>
      </c>
      <c r="BQ278" s="250" t="s">
        <v>160</v>
      </c>
      <c r="BR278" s="250" t="s">
        <v>119</v>
      </c>
      <c r="BS278" s="250" t="s">
        <v>40</v>
      </c>
      <c r="BT278" s="250" t="s">
        <v>119</v>
      </c>
      <c r="BU278" s="262" t="s">
        <v>6</v>
      </c>
      <c r="BV278" s="250" t="s">
        <v>6</v>
      </c>
      <c r="BW278" s="250" t="s">
        <v>6</v>
      </c>
      <c r="BX278" s="250" t="s">
        <v>6</v>
      </c>
      <c r="BY278" s="250" t="s">
        <v>6</v>
      </c>
      <c r="BZ278" s="250" t="s">
        <v>6</v>
      </c>
      <c r="CA278" s="244" t="s">
        <v>184</v>
      </c>
      <c r="CB278" s="244" t="s">
        <v>907</v>
      </c>
      <c r="CC278" s="244" t="s">
        <v>908</v>
      </c>
      <c r="CD278" s="244" t="s">
        <v>118</v>
      </c>
    </row>
    <row r="279" spans="1:82" s="244" customFormat="1" ht="62" x14ac:dyDescent="0.35">
      <c r="A279" s="259" t="s">
        <v>1831</v>
      </c>
      <c r="B279" s="259" t="s">
        <v>2880</v>
      </c>
      <c r="C279" s="259" t="s">
        <v>1567</v>
      </c>
      <c r="D279" s="259" t="s">
        <v>358</v>
      </c>
      <c r="E279" s="256" t="s">
        <v>304</v>
      </c>
      <c r="F279" s="244" t="s">
        <v>2674</v>
      </c>
      <c r="G279" s="244" t="s">
        <v>1811</v>
      </c>
      <c r="H279" s="244" t="s">
        <v>1632</v>
      </c>
      <c r="I279" s="244" t="str">
        <f>IF(H279="","",VLOOKUP(H279,'Cost Categories'!$A$1:$B$66,2,FALSE))</f>
        <v>Facility</v>
      </c>
      <c r="J279" s="244" t="s">
        <v>3297</v>
      </c>
      <c r="K279" s="244" t="str">
        <f>IF(J279="","",VLOOKUP(J279,'Cost Categories'!$A$70:$B$85,2,FALSE))</f>
        <v>Mixed</v>
      </c>
      <c r="L279" s="244" t="s">
        <v>3323</v>
      </c>
      <c r="M279" s="244" t="str">
        <f>IF(L279="","",VLOOKUP(L279,'Cost Categories'!$A$112:$B$133,2,FALSE))</f>
        <v>Operational</v>
      </c>
      <c r="N279" s="244" t="s">
        <v>3368</v>
      </c>
      <c r="O279" s="245" t="s">
        <v>13</v>
      </c>
      <c r="P279" s="244" t="s">
        <v>3370</v>
      </c>
      <c r="Q279" s="253" t="s">
        <v>3372</v>
      </c>
      <c r="R279" s="253" t="s">
        <v>13</v>
      </c>
      <c r="S279" s="244" t="s">
        <v>111</v>
      </c>
      <c r="T279" s="244" t="s">
        <v>1822</v>
      </c>
      <c r="U279" s="244" t="s">
        <v>1087</v>
      </c>
      <c r="V279" s="244" t="s">
        <v>1309</v>
      </c>
      <c r="W279" s="244" t="s">
        <v>217</v>
      </c>
      <c r="X279" s="246">
        <v>0.36</v>
      </c>
      <c r="Y279" s="246" t="s">
        <v>6</v>
      </c>
      <c r="Z279" s="246" t="s">
        <v>6</v>
      </c>
      <c r="AA279" s="246" t="s">
        <v>6</v>
      </c>
      <c r="AB279" s="246" t="s">
        <v>6</v>
      </c>
      <c r="AC279" s="246" t="s">
        <v>6</v>
      </c>
      <c r="AD279" s="246" t="s">
        <v>6</v>
      </c>
      <c r="AE279" s="348" t="s">
        <v>6</v>
      </c>
      <c r="AF279" s="348" t="s">
        <v>6</v>
      </c>
      <c r="AG279" s="244" t="s">
        <v>6</v>
      </c>
      <c r="AI279" s="246" t="s">
        <v>6</v>
      </c>
      <c r="AJ279" s="257" t="s">
        <v>6</v>
      </c>
      <c r="AK279" s="246" t="s">
        <v>6</v>
      </c>
      <c r="AL279" s="246" t="s">
        <v>6</v>
      </c>
      <c r="AM279" s="246" t="s">
        <v>6</v>
      </c>
      <c r="AN279" s="258">
        <v>4057</v>
      </c>
      <c r="AO279" s="258">
        <v>24</v>
      </c>
      <c r="AP279" s="244" t="s">
        <v>1708</v>
      </c>
      <c r="AQ279" s="244" t="s">
        <v>1823</v>
      </c>
      <c r="AR279" s="250" t="s">
        <v>6</v>
      </c>
      <c r="AS279" s="250" t="s">
        <v>6</v>
      </c>
      <c r="AT279" s="250" t="s">
        <v>184</v>
      </c>
      <c r="AU279" s="250" t="s">
        <v>184</v>
      </c>
      <c r="AV279" s="250" t="s">
        <v>1305</v>
      </c>
      <c r="AW279" s="250" t="s">
        <v>6</v>
      </c>
      <c r="AX279" s="250" t="s">
        <v>6</v>
      </c>
      <c r="AY279" s="250" t="s">
        <v>1826</v>
      </c>
      <c r="AZ279" s="250" t="s">
        <v>118</v>
      </c>
      <c r="BA279" s="250" t="s">
        <v>381</v>
      </c>
      <c r="BB279" s="250" t="s">
        <v>118</v>
      </c>
      <c r="BC279" s="250" t="s">
        <v>6</v>
      </c>
      <c r="BD279" s="250" t="s">
        <v>6</v>
      </c>
      <c r="BE279" s="250" t="s">
        <v>6</v>
      </c>
      <c r="BF279" s="250" t="s">
        <v>6</v>
      </c>
      <c r="BG279" s="250" t="s">
        <v>6</v>
      </c>
      <c r="BH279" s="250" t="s">
        <v>6</v>
      </c>
      <c r="BI279" s="250" t="s">
        <v>6</v>
      </c>
      <c r="BJ279" s="250" t="s">
        <v>6</v>
      </c>
      <c r="BK279" s="250" t="s">
        <v>6</v>
      </c>
      <c r="BL279" s="250" t="s">
        <v>6</v>
      </c>
      <c r="BM279" s="250" t="s">
        <v>40</v>
      </c>
      <c r="BN279" s="250" t="s">
        <v>119</v>
      </c>
      <c r="BO279" s="250" t="s">
        <v>13</v>
      </c>
      <c r="BP279" s="250" t="s">
        <v>13</v>
      </c>
      <c r="BQ279" s="250" t="s">
        <v>160</v>
      </c>
      <c r="BR279" s="250" t="s">
        <v>119</v>
      </c>
      <c r="BS279" s="250" t="s">
        <v>40</v>
      </c>
      <c r="BT279" s="250" t="s">
        <v>119</v>
      </c>
      <c r="BU279" s="262" t="s">
        <v>6</v>
      </c>
      <c r="BV279" s="250" t="s">
        <v>6</v>
      </c>
      <c r="BW279" s="250" t="s">
        <v>6</v>
      </c>
      <c r="BX279" s="250" t="s">
        <v>6</v>
      </c>
      <c r="BY279" s="250" t="s">
        <v>6</v>
      </c>
      <c r="BZ279" s="250" t="s">
        <v>6</v>
      </c>
      <c r="CA279" s="244" t="s">
        <v>184</v>
      </c>
      <c r="CB279" s="244" t="s">
        <v>907</v>
      </c>
      <c r="CC279" s="244" t="s">
        <v>908</v>
      </c>
      <c r="CD279" s="244" t="s">
        <v>118</v>
      </c>
    </row>
    <row r="280" spans="1:82" s="244" customFormat="1" ht="31" x14ac:dyDescent="0.35">
      <c r="A280" s="259" t="s">
        <v>1831</v>
      </c>
      <c r="B280" s="259" t="s">
        <v>2880</v>
      </c>
      <c r="C280" s="259" t="s">
        <v>1571</v>
      </c>
      <c r="D280" s="259" t="s">
        <v>358</v>
      </c>
      <c r="E280" s="256" t="s">
        <v>304</v>
      </c>
      <c r="F280" s="244" t="s">
        <v>2674</v>
      </c>
      <c r="G280" s="244" t="s">
        <v>1827</v>
      </c>
      <c r="H280" s="244" t="s">
        <v>3353</v>
      </c>
      <c r="I280" s="244" t="str">
        <f>IF(H280="","",VLOOKUP(H280,'Cost Categories'!$A$1:$B$66,2,FALSE))</f>
        <v>Personnel</v>
      </c>
      <c r="J280" s="244" t="s">
        <v>1757</v>
      </c>
      <c r="K280" s="244" t="str">
        <f>IF(J280="","",VLOOKUP(J280,'Cost Categories'!$A$70:$B$85,2,FALSE))</f>
        <v>Personnel</v>
      </c>
      <c r="L280" s="244" t="s">
        <v>3324</v>
      </c>
      <c r="M280" s="244" t="str">
        <f>IF(L280="","",VLOOKUP(L280,'Cost Categories'!$A$112:$B$133,2,FALSE))</f>
        <v>Operational</v>
      </c>
      <c r="N280" s="244" t="s">
        <v>3368</v>
      </c>
      <c r="O280" s="245" t="s">
        <v>13</v>
      </c>
      <c r="P280" s="244" t="s">
        <v>3369</v>
      </c>
      <c r="Q280" s="253" t="s">
        <v>3372</v>
      </c>
      <c r="R280" s="253" t="s">
        <v>13</v>
      </c>
      <c r="S280" s="244" t="s">
        <v>111</v>
      </c>
      <c r="T280" s="244" t="s">
        <v>1822</v>
      </c>
      <c r="U280" s="244" t="s">
        <v>1087</v>
      </c>
      <c r="V280" s="244" t="s">
        <v>1309</v>
      </c>
      <c r="W280" s="244" t="s">
        <v>217</v>
      </c>
      <c r="X280" s="246">
        <v>0.22</v>
      </c>
      <c r="Y280" s="246" t="s">
        <v>6</v>
      </c>
      <c r="Z280" s="246" t="s">
        <v>6</v>
      </c>
      <c r="AA280" s="246" t="s">
        <v>6</v>
      </c>
      <c r="AB280" s="246" t="s">
        <v>6</v>
      </c>
      <c r="AC280" s="246" t="s">
        <v>6</v>
      </c>
      <c r="AD280" s="246" t="s">
        <v>6</v>
      </c>
      <c r="AE280" s="348" t="s">
        <v>6</v>
      </c>
      <c r="AF280" s="348" t="s">
        <v>6</v>
      </c>
      <c r="AG280" s="244" t="s">
        <v>6</v>
      </c>
      <c r="AI280" s="246" t="s">
        <v>6</v>
      </c>
      <c r="AJ280" s="257" t="s">
        <v>6</v>
      </c>
      <c r="AK280" s="246" t="s">
        <v>6</v>
      </c>
      <c r="AL280" s="246" t="s">
        <v>6</v>
      </c>
      <c r="AM280" s="246" t="s">
        <v>6</v>
      </c>
      <c r="AN280" s="258">
        <v>4057</v>
      </c>
      <c r="AO280" s="258">
        <v>24</v>
      </c>
      <c r="AP280" s="244" t="s">
        <v>1708</v>
      </c>
      <c r="AQ280" s="244" t="s">
        <v>1823</v>
      </c>
      <c r="AR280" s="250" t="s">
        <v>1832</v>
      </c>
      <c r="AS280" s="250" t="s">
        <v>118</v>
      </c>
      <c r="AT280" s="250" t="s">
        <v>184</v>
      </c>
      <c r="AU280" s="250" t="s">
        <v>184</v>
      </c>
      <c r="AV280" s="250" t="s">
        <v>1305</v>
      </c>
      <c r="AW280" s="250" t="s">
        <v>6</v>
      </c>
      <c r="AX280" s="250" t="s">
        <v>6</v>
      </c>
      <c r="AY280" s="250" t="s">
        <v>1826</v>
      </c>
      <c r="AZ280" s="250" t="s">
        <v>118</v>
      </c>
      <c r="BA280" s="250" t="s">
        <v>381</v>
      </c>
      <c r="BB280" s="250" t="s">
        <v>118</v>
      </c>
      <c r="BC280" s="250" t="s">
        <v>6</v>
      </c>
      <c r="BD280" s="250" t="s">
        <v>6</v>
      </c>
      <c r="BE280" s="250" t="s">
        <v>6</v>
      </c>
      <c r="BF280" s="250" t="s">
        <v>6</v>
      </c>
      <c r="BG280" s="250" t="s">
        <v>6</v>
      </c>
      <c r="BH280" s="250" t="s">
        <v>6</v>
      </c>
      <c r="BI280" s="250" t="s">
        <v>6</v>
      </c>
      <c r="BJ280" s="250" t="s">
        <v>6</v>
      </c>
      <c r="BK280" s="250" t="s">
        <v>6</v>
      </c>
      <c r="BL280" s="250" t="s">
        <v>6</v>
      </c>
      <c r="BM280" s="250" t="s">
        <v>40</v>
      </c>
      <c r="BN280" s="250" t="s">
        <v>119</v>
      </c>
      <c r="BO280" s="250" t="s">
        <v>13</v>
      </c>
      <c r="BP280" s="250" t="s">
        <v>13</v>
      </c>
      <c r="BQ280" s="250" t="s">
        <v>160</v>
      </c>
      <c r="BR280" s="250" t="s">
        <v>119</v>
      </c>
      <c r="BS280" s="250" t="s">
        <v>40</v>
      </c>
      <c r="BT280" s="250" t="s">
        <v>119</v>
      </c>
      <c r="BU280" s="262" t="s">
        <v>6</v>
      </c>
      <c r="BV280" s="250" t="s">
        <v>6</v>
      </c>
      <c r="BW280" s="250" t="s">
        <v>6</v>
      </c>
      <c r="BX280" s="250" t="s">
        <v>6</v>
      </c>
      <c r="BY280" s="250" t="s">
        <v>6</v>
      </c>
      <c r="BZ280" s="250" t="s">
        <v>6</v>
      </c>
      <c r="CA280" s="244" t="s">
        <v>184</v>
      </c>
      <c r="CB280" s="244" t="s">
        <v>907</v>
      </c>
      <c r="CC280" s="244" t="s">
        <v>908</v>
      </c>
      <c r="CD280" s="244" t="s">
        <v>118</v>
      </c>
    </row>
    <row r="281" spans="1:82" s="244" customFormat="1" ht="31" x14ac:dyDescent="0.35">
      <c r="A281" s="259" t="s">
        <v>1831</v>
      </c>
      <c r="B281" s="259" t="s">
        <v>2880</v>
      </c>
      <c r="C281" s="259" t="s">
        <v>1573</v>
      </c>
      <c r="D281" s="259" t="s">
        <v>358</v>
      </c>
      <c r="E281" s="256" t="s">
        <v>304</v>
      </c>
      <c r="F281" s="244" t="s">
        <v>2674</v>
      </c>
      <c r="G281" s="244" t="s">
        <v>1815</v>
      </c>
      <c r="H281" s="244" t="s">
        <v>7</v>
      </c>
      <c r="I281" s="244" t="str">
        <f>IF(H281="","",VLOOKUP(H281,'Cost Categories'!$A$1:$B$66,2,FALSE))</f>
        <v>Recurring services</v>
      </c>
      <c r="J281" s="244" t="s">
        <v>1757</v>
      </c>
      <c r="K281" s="244" t="str">
        <f>IF(J281="","",VLOOKUP(J281,'Cost Categories'!$A$70:$B$85,2,FALSE))</f>
        <v>Personnel</v>
      </c>
      <c r="L281" s="244" t="s">
        <v>3322</v>
      </c>
      <c r="M281" s="244" t="str">
        <f>IF(L281="","",VLOOKUP(L281,'Cost Categories'!$A$112:$B$133,2,FALSE))</f>
        <v>Operational</v>
      </c>
      <c r="N281" s="244" t="s">
        <v>3368</v>
      </c>
      <c r="O281" s="245" t="s">
        <v>13</v>
      </c>
      <c r="P281" s="244" t="s">
        <v>3369</v>
      </c>
      <c r="Q281" s="253" t="s">
        <v>3372</v>
      </c>
      <c r="R281" s="253" t="s">
        <v>13</v>
      </c>
      <c r="S281" s="244" t="s">
        <v>111</v>
      </c>
      <c r="T281" s="244" t="s">
        <v>1822</v>
      </c>
      <c r="U281" s="244" t="s">
        <v>1087</v>
      </c>
      <c r="V281" s="244" t="s">
        <v>1309</v>
      </c>
      <c r="W281" s="244" t="s">
        <v>217</v>
      </c>
      <c r="X281" s="246">
        <v>0.01</v>
      </c>
      <c r="Y281" s="246" t="s">
        <v>6</v>
      </c>
      <c r="Z281" s="246" t="s">
        <v>6</v>
      </c>
      <c r="AA281" s="246" t="s">
        <v>6</v>
      </c>
      <c r="AB281" s="246" t="s">
        <v>6</v>
      </c>
      <c r="AC281" s="246" t="s">
        <v>6</v>
      </c>
      <c r="AD281" s="246" t="s">
        <v>6</v>
      </c>
      <c r="AE281" s="348" t="s">
        <v>6</v>
      </c>
      <c r="AF281" s="348" t="s">
        <v>6</v>
      </c>
      <c r="AG281" s="244" t="s">
        <v>6</v>
      </c>
      <c r="AI281" s="246" t="s">
        <v>6</v>
      </c>
      <c r="AJ281" s="257" t="s">
        <v>6</v>
      </c>
      <c r="AK281" s="246" t="s">
        <v>6</v>
      </c>
      <c r="AL281" s="246" t="s">
        <v>6</v>
      </c>
      <c r="AM281" s="246" t="s">
        <v>6</v>
      </c>
      <c r="AN281" s="258">
        <v>4057</v>
      </c>
      <c r="AO281" s="258">
        <v>24</v>
      </c>
      <c r="AP281" s="244" t="s">
        <v>1708</v>
      </c>
      <c r="AQ281" s="244" t="s">
        <v>1823</v>
      </c>
      <c r="AR281" s="250" t="s">
        <v>1832</v>
      </c>
      <c r="AS281" s="250" t="s">
        <v>118</v>
      </c>
      <c r="AT281" s="250" t="s">
        <v>184</v>
      </c>
      <c r="AU281" s="250" t="s">
        <v>184</v>
      </c>
      <c r="AV281" s="250" t="s">
        <v>1305</v>
      </c>
      <c r="AW281" s="250" t="s">
        <v>6</v>
      </c>
      <c r="AX281" s="250" t="s">
        <v>6</v>
      </c>
      <c r="AY281" s="250" t="s">
        <v>1826</v>
      </c>
      <c r="AZ281" s="250" t="s">
        <v>118</v>
      </c>
      <c r="BA281" s="250" t="s">
        <v>381</v>
      </c>
      <c r="BB281" s="250" t="s">
        <v>118</v>
      </c>
      <c r="BC281" s="250" t="s">
        <v>6</v>
      </c>
      <c r="BD281" s="250" t="s">
        <v>6</v>
      </c>
      <c r="BE281" s="250" t="s">
        <v>6</v>
      </c>
      <c r="BF281" s="250" t="s">
        <v>6</v>
      </c>
      <c r="BG281" s="250" t="s">
        <v>6</v>
      </c>
      <c r="BH281" s="250" t="s">
        <v>6</v>
      </c>
      <c r="BI281" s="250" t="s">
        <v>6</v>
      </c>
      <c r="BJ281" s="250" t="s">
        <v>6</v>
      </c>
      <c r="BK281" s="250" t="s">
        <v>6</v>
      </c>
      <c r="BL281" s="250" t="s">
        <v>6</v>
      </c>
      <c r="BM281" s="250" t="s">
        <v>40</v>
      </c>
      <c r="BN281" s="250" t="s">
        <v>119</v>
      </c>
      <c r="BO281" s="250" t="s">
        <v>13</v>
      </c>
      <c r="BP281" s="250" t="s">
        <v>13</v>
      </c>
      <c r="BQ281" s="250" t="s">
        <v>160</v>
      </c>
      <c r="BR281" s="250" t="s">
        <v>119</v>
      </c>
      <c r="BS281" s="250" t="s">
        <v>40</v>
      </c>
      <c r="BT281" s="250" t="s">
        <v>119</v>
      </c>
      <c r="BU281" s="262" t="s">
        <v>6</v>
      </c>
      <c r="BV281" s="250" t="s">
        <v>6</v>
      </c>
      <c r="BW281" s="250" t="s">
        <v>6</v>
      </c>
      <c r="BX281" s="250" t="s">
        <v>6</v>
      </c>
      <c r="BY281" s="250" t="s">
        <v>6</v>
      </c>
      <c r="BZ281" s="250" t="s">
        <v>6</v>
      </c>
      <c r="CA281" s="244" t="s">
        <v>184</v>
      </c>
      <c r="CB281" s="244" t="s">
        <v>907</v>
      </c>
      <c r="CC281" s="244" t="s">
        <v>908</v>
      </c>
      <c r="CD281" s="244" t="s">
        <v>118</v>
      </c>
    </row>
    <row r="282" spans="1:82" s="244" customFormat="1" ht="31" x14ac:dyDescent="0.35">
      <c r="A282" s="259" t="s">
        <v>1831</v>
      </c>
      <c r="B282" s="259" t="s">
        <v>2880</v>
      </c>
      <c r="C282" s="259" t="s">
        <v>1562</v>
      </c>
      <c r="D282" s="259" t="s">
        <v>1579</v>
      </c>
      <c r="E282" s="256" t="s">
        <v>304</v>
      </c>
      <c r="F282" s="244" t="s">
        <v>2674</v>
      </c>
      <c r="G282" s="244" t="s">
        <v>1833</v>
      </c>
      <c r="H282" s="244" t="s">
        <v>1578</v>
      </c>
      <c r="I282" s="244" t="str">
        <f>IF(H282="","",VLOOKUP(H282,'Cost Categories'!$A$1:$B$66,2,FALSE))</f>
        <v>Total</v>
      </c>
      <c r="J282" s="244" t="s">
        <v>3297</v>
      </c>
      <c r="K282" s="244" t="str">
        <f>IF(J282="","",VLOOKUP(J282,'Cost Categories'!$A$70:$B$85,2,FALSE))</f>
        <v>Mixed</v>
      </c>
      <c r="L282" s="244" t="s">
        <v>3297</v>
      </c>
      <c r="M282" s="244" t="str">
        <f>IF(L282="","",VLOOKUP(L282,'Cost Categories'!$A$112:$B$133,2,FALSE))</f>
        <v>Mixed</v>
      </c>
      <c r="N282" s="244" t="s">
        <v>3368</v>
      </c>
      <c r="O282" s="245" t="s">
        <v>13</v>
      </c>
      <c r="P282" s="244" t="s">
        <v>3416</v>
      </c>
      <c r="Q282" s="253" t="s">
        <v>3372</v>
      </c>
      <c r="R282" s="253" t="s">
        <v>13</v>
      </c>
      <c r="S282" s="244" t="s">
        <v>111</v>
      </c>
      <c r="T282" s="244" t="s">
        <v>1822</v>
      </c>
      <c r="U282" s="244" t="s">
        <v>1087</v>
      </c>
      <c r="V282" s="244" t="s">
        <v>1309</v>
      </c>
      <c r="W282" s="244" t="s">
        <v>217</v>
      </c>
      <c r="X282" s="246">
        <v>36.07</v>
      </c>
      <c r="Y282" s="246" t="s">
        <v>6</v>
      </c>
      <c r="Z282" s="246" t="s">
        <v>6</v>
      </c>
      <c r="AA282" s="246" t="s">
        <v>6</v>
      </c>
      <c r="AB282" s="246" t="s">
        <v>6</v>
      </c>
      <c r="AC282" s="246" t="s">
        <v>6</v>
      </c>
      <c r="AD282" s="246" t="s">
        <v>6</v>
      </c>
      <c r="AE282" s="348" t="s">
        <v>6</v>
      </c>
      <c r="AF282" s="348" t="s">
        <v>6</v>
      </c>
      <c r="AG282" s="244" t="s">
        <v>6</v>
      </c>
      <c r="AI282" s="246" t="s">
        <v>6</v>
      </c>
      <c r="AJ282" s="257" t="s">
        <v>6</v>
      </c>
      <c r="AK282" s="246" t="s">
        <v>6</v>
      </c>
      <c r="AL282" s="246" t="s">
        <v>6</v>
      </c>
      <c r="AM282" s="246" t="s">
        <v>6</v>
      </c>
      <c r="AN282" s="258">
        <v>4057</v>
      </c>
      <c r="AO282" s="258">
        <v>24</v>
      </c>
      <c r="AP282" s="244" t="s">
        <v>1708</v>
      </c>
      <c r="AQ282" s="244" t="s">
        <v>1823</v>
      </c>
      <c r="AR282" s="250" t="s">
        <v>6</v>
      </c>
      <c r="AS282" s="250" t="s">
        <v>6</v>
      </c>
      <c r="AT282" s="250" t="s">
        <v>184</v>
      </c>
      <c r="AU282" s="250" t="s">
        <v>184</v>
      </c>
      <c r="AV282" s="250" t="s">
        <v>1305</v>
      </c>
      <c r="AW282" s="250" t="s">
        <v>6</v>
      </c>
      <c r="AX282" s="250" t="s">
        <v>6</v>
      </c>
      <c r="AY282" s="250" t="s">
        <v>13</v>
      </c>
      <c r="AZ282" s="250" t="s">
        <v>13</v>
      </c>
      <c r="BA282" s="250" t="s">
        <v>381</v>
      </c>
      <c r="BB282" s="250" t="s">
        <v>118</v>
      </c>
      <c r="BC282" s="250" t="s">
        <v>6</v>
      </c>
      <c r="BD282" s="250" t="s">
        <v>6</v>
      </c>
      <c r="BE282" s="250" t="s">
        <v>6</v>
      </c>
      <c r="BF282" s="250" t="s">
        <v>6</v>
      </c>
      <c r="BG282" s="250" t="s">
        <v>6</v>
      </c>
      <c r="BH282" s="250" t="s">
        <v>6</v>
      </c>
      <c r="BI282" s="250" t="s">
        <v>6</v>
      </c>
      <c r="BJ282" s="250" t="s">
        <v>6</v>
      </c>
      <c r="BK282" s="250" t="s">
        <v>6</v>
      </c>
      <c r="BL282" s="250" t="s">
        <v>6</v>
      </c>
      <c r="BM282" s="250" t="s">
        <v>40</v>
      </c>
      <c r="BN282" s="250" t="s">
        <v>119</v>
      </c>
      <c r="BO282" s="250" t="s">
        <v>13</v>
      </c>
      <c r="BP282" s="250" t="s">
        <v>13</v>
      </c>
      <c r="BQ282" s="250" t="s">
        <v>160</v>
      </c>
      <c r="BR282" s="250" t="s">
        <v>119</v>
      </c>
      <c r="BS282" s="250" t="s">
        <v>40</v>
      </c>
      <c r="BT282" s="250" t="s">
        <v>119</v>
      </c>
      <c r="BU282" s="262" t="s">
        <v>6</v>
      </c>
      <c r="BV282" s="250" t="s">
        <v>6</v>
      </c>
      <c r="BW282" s="250" t="s">
        <v>6</v>
      </c>
      <c r="BX282" s="250" t="s">
        <v>6</v>
      </c>
      <c r="BY282" s="250" t="s">
        <v>6</v>
      </c>
      <c r="BZ282" s="250" t="s">
        <v>6</v>
      </c>
      <c r="CA282" s="244" t="s">
        <v>184</v>
      </c>
      <c r="CB282" s="244" t="s">
        <v>907</v>
      </c>
      <c r="CC282" s="244" t="s">
        <v>908</v>
      </c>
      <c r="CD282" s="244" t="s">
        <v>118</v>
      </c>
    </row>
    <row r="283" spans="1:82" s="244" customFormat="1" ht="46.5" x14ac:dyDescent="0.35">
      <c r="A283" s="259" t="s">
        <v>1834</v>
      </c>
      <c r="B283" s="259" t="s">
        <v>2880</v>
      </c>
      <c r="C283" s="259" t="s">
        <v>1538</v>
      </c>
      <c r="D283" s="259" t="s">
        <v>1540</v>
      </c>
      <c r="E283" s="256" t="s">
        <v>304</v>
      </c>
      <c r="F283" s="244" t="s">
        <v>2674</v>
      </c>
      <c r="G283" s="244" t="s">
        <v>1821</v>
      </c>
      <c r="H283" s="244" t="s">
        <v>1623</v>
      </c>
      <c r="I283" s="244" t="str">
        <f>IF(H283="","",VLOOKUP(H283,'Cost Categories'!$A$1:$B$66,2,FALSE))</f>
        <v>Recurring goods</v>
      </c>
      <c r="J283" s="244" t="s">
        <v>3288</v>
      </c>
      <c r="K283" s="244" t="str">
        <f>IF(J283="","",VLOOKUP(J283,'Cost Categories'!$A$70:$B$85,2,FALSE))</f>
        <v>Recurrent - other</v>
      </c>
      <c r="L283" s="244" t="s">
        <v>3307</v>
      </c>
      <c r="M283" s="244" t="str">
        <f>IF(L283="","",VLOOKUP(L283,'Cost Categories'!$A$112:$B$133,2,FALSE))</f>
        <v>Primary service delivery</v>
      </c>
      <c r="N283" s="244" t="s">
        <v>3368</v>
      </c>
      <c r="O283" s="245" t="s">
        <v>1245</v>
      </c>
      <c r="P283" s="244" t="s">
        <v>3371</v>
      </c>
      <c r="Q283" s="253" t="s">
        <v>3372</v>
      </c>
      <c r="R283" s="253" t="s">
        <v>13</v>
      </c>
      <c r="S283" s="244" t="s">
        <v>111</v>
      </c>
      <c r="T283" s="244" t="s">
        <v>1822</v>
      </c>
      <c r="U283" s="244" t="s">
        <v>1087</v>
      </c>
      <c r="V283" s="244" t="s">
        <v>1309</v>
      </c>
      <c r="W283" s="244" t="s">
        <v>217</v>
      </c>
      <c r="X283" s="246">
        <v>15.22</v>
      </c>
      <c r="Y283" s="246" t="s">
        <v>6</v>
      </c>
      <c r="Z283" s="246" t="s">
        <v>6</v>
      </c>
      <c r="AA283" s="246" t="s">
        <v>6</v>
      </c>
      <c r="AB283" s="246" t="s">
        <v>6</v>
      </c>
      <c r="AC283" s="246" t="s">
        <v>6</v>
      </c>
      <c r="AD283" s="246" t="s">
        <v>6</v>
      </c>
      <c r="AE283" s="348">
        <v>11</v>
      </c>
      <c r="AF283" s="348" t="s">
        <v>20</v>
      </c>
      <c r="AG283" s="244" t="s">
        <v>6</v>
      </c>
      <c r="AI283" s="246" t="s">
        <v>6</v>
      </c>
      <c r="AJ283" s="257" t="s">
        <v>6</v>
      </c>
      <c r="AK283" s="246" t="s">
        <v>6</v>
      </c>
      <c r="AL283" s="246" t="s">
        <v>6</v>
      </c>
      <c r="AM283" s="246" t="s">
        <v>6</v>
      </c>
      <c r="AN283" s="265">
        <v>19869</v>
      </c>
      <c r="AO283" s="258">
        <v>24</v>
      </c>
      <c r="AP283" s="244" t="s">
        <v>1708</v>
      </c>
      <c r="AQ283" s="244" t="s">
        <v>184</v>
      </c>
      <c r="AR283" s="250" t="s">
        <v>6</v>
      </c>
      <c r="AS283" s="250" t="s">
        <v>6</v>
      </c>
      <c r="AT283" s="250" t="s">
        <v>184</v>
      </c>
      <c r="AU283" s="250" t="s">
        <v>184</v>
      </c>
      <c r="AV283" s="250" t="s">
        <v>1305</v>
      </c>
      <c r="AW283" s="250" t="s">
        <v>6</v>
      </c>
      <c r="AX283" s="250" t="s">
        <v>6</v>
      </c>
      <c r="AY283" s="250" t="s">
        <v>6</v>
      </c>
      <c r="AZ283" s="250" t="s">
        <v>6</v>
      </c>
      <c r="BA283" s="250" t="s">
        <v>381</v>
      </c>
      <c r="BB283" s="250" t="s">
        <v>118</v>
      </c>
      <c r="BC283" s="250" t="s">
        <v>6</v>
      </c>
      <c r="BD283" s="250" t="s">
        <v>6</v>
      </c>
      <c r="BE283" s="250" t="s">
        <v>6</v>
      </c>
      <c r="BF283" s="250" t="s">
        <v>6</v>
      </c>
      <c r="BG283" s="250" t="s">
        <v>6</v>
      </c>
      <c r="BH283" s="250" t="s">
        <v>6</v>
      </c>
      <c r="BI283" s="250" t="s">
        <v>6</v>
      </c>
      <c r="BJ283" s="250" t="s">
        <v>6</v>
      </c>
      <c r="BK283" s="250" t="s">
        <v>6</v>
      </c>
      <c r="BL283" s="250" t="s">
        <v>6</v>
      </c>
      <c r="BM283" s="250" t="s">
        <v>40</v>
      </c>
      <c r="BN283" s="250" t="s">
        <v>119</v>
      </c>
      <c r="BO283" s="250" t="s">
        <v>13</v>
      </c>
      <c r="BP283" s="250" t="s">
        <v>13</v>
      </c>
      <c r="BQ283" s="250" t="s">
        <v>160</v>
      </c>
      <c r="BR283" s="250" t="s">
        <v>119</v>
      </c>
      <c r="BS283" s="250" t="s">
        <v>40</v>
      </c>
      <c r="BT283" s="250" t="s">
        <v>119</v>
      </c>
      <c r="BU283" s="262" t="s">
        <v>6</v>
      </c>
      <c r="BV283" s="250" t="s">
        <v>6</v>
      </c>
      <c r="BW283" s="250" t="s">
        <v>6</v>
      </c>
      <c r="BX283" s="250" t="s">
        <v>6</v>
      </c>
      <c r="BY283" s="250" t="s">
        <v>6</v>
      </c>
      <c r="BZ283" s="250" t="s">
        <v>6</v>
      </c>
      <c r="CA283" s="244" t="s">
        <v>184</v>
      </c>
      <c r="CB283" s="244" t="s">
        <v>907</v>
      </c>
      <c r="CC283" s="244" t="s">
        <v>908</v>
      </c>
      <c r="CD283" s="244" t="s">
        <v>118</v>
      </c>
    </row>
    <row r="284" spans="1:82" s="244" customFormat="1" ht="31" x14ac:dyDescent="0.35">
      <c r="A284" s="259" t="s">
        <v>1834</v>
      </c>
      <c r="B284" s="259" t="s">
        <v>2880</v>
      </c>
      <c r="C284" s="259" t="s">
        <v>1548</v>
      </c>
      <c r="D284" s="259" t="s">
        <v>1540</v>
      </c>
      <c r="E284" s="256" t="s">
        <v>304</v>
      </c>
      <c r="F284" s="244" t="s">
        <v>2674</v>
      </c>
      <c r="G284" s="244" t="s">
        <v>1817</v>
      </c>
      <c r="H284" s="244" t="s">
        <v>1317</v>
      </c>
      <c r="I284" s="244" t="str">
        <f>IF(H284="","",VLOOKUP(H284,'Cost Categories'!$A$1:$B$66,2,FALSE))</f>
        <v>Capital</v>
      </c>
      <c r="J284" s="244" t="s">
        <v>3276</v>
      </c>
      <c r="K284" s="244" t="str">
        <f>IF(J284="","",VLOOKUP(J284,'Cost Categories'!$A$70:$B$85,2,FALSE))</f>
        <v>Capital</v>
      </c>
      <c r="L284" s="244" t="s">
        <v>3307</v>
      </c>
      <c r="M284" s="244" t="str">
        <f>IF(L284="","",VLOOKUP(L284,'Cost Categories'!$A$112:$B$133,2,FALSE))</f>
        <v>Primary service delivery</v>
      </c>
      <c r="N284" s="244" t="s">
        <v>3368</v>
      </c>
      <c r="O284" s="245" t="s">
        <v>1245</v>
      </c>
      <c r="P284" s="244" t="s">
        <v>3369</v>
      </c>
      <c r="Q284" s="253" t="s">
        <v>3372</v>
      </c>
      <c r="R284" s="253" t="s">
        <v>13</v>
      </c>
      <c r="S284" s="244" t="s">
        <v>111</v>
      </c>
      <c r="T284" s="244" t="s">
        <v>1822</v>
      </c>
      <c r="U284" s="244" t="s">
        <v>1087</v>
      </c>
      <c r="V284" s="244" t="s">
        <v>1309</v>
      </c>
      <c r="W284" s="244" t="s">
        <v>217</v>
      </c>
      <c r="X284" s="246">
        <v>0.09</v>
      </c>
      <c r="Y284" s="246" t="s">
        <v>6</v>
      </c>
      <c r="Z284" s="246" t="s">
        <v>6</v>
      </c>
      <c r="AA284" s="246" t="s">
        <v>6</v>
      </c>
      <c r="AB284" s="246" t="s">
        <v>6</v>
      </c>
      <c r="AC284" s="246" t="s">
        <v>6</v>
      </c>
      <c r="AD284" s="246" t="s">
        <v>6</v>
      </c>
      <c r="AE284" s="348">
        <v>11</v>
      </c>
      <c r="AF284" s="348" t="s">
        <v>20</v>
      </c>
      <c r="AG284" s="244" t="s">
        <v>6</v>
      </c>
      <c r="AI284" s="246" t="s">
        <v>6</v>
      </c>
      <c r="AJ284" s="257" t="s">
        <v>6</v>
      </c>
      <c r="AK284" s="246" t="s">
        <v>6</v>
      </c>
      <c r="AL284" s="246" t="s">
        <v>6</v>
      </c>
      <c r="AM284" s="246" t="s">
        <v>6</v>
      </c>
      <c r="AN284" s="265">
        <v>19869</v>
      </c>
      <c r="AO284" s="258">
        <v>24</v>
      </c>
      <c r="AP284" s="244" t="s">
        <v>1708</v>
      </c>
      <c r="AQ284" s="244" t="s">
        <v>184</v>
      </c>
      <c r="AR284" s="250" t="s">
        <v>6</v>
      </c>
      <c r="AS284" s="250" t="s">
        <v>6</v>
      </c>
      <c r="AT284" s="250" t="s">
        <v>184</v>
      </c>
      <c r="AU284" s="250" t="s">
        <v>184</v>
      </c>
      <c r="AV284" s="250" t="s">
        <v>1305</v>
      </c>
      <c r="AW284" s="250" t="s">
        <v>6</v>
      </c>
      <c r="AX284" s="250" t="s">
        <v>6</v>
      </c>
      <c r="AY284" s="250" t="s">
        <v>6</v>
      </c>
      <c r="AZ284" s="250" t="s">
        <v>6</v>
      </c>
      <c r="BA284" s="250" t="s">
        <v>381</v>
      </c>
      <c r="BB284" s="250" t="s">
        <v>118</v>
      </c>
      <c r="BC284" s="250" t="s">
        <v>6</v>
      </c>
      <c r="BD284" s="250" t="s">
        <v>6</v>
      </c>
      <c r="BE284" s="250" t="s">
        <v>6</v>
      </c>
      <c r="BF284" s="250" t="s">
        <v>6</v>
      </c>
      <c r="BG284" s="250" t="s">
        <v>6</v>
      </c>
      <c r="BH284" s="250" t="s">
        <v>6</v>
      </c>
      <c r="BI284" s="250" t="s">
        <v>6</v>
      </c>
      <c r="BJ284" s="250" t="s">
        <v>6</v>
      </c>
      <c r="BK284" s="250" t="s">
        <v>6</v>
      </c>
      <c r="BL284" s="250" t="s">
        <v>6</v>
      </c>
      <c r="BM284" s="250" t="s">
        <v>40</v>
      </c>
      <c r="BN284" s="250" t="s">
        <v>119</v>
      </c>
      <c r="BO284" s="250" t="s">
        <v>13</v>
      </c>
      <c r="BP284" s="250" t="s">
        <v>13</v>
      </c>
      <c r="BQ284" s="250" t="s">
        <v>160</v>
      </c>
      <c r="BR284" s="250" t="s">
        <v>119</v>
      </c>
      <c r="BS284" s="250" t="s">
        <v>40</v>
      </c>
      <c r="BT284" s="250" t="s">
        <v>119</v>
      </c>
      <c r="BU284" s="262" t="s">
        <v>6</v>
      </c>
      <c r="BV284" s="250" t="s">
        <v>6</v>
      </c>
      <c r="BW284" s="250" t="s">
        <v>6</v>
      </c>
      <c r="BX284" s="250" t="s">
        <v>6</v>
      </c>
      <c r="BY284" s="250" t="s">
        <v>6</v>
      </c>
      <c r="BZ284" s="250" t="s">
        <v>6</v>
      </c>
      <c r="CA284" s="244" t="s">
        <v>184</v>
      </c>
      <c r="CB284" s="244" t="s">
        <v>907</v>
      </c>
      <c r="CC284" s="244" t="s">
        <v>908</v>
      </c>
      <c r="CD284" s="244" t="s">
        <v>118</v>
      </c>
    </row>
    <row r="285" spans="1:82" s="244" customFormat="1" ht="31" x14ac:dyDescent="0.35">
      <c r="A285" s="259" t="s">
        <v>1834</v>
      </c>
      <c r="B285" s="259" t="s">
        <v>2880</v>
      </c>
      <c r="C285" s="259" t="s">
        <v>356</v>
      </c>
      <c r="D285" s="259" t="s">
        <v>1540</v>
      </c>
      <c r="E285" s="256" t="s">
        <v>304</v>
      </c>
      <c r="F285" s="244" t="s">
        <v>2674</v>
      </c>
      <c r="G285" s="244" t="s">
        <v>1824</v>
      </c>
      <c r="H285" s="244" t="s">
        <v>3351</v>
      </c>
      <c r="I285" s="244" t="str">
        <f>IF(H285="","",VLOOKUP(H285,'Cost Categories'!$A$1:$B$66,2,FALSE))</f>
        <v>Personnel</v>
      </c>
      <c r="J285" s="244" t="s">
        <v>3271</v>
      </c>
      <c r="K285" s="244" t="str">
        <f>IF(J285="","",VLOOKUP(J285,'Cost Categories'!$A$70:$B$85,2,FALSE))</f>
        <v>Personnel</v>
      </c>
      <c r="L285" s="244" t="s">
        <v>3307</v>
      </c>
      <c r="M285" s="244" t="str">
        <f>IF(L285="","",VLOOKUP(L285,'Cost Categories'!$A$112:$B$133,2,FALSE))</f>
        <v>Primary service delivery</v>
      </c>
      <c r="N285" s="244" t="s">
        <v>3368</v>
      </c>
      <c r="O285" s="245" t="s">
        <v>13</v>
      </c>
      <c r="P285" s="244" t="s">
        <v>3369</v>
      </c>
      <c r="Q285" s="253" t="s">
        <v>3372</v>
      </c>
      <c r="R285" s="253" t="s">
        <v>13</v>
      </c>
      <c r="S285" s="244" t="s">
        <v>111</v>
      </c>
      <c r="T285" s="244" t="s">
        <v>1822</v>
      </c>
      <c r="U285" s="244" t="s">
        <v>1087</v>
      </c>
      <c r="V285" s="244" t="s">
        <v>1309</v>
      </c>
      <c r="W285" s="244" t="s">
        <v>217</v>
      </c>
      <c r="X285" s="246">
        <v>16.989999999999998</v>
      </c>
      <c r="Y285" s="246" t="s">
        <v>6</v>
      </c>
      <c r="Z285" s="246" t="s">
        <v>6</v>
      </c>
      <c r="AA285" s="246" t="s">
        <v>6</v>
      </c>
      <c r="AB285" s="246" t="s">
        <v>6</v>
      </c>
      <c r="AC285" s="246" t="s">
        <v>6</v>
      </c>
      <c r="AD285" s="246" t="s">
        <v>6</v>
      </c>
      <c r="AE285" s="348">
        <v>11</v>
      </c>
      <c r="AF285" s="348" t="s">
        <v>20</v>
      </c>
      <c r="AG285" s="244" t="s">
        <v>6</v>
      </c>
      <c r="AI285" s="246" t="s">
        <v>6</v>
      </c>
      <c r="AJ285" s="257" t="s">
        <v>6</v>
      </c>
      <c r="AK285" s="246" t="s">
        <v>6</v>
      </c>
      <c r="AL285" s="246" t="s">
        <v>6</v>
      </c>
      <c r="AM285" s="246" t="s">
        <v>6</v>
      </c>
      <c r="AN285" s="265">
        <v>19869</v>
      </c>
      <c r="AO285" s="258">
        <v>24</v>
      </c>
      <c r="AP285" s="244" t="s">
        <v>1708</v>
      </c>
      <c r="AQ285" s="244" t="s">
        <v>184</v>
      </c>
      <c r="AR285" s="250" t="s">
        <v>6</v>
      </c>
      <c r="AS285" s="250" t="s">
        <v>6</v>
      </c>
      <c r="AT285" s="250" t="s">
        <v>184</v>
      </c>
      <c r="AU285" s="250" t="s">
        <v>184</v>
      </c>
      <c r="AV285" s="250" t="s">
        <v>1305</v>
      </c>
      <c r="AW285" s="250" t="s">
        <v>6</v>
      </c>
      <c r="AX285" s="250" t="s">
        <v>6</v>
      </c>
      <c r="AY285" s="250" t="s">
        <v>6</v>
      </c>
      <c r="AZ285" s="250" t="s">
        <v>6</v>
      </c>
      <c r="BA285" s="250" t="s">
        <v>381</v>
      </c>
      <c r="BB285" s="250" t="s">
        <v>118</v>
      </c>
      <c r="BC285" s="250" t="s">
        <v>6</v>
      </c>
      <c r="BD285" s="250" t="s">
        <v>6</v>
      </c>
      <c r="BE285" s="250" t="s">
        <v>6</v>
      </c>
      <c r="BF285" s="250" t="s">
        <v>6</v>
      </c>
      <c r="BG285" s="250" t="s">
        <v>6</v>
      </c>
      <c r="BH285" s="250" t="s">
        <v>6</v>
      </c>
      <c r="BI285" s="250" t="s">
        <v>6</v>
      </c>
      <c r="BJ285" s="250" t="s">
        <v>6</v>
      </c>
      <c r="BK285" s="250" t="s">
        <v>6</v>
      </c>
      <c r="BL285" s="250" t="s">
        <v>6</v>
      </c>
      <c r="BM285" s="250" t="s">
        <v>40</v>
      </c>
      <c r="BN285" s="250" t="s">
        <v>119</v>
      </c>
      <c r="BO285" s="250" t="s">
        <v>13</v>
      </c>
      <c r="BP285" s="250" t="s">
        <v>13</v>
      </c>
      <c r="BQ285" s="250" t="s">
        <v>160</v>
      </c>
      <c r="BR285" s="250" t="s">
        <v>119</v>
      </c>
      <c r="BS285" s="250" t="s">
        <v>40</v>
      </c>
      <c r="BT285" s="250" t="s">
        <v>119</v>
      </c>
      <c r="BU285" s="262" t="s">
        <v>6</v>
      </c>
      <c r="BV285" s="250" t="s">
        <v>6</v>
      </c>
      <c r="BW285" s="250" t="s">
        <v>6</v>
      </c>
      <c r="BX285" s="250" t="s">
        <v>6</v>
      </c>
      <c r="BY285" s="250" t="s">
        <v>6</v>
      </c>
      <c r="BZ285" s="250" t="s">
        <v>6</v>
      </c>
      <c r="CA285" s="244" t="s">
        <v>184</v>
      </c>
      <c r="CB285" s="244" t="s">
        <v>907</v>
      </c>
      <c r="CC285" s="244" t="s">
        <v>908</v>
      </c>
      <c r="CD285" s="244" t="s">
        <v>118</v>
      </c>
    </row>
    <row r="286" spans="1:82" s="244" customFormat="1" ht="31" x14ac:dyDescent="0.35">
      <c r="A286" s="259" t="s">
        <v>1834</v>
      </c>
      <c r="B286" s="259" t="s">
        <v>2880</v>
      </c>
      <c r="C286" s="259" t="s">
        <v>1555</v>
      </c>
      <c r="D286" s="259" t="s">
        <v>1540</v>
      </c>
      <c r="E286" s="256" t="s">
        <v>304</v>
      </c>
      <c r="F286" s="244" t="s">
        <v>2674</v>
      </c>
      <c r="G286" s="244" t="s">
        <v>1825</v>
      </c>
      <c r="H286" s="244" t="s">
        <v>3</v>
      </c>
      <c r="I286" s="244" t="str">
        <f>IF(H286="","",VLOOKUP(H286,'Cost Categories'!$A$1:$B$66,2,FALSE))</f>
        <v>Recurring services</v>
      </c>
      <c r="J286" s="244" t="s">
        <v>3297</v>
      </c>
      <c r="K286" s="244" t="str">
        <f>IF(J286="","",VLOOKUP(J286,'Cost Categories'!$A$70:$B$85,2,FALSE))</f>
        <v>Mixed</v>
      </c>
      <c r="L286" s="244" t="s">
        <v>1597</v>
      </c>
      <c r="M286" s="244" t="str">
        <f>IF(L286="","",VLOOKUP(L286,'Cost Categories'!$A$112:$B$133,2,FALSE))</f>
        <v>Operational</v>
      </c>
      <c r="N286" s="244" t="s">
        <v>3368</v>
      </c>
      <c r="O286" s="245" t="s">
        <v>13</v>
      </c>
      <c r="P286" s="244" t="s">
        <v>3369</v>
      </c>
      <c r="Q286" s="253" t="s">
        <v>3372</v>
      </c>
      <c r="R286" s="253" t="s">
        <v>13</v>
      </c>
      <c r="S286" s="244" t="s">
        <v>111</v>
      </c>
      <c r="T286" s="244" t="s">
        <v>1822</v>
      </c>
      <c r="U286" s="244" t="s">
        <v>1087</v>
      </c>
      <c r="V286" s="244" t="s">
        <v>1309</v>
      </c>
      <c r="W286" s="244" t="s">
        <v>217</v>
      </c>
      <c r="X286" s="246">
        <v>9.82</v>
      </c>
      <c r="Y286" s="246" t="s">
        <v>6</v>
      </c>
      <c r="Z286" s="246" t="s">
        <v>6</v>
      </c>
      <c r="AA286" s="246" t="s">
        <v>6</v>
      </c>
      <c r="AB286" s="246" t="s">
        <v>6</v>
      </c>
      <c r="AC286" s="246" t="s">
        <v>6</v>
      </c>
      <c r="AD286" s="246" t="s">
        <v>6</v>
      </c>
      <c r="AE286" s="348">
        <v>11</v>
      </c>
      <c r="AF286" s="348" t="s">
        <v>20</v>
      </c>
      <c r="AG286" s="244" t="s">
        <v>6</v>
      </c>
      <c r="AI286" s="246" t="s">
        <v>6</v>
      </c>
      <c r="AJ286" s="257" t="s">
        <v>6</v>
      </c>
      <c r="AK286" s="246" t="s">
        <v>6</v>
      </c>
      <c r="AL286" s="246" t="s">
        <v>6</v>
      </c>
      <c r="AM286" s="246" t="s">
        <v>6</v>
      </c>
      <c r="AN286" s="265">
        <v>19869</v>
      </c>
      <c r="AO286" s="258">
        <v>24</v>
      </c>
      <c r="AP286" s="244" t="s">
        <v>1708</v>
      </c>
      <c r="AQ286" s="244" t="s">
        <v>184</v>
      </c>
      <c r="AR286" s="250" t="s">
        <v>6</v>
      </c>
      <c r="AS286" s="250" t="s">
        <v>6</v>
      </c>
      <c r="AT286" s="250" t="s">
        <v>184</v>
      </c>
      <c r="AU286" s="250" t="s">
        <v>184</v>
      </c>
      <c r="AV286" s="250" t="s">
        <v>1305</v>
      </c>
      <c r="AW286" s="250" t="s">
        <v>6</v>
      </c>
      <c r="AX286" s="250" t="s">
        <v>6</v>
      </c>
      <c r="AY286" s="250" t="s">
        <v>6</v>
      </c>
      <c r="AZ286" s="250" t="s">
        <v>6</v>
      </c>
      <c r="BA286" s="250" t="s">
        <v>381</v>
      </c>
      <c r="BB286" s="250" t="s">
        <v>118</v>
      </c>
      <c r="BC286" s="250" t="s">
        <v>6</v>
      </c>
      <c r="BD286" s="250" t="s">
        <v>6</v>
      </c>
      <c r="BE286" s="250" t="s">
        <v>6</v>
      </c>
      <c r="BF286" s="250" t="s">
        <v>6</v>
      </c>
      <c r="BG286" s="250" t="s">
        <v>6</v>
      </c>
      <c r="BH286" s="250" t="s">
        <v>6</v>
      </c>
      <c r="BI286" s="250" t="s">
        <v>6</v>
      </c>
      <c r="BJ286" s="250" t="s">
        <v>6</v>
      </c>
      <c r="BK286" s="250" t="s">
        <v>6</v>
      </c>
      <c r="BL286" s="250" t="s">
        <v>6</v>
      </c>
      <c r="BM286" s="250" t="s">
        <v>40</v>
      </c>
      <c r="BN286" s="250" t="s">
        <v>119</v>
      </c>
      <c r="BO286" s="250" t="s">
        <v>13</v>
      </c>
      <c r="BP286" s="250" t="s">
        <v>13</v>
      </c>
      <c r="BQ286" s="250" t="s">
        <v>160</v>
      </c>
      <c r="BR286" s="250" t="s">
        <v>119</v>
      </c>
      <c r="BS286" s="250" t="s">
        <v>40</v>
      </c>
      <c r="BT286" s="250" t="s">
        <v>119</v>
      </c>
      <c r="BU286" s="262" t="s">
        <v>6</v>
      </c>
      <c r="BV286" s="250" t="s">
        <v>6</v>
      </c>
      <c r="BW286" s="250" t="s">
        <v>6</v>
      </c>
      <c r="BX286" s="250" t="s">
        <v>6</v>
      </c>
      <c r="BY286" s="250" t="s">
        <v>6</v>
      </c>
      <c r="BZ286" s="250" t="s">
        <v>6</v>
      </c>
      <c r="CA286" s="244" t="s">
        <v>184</v>
      </c>
      <c r="CB286" s="244" t="s">
        <v>907</v>
      </c>
      <c r="CC286" s="244" t="s">
        <v>908</v>
      </c>
      <c r="CD286" s="244" t="s">
        <v>118</v>
      </c>
    </row>
    <row r="287" spans="1:82" s="244" customFormat="1" ht="62" x14ac:dyDescent="0.35">
      <c r="A287" s="259" t="s">
        <v>1834</v>
      </c>
      <c r="B287" s="259" t="s">
        <v>2880</v>
      </c>
      <c r="C287" s="259" t="s">
        <v>1561</v>
      </c>
      <c r="D287" s="259" t="s">
        <v>358</v>
      </c>
      <c r="E287" s="256" t="s">
        <v>304</v>
      </c>
      <c r="F287" s="244" t="s">
        <v>2674</v>
      </c>
      <c r="G287" s="244" t="s">
        <v>1819</v>
      </c>
      <c r="H287" s="244" t="s">
        <v>3350</v>
      </c>
      <c r="I287" s="244" t="str">
        <f>IF(H287="","",VLOOKUP(H287,'Cost Categories'!$A$1:$B$66,2,FALSE))</f>
        <v>Capital</v>
      </c>
      <c r="J287" s="244" t="s">
        <v>3411</v>
      </c>
      <c r="K287" s="244" t="str">
        <f>IF(J287="","",VLOOKUP(J287,'Cost Categories'!$A$70:$B$85,2,FALSE))</f>
        <v>Capital</v>
      </c>
      <c r="L287" s="244" t="s">
        <v>3324</v>
      </c>
      <c r="M287" s="244" t="str">
        <f>IF(L287="","",VLOOKUP(L287,'Cost Categories'!$A$112:$B$133,2,FALSE))</f>
        <v>Operational</v>
      </c>
      <c r="N287" s="244" t="s">
        <v>3368</v>
      </c>
      <c r="O287" s="245" t="s">
        <v>1245</v>
      </c>
      <c r="P287" s="244" t="s">
        <v>3370</v>
      </c>
      <c r="Q287" s="253" t="s">
        <v>3372</v>
      </c>
      <c r="R287" s="253" t="s">
        <v>13</v>
      </c>
      <c r="S287" s="244" t="s">
        <v>111</v>
      </c>
      <c r="T287" s="244" t="s">
        <v>1822</v>
      </c>
      <c r="U287" s="244" t="s">
        <v>1087</v>
      </c>
      <c r="V287" s="244" t="s">
        <v>1309</v>
      </c>
      <c r="W287" s="244" t="s">
        <v>217</v>
      </c>
      <c r="X287" s="246">
        <v>1.43</v>
      </c>
      <c r="Y287" s="246" t="s">
        <v>6</v>
      </c>
      <c r="Z287" s="246" t="s">
        <v>6</v>
      </c>
      <c r="AA287" s="246" t="s">
        <v>6</v>
      </c>
      <c r="AB287" s="246" t="s">
        <v>6</v>
      </c>
      <c r="AC287" s="246" t="s">
        <v>6</v>
      </c>
      <c r="AD287" s="246" t="s">
        <v>6</v>
      </c>
      <c r="AE287" s="348">
        <v>11</v>
      </c>
      <c r="AF287" s="348" t="s">
        <v>20</v>
      </c>
      <c r="AG287" s="244" t="s">
        <v>6</v>
      </c>
      <c r="AI287" s="246" t="s">
        <v>6</v>
      </c>
      <c r="AJ287" s="257" t="s">
        <v>6</v>
      </c>
      <c r="AK287" s="246" t="s">
        <v>6</v>
      </c>
      <c r="AL287" s="246" t="s">
        <v>6</v>
      </c>
      <c r="AM287" s="246" t="s">
        <v>6</v>
      </c>
      <c r="AN287" s="265">
        <v>19869</v>
      </c>
      <c r="AO287" s="258">
        <v>24</v>
      </c>
      <c r="AP287" s="244" t="s">
        <v>1708</v>
      </c>
      <c r="AQ287" s="244" t="s">
        <v>184</v>
      </c>
      <c r="AR287" s="250" t="s">
        <v>6</v>
      </c>
      <c r="AS287" s="250" t="s">
        <v>6</v>
      </c>
      <c r="AT287" s="250" t="s">
        <v>184</v>
      </c>
      <c r="AU287" s="250" t="s">
        <v>184</v>
      </c>
      <c r="AV287" s="250" t="s">
        <v>1305</v>
      </c>
      <c r="AW287" s="250" t="s">
        <v>6</v>
      </c>
      <c r="AX287" s="250" t="s">
        <v>6</v>
      </c>
      <c r="AY287" s="250" t="s">
        <v>1826</v>
      </c>
      <c r="AZ287" s="250" t="s">
        <v>118</v>
      </c>
      <c r="BA287" s="250" t="s">
        <v>381</v>
      </c>
      <c r="BB287" s="250" t="s">
        <v>118</v>
      </c>
      <c r="BC287" s="250" t="s">
        <v>6</v>
      </c>
      <c r="BD287" s="250" t="s">
        <v>6</v>
      </c>
      <c r="BE287" s="250" t="s">
        <v>6</v>
      </c>
      <c r="BF287" s="250" t="s">
        <v>6</v>
      </c>
      <c r="BG287" s="250" t="s">
        <v>6</v>
      </c>
      <c r="BH287" s="250" t="s">
        <v>6</v>
      </c>
      <c r="BI287" s="250" t="s">
        <v>6</v>
      </c>
      <c r="BJ287" s="250" t="s">
        <v>6</v>
      </c>
      <c r="BK287" s="250" t="s">
        <v>6</v>
      </c>
      <c r="BL287" s="250" t="s">
        <v>6</v>
      </c>
      <c r="BM287" s="250" t="s">
        <v>40</v>
      </c>
      <c r="BN287" s="250" t="s">
        <v>119</v>
      </c>
      <c r="BO287" s="250" t="s">
        <v>13</v>
      </c>
      <c r="BP287" s="250" t="s">
        <v>13</v>
      </c>
      <c r="BQ287" s="250" t="s">
        <v>160</v>
      </c>
      <c r="BR287" s="250" t="s">
        <v>119</v>
      </c>
      <c r="BS287" s="250" t="s">
        <v>40</v>
      </c>
      <c r="BT287" s="250" t="s">
        <v>119</v>
      </c>
      <c r="BU287" s="262" t="s">
        <v>6</v>
      </c>
      <c r="BV287" s="250" t="s">
        <v>6</v>
      </c>
      <c r="BW287" s="250" t="s">
        <v>6</v>
      </c>
      <c r="BX287" s="250" t="s">
        <v>6</v>
      </c>
      <c r="BY287" s="250" t="s">
        <v>6</v>
      </c>
      <c r="BZ287" s="250" t="s">
        <v>6</v>
      </c>
      <c r="CA287" s="244" t="s">
        <v>184</v>
      </c>
      <c r="CB287" s="244" t="s">
        <v>907</v>
      </c>
      <c r="CC287" s="244" t="s">
        <v>908</v>
      </c>
      <c r="CD287" s="244" t="s">
        <v>118</v>
      </c>
    </row>
    <row r="288" spans="1:82" s="244" customFormat="1" ht="62" x14ac:dyDescent="0.35">
      <c r="A288" s="259" t="s">
        <v>1834</v>
      </c>
      <c r="B288" s="259" t="s">
        <v>2880</v>
      </c>
      <c r="C288" s="259" t="s">
        <v>1567</v>
      </c>
      <c r="D288" s="259" t="s">
        <v>358</v>
      </c>
      <c r="E288" s="256" t="s">
        <v>304</v>
      </c>
      <c r="F288" s="244" t="s">
        <v>2674</v>
      </c>
      <c r="G288" s="244" t="s">
        <v>1811</v>
      </c>
      <c r="H288" s="244" t="s">
        <v>1632</v>
      </c>
      <c r="I288" s="244" t="str">
        <f>IF(H288="","",VLOOKUP(H288,'Cost Categories'!$A$1:$B$66,2,FALSE))</f>
        <v>Facility</v>
      </c>
      <c r="J288" s="244" t="s">
        <v>3297</v>
      </c>
      <c r="K288" s="244" t="str">
        <f>IF(J288="","",VLOOKUP(J288,'Cost Categories'!$A$70:$B$85,2,FALSE))</f>
        <v>Mixed</v>
      </c>
      <c r="L288" s="244" t="s">
        <v>3323</v>
      </c>
      <c r="M288" s="244" t="str">
        <f>IF(L288="","",VLOOKUP(L288,'Cost Categories'!$A$112:$B$133,2,FALSE))</f>
        <v>Operational</v>
      </c>
      <c r="N288" s="244" t="s">
        <v>3368</v>
      </c>
      <c r="O288" s="245" t="s">
        <v>13</v>
      </c>
      <c r="P288" s="244" t="s">
        <v>3370</v>
      </c>
      <c r="Q288" s="253" t="s">
        <v>3372</v>
      </c>
      <c r="R288" s="253" t="s">
        <v>13</v>
      </c>
      <c r="S288" s="244" t="s">
        <v>111</v>
      </c>
      <c r="T288" s="244" t="s">
        <v>1822</v>
      </c>
      <c r="U288" s="244" t="s">
        <v>1087</v>
      </c>
      <c r="V288" s="244" t="s">
        <v>1309</v>
      </c>
      <c r="W288" s="244" t="s">
        <v>217</v>
      </c>
      <c r="X288" s="246">
        <v>1.21</v>
      </c>
      <c r="Y288" s="246" t="s">
        <v>6</v>
      </c>
      <c r="Z288" s="246" t="s">
        <v>6</v>
      </c>
      <c r="AA288" s="246" t="s">
        <v>6</v>
      </c>
      <c r="AB288" s="246" t="s">
        <v>6</v>
      </c>
      <c r="AC288" s="246" t="s">
        <v>6</v>
      </c>
      <c r="AD288" s="246" t="s">
        <v>6</v>
      </c>
      <c r="AE288" s="348">
        <v>11</v>
      </c>
      <c r="AF288" s="348" t="s">
        <v>20</v>
      </c>
      <c r="AG288" s="244" t="s">
        <v>6</v>
      </c>
      <c r="AI288" s="246" t="s">
        <v>6</v>
      </c>
      <c r="AJ288" s="257" t="s">
        <v>6</v>
      </c>
      <c r="AK288" s="246" t="s">
        <v>6</v>
      </c>
      <c r="AL288" s="246" t="s">
        <v>6</v>
      </c>
      <c r="AM288" s="246" t="s">
        <v>6</v>
      </c>
      <c r="AN288" s="265">
        <v>19869</v>
      </c>
      <c r="AO288" s="258">
        <v>24</v>
      </c>
      <c r="AP288" s="244" t="s">
        <v>1708</v>
      </c>
      <c r="AQ288" s="244" t="s">
        <v>184</v>
      </c>
      <c r="AR288" s="250" t="s">
        <v>6</v>
      </c>
      <c r="AS288" s="250" t="s">
        <v>6</v>
      </c>
      <c r="AT288" s="250" t="s">
        <v>184</v>
      </c>
      <c r="AU288" s="250" t="s">
        <v>184</v>
      </c>
      <c r="AV288" s="250" t="s">
        <v>1305</v>
      </c>
      <c r="AW288" s="250" t="s">
        <v>6</v>
      </c>
      <c r="AX288" s="250" t="s">
        <v>6</v>
      </c>
      <c r="AY288" s="250" t="s">
        <v>1826</v>
      </c>
      <c r="AZ288" s="250" t="s">
        <v>118</v>
      </c>
      <c r="BA288" s="250" t="s">
        <v>381</v>
      </c>
      <c r="BB288" s="250" t="s">
        <v>118</v>
      </c>
      <c r="BC288" s="250" t="s">
        <v>6</v>
      </c>
      <c r="BD288" s="250" t="s">
        <v>6</v>
      </c>
      <c r="BE288" s="250" t="s">
        <v>6</v>
      </c>
      <c r="BF288" s="250" t="s">
        <v>6</v>
      </c>
      <c r="BG288" s="250" t="s">
        <v>6</v>
      </c>
      <c r="BH288" s="250" t="s">
        <v>6</v>
      </c>
      <c r="BI288" s="250" t="s">
        <v>6</v>
      </c>
      <c r="BJ288" s="250" t="s">
        <v>6</v>
      </c>
      <c r="BK288" s="250" t="s">
        <v>6</v>
      </c>
      <c r="BL288" s="250" t="s">
        <v>6</v>
      </c>
      <c r="BM288" s="250" t="s">
        <v>40</v>
      </c>
      <c r="BN288" s="250" t="s">
        <v>119</v>
      </c>
      <c r="BO288" s="250" t="s">
        <v>13</v>
      </c>
      <c r="BP288" s="250" t="s">
        <v>13</v>
      </c>
      <c r="BQ288" s="250" t="s">
        <v>160</v>
      </c>
      <c r="BR288" s="250" t="s">
        <v>119</v>
      </c>
      <c r="BS288" s="250" t="s">
        <v>40</v>
      </c>
      <c r="BT288" s="250" t="s">
        <v>119</v>
      </c>
      <c r="BU288" s="262" t="s">
        <v>6</v>
      </c>
      <c r="BV288" s="250" t="s">
        <v>6</v>
      </c>
      <c r="BW288" s="250" t="s">
        <v>6</v>
      </c>
      <c r="BX288" s="250" t="s">
        <v>6</v>
      </c>
      <c r="BY288" s="250" t="s">
        <v>6</v>
      </c>
      <c r="BZ288" s="250" t="s">
        <v>6</v>
      </c>
      <c r="CA288" s="244" t="s">
        <v>184</v>
      </c>
      <c r="CB288" s="244" t="s">
        <v>907</v>
      </c>
      <c r="CC288" s="244" t="s">
        <v>908</v>
      </c>
      <c r="CD288" s="244" t="s">
        <v>118</v>
      </c>
    </row>
    <row r="289" spans="1:82" s="244" customFormat="1" ht="31" x14ac:dyDescent="0.35">
      <c r="A289" s="259" t="s">
        <v>1834</v>
      </c>
      <c r="B289" s="259" t="s">
        <v>2880</v>
      </c>
      <c r="C289" s="259" t="s">
        <v>1571</v>
      </c>
      <c r="D289" s="259" t="s">
        <v>358</v>
      </c>
      <c r="E289" s="256" t="s">
        <v>304</v>
      </c>
      <c r="F289" s="244" t="s">
        <v>2674</v>
      </c>
      <c r="G289" s="244" t="s">
        <v>1827</v>
      </c>
      <c r="H289" s="244" t="s">
        <v>3353</v>
      </c>
      <c r="I289" s="244" t="str">
        <f>IF(H289="","",VLOOKUP(H289,'Cost Categories'!$A$1:$B$66,2,FALSE))</f>
        <v>Personnel</v>
      </c>
      <c r="J289" s="244" t="s">
        <v>1757</v>
      </c>
      <c r="K289" s="244" t="str">
        <f>IF(J289="","",VLOOKUP(J289,'Cost Categories'!$A$70:$B$85,2,FALSE))</f>
        <v>Personnel</v>
      </c>
      <c r="L289" s="244" t="s">
        <v>3324</v>
      </c>
      <c r="M289" s="244" t="str">
        <f>IF(L289="","",VLOOKUP(L289,'Cost Categories'!$A$112:$B$133,2,FALSE))</f>
        <v>Operational</v>
      </c>
      <c r="N289" s="244" t="s">
        <v>3368</v>
      </c>
      <c r="O289" s="245" t="s">
        <v>13</v>
      </c>
      <c r="P289" s="244" t="s">
        <v>3369</v>
      </c>
      <c r="Q289" s="253" t="s">
        <v>3372</v>
      </c>
      <c r="R289" s="253" t="s">
        <v>13</v>
      </c>
      <c r="S289" s="244" t="s">
        <v>111</v>
      </c>
      <c r="T289" s="244" t="s">
        <v>1822</v>
      </c>
      <c r="U289" s="244" t="s">
        <v>1087</v>
      </c>
      <c r="V289" s="244" t="s">
        <v>1309</v>
      </c>
      <c r="W289" s="244" t="s">
        <v>217</v>
      </c>
      <c r="X289" s="246">
        <v>0.44</v>
      </c>
      <c r="Y289" s="246" t="s">
        <v>6</v>
      </c>
      <c r="Z289" s="246" t="s">
        <v>6</v>
      </c>
      <c r="AA289" s="246" t="s">
        <v>6</v>
      </c>
      <c r="AB289" s="246" t="s">
        <v>6</v>
      </c>
      <c r="AC289" s="246" t="s">
        <v>6</v>
      </c>
      <c r="AD289" s="246" t="s">
        <v>6</v>
      </c>
      <c r="AE289" s="348">
        <v>11</v>
      </c>
      <c r="AF289" s="348" t="s">
        <v>20</v>
      </c>
      <c r="AG289" s="244" t="s">
        <v>6</v>
      </c>
      <c r="AI289" s="246" t="s">
        <v>6</v>
      </c>
      <c r="AJ289" s="257" t="s">
        <v>6</v>
      </c>
      <c r="AK289" s="246" t="s">
        <v>6</v>
      </c>
      <c r="AL289" s="246" t="s">
        <v>6</v>
      </c>
      <c r="AM289" s="246" t="s">
        <v>6</v>
      </c>
      <c r="AN289" s="265">
        <v>19869</v>
      </c>
      <c r="AO289" s="258">
        <v>24</v>
      </c>
      <c r="AP289" s="244" t="s">
        <v>1708</v>
      </c>
      <c r="AQ289" s="244" t="s">
        <v>184</v>
      </c>
      <c r="AR289" s="250" t="s">
        <v>6</v>
      </c>
      <c r="AS289" s="250" t="s">
        <v>6</v>
      </c>
      <c r="AT289" s="250" t="s">
        <v>184</v>
      </c>
      <c r="AU289" s="250" t="s">
        <v>184</v>
      </c>
      <c r="AV289" s="250" t="s">
        <v>1305</v>
      </c>
      <c r="AW289" s="250" t="s">
        <v>6</v>
      </c>
      <c r="AX289" s="250" t="s">
        <v>6</v>
      </c>
      <c r="AY289" s="250" t="s">
        <v>1826</v>
      </c>
      <c r="AZ289" s="250" t="s">
        <v>118</v>
      </c>
      <c r="BA289" s="250" t="s">
        <v>381</v>
      </c>
      <c r="BB289" s="250" t="s">
        <v>118</v>
      </c>
      <c r="BC289" s="250" t="s">
        <v>6</v>
      </c>
      <c r="BD289" s="250" t="s">
        <v>6</v>
      </c>
      <c r="BE289" s="250" t="s">
        <v>6</v>
      </c>
      <c r="BF289" s="250" t="s">
        <v>6</v>
      </c>
      <c r="BG289" s="250" t="s">
        <v>6</v>
      </c>
      <c r="BH289" s="250" t="s">
        <v>6</v>
      </c>
      <c r="BI289" s="250" t="s">
        <v>6</v>
      </c>
      <c r="BJ289" s="250" t="s">
        <v>6</v>
      </c>
      <c r="BK289" s="250" t="s">
        <v>6</v>
      </c>
      <c r="BL289" s="250" t="s">
        <v>6</v>
      </c>
      <c r="BM289" s="250" t="s">
        <v>40</v>
      </c>
      <c r="BN289" s="250" t="s">
        <v>119</v>
      </c>
      <c r="BO289" s="250" t="s">
        <v>13</v>
      </c>
      <c r="BP289" s="250" t="s">
        <v>13</v>
      </c>
      <c r="BQ289" s="250" t="s">
        <v>160</v>
      </c>
      <c r="BR289" s="250" t="s">
        <v>119</v>
      </c>
      <c r="BS289" s="250" t="s">
        <v>40</v>
      </c>
      <c r="BT289" s="250" t="s">
        <v>119</v>
      </c>
      <c r="BU289" s="262" t="s">
        <v>6</v>
      </c>
      <c r="BV289" s="250" t="s">
        <v>6</v>
      </c>
      <c r="BW289" s="250" t="s">
        <v>6</v>
      </c>
      <c r="BX289" s="250" t="s">
        <v>6</v>
      </c>
      <c r="BY289" s="250" t="s">
        <v>6</v>
      </c>
      <c r="BZ289" s="250" t="s">
        <v>6</v>
      </c>
      <c r="CA289" s="244" t="s">
        <v>184</v>
      </c>
      <c r="CB289" s="244" t="s">
        <v>907</v>
      </c>
      <c r="CC289" s="244" t="s">
        <v>908</v>
      </c>
      <c r="CD289" s="244" t="s">
        <v>118</v>
      </c>
    </row>
    <row r="290" spans="1:82" s="244" customFormat="1" ht="31" x14ac:dyDescent="0.35">
      <c r="A290" s="259" t="s">
        <v>1834</v>
      </c>
      <c r="B290" s="259" t="s">
        <v>2880</v>
      </c>
      <c r="C290" s="259" t="s">
        <v>1573</v>
      </c>
      <c r="D290" s="259" t="s">
        <v>358</v>
      </c>
      <c r="E290" s="256" t="s">
        <v>304</v>
      </c>
      <c r="F290" s="244" t="s">
        <v>2674</v>
      </c>
      <c r="G290" s="244" t="s">
        <v>1815</v>
      </c>
      <c r="H290" s="244" t="s">
        <v>7</v>
      </c>
      <c r="I290" s="244" t="str">
        <f>IF(H290="","",VLOOKUP(H290,'Cost Categories'!$A$1:$B$66,2,FALSE))</f>
        <v>Recurring services</v>
      </c>
      <c r="J290" s="244" t="s">
        <v>1757</v>
      </c>
      <c r="K290" s="244" t="str">
        <f>IF(J290="","",VLOOKUP(J290,'Cost Categories'!$A$70:$B$85,2,FALSE))</f>
        <v>Personnel</v>
      </c>
      <c r="L290" s="244" t="s">
        <v>3322</v>
      </c>
      <c r="M290" s="244" t="str">
        <f>IF(L290="","",VLOOKUP(L290,'Cost Categories'!$A$112:$B$133,2,FALSE))</f>
        <v>Operational</v>
      </c>
      <c r="N290" s="244" t="s">
        <v>3368</v>
      </c>
      <c r="O290" s="245" t="s">
        <v>13</v>
      </c>
      <c r="P290" s="244" t="s">
        <v>3369</v>
      </c>
      <c r="Q290" s="253" t="s">
        <v>3372</v>
      </c>
      <c r="R290" s="253" t="s">
        <v>13</v>
      </c>
      <c r="S290" s="244" t="s">
        <v>111</v>
      </c>
      <c r="T290" s="244" t="s">
        <v>1822</v>
      </c>
      <c r="U290" s="244" t="s">
        <v>1087</v>
      </c>
      <c r="V290" s="244" t="s">
        <v>1309</v>
      </c>
      <c r="W290" s="244" t="s">
        <v>217</v>
      </c>
      <c r="X290" s="246">
        <v>0.17</v>
      </c>
      <c r="Y290" s="246" t="s">
        <v>6</v>
      </c>
      <c r="Z290" s="246" t="s">
        <v>6</v>
      </c>
      <c r="AA290" s="246" t="s">
        <v>6</v>
      </c>
      <c r="AB290" s="246" t="s">
        <v>6</v>
      </c>
      <c r="AC290" s="246" t="s">
        <v>6</v>
      </c>
      <c r="AD290" s="246" t="s">
        <v>6</v>
      </c>
      <c r="AE290" s="348">
        <v>11</v>
      </c>
      <c r="AF290" s="348" t="s">
        <v>20</v>
      </c>
      <c r="AG290" s="244" t="s">
        <v>6</v>
      </c>
      <c r="AI290" s="246" t="s">
        <v>6</v>
      </c>
      <c r="AJ290" s="257" t="s">
        <v>6</v>
      </c>
      <c r="AK290" s="246" t="s">
        <v>6</v>
      </c>
      <c r="AL290" s="246" t="s">
        <v>6</v>
      </c>
      <c r="AM290" s="246" t="s">
        <v>6</v>
      </c>
      <c r="AN290" s="265">
        <v>19869</v>
      </c>
      <c r="AO290" s="258">
        <v>24</v>
      </c>
      <c r="AP290" s="244" t="s">
        <v>1708</v>
      </c>
      <c r="AQ290" s="244" t="s">
        <v>184</v>
      </c>
      <c r="AR290" s="250" t="s">
        <v>6</v>
      </c>
      <c r="AS290" s="250" t="s">
        <v>6</v>
      </c>
      <c r="AT290" s="250" t="s">
        <v>184</v>
      </c>
      <c r="AU290" s="250" t="s">
        <v>184</v>
      </c>
      <c r="AV290" s="250" t="s">
        <v>1305</v>
      </c>
      <c r="AW290" s="250" t="s">
        <v>6</v>
      </c>
      <c r="AX290" s="250" t="s">
        <v>6</v>
      </c>
      <c r="AY290" s="250" t="s">
        <v>1826</v>
      </c>
      <c r="AZ290" s="250" t="s">
        <v>118</v>
      </c>
      <c r="BA290" s="250" t="s">
        <v>381</v>
      </c>
      <c r="BB290" s="250" t="s">
        <v>118</v>
      </c>
      <c r="BC290" s="250" t="s">
        <v>6</v>
      </c>
      <c r="BD290" s="250" t="s">
        <v>6</v>
      </c>
      <c r="BE290" s="250" t="s">
        <v>6</v>
      </c>
      <c r="BF290" s="250" t="s">
        <v>6</v>
      </c>
      <c r="BG290" s="250" t="s">
        <v>6</v>
      </c>
      <c r="BH290" s="250" t="s">
        <v>6</v>
      </c>
      <c r="BI290" s="250" t="s">
        <v>6</v>
      </c>
      <c r="BJ290" s="250" t="s">
        <v>6</v>
      </c>
      <c r="BK290" s="250" t="s">
        <v>6</v>
      </c>
      <c r="BL290" s="250" t="s">
        <v>6</v>
      </c>
      <c r="BM290" s="250" t="s">
        <v>40</v>
      </c>
      <c r="BN290" s="250" t="s">
        <v>119</v>
      </c>
      <c r="BO290" s="250" t="s">
        <v>13</v>
      </c>
      <c r="BP290" s="250" t="s">
        <v>13</v>
      </c>
      <c r="BQ290" s="250" t="s">
        <v>160</v>
      </c>
      <c r="BR290" s="250" t="s">
        <v>119</v>
      </c>
      <c r="BS290" s="250" t="s">
        <v>40</v>
      </c>
      <c r="BT290" s="250" t="s">
        <v>119</v>
      </c>
      <c r="BU290" s="262" t="s">
        <v>6</v>
      </c>
      <c r="BV290" s="250" t="s">
        <v>6</v>
      </c>
      <c r="BW290" s="250" t="s">
        <v>6</v>
      </c>
      <c r="BX290" s="250" t="s">
        <v>6</v>
      </c>
      <c r="BY290" s="250" t="s">
        <v>6</v>
      </c>
      <c r="BZ290" s="250" t="s">
        <v>6</v>
      </c>
      <c r="CA290" s="244" t="s">
        <v>184</v>
      </c>
      <c r="CB290" s="244" t="s">
        <v>907</v>
      </c>
      <c r="CC290" s="244" t="s">
        <v>908</v>
      </c>
      <c r="CD290" s="244" t="s">
        <v>118</v>
      </c>
    </row>
    <row r="291" spans="1:82" s="244" customFormat="1" ht="31" x14ac:dyDescent="0.35">
      <c r="A291" s="259" t="s">
        <v>1834</v>
      </c>
      <c r="B291" s="259" t="s">
        <v>2880</v>
      </c>
      <c r="C291" s="259" t="s">
        <v>1562</v>
      </c>
      <c r="D291" s="259" t="s">
        <v>1579</v>
      </c>
      <c r="E291" s="256" t="s">
        <v>304</v>
      </c>
      <c r="F291" s="244" t="s">
        <v>2674</v>
      </c>
      <c r="G291" s="244" t="s">
        <v>1835</v>
      </c>
      <c r="H291" s="244" t="s">
        <v>1578</v>
      </c>
      <c r="I291" s="244" t="str">
        <f>IF(H291="","",VLOOKUP(H291,'Cost Categories'!$A$1:$B$66,2,FALSE))</f>
        <v>Total</v>
      </c>
      <c r="J291" s="244" t="s">
        <v>3297</v>
      </c>
      <c r="K291" s="244" t="str">
        <f>IF(J291="","",VLOOKUP(J291,'Cost Categories'!$A$70:$B$85,2,FALSE))</f>
        <v>Mixed</v>
      </c>
      <c r="L291" s="244" t="s">
        <v>3297</v>
      </c>
      <c r="M291" s="244" t="str">
        <f>IF(L291="","",VLOOKUP(L291,'Cost Categories'!$A$112:$B$133,2,FALSE))</f>
        <v>Mixed</v>
      </c>
      <c r="N291" s="244" t="s">
        <v>3368</v>
      </c>
      <c r="O291" s="245" t="s">
        <v>13</v>
      </c>
      <c r="P291" s="244" t="s">
        <v>3416</v>
      </c>
      <c r="Q291" s="253" t="s">
        <v>3372</v>
      </c>
      <c r="R291" s="253" t="s">
        <v>13</v>
      </c>
      <c r="S291" s="244" t="s">
        <v>111</v>
      </c>
      <c r="T291" s="244" t="s">
        <v>1822</v>
      </c>
      <c r="U291" s="244" t="s">
        <v>1087</v>
      </c>
      <c r="V291" s="244" t="s">
        <v>1309</v>
      </c>
      <c r="W291" s="244" t="s">
        <v>217</v>
      </c>
      <c r="X291" s="246">
        <v>45.38</v>
      </c>
      <c r="Y291" s="246" t="s">
        <v>6</v>
      </c>
      <c r="Z291" s="246" t="s">
        <v>6</v>
      </c>
      <c r="AA291" s="246" t="s">
        <v>6</v>
      </c>
      <c r="AB291" s="246" t="s">
        <v>6</v>
      </c>
      <c r="AC291" s="246" t="s">
        <v>6</v>
      </c>
      <c r="AD291" s="246" t="s">
        <v>6</v>
      </c>
      <c r="AE291" s="348">
        <v>11</v>
      </c>
      <c r="AF291" s="348" t="s">
        <v>20</v>
      </c>
      <c r="AG291" s="244" t="s">
        <v>6</v>
      </c>
      <c r="AI291" s="246" t="s">
        <v>6</v>
      </c>
      <c r="AJ291" s="257" t="s">
        <v>6</v>
      </c>
      <c r="AK291" s="246" t="s">
        <v>6</v>
      </c>
      <c r="AL291" s="246" t="s">
        <v>6</v>
      </c>
      <c r="AM291" s="246" t="s">
        <v>6</v>
      </c>
      <c r="AN291" s="265">
        <v>19869</v>
      </c>
      <c r="AO291" s="258">
        <v>24</v>
      </c>
      <c r="AP291" s="244" t="s">
        <v>1708</v>
      </c>
      <c r="AQ291" s="244" t="s">
        <v>184</v>
      </c>
      <c r="AR291" s="250" t="s">
        <v>6</v>
      </c>
      <c r="AS291" s="250" t="s">
        <v>6</v>
      </c>
      <c r="AT291" s="250" t="s">
        <v>184</v>
      </c>
      <c r="AU291" s="250" t="s">
        <v>184</v>
      </c>
      <c r="AV291" s="250" t="s">
        <v>1305</v>
      </c>
      <c r="AW291" s="250" t="s">
        <v>6</v>
      </c>
      <c r="AX291" s="250" t="s">
        <v>6</v>
      </c>
      <c r="AY291" s="250" t="s">
        <v>13</v>
      </c>
      <c r="AZ291" s="250" t="s">
        <v>13</v>
      </c>
      <c r="BA291" s="250" t="s">
        <v>381</v>
      </c>
      <c r="BB291" s="250" t="s">
        <v>118</v>
      </c>
      <c r="BC291" s="250" t="s">
        <v>6</v>
      </c>
      <c r="BD291" s="250" t="s">
        <v>6</v>
      </c>
      <c r="BE291" s="250" t="s">
        <v>6</v>
      </c>
      <c r="BF291" s="250" t="s">
        <v>6</v>
      </c>
      <c r="BG291" s="250" t="s">
        <v>6</v>
      </c>
      <c r="BH291" s="250" t="s">
        <v>6</v>
      </c>
      <c r="BI291" s="250" t="s">
        <v>6</v>
      </c>
      <c r="BJ291" s="250" t="s">
        <v>6</v>
      </c>
      <c r="BK291" s="250" t="s">
        <v>6</v>
      </c>
      <c r="BL291" s="250" t="s">
        <v>6</v>
      </c>
      <c r="BM291" s="250" t="s">
        <v>40</v>
      </c>
      <c r="BN291" s="250" t="s">
        <v>119</v>
      </c>
      <c r="BO291" s="250" t="s">
        <v>13</v>
      </c>
      <c r="BP291" s="250" t="s">
        <v>13</v>
      </c>
      <c r="BQ291" s="250" t="s">
        <v>160</v>
      </c>
      <c r="BR291" s="250" t="s">
        <v>119</v>
      </c>
      <c r="BS291" s="250" t="s">
        <v>40</v>
      </c>
      <c r="BT291" s="250" t="s">
        <v>119</v>
      </c>
      <c r="BU291" s="262" t="s">
        <v>6</v>
      </c>
      <c r="BV291" s="250" t="s">
        <v>6</v>
      </c>
      <c r="BW291" s="250" t="s">
        <v>6</v>
      </c>
      <c r="BX291" s="250" t="s">
        <v>6</v>
      </c>
      <c r="BY291" s="250" t="s">
        <v>6</v>
      </c>
      <c r="BZ291" s="250" t="s">
        <v>6</v>
      </c>
      <c r="CA291" s="244" t="s">
        <v>184</v>
      </c>
      <c r="CB291" s="244" t="s">
        <v>907</v>
      </c>
      <c r="CC291" s="244" t="s">
        <v>908</v>
      </c>
      <c r="CD291" s="244" t="s">
        <v>118</v>
      </c>
    </row>
    <row r="292" spans="1:82" s="244" customFormat="1" ht="46.5" x14ac:dyDescent="0.35">
      <c r="A292" s="259" t="s">
        <v>1836</v>
      </c>
      <c r="B292" s="259" t="s">
        <v>2880</v>
      </c>
      <c r="C292" s="259" t="s">
        <v>1538</v>
      </c>
      <c r="D292" s="259" t="s">
        <v>1540</v>
      </c>
      <c r="E292" s="256" t="s">
        <v>304</v>
      </c>
      <c r="F292" s="244" t="s">
        <v>2674</v>
      </c>
      <c r="G292" s="244" t="s">
        <v>1821</v>
      </c>
      <c r="H292" s="244" t="s">
        <v>1623</v>
      </c>
      <c r="I292" s="244" t="str">
        <f>IF(H292="","",VLOOKUP(H292,'Cost Categories'!$A$1:$B$66,2,FALSE))</f>
        <v>Recurring goods</v>
      </c>
      <c r="J292" s="244" t="s">
        <v>3288</v>
      </c>
      <c r="K292" s="244" t="str">
        <f>IF(J292="","",VLOOKUP(J292,'Cost Categories'!$A$70:$B$85,2,FALSE))</f>
        <v>Recurrent - other</v>
      </c>
      <c r="L292" s="244" t="s">
        <v>3307</v>
      </c>
      <c r="M292" s="244" t="str">
        <f>IF(L292="","",VLOOKUP(L292,'Cost Categories'!$A$112:$B$133,2,FALSE))</f>
        <v>Primary service delivery</v>
      </c>
      <c r="N292" s="244" t="s">
        <v>3368</v>
      </c>
      <c r="O292" s="245" t="s">
        <v>1245</v>
      </c>
      <c r="P292" s="244" t="s">
        <v>3371</v>
      </c>
      <c r="Q292" s="253" t="s">
        <v>3372</v>
      </c>
      <c r="R292" s="253" t="s">
        <v>13</v>
      </c>
      <c r="S292" s="244" t="s">
        <v>111</v>
      </c>
      <c r="T292" s="244" t="s">
        <v>1822</v>
      </c>
      <c r="U292" s="244" t="s">
        <v>1087</v>
      </c>
      <c r="V292" s="244" t="s">
        <v>1309</v>
      </c>
      <c r="W292" s="244" t="s">
        <v>217</v>
      </c>
      <c r="X292" s="246">
        <v>11</v>
      </c>
      <c r="Y292" s="246" t="s">
        <v>6</v>
      </c>
      <c r="Z292" s="246" t="s">
        <v>6</v>
      </c>
      <c r="AA292" s="246" t="s">
        <v>6</v>
      </c>
      <c r="AB292" s="246" t="s">
        <v>6</v>
      </c>
      <c r="AC292" s="246" t="s">
        <v>6</v>
      </c>
      <c r="AD292" s="246" t="s">
        <v>6</v>
      </c>
      <c r="AE292" s="348">
        <v>1</v>
      </c>
      <c r="AF292" s="348" t="s">
        <v>20</v>
      </c>
      <c r="AG292" s="244" t="s">
        <v>6</v>
      </c>
      <c r="AI292" s="246" t="s">
        <v>6</v>
      </c>
      <c r="AJ292" s="257" t="s">
        <v>6</v>
      </c>
      <c r="AK292" s="246" t="s">
        <v>6</v>
      </c>
      <c r="AL292" s="246" t="s">
        <v>6</v>
      </c>
      <c r="AM292" s="246" t="s">
        <v>6</v>
      </c>
      <c r="AN292" s="265">
        <v>12923</v>
      </c>
      <c r="AO292" s="258">
        <v>24</v>
      </c>
      <c r="AP292" s="244" t="s">
        <v>1708</v>
      </c>
      <c r="AQ292" s="244" t="s">
        <v>184</v>
      </c>
      <c r="AR292" s="250" t="s">
        <v>6</v>
      </c>
      <c r="AS292" s="250" t="s">
        <v>6</v>
      </c>
      <c r="AT292" s="250" t="s">
        <v>184</v>
      </c>
      <c r="AU292" s="250" t="s">
        <v>184</v>
      </c>
      <c r="AV292" s="250" t="s">
        <v>1305</v>
      </c>
      <c r="AW292" s="250" t="s">
        <v>6</v>
      </c>
      <c r="AX292" s="250" t="s">
        <v>6</v>
      </c>
      <c r="AY292" s="250" t="s">
        <v>6</v>
      </c>
      <c r="AZ292" s="250" t="s">
        <v>6</v>
      </c>
      <c r="BA292" s="250" t="s">
        <v>381</v>
      </c>
      <c r="BB292" s="250" t="s">
        <v>118</v>
      </c>
      <c r="BC292" s="250" t="s">
        <v>6</v>
      </c>
      <c r="BD292" s="250" t="s">
        <v>6</v>
      </c>
      <c r="BE292" s="250" t="s">
        <v>6</v>
      </c>
      <c r="BF292" s="250" t="s">
        <v>6</v>
      </c>
      <c r="BG292" s="250" t="s">
        <v>6</v>
      </c>
      <c r="BH292" s="250" t="s">
        <v>6</v>
      </c>
      <c r="BI292" s="250" t="s">
        <v>6</v>
      </c>
      <c r="BJ292" s="250" t="s">
        <v>6</v>
      </c>
      <c r="BK292" s="250" t="s">
        <v>6</v>
      </c>
      <c r="BL292" s="250" t="s">
        <v>6</v>
      </c>
      <c r="BM292" s="250" t="s">
        <v>40</v>
      </c>
      <c r="BN292" s="250" t="s">
        <v>119</v>
      </c>
      <c r="BO292" s="250" t="s">
        <v>13</v>
      </c>
      <c r="BP292" s="250" t="s">
        <v>13</v>
      </c>
      <c r="BQ292" s="250" t="s">
        <v>160</v>
      </c>
      <c r="BR292" s="250" t="s">
        <v>119</v>
      </c>
      <c r="BS292" s="250" t="s">
        <v>40</v>
      </c>
      <c r="BT292" s="250" t="s">
        <v>119</v>
      </c>
      <c r="BU292" s="262" t="s">
        <v>6</v>
      </c>
      <c r="BV292" s="250" t="s">
        <v>6</v>
      </c>
      <c r="BW292" s="250" t="s">
        <v>6</v>
      </c>
      <c r="BX292" s="250" t="s">
        <v>6</v>
      </c>
      <c r="BY292" s="250" t="s">
        <v>6</v>
      </c>
      <c r="BZ292" s="250" t="s">
        <v>6</v>
      </c>
      <c r="CA292" s="244" t="s">
        <v>184</v>
      </c>
      <c r="CB292" s="244" t="s">
        <v>907</v>
      </c>
      <c r="CC292" s="244" t="s">
        <v>908</v>
      </c>
      <c r="CD292" s="244" t="s">
        <v>118</v>
      </c>
    </row>
    <row r="293" spans="1:82" s="244" customFormat="1" ht="31" x14ac:dyDescent="0.35">
      <c r="A293" s="259" t="s">
        <v>1836</v>
      </c>
      <c r="B293" s="259" t="s">
        <v>2880</v>
      </c>
      <c r="C293" s="259" t="s">
        <v>1548</v>
      </c>
      <c r="D293" s="259" t="s">
        <v>1540</v>
      </c>
      <c r="E293" s="256" t="s">
        <v>304</v>
      </c>
      <c r="F293" s="244" t="s">
        <v>2674</v>
      </c>
      <c r="G293" s="244" t="s">
        <v>1817</v>
      </c>
      <c r="H293" s="244" t="s">
        <v>1317</v>
      </c>
      <c r="I293" s="244" t="str">
        <f>IF(H293="","",VLOOKUP(H293,'Cost Categories'!$A$1:$B$66,2,FALSE))</f>
        <v>Capital</v>
      </c>
      <c r="J293" s="244" t="s">
        <v>3276</v>
      </c>
      <c r="K293" s="244" t="str">
        <f>IF(J293="","",VLOOKUP(J293,'Cost Categories'!$A$70:$B$85,2,FALSE))</f>
        <v>Capital</v>
      </c>
      <c r="L293" s="244" t="s">
        <v>3307</v>
      </c>
      <c r="M293" s="244" t="str">
        <f>IF(L293="","",VLOOKUP(L293,'Cost Categories'!$A$112:$B$133,2,FALSE))</f>
        <v>Primary service delivery</v>
      </c>
      <c r="N293" s="244" t="s">
        <v>3368</v>
      </c>
      <c r="O293" s="245" t="s">
        <v>1245</v>
      </c>
      <c r="P293" s="244" t="s">
        <v>3369</v>
      </c>
      <c r="Q293" s="253" t="s">
        <v>3372</v>
      </c>
      <c r="R293" s="253" t="s">
        <v>13</v>
      </c>
      <c r="S293" s="244" t="s">
        <v>111</v>
      </c>
      <c r="T293" s="244" t="s">
        <v>1822</v>
      </c>
      <c r="U293" s="244" t="s">
        <v>1087</v>
      </c>
      <c r="V293" s="244" t="s">
        <v>1309</v>
      </c>
      <c r="W293" s="244" t="s">
        <v>217</v>
      </c>
      <c r="X293" s="246">
        <v>0.13</v>
      </c>
      <c r="Y293" s="246" t="s">
        <v>6</v>
      </c>
      <c r="Z293" s="246" t="s">
        <v>6</v>
      </c>
      <c r="AA293" s="246" t="s">
        <v>6</v>
      </c>
      <c r="AB293" s="246" t="s">
        <v>6</v>
      </c>
      <c r="AC293" s="246" t="s">
        <v>6</v>
      </c>
      <c r="AD293" s="246" t="s">
        <v>6</v>
      </c>
      <c r="AE293" s="348">
        <v>1</v>
      </c>
      <c r="AF293" s="348" t="s">
        <v>20</v>
      </c>
      <c r="AG293" s="244" t="s">
        <v>6</v>
      </c>
      <c r="AI293" s="246" t="s">
        <v>6</v>
      </c>
      <c r="AJ293" s="257" t="s">
        <v>6</v>
      </c>
      <c r="AK293" s="246" t="s">
        <v>6</v>
      </c>
      <c r="AL293" s="246" t="s">
        <v>6</v>
      </c>
      <c r="AM293" s="246" t="s">
        <v>6</v>
      </c>
      <c r="AN293" s="265">
        <v>12923</v>
      </c>
      <c r="AO293" s="258">
        <v>24</v>
      </c>
      <c r="AP293" s="244" t="s">
        <v>1708</v>
      </c>
      <c r="AQ293" s="244" t="s">
        <v>184</v>
      </c>
      <c r="AR293" s="250" t="s">
        <v>6</v>
      </c>
      <c r="AS293" s="250" t="s">
        <v>6</v>
      </c>
      <c r="AT293" s="250" t="s">
        <v>184</v>
      </c>
      <c r="AU293" s="250" t="s">
        <v>184</v>
      </c>
      <c r="AV293" s="250" t="s">
        <v>1305</v>
      </c>
      <c r="AW293" s="250" t="s">
        <v>6</v>
      </c>
      <c r="AX293" s="250" t="s">
        <v>6</v>
      </c>
      <c r="AY293" s="250" t="s">
        <v>6</v>
      </c>
      <c r="AZ293" s="250" t="s">
        <v>6</v>
      </c>
      <c r="BA293" s="250" t="s">
        <v>381</v>
      </c>
      <c r="BB293" s="250" t="s">
        <v>118</v>
      </c>
      <c r="BC293" s="250" t="s">
        <v>6</v>
      </c>
      <c r="BD293" s="250" t="s">
        <v>6</v>
      </c>
      <c r="BE293" s="250" t="s">
        <v>6</v>
      </c>
      <c r="BF293" s="250" t="s">
        <v>6</v>
      </c>
      <c r="BG293" s="250" t="s">
        <v>6</v>
      </c>
      <c r="BH293" s="250" t="s">
        <v>6</v>
      </c>
      <c r="BI293" s="250" t="s">
        <v>6</v>
      </c>
      <c r="BJ293" s="250" t="s">
        <v>6</v>
      </c>
      <c r="BK293" s="250" t="s">
        <v>6</v>
      </c>
      <c r="BL293" s="250" t="s">
        <v>6</v>
      </c>
      <c r="BM293" s="250" t="s">
        <v>40</v>
      </c>
      <c r="BN293" s="250" t="s">
        <v>119</v>
      </c>
      <c r="BO293" s="250" t="s">
        <v>13</v>
      </c>
      <c r="BP293" s="250" t="s">
        <v>13</v>
      </c>
      <c r="BQ293" s="250" t="s">
        <v>160</v>
      </c>
      <c r="BR293" s="250" t="s">
        <v>119</v>
      </c>
      <c r="BS293" s="250" t="s">
        <v>40</v>
      </c>
      <c r="BT293" s="250" t="s">
        <v>119</v>
      </c>
      <c r="BU293" s="262" t="s">
        <v>6</v>
      </c>
      <c r="BV293" s="250" t="s">
        <v>6</v>
      </c>
      <c r="BW293" s="250" t="s">
        <v>6</v>
      </c>
      <c r="BX293" s="250" t="s">
        <v>6</v>
      </c>
      <c r="BY293" s="250" t="s">
        <v>6</v>
      </c>
      <c r="BZ293" s="250" t="s">
        <v>6</v>
      </c>
      <c r="CA293" s="244" t="s">
        <v>184</v>
      </c>
      <c r="CB293" s="244" t="s">
        <v>907</v>
      </c>
      <c r="CC293" s="244" t="s">
        <v>908</v>
      </c>
      <c r="CD293" s="244" t="s">
        <v>118</v>
      </c>
    </row>
    <row r="294" spans="1:82" s="244" customFormat="1" ht="31" x14ac:dyDescent="0.35">
      <c r="A294" s="259" t="s">
        <v>1836</v>
      </c>
      <c r="B294" s="259" t="s">
        <v>2880</v>
      </c>
      <c r="C294" s="259" t="s">
        <v>356</v>
      </c>
      <c r="D294" s="259" t="s">
        <v>1540</v>
      </c>
      <c r="E294" s="256" t="s">
        <v>304</v>
      </c>
      <c r="F294" s="244" t="s">
        <v>2674</v>
      </c>
      <c r="G294" s="244" t="s">
        <v>1824</v>
      </c>
      <c r="H294" s="244" t="s">
        <v>3351</v>
      </c>
      <c r="I294" s="244" t="str">
        <f>IF(H294="","",VLOOKUP(H294,'Cost Categories'!$A$1:$B$66,2,FALSE))</f>
        <v>Personnel</v>
      </c>
      <c r="J294" s="244" t="s">
        <v>3271</v>
      </c>
      <c r="K294" s="244" t="str">
        <f>IF(J294="","",VLOOKUP(J294,'Cost Categories'!$A$70:$B$85,2,FALSE))</f>
        <v>Personnel</v>
      </c>
      <c r="L294" s="244" t="s">
        <v>3307</v>
      </c>
      <c r="M294" s="244" t="str">
        <f>IF(L294="","",VLOOKUP(L294,'Cost Categories'!$A$112:$B$133,2,FALSE))</f>
        <v>Primary service delivery</v>
      </c>
      <c r="N294" s="244" t="s">
        <v>3368</v>
      </c>
      <c r="O294" s="245" t="s">
        <v>13</v>
      </c>
      <c r="P294" s="244" t="s">
        <v>3369</v>
      </c>
      <c r="Q294" s="253" t="s">
        <v>3372</v>
      </c>
      <c r="R294" s="253" t="s">
        <v>13</v>
      </c>
      <c r="S294" s="244" t="s">
        <v>111</v>
      </c>
      <c r="T294" s="244" t="s">
        <v>1822</v>
      </c>
      <c r="U294" s="244" t="s">
        <v>1087</v>
      </c>
      <c r="V294" s="244" t="s">
        <v>1309</v>
      </c>
      <c r="W294" s="244" t="s">
        <v>217</v>
      </c>
      <c r="X294" s="246">
        <v>20.72</v>
      </c>
      <c r="Y294" s="246" t="s">
        <v>6</v>
      </c>
      <c r="Z294" s="246" t="s">
        <v>6</v>
      </c>
      <c r="AA294" s="246" t="s">
        <v>6</v>
      </c>
      <c r="AB294" s="246" t="s">
        <v>6</v>
      </c>
      <c r="AC294" s="246" t="s">
        <v>6</v>
      </c>
      <c r="AD294" s="246" t="s">
        <v>6</v>
      </c>
      <c r="AE294" s="348">
        <v>1</v>
      </c>
      <c r="AF294" s="348" t="s">
        <v>20</v>
      </c>
      <c r="AG294" s="244" t="s">
        <v>6</v>
      </c>
      <c r="AI294" s="246" t="s">
        <v>6</v>
      </c>
      <c r="AJ294" s="257" t="s">
        <v>6</v>
      </c>
      <c r="AK294" s="246" t="s">
        <v>6</v>
      </c>
      <c r="AL294" s="246" t="s">
        <v>6</v>
      </c>
      <c r="AM294" s="246" t="s">
        <v>6</v>
      </c>
      <c r="AN294" s="265">
        <v>12923</v>
      </c>
      <c r="AO294" s="258">
        <v>24</v>
      </c>
      <c r="AP294" s="244" t="s">
        <v>1708</v>
      </c>
      <c r="AQ294" s="244" t="s">
        <v>184</v>
      </c>
      <c r="AR294" s="250" t="s">
        <v>6</v>
      </c>
      <c r="AS294" s="250" t="s">
        <v>6</v>
      </c>
      <c r="AT294" s="250" t="s">
        <v>184</v>
      </c>
      <c r="AU294" s="250" t="s">
        <v>184</v>
      </c>
      <c r="AV294" s="250" t="s">
        <v>1305</v>
      </c>
      <c r="AW294" s="250" t="s">
        <v>6</v>
      </c>
      <c r="AX294" s="250" t="s">
        <v>6</v>
      </c>
      <c r="AY294" s="250" t="s">
        <v>6</v>
      </c>
      <c r="AZ294" s="250" t="s">
        <v>6</v>
      </c>
      <c r="BA294" s="250" t="s">
        <v>381</v>
      </c>
      <c r="BB294" s="250" t="s">
        <v>118</v>
      </c>
      <c r="BC294" s="250" t="s">
        <v>6</v>
      </c>
      <c r="BD294" s="250" t="s">
        <v>6</v>
      </c>
      <c r="BE294" s="250" t="s">
        <v>6</v>
      </c>
      <c r="BF294" s="250" t="s">
        <v>6</v>
      </c>
      <c r="BG294" s="250" t="s">
        <v>6</v>
      </c>
      <c r="BH294" s="250" t="s">
        <v>6</v>
      </c>
      <c r="BI294" s="250" t="s">
        <v>6</v>
      </c>
      <c r="BJ294" s="250" t="s">
        <v>6</v>
      </c>
      <c r="BK294" s="250" t="s">
        <v>6</v>
      </c>
      <c r="BL294" s="250" t="s">
        <v>6</v>
      </c>
      <c r="BM294" s="250" t="s">
        <v>40</v>
      </c>
      <c r="BN294" s="250" t="s">
        <v>119</v>
      </c>
      <c r="BO294" s="250" t="s">
        <v>13</v>
      </c>
      <c r="BP294" s="250" t="s">
        <v>13</v>
      </c>
      <c r="BQ294" s="250" t="s">
        <v>160</v>
      </c>
      <c r="BR294" s="250" t="s">
        <v>119</v>
      </c>
      <c r="BS294" s="250" t="s">
        <v>40</v>
      </c>
      <c r="BT294" s="250" t="s">
        <v>119</v>
      </c>
      <c r="BU294" s="262" t="s">
        <v>6</v>
      </c>
      <c r="BV294" s="250" t="s">
        <v>6</v>
      </c>
      <c r="BW294" s="250" t="s">
        <v>6</v>
      </c>
      <c r="BX294" s="250" t="s">
        <v>6</v>
      </c>
      <c r="BY294" s="250" t="s">
        <v>6</v>
      </c>
      <c r="BZ294" s="250" t="s">
        <v>6</v>
      </c>
      <c r="CA294" s="244" t="s">
        <v>184</v>
      </c>
      <c r="CB294" s="244" t="s">
        <v>907</v>
      </c>
      <c r="CC294" s="244" t="s">
        <v>908</v>
      </c>
      <c r="CD294" s="244" t="s">
        <v>118</v>
      </c>
    </row>
    <row r="295" spans="1:82" s="244" customFormat="1" ht="31" x14ac:dyDescent="0.35">
      <c r="A295" s="259" t="s">
        <v>1836</v>
      </c>
      <c r="B295" s="259" t="s">
        <v>2880</v>
      </c>
      <c r="C295" s="259" t="s">
        <v>1555</v>
      </c>
      <c r="D295" s="259" t="s">
        <v>1540</v>
      </c>
      <c r="E295" s="256" t="s">
        <v>304</v>
      </c>
      <c r="F295" s="244" t="s">
        <v>2674</v>
      </c>
      <c r="G295" s="244" t="s">
        <v>1825</v>
      </c>
      <c r="H295" s="244" t="s">
        <v>3</v>
      </c>
      <c r="I295" s="244" t="str">
        <f>IF(H295="","",VLOOKUP(H295,'Cost Categories'!$A$1:$B$66,2,FALSE))</f>
        <v>Recurring services</v>
      </c>
      <c r="J295" s="244" t="s">
        <v>3297</v>
      </c>
      <c r="K295" s="244" t="str">
        <f>IF(J295="","",VLOOKUP(J295,'Cost Categories'!$A$70:$B$85,2,FALSE))</f>
        <v>Mixed</v>
      </c>
      <c r="L295" s="244" t="s">
        <v>1597</v>
      </c>
      <c r="M295" s="244" t="str">
        <f>IF(L295="","",VLOOKUP(L295,'Cost Categories'!$A$112:$B$133,2,FALSE))</f>
        <v>Operational</v>
      </c>
      <c r="N295" s="244" t="s">
        <v>3368</v>
      </c>
      <c r="O295" s="245" t="s">
        <v>13</v>
      </c>
      <c r="P295" s="244" t="s">
        <v>3369</v>
      </c>
      <c r="Q295" s="253" t="s">
        <v>3372</v>
      </c>
      <c r="R295" s="253" t="s">
        <v>13</v>
      </c>
      <c r="S295" s="244" t="s">
        <v>111</v>
      </c>
      <c r="T295" s="244" t="s">
        <v>1822</v>
      </c>
      <c r="U295" s="244" t="s">
        <v>1087</v>
      </c>
      <c r="V295" s="244" t="s">
        <v>1309</v>
      </c>
      <c r="W295" s="244" t="s">
        <v>217</v>
      </c>
      <c r="X295" s="246">
        <v>4.79</v>
      </c>
      <c r="Y295" s="246" t="s">
        <v>6</v>
      </c>
      <c r="Z295" s="246" t="s">
        <v>6</v>
      </c>
      <c r="AA295" s="246" t="s">
        <v>6</v>
      </c>
      <c r="AB295" s="246" t="s">
        <v>6</v>
      </c>
      <c r="AC295" s="246" t="s">
        <v>6</v>
      </c>
      <c r="AD295" s="246" t="s">
        <v>6</v>
      </c>
      <c r="AE295" s="348">
        <v>1</v>
      </c>
      <c r="AF295" s="348" t="s">
        <v>20</v>
      </c>
      <c r="AG295" s="244" t="s">
        <v>6</v>
      </c>
      <c r="AI295" s="246" t="s">
        <v>6</v>
      </c>
      <c r="AJ295" s="257" t="s">
        <v>6</v>
      </c>
      <c r="AK295" s="246" t="s">
        <v>6</v>
      </c>
      <c r="AL295" s="246" t="s">
        <v>6</v>
      </c>
      <c r="AM295" s="246" t="s">
        <v>6</v>
      </c>
      <c r="AN295" s="265">
        <v>12923</v>
      </c>
      <c r="AO295" s="258">
        <v>24</v>
      </c>
      <c r="AP295" s="244" t="s">
        <v>1708</v>
      </c>
      <c r="AQ295" s="244" t="s">
        <v>184</v>
      </c>
      <c r="AR295" s="250" t="s">
        <v>6</v>
      </c>
      <c r="AS295" s="250" t="s">
        <v>6</v>
      </c>
      <c r="AT295" s="250" t="s">
        <v>184</v>
      </c>
      <c r="AU295" s="250" t="s">
        <v>184</v>
      </c>
      <c r="AV295" s="250" t="s">
        <v>1305</v>
      </c>
      <c r="AW295" s="250" t="s">
        <v>6</v>
      </c>
      <c r="AX295" s="250" t="s">
        <v>6</v>
      </c>
      <c r="AY295" s="250" t="s">
        <v>6</v>
      </c>
      <c r="AZ295" s="250" t="s">
        <v>6</v>
      </c>
      <c r="BA295" s="250" t="s">
        <v>381</v>
      </c>
      <c r="BB295" s="250" t="s">
        <v>118</v>
      </c>
      <c r="BC295" s="250" t="s">
        <v>6</v>
      </c>
      <c r="BD295" s="250" t="s">
        <v>6</v>
      </c>
      <c r="BE295" s="250" t="s">
        <v>6</v>
      </c>
      <c r="BF295" s="250" t="s">
        <v>6</v>
      </c>
      <c r="BG295" s="250" t="s">
        <v>6</v>
      </c>
      <c r="BH295" s="250" t="s">
        <v>6</v>
      </c>
      <c r="BI295" s="250" t="s">
        <v>6</v>
      </c>
      <c r="BJ295" s="250" t="s">
        <v>6</v>
      </c>
      <c r="BK295" s="250" t="s">
        <v>6</v>
      </c>
      <c r="BL295" s="250" t="s">
        <v>6</v>
      </c>
      <c r="BM295" s="250" t="s">
        <v>40</v>
      </c>
      <c r="BN295" s="250" t="s">
        <v>119</v>
      </c>
      <c r="BO295" s="250" t="s">
        <v>13</v>
      </c>
      <c r="BP295" s="250" t="s">
        <v>13</v>
      </c>
      <c r="BQ295" s="250" t="s">
        <v>160</v>
      </c>
      <c r="BR295" s="250" t="s">
        <v>119</v>
      </c>
      <c r="BS295" s="250" t="s">
        <v>40</v>
      </c>
      <c r="BT295" s="250" t="s">
        <v>119</v>
      </c>
      <c r="BU295" s="262" t="s">
        <v>6</v>
      </c>
      <c r="BV295" s="250" t="s">
        <v>6</v>
      </c>
      <c r="BW295" s="250" t="s">
        <v>6</v>
      </c>
      <c r="BX295" s="250" t="s">
        <v>6</v>
      </c>
      <c r="BY295" s="250" t="s">
        <v>6</v>
      </c>
      <c r="BZ295" s="250" t="s">
        <v>6</v>
      </c>
      <c r="CA295" s="244" t="s">
        <v>184</v>
      </c>
      <c r="CB295" s="244" t="s">
        <v>907</v>
      </c>
      <c r="CC295" s="244" t="s">
        <v>908</v>
      </c>
      <c r="CD295" s="244" t="s">
        <v>118</v>
      </c>
    </row>
    <row r="296" spans="1:82" s="244" customFormat="1" ht="62" x14ac:dyDescent="0.35">
      <c r="A296" s="259" t="s">
        <v>1836</v>
      </c>
      <c r="B296" s="259" t="s">
        <v>2880</v>
      </c>
      <c r="C296" s="259" t="s">
        <v>1561</v>
      </c>
      <c r="D296" s="259" t="s">
        <v>358</v>
      </c>
      <c r="E296" s="256" t="s">
        <v>304</v>
      </c>
      <c r="F296" s="244" t="s">
        <v>2674</v>
      </c>
      <c r="G296" s="244" t="s">
        <v>1819</v>
      </c>
      <c r="H296" s="244" t="s">
        <v>3350</v>
      </c>
      <c r="I296" s="244" t="str">
        <f>IF(H296="","",VLOOKUP(H296,'Cost Categories'!$A$1:$B$66,2,FALSE))</f>
        <v>Capital</v>
      </c>
      <c r="J296" s="244" t="s">
        <v>3411</v>
      </c>
      <c r="K296" s="244" t="str">
        <f>IF(J296="","",VLOOKUP(J296,'Cost Categories'!$A$70:$B$85,2,FALSE))</f>
        <v>Capital</v>
      </c>
      <c r="L296" s="244" t="s">
        <v>3324</v>
      </c>
      <c r="M296" s="244" t="str">
        <f>IF(L296="","",VLOOKUP(L296,'Cost Categories'!$A$112:$B$133,2,FALSE))</f>
        <v>Operational</v>
      </c>
      <c r="N296" s="244" t="s">
        <v>3368</v>
      </c>
      <c r="O296" s="245" t="s">
        <v>1245</v>
      </c>
      <c r="P296" s="244" t="s">
        <v>3370</v>
      </c>
      <c r="Q296" s="253" t="s">
        <v>3372</v>
      </c>
      <c r="R296" s="253" t="s">
        <v>13</v>
      </c>
      <c r="S296" s="244" t="s">
        <v>111</v>
      </c>
      <c r="T296" s="244" t="s">
        <v>1822</v>
      </c>
      <c r="U296" s="244" t="s">
        <v>1087</v>
      </c>
      <c r="V296" s="244" t="s">
        <v>1309</v>
      </c>
      <c r="W296" s="244" t="s">
        <v>217</v>
      </c>
      <c r="X296" s="246">
        <v>1.64</v>
      </c>
      <c r="Y296" s="246" t="s">
        <v>6</v>
      </c>
      <c r="Z296" s="246" t="s">
        <v>6</v>
      </c>
      <c r="AA296" s="246" t="s">
        <v>6</v>
      </c>
      <c r="AB296" s="246" t="s">
        <v>6</v>
      </c>
      <c r="AC296" s="246" t="s">
        <v>6</v>
      </c>
      <c r="AD296" s="246" t="s">
        <v>6</v>
      </c>
      <c r="AE296" s="348">
        <v>1</v>
      </c>
      <c r="AF296" s="348" t="s">
        <v>20</v>
      </c>
      <c r="AG296" s="244" t="s">
        <v>6</v>
      </c>
      <c r="AI296" s="246" t="s">
        <v>6</v>
      </c>
      <c r="AJ296" s="257" t="s">
        <v>6</v>
      </c>
      <c r="AK296" s="246" t="s">
        <v>6</v>
      </c>
      <c r="AL296" s="246" t="s">
        <v>6</v>
      </c>
      <c r="AM296" s="246" t="s">
        <v>6</v>
      </c>
      <c r="AN296" s="265">
        <v>12923</v>
      </c>
      <c r="AO296" s="258">
        <v>24</v>
      </c>
      <c r="AP296" s="244" t="s">
        <v>1708</v>
      </c>
      <c r="AQ296" s="244" t="s">
        <v>184</v>
      </c>
      <c r="AR296" s="250" t="s">
        <v>6</v>
      </c>
      <c r="AS296" s="250" t="s">
        <v>6</v>
      </c>
      <c r="AT296" s="250" t="s">
        <v>184</v>
      </c>
      <c r="AU296" s="250" t="s">
        <v>184</v>
      </c>
      <c r="AV296" s="250" t="s">
        <v>1305</v>
      </c>
      <c r="AW296" s="250" t="s">
        <v>6</v>
      </c>
      <c r="AX296" s="250" t="s">
        <v>6</v>
      </c>
      <c r="AY296" s="250" t="s">
        <v>1826</v>
      </c>
      <c r="AZ296" s="250" t="s">
        <v>118</v>
      </c>
      <c r="BA296" s="250" t="s">
        <v>381</v>
      </c>
      <c r="BB296" s="250" t="s">
        <v>118</v>
      </c>
      <c r="BC296" s="250" t="s">
        <v>6</v>
      </c>
      <c r="BD296" s="250" t="s">
        <v>6</v>
      </c>
      <c r="BE296" s="250" t="s">
        <v>6</v>
      </c>
      <c r="BF296" s="250" t="s">
        <v>6</v>
      </c>
      <c r="BG296" s="250" t="s">
        <v>6</v>
      </c>
      <c r="BH296" s="250" t="s">
        <v>6</v>
      </c>
      <c r="BI296" s="250" t="s">
        <v>6</v>
      </c>
      <c r="BJ296" s="250" t="s">
        <v>6</v>
      </c>
      <c r="BK296" s="250" t="s">
        <v>6</v>
      </c>
      <c r="BL296" s="250" t="s">
        <v>6</v>
      </c>
      <c r="BM296" s="250" t="s">
        <v>40</v>
      </c>
      <c r="BN296" s="250" t="s">
        <v>119</v>
      </c>
      <c r="BO296" s="250" t="s">
        <v>13</v>
      </c>
      <c r="BP296" s="250" t="s">
        <v>13</v>
      </c>
      <c r="BQ296" s="250" t="s">
        <v>160</v>
      </c>
      <c r="BR296" s="250" t="s">
        <v>119</v>
      </c>
      <c r="BS296" s="250" t="s">
        <v>40</v>
      </c>
      <c r="BT296" s="250" t="s">
        <v>119</v>
      </c>
      <c r="BU296" s="262" t="s">
        <v>6</v>
      </c>
      <c r="BV296" s="250" t="s">
        <v>6</v>
      </c>
      <c r="BW296" s="250" t="s">
        <v>6</v>
      </c>
      <c r="BX296" s="250" t="s">
        <v>6</v>
      </c>
      <c r="BY296" s="250" t="s">
        <v>6</v>
      </c>
      <c r="BZ296" s="250" t="s">
        <v>6</v>
      </c>
      <c r="CA296" s="244" t="s">
        <v>184</v>
      </c>
      <c r="CB296" s="244" t="s">
        <v>907</v>
      </c>
      <c r="CC296" s="244" t="s">
        <v>908</v>
      </c>
      <c r="CD296" s="244" t="s">
        <v>118</v>
      </c>
    </row>
    <row r="297" spans="1:82" s="244" customFormat="1" ht="62" x14ac:dyDescent="0.35">
      <c r="A297" s="259" t="s">
        <v>1836</v>
      </c>
      <c r="B297" s="259" t="s">
        <v>2880</v>
      </c>
      <c r="C297" s="259" t="s">
        <v>1567</v>
      </c>
      <c r="D297" s="259" t="s">
        <v>358</v>
      </c>
      <c r="E297" s="256" t="s">
        <v>304</v>
      </c>
      <c r="F297" s="244" t="s">
        <v>2674</v>
      </c>
      <c r="G297" s="244" t="s">
        <v>1811</v>
      </c>
      <c r="H297" s="244" t="s">
        <v>1632</v>
      </c>
      <c r="I297" s="244" t="str">
        <f>IF(H297="","",VLOOKUP(H297,'Cost Categories'!$A$1:$B$66,2,FALSE))</f>
        <v>Facility</v>
      </c>
      <c r="J297" s="244" t="s">
        <v>3297</v>
      </c>
      <c r="K297" s="244" t="str">
        <f>IF(J297="","",VLOOKUP(J297,'Cost Categories'!$A$70:$B$85,2,FALSE))</f>
        <v>Mixed</v>
      </c>
      <c r="L297" s="244" t="s">
        <v>3323</v>
      </c>
      <c r="M297" s="244" t="str">
        <f>IF(L297="","",VLOOKUP(L297,'Cost Categories'!$A$112:$B$133,2,FALSE))</f>
        <v>Operational</v>
      </c>
      <c r="N297" s="244" t="s">
        <v>3368</v>
      </c>
      <c r="O297" s="245" t="s">
        <v>13</v>
      </c>
      <c r="P297" s="244" t="s">
        <v>3370</v>
      </c>
      <c r="Q297" s="253" t="s">
        <v>3372</v>
      </c>
      <c r="R297" s="253" t="s">
        <v>13</v>
      </c>
      <c r="S297" s="244" t="s">
        <v>111</v>
      </c>
      <c r="T297" s="244" t="s">
        <v>1822</v>
      </c>
      <c r="U297" s="244" t="s">
        <v>1087</v>
      </c>
      <c r="V297" s="244" t="s">
        <v>1309</v>
      </c>
      <c r="W297" s="244" t="s">
        <v>217</v>
      </c>
      <c r="X297" s="246">
        <v>3.99</v>
      </c>
      <c r="Y297" s="246" t="s">
        <v>6</v>
      </c>
      <c r="Z297" s="246" t="s">
        <v>6</v>
      </c>
      <c r="AA297" s="246" t="s">
        <v>6</v>
      </c>
      <c r="AB297" s="246" t="s">
        <v>6</v>
      </c>
      <c r="AC297" s="246" t="s">
        <v>6</v>
      </c>
      <c r="AD297" s="246" t="s">
        <v>6</v>
      </c>
      <c r="AE297" s="348">
        <v>1</v>
      </c>
      <c r="AF297" s="348" t="s">
        <v>20</v>
      </c>
      <c r="AG297" s="244" t="s">
        <v>6</v>
      </c>
      <c r="AI297" s="246" t="s">
        <v>6</v>
      </c>
      <c r="AJ297" s="257" t="s">
        <v>6</v>
      </c>
      <c r="AK297" s="246" t="s">
        <v>6</v>
      </c>
      <c r="AL297" s="246" t="s">
        <v>6</v>
      </c>
      <c r="AM297" s="246" t="s">
        <v>6</v>
      </c>
      <c r="AN297" s="265">
        <v>12923</v>
      </c>
      <c r="AO297" s="258">
        <v>24</v>
      </c>
      <c r="AP297" s="244" t="s">
        <v>1708</v>
      </c>
      <c r="AQ297" s="244" t="s">
        <v>184</v>
      </c>
      <c r="AR297" s="250" t="s">
        <v>6</v>
      </c>
      <c r="AS297" s="250" t="s">
        <v>6</v>
      </c>
      <c r="AT297" s="250" t="s">
        <v>184</v>
      </c>
      <c r="AU297" s="250" t="s">
        <v>184</v>
      </c>
      <c r="AV297" s="250" t="s">
        <v>1305</v>
      </c>
      <c r="AW297" s="250" t="s">
        <v>6</v>
      </c>
      <c r="AX297" s="250" t="s">
        <v>6</v>
      </c>
      <c r="AY297" s="250" t="s">
        <v>1826</v>
      </c>
      <c r="AZ297" s="250" t="s">
        <v>118</v>
      </c>
      <c r="BA297" s="250" t="s">
        <v>381</v>
      </c>
      <c r="BB297" s="250" t="s">
        <v>118</v>
      </c>
      <c r="BC297" s="250" t="s">
        <v>6</v>
      </c>
      <c r="BD297" s="250" t="s">
        <v>6</v>
      </c>
      <c r="BE297" s="250" t="s">
        <v>6</v>
      </c>
      <c r="BF297" s="250" t="s">
        <v>6</v>
      </c>
      <c r="BG297" s="250" t="s">
        <v>6</v>
      </c>
      <c r="BH297" s="250" t="s">
        <v>6</v>
      </c>
      <c r="BI297" s="250" t="s">
        <v>6</v>
      </c>
      <c r="BJ297" s="250" t="s">
        <v>6</v>
      </c>
      <c r="BK297" s="250" t="s">
        <v>6</v>
      </c>
      <c r="BL297" s="250" t="s">
        <v>6</v>
      </c>
      <c r="BM297" s="250" t="s">
        <v>40</v>
      </c>
      <c r="BN297" s="250" t="s">
        <v>119</v>
      </c>
      <c r="BO297" s="250" t="s">
        <v>13</v>
      </c>
      <c r="BP297" s="250" t="s">
        <v>13</v>
      </c>
      <c r="BQ297" s="250" t="s">
        <v>160</v>
      </c>
      <c r="BR297" s="250" t="s">
        <v>119</v>
      </c>
      <c r="BS297" s="250" t="s">
        <v>40</v>
      </c>
      <c r="BT297" s="250" t="s">
        <v>119</v>
      </c>
      <c r="BU297" s="262" t="s">
        <v>6</v>
      </c>
      <c r="BV297" s="250" t="s">
        <v>6</v>
      </c>
      <c r="BW297" s="250" t="s">
        <v>6</v>
      </c>
      <c r="BX297" s="250" t="s">
        <v>6</v>
      </c>
      <c r="BY297" s="250" t="s">
        <v>6</v>
      </c>
      <c r="BZ297" s="250" t="s">
        <v>6</v>
      </c>
      <c r="CA297" s="244" t="s">
        <v>184</v>
      </c>
      <c r="CB297" s="244" t="s">
        <v>907</v>
      </c>
      <c r="CC297" s="244" t="s">
        <v>908</v>
      </c>
      <c r="CD297" s="244" t="s">
        <v>118</v>
      </c>
    </row>
    <row r="298" spans="1:82" s="244" customFormat="1" ht="31" x14ac:dyDescent="0.35">
      <c r="A298" s="259" t="s">
        <v>1836</v>
      </c>
      <c r="B298" s="259" t="s">
        <v>2880</v>
      </c>
      <c r="C298" s="259" t="s">
        <v>1571</v>
      </c>
      <c r="D298" s="259" t="s">
        <v>358</v>
      </c>
      <c r="E298" s="256" t="s">
        <v>304</v>
      </c>
      <c r="F298" s="244" t="s">
        <v>2674</v>
      </c>
      <c r="G298" s="244" t="s">
        <v>1827</v>
      </c>
      <c r="H298" s="244" t="s">
        <v>3353</v>
      </c>
      <c r="I298" s="244" t="str">
        <f>IF(H298="","",VLOOKUP(H298,'Cost Categories'!$A$1:$B$66,2,FALSE))</f>
        <v>Personnel</v>
      </c>
      <c r="J298" s="244" t="s">
        <v>1757</v>
      </c>
      <c r="K298" s="244" t="str">
        <f>IF(J298="","",VLOOKUP(J298,'Cost Categories'!$A$70:$B$85,2,FALSE))</f>
        <v>Personnel</v>
      </c>
      <c r="L298" s="244" t="s">
        <v>3324</v>
      </c>
      <c r="M298" s="244" t="str">
        <f>IF(L298="","",VLOOKUP(L298,'Cost Categories'!$A$112:$B$133,2,FALSE))</f>
        <v>Operational</v>
      </c>
      <c r="N298" s="244" t="s">
        <v>3368</v>
      </c>
      <c r="O298" s="245" t="s">
        <v>13</v>
      </c>
      <c r="P298" s="244" t="s">
        <v>3369</v>
      </c>
      <c r="Q298" s="253" t="s">
        <v>3372</v>
      </c>
      <c r="R298" s="253" t="s">
        <v>13</v>
      </c>
      <c r="S298" s="244" t="s">
        <v>111</v>
      </c>
      <c r="T298" s="244" t="s">
        <v>1822</v>
      </c>
      <c r="U298" s="244" t="s">
        <v>1087</v>
      </c>
      <c r="V298" s="244" t="s">
        <v>1309</v>
      </c>
      <c r="W298" s="244" t="s">
        <v>217</v>
      </c>
      <c r="X298" s="246">
        <v>1.98</v>
      </c>
      <c r="Y298" s="246" t="s">
        <v>6</v>
      </c>
      <c r="Z298" s="246" t="s">
        <v>6</v>
      </c>
      <c r="AA298" s="246" t="s">
        <v>6</v>
      </c>
      <c r="AB298" s="246" t="s">
        <v>6</v>
      </c>
      <c r="AC298" s="246" t="s">
        <v>6</v>
      </c>
      <c r="AD298" s="246" t="s">
        <v>6</v>
      </c>
      <c r="AE298" s="348">
        <v>1</v>
      </c>
      <c r="AF298" s="348" t="s">
        <v>20</v>
      </c>
      <c r="AG298" s="244" t="s">
        <v>6</v>
      </c>
      <c r="AI298" s="246" t="s">
        <v>6</v>
      </c>
      <c r="AJ298" s="257" t="s">
        <v>6</v>
      </c>
      <c r="AK298" s="246" t="s">
        <v>6</v>
      </c>
      <c r="AL298" s="246" t="s">
        <v>6</v>
      </c>
      <c r="AM298" s="246" t="s">
        <v>6</v>
      </c>
      <c r="AN298" s="265">
        <v>12923</v>
      </c>
      <c r="AO298" s="258">
        <v>24</v>
      </c>
      <c r="AP298" s="244" t="s">
        <v>1708</v>
      </c>
      <c r="AQ298" s="244" t="s">
        <v>184</v>
      </c>
      <c r="AR298" s="250" t="s">
        <v>6</v>
      </c>
      <c r="AS298" s="250" t="s">
        <v>6</v>
      </c>
      <c r="AT298" s="250" t="s">
        <v>184</v>
      </c>
      <c r="AU298" s="250" t="s">
        <v>184</v>
      </c>
      <c r="AV298" s="250" t="s">
        <v>1305</v>
      </c>
      <c r="AW298" s="250" t="s">
        <v>6</v>
      </c>
      <c r="AX298" s="250" t="s">
        <v>6</v>
      </c>
      <c r="AY298" s="250" t="s">
        <v>1826</v>
      </c>
      <c r="AZ298" s="250" t="s">
        <v>118</v>
      </c>
      <c r="BA298" s="250" t="s">
        <v>381</v>
      </c>
      <c r="BB298" s="250" t="s">
        <v>118</v>
      </c>
      <c r="BC298" s="250" t="s">
        <v>6</v>
      </c>
      <c r="BD298" s="250" t="s">
        <v>6</v>
      </c>
      <c r="BE298" s="250" t="s">
        <v>6</v>
      </c>
      <c r="BF298" s="250" t="s">
        <v>6</v>
      </c>
      <c r="BG298" s="250" t="s">
        <v>6</v>
      </c>
      <c r="BH298" s="250" t="s">
        <v>6</v>
      </c>
      <c r="BI298" s="250" t="s">
        <v>6</v>
      </c>
      <c r="BJ298" s="250" t="s">
        <v>6</v>
      </c>
      <c r="BK298" s="250" t="s">
        <v>6</v>
      </c>
      <c r="BL298" s="250" t="s">
        <v>6</v>
      </c>
      <c r="BM298" s="250" t="s">
        <v>40</v>
      </c>
      <c r="BN298" s="250" t="s">
        <v>119</v>
      </c>
      <c r="BO298" s="250" t="s">
        <v>13</v>
      </c>
      <c r="BP298" s="250" t="s">
        <v>13</v>
      </c>
      <c r="BQ298" s="250" t="s">
        <v>160</v>
      </c>
      <c r="BR298" s="250" t="s">
        <v>119</v>
      </c>
      <c r="BS298" s="250" t="s">
        <v>40</v>
      </c>
      <c r="BT298" s="250" t="s">
        <v>119</v>
      </c>
      <c r="BU298" s="262" t="s">
        <v>6</v>
      </c>
      <c r="BV298" s="250" t="s">
        <v>6</v>
      </c>
      <c r="BW298" s="250" t="s">
        <v>6</v>
      </c>
      <c r="BX298" s="250" t="s">
        <v>6</v>
      </c>
      <c r="BY298" s="250" t="s">
        <v>6</v>
      </c>
      <c r="BZ298" s="250" t="s">
        <v>6</v>
      </c>
      <c r="CA298" s="244" t="s">
        <v>184</v>
      </c>
      <c r="CB298" s="244" t="s">
        <v>907</v>
      </c>
      <c r="CC298" s="244" t="s">
        <v>908</v>
      </c>
      <c r="CD298" s="244" t="s">
        <v>118</v>
      </c>
    </row>
    <row r="299" spans="1:82" s="244" customFormat="1" ht="31" x14ac:dyDescent="0.35">
      <c r="A299" s="259" t="s">
        <v>1836</v>
      </c>
      <c r="B299" s="259" t="s">
        <v>2880</v>
      </c>
      <c r="C299" s="259" t="s">
        <v>1573</v>
      </c>
      <c r="D299" s="259" t="s">
        <v>358</v>
      </c>
      <c r="E299" s="256" t="s">
        <v>304</v>
      </c>
      <c r="F299" s="244" t="s">
        <v>2674</v>
      </c>
      <c r="G299" s="244" t="s">
        <v>1815</v>
      </c>
      <c r="H299" s="244" t="s">
        <v>7</v>
      </c>
      <c r="I299" s="244" t="str">
        <f>IF(H299="","",VLOOKUP(H299,'Cost Categories'!$A$1:$B$66,2,FALSE))</f>
        <v>Recurring services</v>
      </c>
      <c r="J299" s="244" t="s">
        <v>1757</v>
      </c>
      <c r="K299" s="244" t="str">
        <f>IF(J299="","",VLOOKUP(J299,'Cost Categories'!$A$70:$B$85,2,FALSE))</f>
        <v>Personnel</v>
      </c>
      <c r="L299" s="244" t="s">
        <v>3322</v>
      </c>
      <c r="M299" s="244" t="str">
        <f>IF(L299="","",VLOOKUP(L299,'Cost Categories'!$A$112:$B$133,2,FALSE))</f>
        <v>Operational</v>
      </c>
      <c r="N299" s="244" t="s">
        <v>3368</v>
      </c>
      <c r="O299" s="245" t="s">
        <v>13</v>
      </c>
      <c r="P299" s="244" t="s">
        <v>3369</v>
      </c>
      <c r="Q299" s="253" t="s">
        <v>3372</v>
      </c>
      <c r="R299" s="253" t="s">
        <v>13</v>
      </c>
      <c r="S299" s="244" t="s">
        <v>111</v>
      </c>
      <c r="T299" s="244" t="s">
        <v>1822</v>
      </c>
      <c r="U299" s="244" t="s">
        <v>1087</v>
      </c>
      <c r="V299" s="244" t="s">
        <v>1309</v>
      </c>
      <c r="W299" s="244" t="s">
        <v>217</v>
      </c>
      <c r="X299" s="246">
        <v>0.95</v>
      </c>
      <c r="Y299" s="246" t="s">
        <v>6</v>
      </c>
      <c r="Z299" s="246" t="s">
        <v>6</v>
      </c>
      <c r="AA299" s="246" t="s">
        <v>6</v>
      </c>
      <c r="AB299" s="246" t="s">
        <v>6</v>
      </c>
      <c r="AC299" s="246" t="s">
        <v>6</v>
      </c>
      <c r="AD299" s="246" t="s">
        <v>6</v>
      </c>
      <c r="AE299" s="348">
        <v>1</v>
      </c>
      <c r="AF299" s="348" t="s">
        <v>20</v>
      </c>
      <c r="AG299" s="244" t="s">
        <v>6</v>
      </c>
      <c r="AI299" s="246" t="s">
        <v>6</v>
      </c>
      <c r="AJ299" s="257" t="s">
        <v>6</v>
      </c>
      <c r="AK299" s="246" t="s">
        <v>6</v>
      </c>
      <c r="AL299" s="246" t="s">
        <v>6</v>
      </c>
      <c r="AM299" s="246" t="s">
        <v>6</v>
      </c>
      <c r="AN299" s="265">
        <v>12923</v>
      </c>
      <c r="AO299" s="258">
        <v>24</v>
      </c>
      <c r="AP299" s="244" t="s">
        <v>1708</v>
      </c>
      <c r="AQ299" s="244" t="s">
        <v>184</v>
      </c>
      <c r="AR299" s="250" t="s">
        <v>6</v>
      </c>
      <c r="AS299" s="250" t="s">
        <v>6</v>
      </c>
      <c r="AT299" s="250" t="s">
        <v>184</v>
      </c>
      <c r="AU299" s="250" t="s">
        <v>184</v>
      </c>
      <c r="AV299" s="250" t="s">
        <v>1305</v>
      </c>
      <c r="AW299" s="250" t="s">
        <v>6</v>
      </c>
      <c r="AX299" s="250" t="s">
        <v>6</v>
      </c>
      <c r="AY299" s="250" t="s">
        <v>1826</v>
      </c>
      <c r="AZ299" s="250" t="s">
        <v>118</v>
      </c>
      <c r="BA299" s="250" t="s">
        <v>381</v>
      </c>
      <c r="BB299" s="250" t="s">
        <v>118</v>
      </c>
      <c r="BC299" s="250" t="s">
        <v>6</v>
      </c>
      <c r="BD299" s="250" t="s">
        <v>6</v>
      </c>
      <c r="BE299" s="250" t="s">
        <v>6</v>
      </c>
      <c r="BF299" s="250" t="s">
        <v>6</v>
      </c>
      <c r="BG299" s="250" t="s">
        <v>6</v>
      </c>
      <c r="BH299" s="250" t="s">
        <v>6</v>
      </c>
      <c r="BI299" s="250" t="s">
        <v>6</v>
      </c>
      <c r="BJ299" s="250" t="s">
        <v>6</v>
      </c>
      <c r="BK299" s="250" t="s">
        <v>6</v>
      </c>
      <c r="BL299" s="250" t="s">
        <v>6</v>
      </c>
      <c r="BM299" s="250" t="s">
        <v>40</v>
      </c>
      <c r="BN299" s="250" t="s">
        <v>119</v>
      </c>
      <c r="BO299" s="250" t="s">
        <v>13</v>
      </c>
      <c r="BP299" s="250" t="s">
        <v>13</v>
      </c>
      <c r="BQ299" s="250" t="s">
        <v>160</v>
      </c>
      <c r="BR299" s="250" t="s">
        <v>119</v>
      </c>
      <c r="BS299" s="250" t="s">
        <v>40</v>
      </c>
      <c r="BT299" s="250" t="s">
        <v>119</v>
      </c>
      <c r="BU299" s="262" t="s">
        <v>6</v>
      </c>
      <c r="BV299" s="250" t="s">
        <v>6</v>
      </c>
      <c r="BW299" s="250" t="s">
        <v>6</v>
      </c>
      <c r="BX299" s="250" t="s">
        <v>6</v>
      </c>
      <c r="BY299" s="250" t="s">
        <v>6</v>
      </c>
      <c r="BZ299" s="250" t="s">
        <v>6</v>
      </c>
      <c r="CA299" s="244" t="s">
        <v>184</v>
      </c>
      <c r="CB299" s="244" t="s">
        <v>907</v>
      </c>
      <c r="CC299" s="244" t="s">
        <v>908</v>
      </c>
      <c r="CD299" s="244" t="s">
        <v>118</v>
      </c>
    </row>
    <row r="300" spans="1:82" s="244" customFormat="1" ht="31" x14ac:dyDescent="0.35">
      <c r="A300" s="259" t="s">
        <v>1836</v>
      </c>
      <c r="B300" s="259" t="s">
        <v>2880</v>
      </c>
      <c r="C300" s="259" t="s">
        <v>1562</v>
      </c>
      <c r="D300" s="259" t="s">
        <v>1579</v>
      </c>
      <c r="E300" s="256" t="s">
        <v>304</v>
      </c>
      <c r="F300" s="244" t="s">
        <v>2674</v>
      </c>
      <c r="G300" s="244" t="s">
        <v>1837</v>
      </c>
      <c r="H300" s="244" t="s">
        <v>1578</v>
      </c>
      <c r="I300" s="244" t="str">
        <f>IF(H300="","",VLOOKUP(H300,'Cost Categories'!$A$1:$B$66,2,FALSE))</f>
        <v>Total</v>
      </c>
      <c r="J300" s="244" t="s">
        <v>3297</v>
      </c>
      <c r="K300" s="244" t="str">
        <f>IF(J300="","",VLOOKUP(J300,'Cost Categories'!$A$70:$B$85,2,FALSE))</f>
        <v>Mixed</v>
      </c>
      <c r="L300" s="244" t="s">
        <v>3297</v>
      </c>
      <c r="M300" s="244" t="str">
        <f>IF(L300="","",VLOOKUP(L300,'Cost Categories'!$A$112:$B$133,2,FALSE))</f>
        <v>Mixed</v>
      </c>
      <c r="N300" s="244" t="s">
        <v>3368</v>
      </c>
      <c r="O300" s="245" t="s">
        <v>13</v>
      </c>
      <c r="P300" s="244" t="s">
        <v>3416</v>
      </c>
      <c r="Q300" s="253" t="s">
        <v>3372</v>
      </c>
      <c r="R300" s="253" t="s">
        <v>13</v>
      </c>
      <c r="S300" s="244" t="s">
        <v>111</v>
      </c>
      <c r="T300" s="244" t="s">
        <v>1822</v>
      </c>
      <c r="U300" s="244" t="s">
        <v>1087</v>
      </c>
      <c r="V300" s="244" t="s">
        <v>1309</v>
      </c>
      <c r="W300" s="244" t="s">
        <v>217</v>
      </c>
      <c r="X300" s="246">
        <v>45.21</v>
      </c>
      <c r="Y300" s="246" t="s">
        <v>6</v>
      </c>
      <c r="Z300" s="246" t="s">
        <v>6</v>
      </c>
      <c r="AA300" s="246" t="s">
        <v>6</v>
      </c>
      <c r="AB300" s="246" t="s">
        <v>6</v>
      </c>
      <c r="AC300" s="246" t="s">
        <v>6</v>
      </c>
      <c r="AD300" s="246" t="s">
        <v>6</v>
      </c>
      <c r="AE300" s="348">
        <v>1</v>
      </c>
      <c r="AF300" s="348" t="s">
        <v>20</v>
      </c>
      <c r="AG300" s="244" t="s">
        <v>6</v>
      </c>
      <c r="AI300" s="246" t="s">
        <v>6</v>
      </c>
      <c r="AJ300" s="257" t="s">
        <v>6</v>
      </c>
      <c r="AK300" s="246" t="s">
        <v>6</v>
      </c>
      <c r="AL300" s="246" t="s">
        <v>6</v>
      </c>
      <c r="AM300" s="246" t="s">
        <v>6</v>
      </c>
      <c r="AN300" s="265">
        <v>12923</v>
      </c>
      <c r="AO300" s="258">
        <v>24</v>
      </c>
      <c r="AP300" s="244" t="s">
        <v>1708</v>
      </c>
      <c r="AQ300" s="244" t="s">
        <v>184</v>
      </c>
      <c r="AR300" s="250" t="s">
        <v>6</v>
      </c>
      <c r="AS300" s="250" t="s">
        <v>6</v>
      </c>
      <c r="AT300" s="250" t="s">
        <v>184</v>
      </c>
      <c r="AU300" s="250" t="s">
        <v>184</v>
      </c>
      <c r="AV300" s="250" t="s">
        <v>1305</v>
      </c>
      <c r="AW300" s="250" t="s">
        <v>6</v>
      </c>
      <c r="AX300" s="250" t="s">
        <v>6</v>
      </c>
      <c r="AY300" s="250" t="s">
        <v>13</v>
      </c>
      <c r="AZ300" s="250" t="s">
        <v>13</v>
      </c>
      <c r="BA300" s="250" t="s">
        <v>381</v>
      </c>
      <c r="BB300" s="250" t="s">
        <v>118</v>
      </c>
      <c r="BC300" s="250" t="s">
        <v>6</v>
      </c>
      <c r="BD300" s="250" t="s">
        <v>6</v>
      </c>
      <c r="BE300" s="250" t="s">
        <v>6</v>
      </c>
      <c r="BF300" s="250" t="s">
        <v>6</v>
      </c>
      <c r="BG300" s="250" t="s">
        <v>6</v>
      </c>
      <c r="BH300" s="250" t="s">
        <v>6</v>
      </c>
      <c r="BI300" s="250" t="s">
        <v>6</v>
      </c>
      <c r="BJ300" s="250" t="s">
        <v>6</v>
      </c>
      <c r="BK300" s="250" t="s">
        <v>6</v>
      </c>
      <c r="BL300" s="250" t="s">
        <v>6</v>
      </c>
      <c r="BM300" s="250" t="s">
        <v>40</v>
      </c>
      <c r="BN300" s="250" t="s">
        <v>119</v>
      </c>
      <c r="BO300" s="250" t="s">
        <v>13</v>
      </c>
      <c r="BP300" s="250" t="s">
        <v>13</v>
      </c>
      <c r="BQ300" s="250" t="s">
        <v>160</v>
      </c>
      <c r="BR300" s="250" t="s">
        <v>119</v>
      </c>
      <c r="BS300" s="250" t="s">
        <v>40</v>
      </c>
      <c r="BT300" s="250" t="s">
        <v>119</v>
      </c>
      <c r="BU300" s="262" t="s">
        <v>6</v>
      </c>
      <c r="BV300" s="250" t="s">
        <v>6</v>
      </c>
      <c r="BW300" s="250" t="s">
        <v>6</v>
      </c>
      <c r="BX300" s="250" t="s">
        <v>6</v>
      </c>
      <c r="BY300" s="250" t="s">
        <v>6</v>
      </c>
      <c r="BZ300" s="250" t="s">
        <v>6</v>
      </c>
      <c r="CA300" s="244" t="s">
        <v>184</v>
      </c>
      <c r="CB300" s="244" t="s">
        <v>907</v>
      </c>
      <c r="CC300" s="244" t="s">
        <v>908</v>
      </c>
      <c r="CD300" s="244" t="s">
        <v>118</v>
      </c>
    </row>
    <row r="301" spans="1:82" s="244" customFormat="1" ht="46.5" x14ac:dyDescent="0.35">
      <c r="A301" s="259" t="s">
        <v>1838</v>
      </c>
      <c r="B301" s="259" t="s">
        <v>2880</v>
      </c>
      <c r="C301" s="259" t="s">
        <v>1538</v>
      </c>
      <c r="D301" s="259" t="s">
        <v>1540</v>
      </c>
      <c r="E301" s="256" t="s">
        <v>304</v>
      </c>
      <c r="F301" s="244" t="s">
        <v>2674</v>
      </c>
      <c r="G301" s="244" t="s">
        <v>1821</v>
      </c>
      <c r="H301" s="244" t="s">
        <v>1623</v>
      </c>
      <c r="I301" s="244" t="str">
        <f>IF(H301="","",VLOOKUP(H301,'Cost Categories'!$A$1:$B$66,2,FALSE))</f>
        <v>Recurring goods</v>
      </c>
      <c r="J301" s="244" t="s">
        <v>3288</v>
      </c>
      <c r="K301" s="244" t="str">
        <f>IF(J301="","",VLOOKUP(J301,'Cost Categories'!$A$70:$B$85,2,FALSE))</f>
        <v>Recurrent - other</v>
      </c>
      <c r="L301" s="244" t="s">
        <v>3307</v>
      </c>
      <c r="M301" s="244" t="str">
        <f>IF(L301="","",VLOOKUP(L301,'Cost Categories'!$A$112:$B$133,2,FALSE))</f>
        <v>Primary service delivery</v>
      </c>
      <c r="N301" s="244" t="s">
        <v>3368</v>
      </c>
      <c r="O301" s="245" t="s">
        <v>1245</v>
      </c>
      <c r="P301" s="244" t="s">
        <v>3371</v>
      </c>
      <c r="Q301" s="253" t="s">
        <v>3372</v>
      </c>
      <c r="R301" s="253" t="s">
        <v>13</v>
      </c>
      <c r="S301" s="244" t="s">
        <v>111</v>
      </c>
      <c r="T301" s="244" t="s">
        <v>1822</v>
      </c>
      <c r="U301" s="244" t="s">
        <v>1087</v>
      </c>
      <c r="V301" s="244" t="s">
        <v>1309</v>
      </c>
      <c r="W301" s="244" t="s">
        <v>217</v>
      </c>
      <c r="X301" s="246">
        <v>16.7</v>
      </c>
      <c r="Y301" s="246" t="s">
        <v>6</v>
      </c>
      <c r="Z301" s="246" t="s">
        <v>6</v>
      </c>
      <c r="AA301" s="246" t="s">
        <v>6</v>
      </c>
      <c r="AB301" s="246" t="s">
        <v>6</v>
      </c>
      <c r="AC301" s="246" t="s">
        <v>6</v>
      </c>
      <c r="AD301" s="246" t="s">
        <v>6</v>
      </c>
      <c r="AE301" s="348">
        <v>1</v>
      </c>
      <c r="AF301" s="348" t="s">
        <v>20</v>
      </c>
      <c r="AG301" s="244" t="s">
        <v>6</v>
      </c>
      <c r="AI301" s="246" t="s">
        <v>6</v>
      </c>
      <c r="AJ301" s="257" t="s">
        <v>6</v>
      </c>
      <c r="AK301" s="246" t="s">
        <v>6</v>
      </c>
      <c r="AL301" s="246" t="s">
        <v>6</v>
      </c>
      <c r="AM301" s="246" t="s">
        <v>6</v>
      </c>
      <c r="AN301" s="265">
        <v>214</v>
      </c>
      <c r="AO301" s="258">
        <v>24</v>
      </c>
      <c r="AP301" s="244" t="s">
        <v>1708</v>
      </c>
      <c r="AQ301" s="244" t="s">
        <v>184</v>
      </c>
      <c r="AR301" s="250" t="s">
        <v>6</v>
      </c>
      <c r="AS301" s="250" t="s">
        <v>6</v>
      </c>
      <c r="AT301" s="250" t="s">
        <v>184</v>
      </c>
      <c r="AU301" s="250" t="s">
        <v>184</v>
      </c>
      <c r="AV301" s="250" t="s">
        <v>1305</v>
      </c>
      <c r="AW301" s="250" t="s">
        <v>6</v>
      </c>
      <c r="AX301" s="250" t="s">
        <v>6</v>
      </c>
      <c r="AY301" s="250" t="s">
        <v>6</v>
      </c>
      <c r="AZ301" s="250" t="s">
        <v>6</v>
      </c>
      <c r="BA301" s="250" t="s">
        <v>381</v>
      </c>
      <c r="BB301" s="250" t="s">
        <v>118</v>
      </c>
      <c r="BC301" s="250" t="s">
        <v>6</v>
      </c>
      <c r="BD301" s="250" t="s">
        <v>6</v>
      </c>
      <c r="BE301" s="250" t="s">
        <v>6</v>
      </c>
      <c r="BF301" s="250" t="s">
        <v>6</v>
      </c>
      <c r="BG301" s="250" t="s">
        <v>6</v>
      </c>
      <c r="BH301" s="250" t="s">
        <v>6</v>
      </c>
      <c r="BI301" s="250" t="s">
        <v>6</v>
      </c>
      <c r="BJ301" s="250" t="s">
        <v>6</v>
      </c>
      <c r="BK301" s="250" t="s">
        <v>6</v>
      </c>
      <c r="BL301" s="250" t="s">
        <v>6</v>
      </c>
      <c r="BM301" s="250" t="s">
        <v>40</v>
      </c>
      <c r="BN301" s="250" t="s">
        <v>119</v>
      </c>
      <c r="BO301" s="250" t="s">
        <v>13</v>
      </c>
      <c r="BP301" s="250" t="s">
        <v>13</v>
      </c>
      <c r="BQ301" s="250" t="s">
        <v>160</v>
      </c>
      <c r="BR301" s="250" t="s">
        <v>119</v>
      </c>
      <c r="BS301" s="250" t="s">
        <v>40</v>
      </c>
      <c r="BT301" s="250" t="s">
        <v>119</v>
      </c>
      <c r="BU301" s="262" t="s">
        <v>6</v>
      </c>
      <c r="BV301" s="250" t="s">
        <v>6</v>
      </c>
      <c r="BW301" s="250" t="s">
        <v>6</v>
      </c>
      <c r="BX301" s="250" t="s">
        <v>6</v>
      </c>
      <c r="BY301" s="250" t="s">
        <v>6</v>
      </c>
      <c r="BZ301" s="250" t="s">
        <v>6</v>
      </c>
      <c r="CA301" s="244" t="s">
        <v>184</v>
      </c>
      <c r="CB301" s="244" t="s">
        <v>907</v>
      </c>
      <c r="CC301" s="244" t="s">
        <v>908</v>
      </c>
      <c r="CD301" s="244" t="s">
        <v>118</v>
      </c>
    </row>
    <row r="302" spans="1:82" s="244" customFormat="1" ht="31" x14ac:dyDescent="0.35">
      <c r="A302" s="259" t="s">
        <v>1838</v>
      </c>
      <c r="B302" s="259" t="s">
        <v>2880</v>
      </c>
      <c r="C302" s="259" t="s">
        <v>1548</v>
      </c>
      <c r="D302" s="259" t="s">
        <v>1540</v>
      </c>
      <c r="E302" s="256" t="s">
        <v>304</v>
      </c>
      <c r="F302" s="244" t="s">
        <v>2674</v>
      </c>
      <c r="G302" s="244" t="s">
        <v>1817</v>
      </c>
      <c r="H302" s="244" t="s">
        <v>1317</v>
      </c>
      <c r="I302" s="244" t="str">
        <f>IF(H302="","",VLOOKUP(H302,'Cost Categories'!$A$1:$B$66,2,FALSE))</f>
        <v>Capital</v>
      </c>
      <c r="J302" s="244" t="s">
        <v>3276</v>
      </c>
      <c r="K302" s="244" t="str">
        <f>IF(J302="","",VLOOKUP(J302,'Cost Categories'!$A$70:$B$85,2,FALSE))</f>
        <v>Capital</v>
      </c>
      <c r="L302" s="244" t="s">
        <v>3307</v>
      </c>
      <c r="M302" s="244" t="str">
        <f>IF(L302="","",VLOOKUP(L302,'Cost Categories'!$A$112:$B$133,2,FALSE))</f>
        <v>Primary service delivery</v>
      </c>
      <c r="N302" s="244" t="s">
        <v>3368</v>
      </c>
      <c r="O302" s="245" t="s">
        <v>1245</v>
      </c>
      <c r="P302" s="244" t="s">
        <v>3369</v>
      </c>
      <c r="Q302" s="253" t="s">
        <v>3372</v>
      </c>
      <c r="R302" s="253" t="s">
        <v>13</v>
      </c>
      <c r="S302" s="244" t="s">
        <v>111</v>
      </c>
      <c r="T302" s="244" t="s">
        <v>1822</v>
      </c>
      <c r="U302" s="244" t="s">
        <v>1087</v>
      </c>
      <c r="V302" s="244" t="s">
        <v>1309</v>
      </c>
      <c r="W302" s="244" t="s">
        <v>217</v>
      </c>
      <c r="X302" s="246">
        <v>0.1</v>
      </c>
      <c r="Y302" s="246" t="s">
        <v>6</v>
      </c>
      <c r="Z302" s="246" t="s">
        <v>6</v>
      </c>
      <c r="AA302" s="246" t="s">
        <v>6</v>
      </c>
      <c r="AB302" s="246" t="s">
        <v>6</v>
      </c>
      <c r="AC302" s="246" t="s">
        <v>6</v>
      </c>
      <c r="AD302" s="246" t="s">
        <v>6</v>
      </c>
      <c r="AE302" s="348">
        <v>1</v>
      </c>
      <c r="AF302" s="348" t="s">
        <v>20</v>
      </c>
      <c r="AG302" s="244" t="s">
        <v>6</v>
      </c>
      <c r="AI302" s="246" t="s">
        <v>6</v>
      </c>
      <c r="AJ302" s="257" t="s">
        <v>6</v>
      </c>
      <c r="AK302" s="246" t="s">
        <v>6</v>
      </c>
      <c r="AL302" s="246" t="s">
        <v>6</v>
      </c>
      <c r="AM302" s="246" t="s">
        <v>6</v>
      </c>
      <c r="AN302" s="265">
        <v>214</v>
      </c>
      <c r="AO302" s="258">
        <v>24</v>
      </c>
      <c r="AP302" s="244" t="s">
        <v>1708</v>
      </c>
      <c r="AQ302" s="244" t="s">
        <v>184</v>
      </c>
      <c r="AR302" s="250" t="s">
        <v>6</v>
      </c>
      <c r="AS302" s="250" t="s">
        <v>6</v>
      </c>
      <c r="AT302" s="250" t="s">
        <v>184</v>
      </c>
      <c r="AU302" s="250" t="s">
        <v>184</v>
      </c>
      <c r="AV302" s="250" t="s">
        <v>1305</v>
      </c>
      <c r="AW302" s="250" t="s">
        <v>6</v>
      </c>
      <c r="AX302" s="250" t="s">
        <v>6</v>
      </c>
      <c r="AY302" s="250" t="s">
        <v>6</v>
      </c>
      <c r="AZ302" s="250" t="s">
        <v>6</v>
      </c>
      <c r="BA302" s="250" t="s">
        <v>381</v>
      </c>
      <c r="BB302" s="250" t="s">
        <v>118</v>
      </c>
      <c r="BC302" s="250" t="s">
        <v>6</v>
      </c>
      <c r="BD302" s="250" t="s">
        <v>6</v>
      </c>
      <c r="BE302" s="250" t="s">
        <v>6</v>
      </c>
      <c r="BF302" s="250" t="s">
        <v>6</v>
      </c>
      <c r="BG302" s="250" t="s">
        <v>6</v>
      </c>
      <c r="BH302" s="250" t="s">
        <v>6</v>
      </c>
      <c r="BI302" s="250" t="s">
        <v>6</v>
      </c>
      <c r="BJ302" s="250" t="s">
        <v>6</v>
      </c>
      <c r="BK302" s="250" t="s">
        <v>6</v>
      </c>
      <c r="BL302" s="250" t="s">
        <v>6</v>
      </c>
      <c r="BM302" s="250" t="s">
        <v>40</v>
      </c>
      <c r="BN302" s="250" t="s">
        <v>119</v>
      </c>
      <c r="BO302" s="250" t="s">
        <v>13</v>
      </c>
      <c r="BP302" s="250" t="s">
        <v>13</v>
      </c>
      <c r="BQ302" s="250" t="s">
        <v>160</v>
      </c>
      <c r="BR302" s="250" t="s">
        <v>119</v>
      </c>
      <c r="BS302" s="250" t="s">
        <v>40</v>
      </c>
      <c r="BT302" s="250" t="s">
        <v>119</v>
      </c>
      <c r="BU302" s="262" t="s">
        <v>6</v>
      </c>
      <c r="BV302" s="250" t="s">
        <v>6</v>
      </c>
      <c r="BW302" s="250" t="s">
        <v>6</v>
      </c>
      <c r="BX302" s="250" t="s">
        <v>6</v>
      </c>
      <c r="BY302" s="250" t="s">
        <v>6</v>
      </c>
      <c r="BZ302" s="250" t="s">
        <v>6</v>
      </c>
      <c r="CA302" s="244" t="s">
        <v>184</v>
      </c>
      <c r="CB302" s="244" t="s">
        <v>907</v>
      </c>
      <c r="CC302" s="244" t="s">
        <v>908</v>
      </c>
      <c r="CD302" s="244" t="s">
        <v>118</v>
      </c>
    </row>
    <row r="303" spans="1:82" s="244" customFormat="1" ht="31" x14ac:dyDescent="0.35">
      <c r="A303" s="259" t="s">
        <v>1838</v>
      </c>
      <c r="B303" s="259" t="s">
        <v>2880</v>
      </c>
      <c r="C303" s="259" t="s">
        <v>356</v>
      </c>
      <c r="D303" s="259" t="s">
        <v>1540</v>
      </c>
      <c r="E303" s="256" t="s">
        <v>304</v>
      </c>
      <c r="F303" s="244" t="s">
        <v>2674</v>
      </c>
      <c r="G303" s="244" t="s">
        <v>1824</v>
      </c>
      <c r="H303" s="244" t="s">
        <v>3351</v>
      </c>
      <c r="I303" s="244" t="str">
        <f>IF(H303="","",VLOOKUP(H303,'Cost Categories'!$A$1:$B$66,2,FALSE))</f>
        <v>Personnel</v>
      </c>
      <c r="J303" s="244" t="s">
        <v>3271</v>
      </c>
      <c r="K303" s="244" t="str">
        <f>IF(J303="","",VLOOKUP(J303,'Cost Categories'!$A$70:$B$85,2,FALSE))</f>
        <v>Personnel</v>
      </c>
      <c r="L303" s="244" t="s">
        <v>3307</v>
      </c>
      <c r="M303" s="244" t="str">
        <f>IF(L303="","",VLOOKUP(L303,'Cost Categories'!$A$112:$B$133,2,FALSE))</f>
        <v>Primary service delivery</v>
      </c>
      <c r="N303" s="244" t="s">
        <v>3368</v>
      </c>
      <c r="O303" s="245" t="s">
        <v>13</v>
      </c>
      <c r="P303" s="244" t="s">
        <v>3369</v>
      </c>
      <c r="Q303" s="253" t="s">
        <v>3372</v>
      </c>
      <c r="R303" s="253" t="s">
        <v>13</v>
      </c>
      <c r="S303" s="244" t="s">
        <v>111</v>
      </c>
      <c r="T303" s="244" t="s">
        <v>1822</v>
      </c>
      <c r="U303" s="244" t="s">
        <v>1087</v>
      </c>
      <c r="V303" s="244" t="s">
        <v>1309</v>
      </c>
      <c r="W303" s="244" t="s">
        <v>217</v>
      </c>
      <c r="X303" s="246">
        <v>10.8</v>
      </c>
      <c r="Y303" s="246" t="s">
        <v>6</v>
      </c>
      <c r="Z303" s="246" t="s">
        <v>6</v>
      </c>
      <c r="AA303" s="246" t="s">
        <v>6</v>
      </c>
      <c r="AB303" s="246" t="s">
        <v>6</v>
      </c>
      <c r="AC303" s="246" t="s">
        <v>6</v>
      </c>
      <c r="AD303" s="246" t="s">
        <v>6</v>
      </c>
      <c r="AE303" s="348">
        <v>1</v>
      </c>
      <c r="AF303" s="348" t="s">
        <v>20</v>
      </c>
      <c r="AG303" s="244" t="s">
        <v>6</v>
      </c>
      <c r="AI303" s="246" t="s">
        <v>6</v>
      </c>
      <c r="AJ303" s="257" t="s">
        <v>6</v>
      </c>
      <c r="AK303" s="246" t="s">
        <v>6</v>
      </c>
      <c r="AL303" s="246" t="s">
        <v>6</v>
      </c>
      <c r="AM303" s="246" t="s">
        <v>6</v>
      </c>
      <c r="AN303" s="265">
        <v>214</v>
      </c>
      <c r="AO303" s="258">
        <v>24</v>
      </c>
      <c r="AP303" s="244" t="s">
        <v>1708</v>
      </c>
      <c r="AQ303" s="244" t="s">
        <v>184</v>
      </c>
      <c r="AR303" s="250" t="s">
        <v>1832</v>
      </c>
      <c r="AS303" s="250" t="s">
        <v>118</v>
      </c>
      <c r="AT303" s="250" t="s">
        <v>184</v>
      </c>
      <c r="AU303" s="250" t="s">
        <v>184</v>
      </c>
      <c r="AV303" s="250" t="s">
        <v>1305</v>
      </c>
      <c r="AW303" s="250" t="s">
        <v>6</v>
      </c>
      <c r="AX303" s="250" t="s">
        <v>6</v>
      </c>
      <c r="AY303" s="250" t="s">
        <v>6</v>
      </c>
      <c r="AZ303" s="250" t="s">
        <v>6</v>
      </c>
      <c r="BA303" s="250" t="s">
        <v>381</v>
      </c>
      <c r="BB303" s="250" t="s">
        <v>118</v>
      </c>
      <c r="BC303" s="250" t="s">
        <v>6</v>
      </c>
      <c r="BD303" s="250" t="s">
        <v>6</v>
      </c>
      <c r="BE303" s="250" t="s">
        <v>6</v>
      </c>
      <c r="BF303" s="250" t="s">
        <v>6</v>
      </c>
      <c r="BG303" s="250" t="s">
        <v>6</v>
      </c>
      <c r="BH303" s="250" t="s">
        <v>6</v>
      </c>
      <c r="BI303" s="250" t="s">
        <v>6</v>
      </c>
      <c r="BJ303" s="250" t="s">
        <v>6</v>
      </c>
      <c r="BK303" s="250" t="s">
        <v>6</v>
      </c>
      <c r="BL303" s="250" t="s">
        <v>6</v>
      </c>
      <c r="BM303" s="250" t="s">
        <v>40</v>
      </c>
      <c r="BN303" s="250" t="s">
        <v>119</v>
      </c>
      <c r="BO303" s="250" t="s">
        <v>13</v>
      </c>
      <c r="BP303" s="250" t="s">
        <v>13</v>
      </c>
      <c r="BQ303" s="250" t="s">
        <v>160</v>
      </c>
      <c r="BR303" s="250" t="s">
        <v>119</v>
      </c>
      <c r="BS303" s="250" t="s">
        <v>40</v>
      </c>
      <c r="BT303" s="250" t="s">
        <v>119</v>
      </c>
      <c r="BU303" s="262" t="s">
        <v>6</v>
      </c>
      <c r="BV303" s="250" t="s">
        <v>6</v>
      </c>
      <c r="BW303" s="250" t="s">
        <v>6</v>
      </c>
      <c r="BX303" s="250" t="s">
        <v>6</v>
      </c>
      <c r="BY303" s="250" t="s">
        <v>6</v>
      </c>
      <c r="BZ303" s="250" t="s">
        <v>6</v>
      </c>
      <c r="CA303" s="244" t="s">
        <v>184</v>
      </c>
      <c r="CB303" s="244" t="s">
        <v>907</v>
      </c>
      <c r="CC303" s="244" t="s">
        <v>908</v>
      </c>
      <c r="CD303" s="244" t="s">
        <v>118</v>
      </c>
    </row>
    <row r="304" spans="1:82" s="244" customFormat="1" ht="31" x14ac:dyDescent="0.35">
      <c r="A304" s="259" t="s">
        <v>1838</v>
      </c>
      <c r="B304" s="259" t="s">
        <v>2880</v>
      </c>
      <c r="C304" s="259" t="s">
        <v>1555</v>
      </c>
      <c r="D304" s="259" t="s">
        <v>1540</v>
      </c>
      <c r="E304" s="256" t="s">
        <v>304</v>
      </c>
      <c r="F304" s="244" t="s">
        <v>2674</v>
      </c>
      <c r="G304" s="244" t="s">
        <v>1825</v>
      </c>
      <c r="H304" s="244" t="s">
        <v>3</v>
      </c>
      <c r="I304" s="244" t="str">
        <f>IF(H304="","",VLOOKUP(H304,'Cost Categories'!$A$1:$B$66,2,FALSE))</f>
        <v>Recurring services</v>
      </c>
      <c r="J304" s="244" t="s">
        <v>3297</v>
      </c>
      <c r="K304" s="244" t="str">
        <f>IF(J304="","",VLOOKUP(J304,'Cost Categories'!$A$70:$B$85,2,FALSE))</f>
        <v>Mixed</v>
      </c>
      <c r="L304" s="244" t="s">
        <v>1597</v>
      </c>
      <c r="M304" s="244" t="str">
        <f>IF(L304="","",VLOOKUP(L304,'Cost Categories'!$A$112:$B$133,2,FALSE))</f>
        <v>Operational</v>
      </c>
      <c r="N304" s="244" t="s">
        <v>3368</v>
      </c>
      <c r="O304" s="245" t="s">
        <v>13</v>
      </c>
      <c r="P304" s="244" t="s">
        <v>3369</v>
      </c>
      <c r="Q304" s="253" t="s">
        <v>3372</v>
      </c>
      <c r="R304" s="253" t="s">
        <v>13</v>
      </c>
      <c r="S304" s="244" t="s">
        <v>111</v>
      </c>
      <c r="T304" s="244" t="s">
        <v>1822</v>
      </c>
      <c r="U304" s="244" t="s">
        <v>1087</v>
      </c>
      <c r="V304" s="244" t="s">
        <v>1309</v>
      </c>
      <c r="W304" s="244" t="s">
        <v>217</v>
      </c>
      <c r="X304" s="246">
        <v>62.42</v>
      </c>
      <c r="Y304" s="246" t="s">
        <v>6</v>
      </c>
      <c r="Z304" s="246" t="s">
        <v>6</v>
      </c>
      <c r="AA304" s="246" t="s">
        <v>6</v>
      </c>
      <c r="AB304" s="246" t="s">
        <v>6</v>
      </c>
      <c r="AC304" s="246" t="s">
        <v>6</v>
      </c>
      <c r="AD304" s="246" t="s">
        <v>6</v>
      </c>
      <c r="AE304" s="348">
        <v>1</v>
      </c>
      <c r="AF304" s="348" t="s">
        <v>20</v>
      </c>
      <c r="AG304" s="244" t="s">
        <v>6</v>
      </c>
      <c r="AI304" s="246" t="s">
        <v>6</v>
      </c>
      <c r="AJ304" s="257" t="s">
        <v>6</v>
      </c>
      <c r="AK304" s="246" t="s">
        <v>6</v>
      </c>
      <c r="AL304" s="246" t="s">
        <v>6</v>
      </c>
      <c r="AM304" s="246" t="s">
        <v>6</v>
      </c>
      <c r="AN304" s="265">
        <v>214</v>
      </c>
      <c r="AO304" s="258">
        <v>24</v>
      </c>
      <c r="AP304" s="244" t="s">
        <v>1708</v>
      </c>
      <c r="AQ304" s="244" t="s">
        <v>184</v>
      </c>
      <c r="AR304" s="250" t="s">
        <v>6</v>
      </c>
      <c r="AS304" s="250" t="s">
        <v>6</v>
      </c>
      <c r="AT304" s="250" t="s">
        <v>184</v>
      </c>
      <c r="AU304" s="250" t="s">
        <v>184</v>
      </c>
      <c r="AV304" s="250" t="s">
        <v>1305</v>
      </c>
      <c r="AW304" s="250" t="s">
        <v>6</v>
      </c>
      <c r="AX304" s="250" t="s">
        <v>6</v>
      </c>
      <c r="AY304" s="250" t="s">
        <v>6</v>
      </c>
      <c r="AZ304" s="250" t="s">
        <v>6</v>
      </c>
      <c r="BA304" s="250" t="s">
        <v>381</v>
      </c>
      <c r="BB304" s="250" t="s">
        <v>118</v>
      </c>
      <c r="BC304" s="250" t="s">
        <v>6</v>
      </c>
      <c r="BD304" s="250" t="s">
        <v>6</v>
      </c>
      <c r="BE304" s="250" t="s">
        <v>6</v>
      </c>
      <c r="BF304" s="250" t="s">
        <v>6</v>
      </c>
      <c r="BG304" s="250" t="s">
        <v>6</v>
      </c>
      <c r="BH304" s="250" t="s">
        <v>6</v>
      </c>
      <c r="BI304" s="250" t="s">
        <v>6</v>
      </c>
      <c r="BJ304" s="250" t="s">
        <v>6</v>
      </c>
      <c r="BK304" s="250" t="s">
        <v>6</v>
      </c>
      <c r="BL304" s="250" t="s">
        <v>6</v>
      </c>
      <c r="BM304" s="250" t="s">
        <v>40</v>
      </c>
      <c r="BN304" s="250" t="s">
        <v>119</v>
      </c>
      <c r="BO304" s="250" t="s">
        <v>13</v>
      </c>
      <c r="BP304" s="250" t="s">
        <v>13</v>
      </c>
      <c r="BQ304" s="250" t="s">
        <v>160</v>
      </c>
      <c r="BR304" s="250" t="s">
        <v>119</v>
      </c>
      <c r="BS304" s="250" t="s">
        <v>40</v>
      </c>
      <c r="BT304" s="250" t="s">
        <v>119</v>
      </c>
      <c r="BU304" s="262" t="s">
        <v>6</v>
      </c>
      <c r="BV304" s="250" t="s">
        <v>6</v>
      </c>
      <c r="BW304" s="250" t="s">
        <v>6</v>
      </c>
      <c r="BX304" s="250" t="s">
        <v>6</v>
      </c>
      <c r="BY304" s="250" t="s">
        <v>6</v>
      </c>
      <c r="BZ304" s="250" t="s">
        <v>6</v>
      </c>
      <c r="CA304" s="244" t="s">
        <v>184</v>
      </c>
      <c r="CB304" s="244" t="s">
        <v>907</v>
      </c>
      <c r="CC304" s="244" t="s">
        <v>908</v>
      </c>
      <c r="CD304" s="244" t="s">
        <v>118</v>
      </c>
    </row>
    <row r="305" spans="1:82" s="244" customFormat="1" ht="62" x14ac:dyDescent="0.35">
      <c r="A305" s="259" t="s">
        <v>1838</v>
      </c>
      <c r="B305" s="259" t="s">
        <v>2880</v>
      </c>
      <c r="C305" s="259" t="s">
        <v>1561</v>
      </c>
      <c r="D305" s="259" t="s">
        <v>358</v>
      </c>
      <c r="E305" s="256" t="s">
        <v>304</v>
      </c>
      <c r="F305" s="244" t="s">
        <v>2674</v>
      </c>
      <c r="G305" s="244" t="s">
        <v>1819</v>
      </c>
      <c r="H305" s="244" t="s">
        <v>3350</v>
      </c>
      <c r="I305" s="244" t="str">
        <f>IF(H305="","",VLOOKUP(H305,'Cost Categories'!$A$1:$B$66,2,FALSE))</f>
        <v>Capital</v>
      </c>
      <c r="J305" s="244" t="s">
        <v>3411</v>
      </c>
      <c r="K305" s="244" t="str">
        <f>IF(J305="","",VLOOKUP(J305,'Cost Categories'!$A$70:$B$85,2,FALSE))</f>
        <v>Capital</v>
      </c>
      <c r="L305" s="244" t="s">
        <v>3324</v>
      </c>
      <c r="M305" s="244" t="str">
        <f>IF(L305="","",VLOOKUP(L305,'Cost Categories'!$A$112:$B$133,2,FALSE))</f>
        <v>Operational</v>
      </c>
      <c r="N305" s="244" t="s">
        <v>3368</v>
      </c>
      <c r="O305" s="245" t="s">
        <v>1245</v>
      </c>
      <c r="P305" s="244" t="s">
        <v>3370</v>
      </c>
      <c r="Q305" s="253" t="s">
        <v>3372</v>
      </c>
      <c r="R305" s="253" t="s">
        <v>13</v>
      </c>
      <c r="S305" s="244" t="s">
        <v>111</v>
      </c>
      <c r="T305" s="244" t="s">
        <v>1822</v>
      </c>
      <c r="U305" s="244" t="s">
        <v>1087</v>
      </c>
      <c r="V305" s="244" t="s">
        <v>1309</v>
      </c>
      <c r="W305" s="244" t="s">
        <v>217</v>
      </c>
      <c r="X305" s="246">
        <v>2.66</v>
      </c>
      <c r="Y305" s="246" t="s">
        <v>6</v>
      </c>
      <c r="Z305" s="246" t="s">
        <v>6</v>
      </c>
      <c r="AA305" s="246" t="s">
        <v>6</v>
      </c>
      <c r="AB305" s="246" t="s">
        <v>6</v>
      </c>
      <c r="AC305" s="246" t="s">
        <v>6</v>
      </c>
      <c r="AD305" s="246" t="s">
        <v>6</v>
      </c>
      <c r="AE305" s="348">
        <v>1</v>
      </c>
      <c r="AF305" s="348" t="s">
        <v>20</v>
      </c>
      <c r="AG305" s="244" t="s">
        <v>6</v>
      </c>
      <c r="AI305" s="246" t="s">
        <v>6</v>
      </c>
      <c r="AJ305" s="257" t="s">
        <v>6</v>
      </c>
      <c r="AK305" s="246" t="s">
        <v>6</v>
      </c>
      <c r="AL305" s="246" t="s">
        <v>6</v>
      </c>
      <c r="AM305" s="246" t="s">
        <v>6</v>
      </c>
      <c r="AN305" s="265">
        <v>214</v>
      </c>
      <c r="AO305" s="258">
        <v>24</v>
      </c>
      <c r="AP305" s="244" t="s">
        <v>1708</v>
      </c>
      <c r="AQ305" s="244" t="s">
        <v>184</v>
      </c>
      <c r="AR305" s="250" t="s">
        <v>6</v>
      </c>
      <c r="AS305" s="250" t="s">
        <v>6</v>
      </c>
      <c r="AT305" s="250" t="s">
        <v>184</v>
      </c>
      <c r="AU305" s="250" t="s">
        <v>184</v>
      </c>
      <c r="AV305" s="250" t="s">
        <v>1305</v>
      </c>
      <c r="AW305" s="250" t="s">
        <v>6</v>
      </c>
      <c r="AX305" s="250" t="s">
        <v>6</v>
      </c>
      <c r="AY305" s="250" t="s">
        <v>1826</v>
      </c>
      <c r="AZ305" s="250" t="s">
        <v>118</v>
      </c>
      <c r="BA305" s="250" t="s">
        <v>381</v>
      </c>
      <c r="BB305" s="250" t="s">
        <v>118</v>
      </c>
      <c r="BC305" s="250" t="s">
        <v>6</v>
      </c>
      <c r="BD305" s="250" t="s">
        <v>6</v>
      </c>
      <c r="BE305" s="250" t="s">
        <v>6</v>
      </c>
      <c r="BF305" s="250" t="s">
        <v>6</v>
      </c>
      <c r="BG305" s="250" t="s">
        <v>6</v>
      </c>
      <c r="BH305" s="250" t="s">
        <v>6</v>
      </c>
      <c r="BI305" s="250" t="s">
        <v>6</v>
      </c>
      <c r="BJ305" s="250" t="s">
        <v>6</v>
      </c>
      <c r="BK305" s="250" t="s">
        <v>6</v>
      </c>
      <c r="BL305" s="250" t="s">
        <v>6</v>
      </c>
      <c r="BM305" s="250" t="s">
        <v>40</v>
      </c>
      <c r="BN305" s="250" t="s">
        <v>119</v>
      </c>
      <c r="BO305" s="250" t="s">
        <v>13</v>
      </c>
      <c r="BP305" s="250" t="s">
        <v>13</v>
      </c>
      <c r="BQ305" s="250" t="s">
        <v>160</v>
      </c>
      <c r="BR305" s="250" t="s">
        <v>119</v>
      </c>
      <c r="BS305" s="250" t="s">
        <v>40</v>
      </c>
      <c r="BT305" s="250" t="s">
        <v>119</v>
      </c>
      <c r="BU305" s="262" t="s">
        <v>6</v>
      </c>
      <c r="BV305" s="250" t="s">
        <v>6</v>
      </c>
      <c r="BW305" s="250" t="s">
        <v>6</v>
      </c>
      <c r="BX305" s="250" t="s">
        <v>6</v>
      </c>
      <c r="BY305" s="250" t="s">
        <v>6</v>
      </c>
      <c r="BZ305" s="250" t="s">
        <v>6</v>
      </c>
      <c r="CA305" s="244" t="s">
        <v>184</v>
      </c>
      <c r="CB305" s="244" t="s">
        <v>907</v>
      </c>
      <c r="CC305" s="244" t="s">
        <v>908</v>
      </c>
      <c r="CD305" s="244" t="s">
        <v>118</v>
      </c>
    </row>
    <row r="306" spans="1:82" s="244" customFormat="1" ht="62" x14ac:dyDescent="0.35">
      <c r="A306" s="259" t="s">
        <v>1838</v>
      </c>
      <c r="B306" s="259" t="s">
        <v>2880</v>
      </c>
      <c r="C306" s="259" t="s">
        <v>1567</v>
      </c>
      <c r="D306" s="259" t="s">
        <v>358</v>
      </c>
      <c r="E306" s="256" t="s">
        <v>304</v>
      </c>
      <c r="F306" s="244" t="s">
        <v>2674</v>
      </c>
      <c r="G306" s="244" t="s">
        <v>1811</v>
      </c>
      <c r="H306" s="244" t="s">
        <v>1632</v>
      </c>
      <c r="I306" s="244" t="str">
        <f>IF(H306="","",VLOOKUP(H306,'Cost Categories'!$A$1:$B$66,2,FALSE))</f>
        <v>Facility</v>
      </c>
      <c r="J306" s="244" t="s">
        <v>3297</v>
      </c>
      <c r="K306" s="244" t="str">
        <f>IF(J306="","",VLOOKUP(J306,'Cost Categories'!$A$70:$B$85,2,FALSE))</f>
        <v>Mixed</v>
      </c>
      <c r="L306" s="244" t="s">
        <v>3323</v>
      </c>
      <c r="M306" s="244" t="str">
        <f>IF(L306="","",VLOOKUP(L306,'Cost Categories'!$A$112:$B$133,2,FALSE))</f>
        <v>Operational</v>
      </c>
      <c r="N306" s="244" t="s">
        <v>3368</v>
      </c>
      <c r="O306" s="245" t="s">
        <v>13</v>
      </c>
      <c r="P306" s="244" t="s">
        <v>3370</v>
      </c>
      <c r="Q306" s="253" t="s">
        <v>3372</v>
      </c>
      <c r="R306" s="253" t="s">
        <v>13</v>
      </c>
      <c r="S306" s="244" t="s">
        <v>111</v>
      </c>
      <c r="T306" s="244" t="s">
        <v>1822</v>
      </c>
      <c r="U306" s="244" t="s">
        <v>1087</v>
      </c>
      <c r="V306" s="244" t="s">
        <v>1309</v>
      </c>
      <c r="W306" s="244" t="s">
        <v>217</v>
      </c>
      <c r="X306" s="246">
        <v>0.17</v>
      </c>
      <c r="Y306" s="246" t="s">
        <v>6</v>
      </c>
      <c r="Z306" s="246" t="s">
        <v>6</v>
      </c>
      <c r="AA306" s="246" t="s">
        <v>6</v>
      </c>
      <c r="AB306" s="246" t="s">
        <v>6</v>
      </c>
      <c r="AC306" s="246" t="s">
        <v>6</v>
      </c>
      <c r="AD306" s="246" t="s">
        <v>6</v>
      </c>
      <c r="AE306" s="348">
        <v>1</v>
      </c>
      <c r="AF306" s="348" t="s">
        <v>20</v>
      </c>
      <c r="AG306" s="244" t="s">
        <v>6</v>
      </c>
      <c r="AI306" s="246" t="s">
        <v>6</v>
      </c>
      <c r="AJ306" s="257" t="s">
        <v>6</v>
      </c>
      <c r="AK306" s="246" t="s">
        <v>6</v>
      </c>
      <c r="AL306" s="246" t="s">
        <v>6</v>
      </c>
      <c r="AM306" s="246" t="s">
        <v>6</v>
      </c>
      <c r="AN306" s="265">
        <v>214</v>
      </c>
      <c r="AO306" s="258">
        <v>24</v>
      </c>
      <c r="AP306" s="244" t="s">
        <v>1708</v>
      </c>
      <c r="AQ306" s="244" t="s">
        <v>184</v>
      </c>
      <c r="AR306" s="250" t="s">
        <v>6</v>
      </c>
      <c r="AS306" s="250" t="s">
        <v>6</v>
      </c>
      <c r="AT306" s="250" t="s">
        <v>184</v>
      </c>
      <c r="AU306" s="250" t="s">
        <v>184</v>
      </c>
      <c r="AV306" s="250" t="s">
        <v>1305</v>
      </c>
      <c r="AW306" s="250" t="s">
        <v>6</v>
      </c>
      <c r="AX306" s="250" t="s">
        <v>6</v>
      </c>
      <c r="AY306" s="250" t="s">
        <v>1826</v>
      </c>
      <c r="AZ306" s="250" t="s">
        <v>118</v>
      </c>
      <c r="BA306" s="250" t="s">
        <v>381</v>
      </c>
      <c r="BB306" s="250" t="s">
        <v>118</v>
      </c>
      <c r="BC306" s="250" t="s">
        <v>6</v>
      </c>
      <c r="BD306" s="250" t="s">
        <v>6</v>
      </c>
      <c r="BE306" s="250" t="s">
        <v>6</v>
      </c>
      <c r="BF306" s="250" t="s">
        <v>6</v>
      </c>
      <c r="BG306" s="250" t="s">
        <v>6</v>
      </c>
      <c r="BH306" s="250" t="s">
        <v>6</v>
      </c>
      <c r="BI306" s="250" t="s">
        <v>6</v>
      </c>
      <c r="BJ306" s="250" t="s">
        <v>6</v>
      </c>
      <c r="BK306" s="250" t="s">
        <v>6</v>
      </c>
      <c r="BL306" s="250" t="s">
        <v>6</v>
      </c>
      <c r="BM306" s="250" t="s">
        <v>40</v>
      </c>
      <c r="BN306" s="250" t="s">
        <v>119</v>
      </c>
      <c r="BO306" s="250" t="s">
        <v>13</v>
      </c>
      <c r="BP306" s="250" t="s">
        <v>13</v>
      </c>
      <c r="BQ306" s="250" t="s">
        <v>160</v>
      </c>
      <c r="BR306" s="250" t="s">
        <v>119</v>
      </c>
      <c r="BS306" s="250" t="s">
        <v>40</v>
      </c>
      <c r="BT306" s="250" t="s">
        <v>119</v>
      </c>
      <c r="BU306" s="262" t="s">
        <v>6</v>
      </c>
      <c r="BV306" s="250" t="s">
        <v>6</v>
      </c>
      <c r="BW306" s="250" t="s">
        <v>6</v>
      </c>
      <c r="BX306" s="250" t="s">
        <v>6</v>
      </c>
      <c r="BY306" s="250" t="s">
        <v>6</v>
      </c>
      <c r="BZ306" s="250" t="s">
        <v>6</v>
      </c>
      <c r="CA306" s="244" t="s">
        <v>184</v>
      </c>
      <c r="CB306" s="244" t="s">
        <v>907</v>
      </c>
      <c r="CC306" s="244" t="s">
        <v>908</v>
      </c>
      <c r="CD306" s="244" t="s">
        <v>118</v>
      </c>
    </row>
    <row r="307" spans="1:82" s="244" customFormat="1" ht="31" x14ac:dyDescent="0.35">
      <c r="A307" s="259" t="s">
        <v>1838</v>
      </c>
      <c r="B307" s="259" t="s">
        <v>2880</v>
      </c>
      <c r="C307" s="259" t="s">
        <v>1571</v>
      </c>
      <c r="D307" s="259" t="s">
        <v>358</v>
      </c>
      <c r="E307" s="256" t="s">
        <v>304</v>
      </c>
      <c r="F307" s="244" t="s">
        <v>2674</v>
      </c>
      <c r="G307" s="244" t="s">
        <v>1827</v>
      </c>
      <c r="H307" s="244" t="s">
        <v>3353</v>
      </c>
      <c r="I307" s="244" t="str">
        <f>IF(H307="","",VLOOKUP(H307,'Cost Categories'!$A$1:$B$66,2,FALSE))</f>
        <v>Personnel</v>
      </c>
      <c r="J307" s="244" t="s">
        <v>1757</v>
      </c>
      <c r="K307" s="244" t="str">
        <f>IF(J307="","",VLOOKUP(J307,'Cost Categories'!$A$70:$B$85,2,FALSE))</f>
        <v>Personnel</v>
      </c>
      <c r="L307" s="244" t="s">
        <v>3324</v>
      </c>
      <c r="M307" s="244" t="str">
        <f>IF(L307="","",VLOOKUP(L307,'Cost Categories'!$A$112:$B$133,2,FALSE))</f>
        <v>Operational</v>
      </c>
      <c r="N307" s="244" t="s">
        <v>3368</v>
      </c>
      <c r="O307" s="245" t="s">
        <v>13</v>
      </c>
      <c r="P307" s="244" t="s">
        <v>3369</v>
      </c>
      <c r="Q307" s="253" t="s">
        <v>3372</v>
      </c>
      <c r="R307" s="253" t="s">
        <v>13</v>
      </c>
      <c r="S307" s="244" t="s">
        <v>111</v>
      </c>
      <c r="T307" s="244" t="s">
        <v>1822</v>
      </c>
      <c r="U307" s="244" t="s">
        <v>1087</v>
      </c>
      <c r="V307" s="244" t="s">
        <v>1309</v>
      </c>
      <c r="W307" s="244" t="s">
        <v>217</v>
      </c>
      <c r="X307" s="246">
        <v>0.18</v>
      </c>
      <c r="Y307" s="246" t="s">
        <v>6</v>
      </c>
      <c r="Z307" s="246" t="s">
        <v>6</v>
      </c>
      <c r="AA307" s="246" t="s">
        <v>6</v>
      </c>
      <c r="AB307" s="246" t="s">
        <v>6</v>
      </c>
      <c r="AC307" s="246" t="s">
        <v>6</v>
      </c>
      <c r="AD307" s="246" t="s">
        <v>6</v>
      </c>
      <c r="AE307" s="348">
        <v>1</v>
      </c>
      <c r="AF307" s="348" t="s">
        <v>20</v>
      </c>
      <c r="AG307" s="244" t="s">
        <v>6</v>
      </c>
      <c r="AI307" s="246" t="s">
        <v>6</v>
      </c>
      <c r="AJ307" s="257" t="s">
        <v>6</v>
      </c>
      <c r="AK307" s="246" t="s">
        <v>6</v>
      </c>
      <c r="AL307" s="246" t="s">
        <v>6</v>
      </c>
      <c r="AM307" s="246" t="s">
        <v>6</v>
      </c>
      <c r="AN307" s="265">
        <v>214</v>
      </c>
      <c r="AO307" s="258">
        <v>24</v>
      </c>
      <c r="AP307" s="244" t="s">
        <v>1708</v>
      </c>
      <c r="AQ307" s="244" t="s">
        <v>184</v>
      </c>
      <c r="AR307" s="250" t="s">
        <v>1832</v>
      </c>
      <c r="AS307" s="250" t="s">
        <v>118</v>
      </c>
      <c r="AT307" s="250" t="s">
        <v>184</v>
      </c>
      <c r="AU307" s="250" t="s">
        <v>184</v>
      </c>
      <c r="AV307" s="250" t="s">
        <v>1305</v>
      </c>
      <c r="AW307" s="250" t="s">
        <v>6</v>
      </c>
      <c r="AX307" s="250" t="s">
        <v>6</v>
      </c>
      <c r="AY307" s="250" t="s">
        <v>1826</v>
      </c>
      <c r="AZ307" s="250" t="s">
        <v>118</v>
      </c>
      <c r="BA307" s="250" t="s">
        <v>381</v>
      </c>
      <c r="BB307" s="250" t="s">
        <v>118</v>
      </c>
      <c r="BC307" s="250" t="s">
        <v>6</v>
      </c>
      <c r="BD307" s="250" t="s">
        <v>6</v>
      </c>
      <c r="BE307" s="250" t="s">
        <v>6</v>
      </c>
      <c r="BF307" s="250" t="s">
        <v>6</v>
      </c>
      <c r="BG307" s="250" t="s">
        <v>6</v>
      </c>
      <c r="BH307" s="250" t="s">
        <v>6</v>
      </c>
      <c r="BI307" s="250" t="s">
        <v>6</v>
      </c>
      <c r="BJ307" s="250" t="s">
        <v>6</v>
      </c>
      <c r="BK307" s="250" t="s">
        <v>6</v>
      </c>
      <c r="BL307" s="250" t="s">
        <v>6</v>
      </c>
      <c r="BM307" s="250" t="s">
        <v>40</v>
      </c>
      <c r="BN307" s="250" t="s">
        <v>119</v>
      </c>
      <c r="BO307" s="250" t="s">
        <v>13</v>
      </c>
      <c r="BP307" s="250" t="s">
        <v>13</v>
      </c>
      <c r="BQ307" s="250" t="s">
        <v>160</v>
      </c>
      <c r="BR307" s="250" t="s">
        <v>119</v>
      </c>
      <c r="BS307" s="250" t="s">
        <v>40</v>
      </c>
      <c r="BT307" s="250" t="s">
        <v>119</v>
      </c>
      <c r="BU307" s="262" t="s">
        <v>6</v>
      </c>
      <c r="BV307" s="250" t="s">
        <v>6</v>
      </c>
      <c r="BW307" s="250" t="s">
        <v>6</v>
      </c>
      <c r="BX307" s="250" t="s">
        <v>6</v>
      </c>
      <c r="BY307" s="250" t="s">
        <v>6</v>
      </c>
      <c r="BZ307" s="250" t="s">
        <v>6</v>
      </c>
      <c r="CA307" s="244" t="s">
        <v>184</v>
      </c>
      <c r="CB307" s="244" t="s">
        <v>907</v>
      </c>
      <c r="CC307" s="244" t="s">
        <v>908</v>
      </c>
      <c r="CD307" s="244" t="s">
        <v>118</v>
      </c>
    </row>
    <row r="308" spans="1:82" s="244" customFormat="1" ht="31" x14ac:dyDescent="0.35">
      <c r="A308" s="259" t="s">
        <v>1838</v>
      </c>
      <c r="B308" s="259" t="s">
        <v>2880</v>
      </c>
      <c r="C308" s="259" t="s">
        <v>1573</v>
      </c>
      <c r="D308" s="259" t="s">
        <v>358</v>
      </c>
      <c r="E308" s="256" t="s">
        <v>304</v>
      </c>
      <c r="F308" s="244" t="s">
        <v>2674</v>
      </c>
      <c r="G308" s="244" t="s">
        <v>1815</v>
      </c>
      <c r="H308" s="244" t="s">
        <v>7</v>
      </c>
      <c r="I308" s="244" t="str">
        <f>IF(H308="","",VLOOKUP(H308,'Cost Categories'!$A$1:$B$66,2,FALSE))</f>
        <v>Recurring services</v>
      </c>
      <c r="J308" s="244" t="s">
        <v>1757</v>
      </c>
      <c r="K308" s="244" t="str">
        <f>IF(J308="","",VLOOKUP(J308,'Cost Categories'!$A$70:$B$85,2,FALSE))</f>
        <v>Personnel</v>
      </c>
      <c r="L308" s="244" t="s">
        <v>3322</v>
      </c>
      <c r="M308" s="244" t="str">
        <f>IF(L308="","",VLOOKUP(L308,'Cost Categories'!$A$112:$B$133,2,FALSE))</f>
        <v>Operational</v>
      </c>
      <c r="N308" s="244" t="s">
        <v>3368</v>
      </c>
      <c r="O308" s="245" t="s">
        <v>13</v>
      </c>
      <c r="P308" s="244" t="s">
        <v>3369</v>
      </c>
      <c r="Q308" s="253" t="s">
        <v>3372</v>
      </c>
      <c r="R308" s="253" t="s">
        <v>13</v>
      </c>
      <c r="S308" s="244" t="s">
        <v>111</v>
      </c>
      <c r="T308" s="244" t="s">
        <v>1822</v>
      </c>
      <c r="U308" s="244" t="s">
        <v>1087</v>
      </c>
      <c r="V308" s="244" t="s">
        <v>1309</v>
      </c>
      <c r="W308" s="244" t="s">
        <v>217</v>
      </c>
      <c r="X308" s="246">
        <v>0.01</v>
      </c>
      <c r="Y308" s="246" t="s">
        <v>6</v>
      </c>
      <c r="Z308" s="246" t="s">
        <v>6</v>
      </c>
      <c r="AA308" s="246" t="s">
        <v>6</v>
      </c>
      <c r="AB308" s="246" t="s">
        <v>6</v>
      </c>
      <c r="AC308" s="246" t="s">
        <v>6</v>
      </c>
      <c r="AD308" s="246" t="s">
        <v>6</v>
      </c>
      <c r="AE308" s="348">
        <v>1</v>
      </c>
      <c r="AF308" s="348" t="s">
        <v>20</v>
      </c>
      <c r="AG308" s="244" t="s">
        <v>6</v>
      </c>
      <c r="AI308" s="246" t="s">
        <v>6</v>
      </c>
      <c r="AJ308" s="257" t="s">
        <v>6</v>
      </c>
      <c r="AK308" s="246" t="s">
        <v>6</v>
      </c>
      <c r="AL308" s="246" t="s">
        <v>6</v>
      </c>
      <c r="AM308" s="246" t="s">
        <v>6</v>
      </c>
      <c r="AN308" s="265">
        <v>214</v>
      </c>
      <c r="AO308" s="258">
        <v>24</v>
      </c>
      <c r="AP308" s="244" t="s">
        <v>1708</v>
      </c>
      <c r="AQ308" s="244" t="s">
        <v>184</v>
      </c>
      <c r="AR308" s="250" t="s">
        <v>1832</v>
      </c>
      <c r="AS308" s="250" t="s">
        <v>118</v>
      </c>
      <c r="AT308" s="250" t="s">
        <v>184</v>
      </c>
      <c r="AU308" s="250" t="s">
        <v>184</v>
      </c>
      <c r="AV308" s="250" t="s">
        <v>1305</v>
      </c>
      <c r="AW308" s="250" t="s">
        <v>6</v>
      </c>
      <c r="AX308" s="250" t="s">
        <v>6</v>
      </c>
      <c r="AY308" s="250" t="s">
        <v>1826</v>
      </c>
      <c r="AZ308" s="250" t="s">
        <v>118</v>
      </c>
      <c r="BA308" s="250" t="s">
        <v>381</v>
      </c>
      <c r="BB308" s="250" t="s">
        <v>118</v>
      </c>
      <c r="BC308" s="250" t="s">
        <v>6</v>
      </c>
      <c r="BD308" s="250" t="s">
        <v>6</v>
      </c>
      <c r="BE308" s="250" t="s">
        <v>6</v>
      </c>
      <c r="BF308" s="250" t="s">
        <v>6</v>
      </c>
      <c r="BG308" s="250" t="s">
        <v>6</v>
      </c>
      <c r="BH308" s="250" t="s">
        <v>6</v>
      </c>
      <c r="BI308" s="250" t="s">
        <v>6</v>
      </c>
      <c r="BJ308" s="250" t="s">
        <v>6</v>
      </c>
      <c r="BK308" s="250" t="s">
        <v>6</v>
      </c>
      <c r="BL308" s="250" t="s">
        <v>6</v>
      </c>
      <c r="BM308" s="250" t="s">
        <v>40</v>
      </c>
      <c r="BN308" s="250" t="s">
        <v>119</v>
      </c>
      <c r="BO308" s="250" t="s">
        <v>13</v>
      </c>
      <c r="BP308" s="250" t="s">
        <v>13</v>
      </c>
      <c r="BQ308" s="250" t="s">
        <v>160</v>
      </c>
      <c r="BR308" s="250" t="s">
        <v>119</v>
      </c>
      <c r="BS308" s="250" t="s">
        <v>40</v>
      </c>
      <c r="BT308" s="250" t="s">
        <v>119</v>
      </c>
      <c r="BU308" s="262" t="s">
        <v>6</v>
      </c>
      <c r="BV308" s="250" t="s">
        <v>6</v>
      </c>
      <c r="BW308" s="250" t="s">
        <v>6</v>
      </c>
      <c r="BX308" s="250" t="s">
        <v>6</v>
      </c>
      <c r="BY308" s="250" t="s">
        <v>6</v>
      </c>
      <c r="BZ308" s="250" t="s">
        <v>6</v>
      </c>
      <c r="CA308" s="244" t="s">
        <v>184</v>
      </c>
      <c r="CB308" s="244" t="s">
        <v>907</v>
      </c>
      <c r="CC308" s="244" t="s">
        <v>908</v>
      </c>
      <c r="CD308" s="244" t="s">
        <v>118</v>
      </c>
    </row>
    <row r="309" spans="1:82" s="244" customFormat="1" ht="31" x14ac:dyDescent="0.35">
      <c r="A309" s="259" t="s">
        <v>1838</v>
      </c>
      <c r="B309" s="259" t="s">
        <v>2880</v>
      </c>
      <c r="C309" s="259" t="s">
        <v>1562</v>
      </c>
      <c r="D309" s="259" t="s">
        <v>1579</v>
      </c>
      <c r="E309" s="256" t="s">
        <v>304</v>
      </c>
      <c r="F309" s="244" t="s">
        <v>2674</v>
      </c>
      <c r="G309" s="244" t="s">
        <v>1839</v>
      </c>
      <c r="H309" s="244" t="s">
        <v>1578</v>
      </c>
      <c r="I309" s="244" t="str">
        <f>IF(H309="","",VLOOKUP(H309,'Cost Categories'!$A$1:$B$66,2,FALSE))</f>
        <v>Total</v>
      </c>
      <c r="J309" s="244" t="s">
        <v>3297</v>
      </c>
      <c r="K309" s="244" t="str">
        <f>IF(J309="","",VLOOKUP(J309,'Cost Categories'!$A$70:$B$85,2,FALSE))</f>
        <v>Mixed</v>
      </c>
      <c r="L309" s="244" t="s">
        <v>3297</v>
      </c>
      <c r="M309" s="244" t="str">
        <f>IF(L309="","",VLOOKUP(L309,'Cost Categories'!$A$112:$B$133,2,FALSE))</f>
        <v>Mixed</v>
      </c>
      <c r="N309" s="244" t="s">
        <v>3368</v>
      </c>
      <c r="O309" s="245" t="s">
        <v>13</v>
      </c>
      <c r="P309" s="244" t="s">
        <v>3416</v>
      </c>
      <c r="Q309" s="253" t="s">
        <v>3372</v>
      </c>
      <c r="R309" s="253" t="s">
        <v>13</v>
      </c>
      <c r="S309" s="244" t="s">
        <v>111</v>
      </c>
      <c r="T309" s="244" t="s">
        <v>1822</v>
      </c>
      <c r="U309" s="244" t="s">
        <v>1087</v>
      </c>
      <c r="V309" s="244" t="s">
        <v>1309</v>
      </c>
      <c r="W309" s="244" t="s">
        <v>217</v>
      </c>
      <c r="X309" s="246">
        <v>93.05</v>
      </c>
      <c r="Y309" s="246" t="s">
        <v>6</v>
      </c>
      <c r="Z309" s="246" t="s">
        <v>6</v>
      </c>
      <c r="AA309" s="246" t="s">
        <v>6</v>
      </c>
      <c r="AB309" s="246" t="s">
        <v>6</v>
      </c>
      <c r="AC309" s="246" t="s">
        <v>6</v>
      </c>
      <c r="AD309" s="246" t="s">
        <v>6</v>
      </c>
      <c r="AE309" s="348">
        <v>1</v>
      </c>
      <c r="AF309" s="348" t="s">
        <v>20</v>
      </c>
      <c r="AG309" s="244" t="s">
        <v>6</v>
      </c>
      <c r="AI309" s="246" t="s">
        <v>6</v>
      </c>
      <c r="AJ309" s="257" t="s">
        <v>6</v>
      </c>
      <c r="AK309" s="246" t="s">
        <v>6</v>
      </c>
      <c r="AL309" s="246" t="s">
        <v>6</v>
      </c>
      <c r="AM309" s="246" t="s">
        <v>6</v>
      </c>
      <c r="AN309" s="265">
        <v>214</v>
      </c>
      <c r="AO309" s="258">
        <v>24</v>
      </c>
      <c r="AP309" s="244" t="s">
        <v>1708</v>
      </c>
      <c r="AQ309" s="244" t="s">
        <v>184</v>
      </c>
      <c r="AR309" s="250" t="s">
        <v>6</v>
      </c>
      <c r="AS309" s="250" t="s">
        <v>6</v>
      </c>
      <c r="AT309" s="250" t="s">
        <v>184</v>
      </c>
      <c r="AU309" s="250" t="s">
        <v>184</v>
      </c>
      <c r="AV309" s="250" t="s">
        <v>1305</v>
      </c>
      <c r="AW309" s="250" t="s">
        <v>6</v>
      </c>
      <c r="AX309" s="250" t="s">
        <v>6</v>
      </c>
      <c r="AY309" s="250" t="s">
        <v>13</v>
      </c>
      <c r="AZ309" s="250" t="s">
        <v>13</v>
      </c>
      <c r="BA309" s="250" t="s">
        <v>381</v>
      </c>
      <c r="BB309" s="250" t="s">
        <v>118</v>
      </c>
      <c r="BC309" s="250" t="s">
        <v>6</v>
      </c>
      <c r="BD309" s="250" t="s">
        <v>6</v>
      </c>
      <c r="BE309" s="250" t="s">
        <v>6</v>
      </c>
      <c r="BF309" s="250" t="s">
        <v>6</v>
      </c>
      <c r="BG309" s="250" t="s">
        <v>6</v>
      </c>
      <c r="BH309" s="250" t="s">
        <v>6</v>
      </c>
      <c r="BI309" s="250" t="s">
        <v>6</v>
      </c>
      <c r="BJ309" s="250" t="s">
        <v>6</v>
      </c>
      <c r="BK309" s="250" t="s">
        <v>6</v>
      </c>
      <c r="BL309" s="250" t="s">
        <v>6</v>
      </c>
      <c r="BM309" s="250" t="s">
        <v>40</v>
      </c>
      <c r="BN309" s="250" t="s">
        <v>119</v>
      </c>
      <c r="BO309" s="250" t="s">
        <v>13</v>
      </c>
      <c r="BP309" s="250" t="s">
        <v>13</v>
      </c>
      <c r="BQ309" s="250" t="s">
        <v>160</v>
      </c>
      <c r="BR309" s="250" t="s">
        <v>119</v>
      </c>
      <c r="BS309" s="250" t="s">
        <v>40</v>
      </c>
      <c r="BT309" s="250" t="s">
        <v>119</v>
      </c>
      <c r="BU309" s="262" t="s">
        <v>6</v>
      </c>
      <c r="BV309" s="250" t="s">
        <v>6</v>
      </c>
      <c r="BW309" s="250" t="s">
        <v>6</v>
      </c>
      <c r="BX309" s="250" t="s">
        <v>6</v>
      </c>
      <c r="BY309" s="250" t="s">
        <v>6</v>
      </c>
      <c r="BZ309" s="250" t="s">
        <v>6</v>
      </c>
      <c r="CA309" s="244" t="s">
        <v>184</v>
      </c>
      <c r="CB309" s="244" t="s">
        <v>907</v>
      </c>
      <c r="CC309" s="244" t="s">
        <v>908</v>
      </c>
      <c r="CD309" s="244" t="s">
        <v>118</v>
      </c>
    </row>
    <row r="310" spans="1:82" s="244" customFormat="1" ht="46.5" x14ac:dyDescent="0.35">
      <c r="A310" s="259" t="s">
        <v>1840</v>
      </c>
      <c r="B310" s="259" t="s">
        <v>2880</v>
      </c>
      <c r="C310" s="259" t="s">
        <v>1538</v>
      </c>
      <c r="D310" s="259" t="s">
        <v>1540</v>
      </c>
      <c r="E310" s="256" t="s">
        <v>304</v>
      </c>
      <c r="F310" s="244" t="s">
        <v>2674</v>
      </c>
      <c r="G310" s="244" t="s">
        <v>1821</v>
      </c>
      <c r="H310" s="244" t="s">
        <v>1623</v>
      </c>
      <c r="I310" s="244" t="str">
        <f>IF(H310="","",VLOOKUP(H310,'Cost Categories'!$A$1:$B$66,2,FALSE))</f>
        <v>Recurring goods</v>
      </c>
      <c r="J310" s="244" t="s">
        <v>3288</v>
      </c>
      <c r="K310" s="244" t="str">
        <f>IF(J310="","",VLOOKUP(J310,'Cost Categories'!$A$70:$B$85,2,FALSE))</f>
        <v>Recurrent - other</v>
      </c>
      <c r="L310" s="244" t="s">
        <v>3307</v>
      </c>
      <c r="M310" s="244" t="str">
        <f>IF(L310="","",VLOOKUP(L310,'Cost Categories'!$A$112:$B$133,2,FALSE))</f>
        <v>Primary service delivery</v>
      </c>
      <c r="N310" s="244" t="s">
        <v>3368</v>
      </c>
      <c r="O310" s="245" t="s">
        <v>1245</v>
      </c>
      <c r="P310" s="244" t="s">
        <v>3371</v>
      </c>
      <c r="Q310" s="253" t="s">
        <v>3372</v>
      </c>
      <c r="R310" s="253" t="s">
        <v>13</v>
      </c>
      <c r="S310" s="244" t="s">
        <v>111</v>
      </c>
      <c r="T310" s="244" t="s">
        <v>1822</v>
      </c>
      <c r="U310" s="244" t="s">
        <v>1087</v>
      </c>
      <c r="V310" s="244" t="s">
        <v>1309</v>
      </c>
      <c r="W310" s="244" t="s">
        <v>217</v>
      </c>
      <c r="X310" s="246">
        <v>11.09</v>
      </c>
      <c r="Y310" s="246" t="s">
        <v>6</v>
      </c>
      <c r="Z310" s="246" t="s">
        <v>6</v>
      </c>
      <c r="AA310" s="246" t="s">
        <v>6</v>
      </c>
      <c r="AB310" s="246" t="s">
        <v>6</v>
      </c>
      <c r="AC310" s="246" t="s">
        <v>6</v>
      </c>
      <c r="AD310" s="246" t="s">
        <v>6</v>
      </c>
      <c r="AE310" s="348">
        <v>2</v>
      </c>
      <c r="AF310" s="348" t="s">
        <v>20</v>
      </c>
      <c r="AG310" s="244" t="s">
        <v>6</v>
      </c>
      <c r="AI310" s="246" t="s">
        <v>6</v>
      </c>
      <c r="AJ310" s="257" t="s">
        <v>6</v>
      </c>
      <c r="AK310" s="246" t="s">
        <v>6</v>
      </c>
      <c r="AL310" s="246" t="s">
        <v>6</v>
      </c>
      <c r="AM310" s="246" t="s">
        <v>6</v>
      </c>
      <c r="AN310" s="258">
        <v>13137</v>
      </c>
      <c r="AO310" s="258">
        <v>24</v>
      </c>
      <c r="AP310" s="244" t="s">
        <v>1708</v>
      </c>
      <c r="AQ310" s="244" t="s">
        <v>184</v>
      </c>
      <c r="AR310" s="250" t="s">
        <v>6</v>
      </c>
      <c r="AS310" s="250" t="s">
        <v>6</v>
      </c>
      <c r="AT310" s="250" t="s">
        <v>184</v>
      </c>
      <c r="AU310" s="250" t="s">
        <v>184</v>
      </c>
      <c r="AV310" s="250" t="s">
        <v>1305</v>
      </c>
      <c r="AW310" s="250" t="s">
        <v>6</v>
      </c>
      <c r="AX310" s="250" t="s">
        <v>6</v>
      </c>
      <c r="AY310" s="250" t="s">
        <v>6</v>
      </c>
      <c r="AZ310" s="250" t="s">
        <v>6</v>
      </c>
      <c r="BA310" s="250" t="s">
        <v>381</v>
      </c>
      <c r="BB310" s="250" t="s">
        <v>118</v>
      </c>
      <c r="BC310" s="250" t="s">
        <v>6</v>
      </c>
      <c r="BD310" s="250" t="s">
        <v>6</v>
      </c>
      <c r="BE310" s="250" t="s">
        <v>6</v>
      </c>
      <c r="BF310" s="250" t="s">
        <v>6</v>
      </c>
      <c r="BG310" s="250" t="s">
        <v>6</v>
      </c>
      <c r="BH310" s="250" t="s">
        <v>6</v>
      </c>
      <c r="BI310" s="250" t="s">
        <v>6</v>
      </c>
      <c r="BJ310" s="250" t="s">
        <v>6</v>
      </c>
      <c r="BK310" s="250" t="s">
        <v>6</v>
      </c>
      <c r="BL310" s="250" t="s">
        <v>6</v>
      </c>
      <c r="BM310" s="250" t="s">
        <v>40</v>
      </c>
      <c r="BN310" s="250" t="s">
        <v>119</v>
      </c>
      <c r="BO310" s="250" t="s">
        <v>13</v>
      </c>
      <c r="BP310" s="250" t="s">
        <v>13</v>
      </c>
      <c r="BQ310" s="250" t="s">
        <v>160</v>
      </c>
      <c r="BR310" s="250" t="s">
        <v>119</v>
      </c>
      <c r="BS310" s="250" t="s">
        <v>40</v>
      </c>
      <c r="BT310" s="250" t="s">
        <v>119</v>
      </c>
      <c r="BU310" s="262" t="s">
        <v>6</v>
      </c>
      <c r="BV310" s="250" t="s">
        <v>6</v>
      </c>
      <c r="BW310" s="250" t="s">
        <v>6</v>
      </c>
      <c r="BX310" s="250" t="s">
        <v>6</v>
      </c>
      <c r="BY310" s="250" t="s">
        <v>6</v>
      </c>
      <c r="BZ310" s="250" t="s">
        <v>6</v>
      </c>
      <c r="CA310" s="244" t="s">
        <v>184</v>
      </c>
      <c r="CB310" s="244" t="s">
        <v>907</v>
      </c>
      <c r="CC310" s="244" t="s">
        <v>908</v>
      </c>
      <c r="CD310" s="244" t="s">
        <v>118</v>
      </c>
    </row>
    <row r="311" spans="1:82" s="244" customFormat="1" ht="31" x14ac:dyDescent="0.35">
      <c r="A311" s="259" t="s">
        <v>1840</v>
      </c>
      <c r="B311" s="259" t="s">
        <v>2880</v>
      </c>
      <c r="C311" s="259" t="s">
        <v>1548</v>
      </c>
      <c r="D311" s="259" t="s">
        <v>1540</v>
      </c>
      <c r="E311" s="256" t="s">
        <v>304</v>
      </c>
      <c r="F311" s="244" t="s">
        <v>2674</v>
      </c>
      <c r="G311" s="244" t="s">
        <v>1817</v>
      </c>
      <c r="H311" s="244" t="s">
        <v>1317</v>
      </c>
      <c r="I311" s="244" t="str">
        <f>IF(H311="","",VLOOKUP(H311,'Cost Categories'!$A$1:$B$66,2,FALSE))</f>
        <v>Capital</v>
      </c>
      <c r="J311" s="244" t="s">
        <v>3276</v>
      </c>
      <c r="K311" s="244" t="str">
        <f>IF(J311="","",VLOOKUP(J311,'Cost Categories'!$A$70:$B$85,2,FALSE))</f>
        <v>Capital</v>
      </c>
      <c r="L311" s="244" t="s">
        <v>3307</v>
      </c>
      <c r="M311" s="244" t="str">
        <f>IF(L311="","",VLOOKUP(L311,'Cost Categories'!$A$112:$B$133,2,FALSE))</f>
        <v>Primary service delivery</v>
      </c>
      <c r="N311" s="244" t="s">
        <v>3368</v>
      </c>
      <c r="O311" s="245" t="s">
        <v>1245</v>
      </c>
      <c r="P311" s="244" t="s">
        <v>3369</v>
      </c>
      <c r="Q311" s="253" t="s">
        <v>3372</v>
      </c>
      <c r="R311" s="253" t="s">
        <v>13</v>
      </c>
      <c r="S311" s="244" t="s">
        <v>111</v>
      </c>
      <c r="T311" s="244" t="s">
        <v>1822</v>
      </c>
      <c r="U311" s="244" t="s">
        <v>1087</v>
      </c>
      <c r="V311" s="244" t="s">
        <v>1309</v>
      </c>
      <c r="W311" s="244" t="s">
        <v>217</v>
      </c>
      <c r="X311" s="246">
        <v>0.13</v>
      </c>
      <c r="Y311" s="246" t="s">
        <v>6</v>
      </c>
      <c r="Z311" s="246" t="s">
        <v>6</v>
      </c>
      <c r="AA311" s="246" t="s">
        <v>6</v>
      </c>
      <c r="AB311" s="246" t="s">
        <v>6</v>
      </c>
      <c r="AC311" s="246" t="s">
        <v>6</v>
      </c>
      <c r="AD311" s="246" t="s">
        <v>6</v>
      </c>
      <c r="AE311" s="348">
        <v>2</v>
      </c>
      <c r="AF311" s="348" t="s">
        <v>20</v>
      </c>
      <c r="AG311" s="244" t="s">
        <v>6</v>
      </c>
      <c r="AI311" s="246" t="s">
        <v>6</v>
      </c>
      <c r="AJ311" s="257" t="s">
        <v>6</v>
      </c>
      <c r="AK311" s="246" t="s">
        <v>6</v>
      </c>
      <c r="AL311" s="246" t="s">
        <v>6</v>
      </c>
      <c r="AM311" s="246" t="s">
        <v>6</v>
      </c>
      <c r="AN311" s="258">
        <v>13137</v>
      </c>
      <c r="AO311" s="258">
        <v>24</v>
      </c>
      <c r="AP311" s="244" t="s">
        <v>1708</v>
      </c>
      <c r="AQ311" s="244" t="s">
        <v>184</v>
      </c>
      <c r="AR311" s="250" t="s">
        <v>6</v>
      </c>
      <c r="AS311" s="250" t="s">
        <v>6</v>
      </c>
      <c r="AT311" s="250" t="s">
        <v>184</v>
      </c>
      <c r="AU311" s="250" t="s">
        <v>184</v>
      </c>
      <c r="AV311" s="250" t="s">
        <v>1305</v>
      </c>
      <c r="AW311" s="250" t="s">
        <v>6</v>
      </c>
      <c r="AX311" s="250" t="s">
        <v>6</v>
      </c>
      <c r="AY311" s="250" t="s">
        <v>6</v>
      </c>
      <c r="AZ311" s="250" t="s">
        <v>6</v>
      </c>
      <c r="BA311" s="250" t="s">
        <v>381</v>
      </c>
      <c r="BB311" s="250" t="s">
        <v>118</v>
      </c>
      <c r="BC311" s="250" t="s">
        <v>6</v>
      </c>
      <c r="BD311" s="250" t="s">
        <v>6</v>
      </c>
      <c r="BE311" s="250" t="s">
        <v>6</v>
      </c>
      <c r="BF311" s="250" t="s">
        <v>6</v>
      </c>
      <c r="BG311" s="250" t="s">
        <v>6</v>
      </c>
      <c r="BH311" s="250" t="s">
        <v>6</v>
      </c>
      <c r="BI311" s="250" t="s">
        <v>6</v>
      </c>
      <c r="BJ311" s="250" t="s">
        <v>6</v>
      </c>
      <c r="BK311" s="250" t="s">
        <v>6</v>
      </c>
      <c r="BL311" s="250" t="s">
        <v>6</v>
      </c>
      <c r="BM311" s="250" t="s">
        <v>40</v>
      </c>
      <c r="BN311" s="250" t="s">
        <v>119</v>
      </c>
      <c r="BO311" s="250" t="s">
        <v>13</v>
      </c>
      <c r="BP311" s="250" t="s">
        <v>13</v>
      </c>
      <c r="BQ311" s="250" t="s">
        <v>160</v>
      </c>
      <c r="BR311" s="250" t="s">
        <v>119</v>
      </c>
      <c r="BS311" s="250" t="s">
        <v>40</v>
      </c>
      <c r="BT311" s="250" t="s">
        <v>119</v>
      </c>
      <c r="BU311" s="262" t="s">
        <v>6</v>
      </c>
      <c r="BV311" s="250" t="s">
        <v>6</v>
      </c>
      <c r="BW311" s="250" t="s">
        <v>6</v>
      </c>
      <c r="BX311" s="250" t="s">
        <v>6</v>
      </c>
      <c r="BY311" s="250" t="s">
        <v>6</v>
      </c>
      <c r="BZ311" s="250" t="s">
        <v>6</v>
      </c>
      <c r="CA311" s="244" t="s">
        <v>184</v>
      </c>
      <c r="CB311" s="244" t="s">
        <v>907</v>
      </c>
      <c r="CC311" s="244" t="s">
        <v>908</v>
      </c>
      <c r="CD311" s="244" t="s">
        <v>118</v>
      </c>
    </row>
    <row r="312" spans="1:82" s="244" customFormat="1" ht="31" x14ac:dyDescent="0.35">
      <c r="A312" s="259" t="s">
        <v>1840</v>
      </c>
      <c r="B312" s="259" t="s">
        <v>2880</v>
      </c>
      <c r="C312" s="259" t="s">
        <v>356</v>
      </c>
      <c r="D312" s="259" t="s">
        <v>1540</v>
      </c>
      <c r="E312" s="256" t="s">
        <v>304</v>
      </c>
      <c r="F312" s="244" t="s">
        <v>2674</v>
      </c>
      <c r="G312" s="244" t="s">
        <v>1824</v>
      </c>
      <c r="H312" s="244" t="s">
        <v>3351</v>
      </c>
      <c r="I312" s="244" t="str">
        <f>IF(H312="","",VLOOKUP(H312,'Cost Categories'!$A$1:$B$66,2,FALSE))</f>
        <v>Personnel</v>
      </c>
      <c r="J312" s="244" t="s">
        <v>3271</v>
      </c>
      <c r="K312" s="244" t="str">
        <f>IF(J312="","",VLOOKUP(J312,'Cost Categories'!$A$70:$B$85,2,FALSE))</f>
        <v>Personnel</v>
      </c>
      <c r="L312" s="244" t="s">
        <v>3307</v>
      </c>
      <c r="M312" s="244" t="str">
        <f>IF(L312="","",VLOOKUP(L312,'Cost Categories'!$A$112:$B$133,2,FALSE))</f>
        <v>Primary service delivery</v>
      </c>
      <c r="N312" s="244" t="s">
        <v>3368</v>
      </c>
      <c r="O312" s="245" t="s">
        <v>13</v>
      </c>
      <c r="P312" s="244" t="s">
        <v>3369</v>
      </c>
      <c r="Q312" s="253" t="s">
        <v>3372</v>
      </c>
      <c r="R312" s="253" t="s">
        <v>13</v>
      </c>
      <c r="S312" s="244" t="s">
        <v>111</v>
      </c>
      <c r="T312" s="244" t="s">
        <v>1822</v>
      </c>
      <c r="U312" s="244" t="s">
        <v>1087</v>
      </c>
      <c r="V312" s="244" t="s">
        <v>1309</v>
      </c>
      <c r="W312" s="244" t="s">
        <v>217</v>
      </c>
      <c r="X312" s="246">
        <v>20.56</v>
      </c>
      <c r="Y312" s="246" t="s">
        <v>6</v>
      </c>
      <c r="Z312" s="246" t="s">
        <v>6</v>
      </c>
      <c r="AA312" s="246" t="s">
        <v>6</v>
      </c>
      <c r="AB312" s="246" t="s">
        <v>6</v>
      </c>
      <c r="AC312" s="246" t="s">
        <v>6</v>
      </c>
      <c r="AD312" s="246" t="s">
        <v>6</v>
      </c>
      <c r="AE312" s="348">
        <v>2</v>
      </c>
      <c r="AF312" s="348" t="s">
        <v>20</v>
      </c>
      <c r="AG312" s="244" t="s">
        <v>6</v>
      </c>
      <c r="AI312" s="246" t="s">
        <v>6</v>
      </c>
      <c r="AJ312" s="257" t="s">
        <v>6</v>
      </c>
      <c r="AK312" s="246" t="s">
        <v>6</v>
      </c>
      <c r="AL312" s="246" t="s">
        <v>6</v>
      </c>
      <c r="AM312" s="246" t="s">
        <v>6</v>
      </c>
      <c r="AN312" s="258">
        <v>13137</v>
      </c>
      <c r="AO312" s="258">
        <v>24</v>
      </c>
      <c r="AP312" s="244" t="s">
        <v>1708</v>
      </c>
      <c r="AQ312" s="244" t="s">
        <v>184</v>
      </c>
      <c r="AR312" s="250" t="s">
        <v>1832</v>
      </c>
      <c r="AS312" s="250" t="s">
        <v>118</v>
      </c>
      <c r="AT312" s="250" t="s">
        <v>184</v>
      </c>
      <c r="AU312" s="250" t="s">
        <v>184</v>
      </c>
      <c r="AV312" s="250" t="s">
        <v>1305</v>
      </c>
      <c r="AW312" s="250" t="s">
        <v>6</v>
      </c>
      <c r="AX312" s="250" t="s">
        <v>6</v>
      </c>
      <c r="AY312" s="250" t="s">
        <v>6</v>
      </c>
      <c r="AZ312" s="250" t="s">
        <v>6</v>
      </c>
      <c r="BA312" s="250" t="s">
        <v>381</v>
      </c>
      <c r="BB312" s="250" t="s">
        <v>118</v>
      </c>
      <c r="BC312" s="250" t="s">
        <v>6</v>
      </c>
      <c r="BD312" s="250" t="s">
        <v>6</v>
      </c>
      <c r="BE312" s="250" t="s">
        <v>6</v>
      </c>
      <c r="BF312" s="250" t="s">
        <v>6</v>
      </c>
      <c r="BG312" s="250" t="s">
        <v>6</v>
      </c>
      <c r="BH312" s="250" t="s">
        <v>6</v>
      </c>
      <c r="BI312" s="250" t="s">
        <v>6</v>
      </c>
      <c r="BJ312" s="250" t="s">
        <v>6</v>
      </c>
      <c r="BK312" s="250" t="s">
        <v>6</v>
      </c>
      <c r="BL312" s="250" t="s">
        <v>6</v>
      </c>
      <c r="BM312" s="250" t="s">
        <v>40</v>
      </c>
      <c r="BN312" s="250" t="s">
        <v>119</v>
      </c>
      <c r="BO312" s="250" t="s">
        <v>13</v>
      </c>
      <c r="BP312" s="250" t="s">
        <v>13</v>
      </c>
      <c r="BQ312" s="250" t="s">
        <v>160</v>
      </c>
      <c r="BR312" s="250" t="s">
        <v>119</v>
      </c>
      <c r="BS312" s="250" t="s">
        <v>40</v>
      </c>
      <c r="BT312" s="250" t="s">
        <v>119</v>
      </c>
      <c r="BU312" s="262" t="s">
        <v>6</v>
      </c>
      <c r="BV312" s="250" t="s">
        <v>6</v>
      </c>
      <c r="BW312" s="250" t="s">
        <v>6</v>
      </c>
      <c r="BX312" s="250" t="s">
        <v>6</v>
      </c>
      <c r="BY312" s="250" t="s">
        <v>6</v>
      </c>
      <c r="BZ312" s="250" t="s">
        <v>6</v>
      </c>
      <c r="CA312" s="244" t="s">
        <v>184</v>
      </c>
      <c r="CB312" s="244" t="s">
        <v>907</v>
      </c>
      <c r="CC312" s="244" t="s">
        <v>908</v>
      </c>
      <c r="CD312" s="244" t="s">
        <v>118</v>
      </c>
    </row>
    <row r="313" spans="1:82" s="244" customFormat="1" ht="31" x14ac:dyDescent="0.35">
      <c r="A313" s="259" t="s">
        <v>1840</v>
      </c>
      <c r="B313" s="259" t="s">
        <v>2880</v>
      </c>
      <c r="C313" s="259" t="s">
        <v>1555</v>
      </c>
      <c r="D313" s="259" t="s">
        <v>1540</v>
      </c>
      <c r="E313" s="256" t="s">
        <v>304</v>
      </c>
      <c r="F313" s="244" t="s">
        <v>2674</v>
      </c>
      <c r="G313" s="244" t="s">
        <v>1825</v>
      </c>
      <c r="H313" s="244" t="s">
        <v>3</v>
      </c>
      <c r="I313" s="244" t="str">
        <f>IF(H313="","",VLOOKUP(H313,'Cost Categories'!$A$1:$B$66,2,FALSE))</f>
        <v>Recurring services</v>
      </c>
      <c r="J313" s="244" t="s">
        <v>3297</v>
      </c>
      <c r="K313" s="244" t="str">
        <f>IF(J313="","",VLOOKUP(J313,'Cost Categories'!$A$70:$B$85,2,FALSE))</f>
        <v>Mixed</v>
      </c>
      <c r="L313" s="244" t="s">
        <v>1597</v>
      </c>
      <c r="M313" s="244" t="str">
        <f>IF(L313="","",VLOOKUP(L313,'Cost Categories'!$A$112:$B$133,2,FALSE))</f>
        <v>Operational</v>
      </c>
      <c r="N313" s="244" t="s">
        <v>3368</v>
      </c>
      <c r="O313" s="245" t="s">
        <v>13</v>
      </c>
      <c r="P313" s="244" t="s">
        <v>3369</v>
      </c>
      <c r="Q313" s="253" t="s">
        <v>3372</v>
      </c>
      <c r="R313" s="253" t="s">
        <v>13</v>
      </c>
      <c r="S313" s="244" t="s">
        <v>111</v>
      </c>
      <c r="T313" s="244" t="s">
        <v>1822</v>
      </c>
      <c r="U313" s="244" t="s">
        <v>1087</v>
      </c>
      <c r="V313" s="244" t="s">
        <v>1309</v>
      </c>
      <c r="W313" s="244" t="s">
        <v>217</v>
      </c>
      <c r="X313" s="246">
        <v>5.73</v>
      </c>
      <c r="Y313" s="246" t="s">
        <v>6</v>
      </c>
      <c r="Z313" s="246" t="s">
        <v>6</v>
      </c>
      <c r="AA313" s="246" t="s">
        <v>6</v>
      </c>
      <c r="AB313" s="246" t="s">
        <v>6</v>
      </c>
      <c r="AC313" s="246" t="s">
        <v>6</v>
      </c>
      <c r="AD313" s="246" t="s">
        <v>6</v>
      </c>
      <c r="AE313" s="348">
        <v>2</v>
      </c>
      <c r="AF313" s="348" t="s">
        <v>20</v>
      </c>
      <c r="AG313" s="244" t="s">
        <v>6</v>
      </c>
      <c r="AI313" s="246" t="s">
        <v>6</v>
      </c>
      <c r="AJ313" s="257" t="s">
        <v>6</v>
      </c>
      <c r="AK313" s="246" t="s">
        <v>6</v>
      </c>
      <c r="AL313" s="246" t="s">
        <v>6</v>
      </c>
      <c r="AM313" s="246" t="s">
        <v>6</v>
      </c>
      <c r="AN313" s="258">
        <v>13137</v>
      </c>
      <c r="AO313" s="258">
        <v>24</v>
      </c>
      <c r="AP313" s="244" t="s">
        <v>1708</v>
      </c>
      <c r="AQ313" s="244" t="s">
        <v>184</v>
      </c>
      <c r="AR313" s="250" t="s">
        <v>6</v>
      </c>
      <c r="AS313" s="250" t="s">
        <v>6</v>
      </c>
      <c r="AT313" s="250" t="s">
        <v>184</v>
      </c>
      <c r="AU313" s="250" t="s">
        <v>184</v>
      </c>
      <c r="AV313" s="250" t="s">
        <v>1305</v>
      </c>
      <c r="AW313" s="250" t="s">
        <v>6</v>
      </c>
      <c r="AX313" s="250" t="s">
        <v>6</v>
      </c>
      <c r="AY313" s="250" t="s">
        <v>6</v>
      </c>
      <c r="AZ313" s="250" t="s">
        <v>6</v>
      </c>
      <c r="BA313" s="250" t="s">
        <v>381</v>
      </c>
      <c r="BB313" s="250" t="s">
        <v>118</v>
      </c>
      <c r="BC313" s="250" t="s">
        <v>6</v>
      </c>
      <c r="BD313" s="250" t="s">
        <v>6</v>
      </c>
      <c r="BE313" s="250" t="s">
        <v>6</v>
      </c>
      <c r="BF313" s="250" t="s">
        <v>6</v>
      </c>
      <c r="BG313" s="250" t="s">
        <v>6</v>
      </c>
      <c r="BH313" s="250" t="s">
        <v>6</v>
      </c>
      <c r="BI313" s="250" t="s">
        <v>6</v>
      </c>
      <c r="BJ313" s="250" t="s">
        <v>6</v>
      </c>
      <c r="BK313" s="250" t="s">
        <v>6</v>
      </c>
      <c r="BL313" s="250" t="s">
        <v>6</v>
      </c>
      <c r="BM313" s="250" t="s">
        <v>40</v>
      </c>
      <c r="BN313" s="250" t="s">
        <v>119</v>
      </c>
      <c r="BO313" s="250" t="s">
        <v>13</v>
      </c>
      <c r="BP313" s="250" t="s">
        <v>13</v>
      </c>
      <c r="BQ313" s="250" t="s">
        <v>160</v>
      </c>
      <c r="BR313" s="250" t="s">
        <v>119</v>
      </c>
      <c r="BS313" s="250" t="s">
        <v>40</v>
      </c>
      <c r="BT313" s="250" t="s">
        <v>119</v>
      </c>
      <c r="BU313" s="262" t="s">
        <v>6</v>
      </c>
      <c r="BV313" s="250" t="s">
        <v>6</v>
      </c>
      <c r="BW313" s="250" t="s">
        <v>6</v>
      </c>
      <c r="BX313" s="250" t="s">
        <v>6</v>
      </c>
      <c r="BY313" s="250" t="s">
        <v>6</v>
      </c>
      <c r="BZ313" s="250" t="s">
        <v>6</v>
      </c>
      <c r="CA313" s="244" t="s">
        <v>184</v>
      </c>
      <c r="CB313" s="244" t="s">
        <v>907</v>
      </c>
      <c r="CC313" s="244" t="s">
        <v>908</v>
      </c>
      <c r="CD313" s="244" t="s">
        <v>118</v>
      </c>
    </row>
    <row r="314" spans="1:82" s="244" customFormat="1" ht="62" x14ac:dyDescent="0.35">
      <c r="A314" s="259" t="s">
        <v>1840</v>
      </c>
      <c r="B314" s="259" t="s">
        <v>2880</v>
      </c>
      <c r="C314" s="259" t="s">
        <v>1561</v>
      </c>
      <c r="D314" s="259" t="s">
        <v>358</v>
      </c>
      <c r="E314" s="256" t="s">
        <v>304</v>
      </c>
      <c r="F314" s="244" t="s">
        <v>2674</v>
      </c>
      <c r="G314" s="244" t="s">
        <v>1819</v>
      </c>
      <c r="H314" s="244" t="s">
        <v>3350</v>
      </c>
      <c r="I314" s="244" t="str">
        <f>IF(H314="","",VLOOKUP(H314,'Cost Categories'!$A$1:$B$66,2,FALSE))</f>
        <v>Capital</v>
      </c>
      <c r="J314" s="244" t="s">
        <v>3411</v>
      </c>
      <c r="K314" s="244" t="str">
        <f>IF(J314="","",VLOOKUP(J314,'Cost Categories'!$A$70:$B$85,2,FALSE))</f>
        <v>Capital</v>
      </c>
      <c r="L314" s="244" t="s">
        <v>3324</v>
      </c>
      <c r="M314" s="244" t="str">
        <f>IF(L314="","",VLOOKUP(L314,'Cost Categories'!$A$112:$B$133,2,FALSE))</f>
        <v>Operational</v>
      </c>
      <c r="N314" s="244" t="s">
        <v>3368</v>
      </c>
      <c r="O314" s="245" t="s">
        <v>1245</v>
      </c>
      <c r="P314" s="244" t="s">
        <v>3370</v>
      </c>
      <c r="Q314" s="253" t="s">
        <v>3372</v>
      </c>
      <c r="R314" s="253" t="s">
        <v>13</v>
      </c>
      <c r="S314" s="244" t="s">
        <v>111</v>
      </c>
      <c r="T314" s="244" t="s">
        <v>1822</v>
      </c>
      <c r="U314" s="244" t="s">
        <v>1087</v>
      </c>
      <c r="V314" s="244" t="s">
        <v>1309</v>
      </c>
      <c r="W314" s="244" t="s">
        <v>217</v>
      </c>
      <c r="X314" s="246">
        <v>1.66</v>
      </c>
      <c r="Y314" s="246" t="s">
        <v>6</v>
      </c>
      <c r="Z314" s="246" t="s">
        <v>6</v>
      </c>
      <c r="AA314" s="246" t="s">
        <v>6</v>
      </c>
      <c r="AB314" s="246" t="s">
        <v>6</v>
      </c>
      <c r="AC314" s="246" t="s">
        <v>6</v>
      </c>
      <c r="AD314" s="246" t="s">
        <v>6</v>
      </c>
      <c r="AE314" s="348">
        <v>2</v>
      </c>
      <c r="AF314" s="348" t="s">
        <v>20</v>
      </c>
      <c r="AG314" s="244" t="s">
        <v>6</v>
      </c>
      <c r="AI314" s="246" t="s">
        <v>6</v>
      </c>
      <c r="AJ314" s="257" t="s">
        <v>6</v>
      </c>
      <c r="AK314" s="246" t="s">
        <v>6</v>
      </c>
      <c r="AL314" s="246" t="s">
        <v>6</v>
      </c>
      <c r="AM314" s="246" t="s">
        <v>6</v>
      </c>
      <c r="AN314" s="258">
        <v>13137</v>
      </c>
      <c r="AO314" s="258">
        <v>24</v>
      </c>
      <c r="AP314" s="244" t="s">
        <v>1708</v>
      </c>
      <c r="AQ314" s="244" t="s">
        <v>184</v>
      </c>
      <c r="AR314" s="250" t="s">
        <v>6</v>
      </c>
      <c r="AS314" s="250" t="s">
        <v>6</v>
      </c>
      <c r="AT314" s="250" t="s">
        <v>184</v>
      </c>
      <c r="AU314" s="250" t="s">
        <v>184</v>
      </c>
      <c r="AV314" s="250" t="s">
        <v>1305</v>
      </c>
      <c r="AW314" s="250" t="s">
        <v>6</v>
      </c>
      <c r="AX314" s="250" t="s">
        <v>6</v>
      </c>
      <c r="AY314" s="250" t="s">
        <v>1826</v>
      </c>
      <c r="AZ314" s="250" t="s">
        <v>118</v>
      </c>
      <c r="BA314" s="250" t="s">
        <v>381</v>
      </c>
      <c r="BB314" s="250" t="s">
        <v>118</v>
      </c>
      <c r="BC314" s="250" t="s">
        <v>6</v>
      </c>
      <c r="BD314" s="250" t="s">
        <v>6</v>
      </c>
      <c r="BE314" s="250" t="s">
        <v>6</v>
      </c>
      <c r="BF314" s="250" t="s">
        <v>6</v>
      </c>
      <c r="BG314" s="250" t="s">
        <v>6</v>
      </c>
      <c r="BH314" s="250" t="s">
        <v>6</v>
      </c>
      <c r="BI314" s="250" t="s">
        <v>6</v>
      </c>
      <c r="BJ314" s="250" t="s">
        <v>6</v>
      </c>
      <c r="BK314" s="250" t="s">
        <v>6</v>
      </c>
      <c r="BL314" s="250" t="s">
        <v>6</v>
      </c>
      <c r="BM314" s="250" t="s">
        <v>40</v>
      </c>
      <c r="BN314" s="250" t="s">
        <v>119</v>
      </c>
      <c r="BO314" s="250" t="s">
        <v>13</v>
      </c>
      <c r="BP314" s="250" t="s">
        <v>13</v>
      </c>
      <c r="BQ314" s="250" t="s">
        <v>160</v>
      </c>
      <c r="BR314" s="250" t="s">
        <v>119</v>
      </c>
      <c r="BS314" s="250" t="s">
        <v>40</v>
      </c>
      <c r="BT314" s="250" t="s">
        <v>119</v>
      </c>
      <c r="BU314" s="262" t="s">
        <v>6</v>
      </c>
      <c r="BV314" s="250" t="s">
        <v>6</v>
      </c>
      <c r="BW314" s="250" t="s">
        <v>6</v>
      </c>
      <c r="BX314" s="250" t="s">
        <v>6</v>
      </c>
      <c r="BY314" s="250" t="s">
        <v>6</v>
      </c>
      <c r="BZ314" s="250" t="s">
        <v>6</v>
      </c>
      <c r="CA314" s="244" t="s">
        <v>184</v>
      </c>
      <c r="CB314" s="244" t="s">
        <v>907</v>
      </c>
      <c r="CC314" s="244" t="s">
        <v>908</v>
      </c>
      <c r="CD314" s="244" t="s">
        <v>118</v>
      </c>
    </row>
    <row r="315" spans="1:82" s="244" customFormat="1" ht="62" x14ac:dyDescent="0.35">
      <c r="A315" s="259" t="s">
        <v>1840</v>
      </c>
      <c r="B315" s="259" t="s">
        <v>2880</v>
      </c>
      <c r="C315" s="259" t="s">
        <v>1567</v>
      </c>
      <c r="D315" s="259" t="s">
        <v>358</v>
      </c>
      <c r="E315" s="256" t="s">
        <v>304</v>
      </c>
      <c r="F315" s="244" t="s">
        <v>2674</v>
      </c>
      <c r="G315" s="244" t="s">
        <v>1811</v>
      </c>
      <c r="H315" s="244" t="s">
        <v>1632</v>
      </c>
      <c r="I315" s="244" t="str">
        <f>IF(H315="","",VLOOKUP(H315,'Cost Categories'!$A$1:$B$66,2,FALSE))</f>
        <v>Facility</v>
      </c>
      <c r="J315" s="244" t="s">
        <v>3297</v>
      </c>
      <c r="K315" s="244" t="str">
        <f>IF(J315="","",VLOOKUP(J315,'Cost Categories'!$A$70:$B$85,2,FALSE))</f>
        <v>Mixed</v>
      </c>
      <c r="L315" s="244" t="s">
        <v>3323</v>
      </c>
      <c r="M315" s="244" t="str">
        <f>IF(L315="","",VLOOKUP(L315,'Cost Categories'!$A$112:$B$133,2,FALSE))</f>
        <v>Operational</v>
      </c>
      <c r="N315" s="244" t="s">
        <v>3368</v>
      </c>
      <c r="O315" s="245" t="s">
        <v>13</v>
      </c>
      <c r="P315" s="244" t="s">
        <v>3370</v>
      </c>
      <c r="Q315" s="253" t="s">
        <v>3372</v>
      </c>
      <c r="R315" s="253" t="s">
        <v>13</v>
      </c>
      <c r="S315" s="244" t="s">
        <v>111</v>
      </c>
      <c r="T315" s="244" t="s">
        <v>1822</v>
      </c>
      <c r="U315" s="244" t="s">
        <v>1087</v>
      </c>
      <c r="V315" s="244" t="s">
        <v>1309</v>
      </c>
      <c r="W315" s="244" t="s">
        <v>217</v>
      </c>
      <c r="X315" s="246">
        <v>3.93</v>
      </c>
      <c r="Y315" s="246" t="s">
        <v>6</v>
      </c>
      <c r="Z315" s="246" t="s">
        <v>6</v>
      </c>
      <c r="AA315" s="246" t="s">
        <v>6</v>
      </c>
      <c r="AB315" s="246" t="s">
        <v>6</v>
      </c>
      <c r="AC315" s="246" t="s">
        <v>6</v>
      </c>
      <c r="AD315" s="246" t="s">
        <v>6</v>
      </c>
      <c r="AE315" s="348">
        <v>2</v>
      </c>
      <c r="AF315" s="348" t="s">
        <v>20</v>
      </c>
      <c r="AG315" s="244" t="s">
        <v>6</v>
      </c>
      <c r="AI315" s="246" t="s">
        <v>6</v>
      </c>
      <c r="AJ315" s="257" t="s">
        <v>6</v>
      </c>
      <c r="AK315" s="246" t="s">
        <v>6</v>
      </c>
      <c r="AL315" s="246" t="s">
        <v>6</v>
      </c>
      <c r="AM315" s="246" t="s">
        <v>6</v>
      </c>
      <c r="AN315" s="258">
        <v>13137</v>
      </c>
      <c r="AO315" s="258">
        <v>24</v>
      </c>
      <c r="AP315" s="244" t="s">
        <v>1708</v>
      </c>
      <c r="AQ315" s="244" t="s">
        <v>184</v>
      </c>
      <c r="AR315" s="250" t="s">
        <v>6</v>
      </c>
      <c r="AS315" s="250" t="s">
        <v>6</v>
      </c>
      <c r="AT315" s="250" t="s">
        <v>184</v>
      </c>
      <c r="AU315" s="250" t="s">
        <v>184</v>
      </c>
      <c r="AV315" s="250" t="s">
        <v>1305</v>
      </c>
      <c r="AW315" s="250" t="s">
        <v>6</v>
      </c>
      <c r="AX315" s="250" t="s">
        <v>6</v>
      </c>
      <c r="AY315" s="250" t="s">
        <v>1826</v>
      </c>
      <c r="AZ315" s="250" t="s">
        <v>118</v>
      </c>
      <c r="BA315" s="250" t="s">
        <v>381</v>
      </c>
      <c r="BB315" s="250" t="s">
        <v>118</v>
      </c>
      <c r="BC315" s="250" t="s">
        <v>6</v>
      </c>
      <c r="BD315" s="250" t="s">
        <v>6</v>
      </c>
      <c r="BE315" s="250" t="s">
        <v>6</v>
      </c>
      <c r="BF315" s="250" t="s">
        <v>6</v>
      </c>
      <c r="BG315" s="250" t="s">
        <v>6</v>
      </c>
      <c r="BH315" s="250" t="s">
        <v>6</v>
      </c>
      <c r="BI315" s="250" t="s">
        <v>6</v>
      </c>
      <c r="BJ315" s="250" t="s">
        <v>6</v>
      </c>
      <c r="BK315" s="250" t="s">
        <v>6</v>
      </c>
      <c r="BL315" s="250" t="s">
        <v>6</v>
      </c>
      <c r="BM315" s="250" t="s">
        <v>40</v>
      </c>
      <c r="BN315" s="250" t="s">
        <v>119</v>
      </c>
      <c r="BO315" s="250" t="s">
        <v>13</v>
      </c>
      <c r="BP315" s="250" t="s">
        <v>13</v>
      </c>
      <c r="BQ315" s="250" t="s">
        <v>160</v>
      </c>
      <c r="BR315" s="250" t="s">
        <v>119</v>
      </c>
      <c r="BS315" s="250" t="s">
        <v>40</v>
      </c>
      <c r="BT315" s="250" t="s">
        <v>119</v>
      </c>
      <c r="BU315" s="262" t="s">
        <v>6</v>
      </c>
      <c r="BV315" s="250" t="s">
        <v>6</v>
      </c>
      <c r="BW315" s="250" t="s">
        <v>6</v>
      </c>
      <c r="BX315" s="250" t="s">
        <v>6</v>
      </c>
      <c r="BY315" s="250" t="s">
        <v>6</v>
      </c>
      <c r="BZ315" s="250" t="s">
        <v>6</v>
      </c>
      <c r="CA315" s="244" t="s">
        <v>184</v>
      </c>
      <c r="CB315" s="244" t="s">
        <v>907</v>
      </c>
      <c r="CC315" s="244" t="s">
        <v>908</v>
      </c>
      <c r="CD315" s="244" t="s">
        <v>118</v>
      </c>
    </row>
    <row r="316" spans="1:82" s="244" customFormat="1" ht="31" x14ac:dyDescent="0.35">
      <c r="A316" s="259" t="s">
        <v>1840</v>
      </c>
      <c r="B316" s="259" t="s">
        <v>2880</v>
      </c>
      <c r="C316" s="259" t="s">
        <v>1571</v>
      </c>
      <c r="D316" s="259" t="s">
        <v>358</v>
      </c>
      <c r="E316" s="256" t="s">
        <v>304</v>
      </c>
      <c r="F316" s="244" t="s">
        <v>2674</v>
      </c>
      <c r="G316" s="244" t="s">
        <v>1827</v>
      </c>
      <c r="H316" s="244" t="s">
        <v>3353</v>
      </c>
      <c r="I316" s="244" t="str">
        <f>IF(H316="","",VLOOKUP(H316,'Cost Categories'!$A$1:$B$66,2,FALSE))</f>
        <v>Personnel</v>
      </c>
      <c r="J316" s="244" t="s">
        <v>1757</v>
      </c>
      <c r="K316" s="244" t="str">
        <f>IF(J316="","",VLOOKUP(J316,'Cost Categories'!$A$70:$B$85,2,FALSE))</f>
        <v>Personnel</v>
      </c>
      <c r="L316" s="244" t="s">
        <v>3324</v>
      </c>
      <c r="M316" s="244" t="str">
        <f>IF(L316="","",VLOOKUP(L316,'Cost Categories'!$A$112:$B$133,2,FALSE))</f>
        <v>Operational</v>
      </c>
      <c r="N316" s="244" t="s">
        <v>3368</v>
      </c>
      <c r="O316" s="245" t="s">
        <v>13</v>
      </c>
      <c r="P316" s="244" t="s">
        <v>3369</v>
      </c>
      <c r="Q316" s="253" t="s">
        <v>3372</v>
      </c>
      <c r="R316" s="253" t="s">
        <v>13</v>
      </c>
      <c r="S316" s="244" t="s">
        <v>111</v>
      </c>
      <c r="T316" s="244" t="s">
        <v>1822</v>
      </c>
      <c r="U316" s="244" t="s">
        <v>1087</v>
      </c>
      <c r="V316" s="244" t="s">
        <v>1309</v>
      </c>
      <c r="W316" s="244" t="s">
        <v>217</v>
      </c>
      <c r="X316" s="246">
        <v>1.95</v>
      </c>
      <c r="Y316" s="246" t="s">
        <v>6</v>
      </c>
      <c r="Z316" s="246" t="s">
        <v>6</v>
      </c>
      <c r="AA316" s="246" t="s">
        <v>6</v>
      </c>
      <c r="AB316" s="246" t="s">
        <v>6</v>
      </c>
      <c r="AC316" s="246" t="s">
        <v>6</v>
      </c>
      <c r="AD316" s="246" t="s">
        <v>6</v>
      </c>
      <c r="AE316" s="348">
        <v>2</v>
      </c>
      <c r="AF316" s="348" t="s">
        <v>20</v>
      </c>
      <c r="AG316" s="244" t="s">
        <v>6</v>
      </c>
      <c r="AI316" s="246" t="s">
        <v>6</v>
      </c>
      <c r="AJ316" s="257" t="s">
        <v>6</v>
      </c>
      <c r="AK316" s="246" t="s">
        <v>6</v>
      </c>
      <c r="AL316" s="246" t="s">
        <v>6</v>
      </c>
      <c r="AM316" s="246" t="s">
        <v>6</v>
      </c>
      <c r="AN316" s="258">
        <v>13137</v>
      </c>
      <c r="AO316" s="258">
        <v>24</v>
      </c>
      <c r="AP316" s="244" t="s">
        <v>1708</v>
      </c>
      <c r="AQ316" s="244" t="s">
        <v>184</v>
      </c>
      <c r="AR316" s="250" t="s">
        <v>1832</v>
      </c>
      <c r="AS316" s="250" t="s">
        <v>118</v>
      </c>
      <c r="AT316" s="250" t="s">
        <v>184</v>
      </c>
      <c r="AU316" s="250" t="s">
        <v>184</v>
      </c>
      <c r="AV316" s="250" t="s">
        <v>1305</v>
      </c>
      <c r="AW316" s="250" t="s">
        <v>6</v>
      </c>
      <c r="AX316" s="250" t="s">
        <v>6</v>
      </c>
      <c r="AY316" s="250" t="s">
        <v>1826</v>
      </c>
      <c r="AZ316" s="250" t="s">
        <v>118</v>
      </c>
      <c r="BA316" s="250" t="s">
        <v>381</v>
      </c>
      <c r="BB316" s="250" t="s">
        <v>118</v>
      </c>
      <c r="BC316" s="250" t="s">
        <v>6</v>
      </c>
      <c r="BD316" s="250" t="s">
        <v>6</v>
      </c>
      <c r="BE316" s="250" t="s">
        <v>6</v>
      </c>
      <c r="BF316" s="250" t="s">
        <v>6</v>
      </c>
      <c r="BG316" s="250" t="s">
        <v>6</v>
      </c>
      <c r="BH316" s="250" t="s">
        <v>6</v>
      </c>
      <c r="BI316" s="250" t="s">
        <v>6</v>
      </c>
      <c r="BJ316" s="250" t="s">
        <v>6</v>
      </c>
      <c r="BK316" s="250" t="s">
        <v>6</v>
      </c>
      <c r="BL316" s="250" t="s">
        <v>6</v>
      </c>
      <c r="BM316" s="250" t="s">
        <v>40</v>
      </c>
      <c r="BN316" s="250" t="s">
        <v>119</v>
      </c>
      <c r="BO316" s="250" t="s">
        <v>13</v>
      </c>
      <c r="BP316" s="250" t="s">
        <v>13</v>
      </c>
      <c r="BQ316" s="250" t="s">
        <v>160</v>
      </c>
      <c r="BR316" s="250" t="s">
        <v>119</v>
      </c>
      <c r="BS316" s="250" t="s">
        <v>40</v>
      </c>
      <c r="BT316" s="250" t="s">
        <v>119</v>
      </c>
      <c r="BU316" s="262" t="s">
        <v>6</v>
      </c>
      <c r="BV316" s="250" t="s">
        <v>6</v>
      </c>
      <c r="BW316" s="250" t="s">
        <v>6</v>
      </c>
      <c r="BX316" s="250" t="s">
        <v>6</v>
      </c>
      <c r="BY316" s="250" t="s">
        <v>6</v>
      </c>
      <c r="BZ316" s="250" t="s">
        <v>6</v>
      </c>
      <c r="CA316" s="244" t="s">
        <v>184</v>
      </c>
      <c r="CB316" s="244" t="s">
        <v>907</v>
      </c>
      <c r="CC316" s="244" t="s">
        <v>908</v>
      </c>
      <c r="CD316" s="244" t="s">
        <v>118</v>
      </c>
    </row>
    <row r="317" spans="1:82" s="244" customFormat="1" ht="31" x14ac:dyDescent="0.35">
      <c r="A317" s="259" t="s">
        <v>1840</v>
      </c>
      <c r="B317" s="259" t="s">
        <v>2880</v>
      </c>
      <c r="C317" s="244" t="s">
        <v>1573</v>
      </c>
      <c r="D317" s="259" t="s">
        <v>358</v>
      </c>
      <c r="E317" s="256" t="s">
        <v>304</v>
      </c>
      <c r="F317" s="244" t="s">
        <v>2674</v>
      </c>
      <c r="G317" s="256" t="s">
        <v>1815</v>
      </c>
      <c r="H317" s="244" t="s">
        <v>7</v>
      </c>
      <c r="I317" s="244" t="str">
        <f>IF(H317="","",VLOOKUP(H317,'Cost Categories'!$A$1:$B$66,2,FALSE))</f>
        <v>Recurring services</v>
      </c>
      <c r="J317" s="244" t="s">
        <v>1757</v>
      </c>
      <c r="K317" s="244" t="str">
        <f>IF(J317="","",VLOOKUP(J317,'Cost Categories'!$A$70:$B$85,2,FALSE))</f>
        <v>Personnel</v>
      </c>
      <c r="L317" s="244" t="s">
        <v>3322</v>
      </c>
      <c r="M317" s="244" t="str">
        <f>IF(L317="","",VLOOKUP(L317,'Cost Categories'!$A$112:$B$133,2,FALSE))</f>
        <v>Operational</v>
      </c>
      <c r="N317" s="244" t="s">
        <v>3368</v>
      </c>
      <c r="O317" s="245" t="s">
        <v>13</v>
      </c>
      <c r="P317" s="244" t="s">
        <v>3369</v>
      </c>
      <c r="Q317" s="253" t="s">
        <v>3372</v>
      </c>
      <c r="R317" s="253" t="s">
        <v>13</v>
      </c>
      <c r="S317" s="256" t="s">
        <v>111</v>
      </c>
      <c r="T317" s="256" t="s">
        <v>1822</v>
      </c>
      <c r="U317" s="244" t="s">
        <v>1087</v>
      </c>
      <c r="V317" s="244" t="s">
        <v>1309</v>
      </c>
      <c r="W317" s="244" t="s">
        <v>217</v>
      </c>
      <c r="X317" s="246">
        <v>0.93</v>
      </c>
      <c r="Y317" s="246" t="s">
        <v>6</v>
      </c>
      <c r="Z317" s="250" t="s">
        <v>6</v>
      </c>
      <c r="AA317" s="250" t="s">
        <v>6</v>
      </c>
      <c r="AB317" s="250" t="s">
        <v>6</v>
      </c>
      <c r="AC317" s="250" t="s">
        <v>6</v>
      </c>
      <c r="AD317" s="250" t="s">
        <v>6</v>
      </c>
      <c r="AE317" s="348">
        <v>2</v>
      </c>
      <c r="AF317" s="348" t="s">
        <v>20</v>
      </c>
      <c r="AG317" s="244" t="s">
        <v>6</v>
      </c>
      <c r="AI317" s="246" t="s">
        <v>6</v>
      </c>
      <c r="AJ317" s="247" t="s">
        <v>6</v>
      </c>
      <c r="AK317" s="244" t="s">
        <v>6</v>
      </c>
      <c r="AL317" s="244" t="s">
        <v>6</v>
      </c>
      <c r="AM317" s="266" t="s">
        <v>6</v>
      </c>
      <c r="AN317" s="258">
        <v>13137</v>
      </c>
      <c r="AO317" s="258">
        <v>24</v>
      </c>
      <c r="AP317" s="244" t="s">
        <v>1708</v>
      </c>
      <c r="AQ317" s="244" t="s">
        <v>184</v>
      </c>
      <c r="AR317" s="250" t="s">
        <v>1832</v>
      </c>
      <c r="AS317" s="250" t="s">
        <v>118</v>
      </c>
      <c r="AT317" s="250" t="s">
        <v>184</v>
      </c>
      <c r="AU317" s="250" t="s">
        <v>184</v>
      </c>
      <c r="AV317" s="250" t="s">
        <v>1305</v>
      </c>
      <c r="AW317" s="250" t="s">
        <v>6</v>
      </c>
      <c r="AX317" s="250" t="s">
        <v>6</v>
      </c>
      <c r="AY317" s="250" t="s">
        <v>1826</v>
      </c>
      <c r="AZ317" s="250" t="s">
        <v>118</v>
      </c>
      <c r="BA317" s="250" t="s">
        <v>381</v>
      </c>
      <c r="BB317" s="250" t="s">
        <v>118</v>
      </c>
      <c r="BC317" s="250" t="s">
        <v>6</v>
      </c>
      <c r="BD317" s="250" t="s">
        <v>6</v>
      </c>
      <c r="BE317" s="250" t="s">
        <v>6</v>
      </c>
      <c r="BF317" s="250" t="s">
        <v>6</v>
      </c>
      <c r="BG317" s="250" t="s">
        <v>6</v>
      </c>
      <c r="BH317" s="250" t="s">
        <v>6</v>
      </c>
      <c r="BI317" s="250" t="s">
        <v>6</v>
      </c>
      <c r="BJ317" s="250" t="s">
        <v>6</v>
      </c>
      <c r="BK317" s="250" t="s">
        <v>6</v>
      </c>
      <c r="BL317" s="250" t="s">
        <v>6</v>
      </c>
      <c r="BM317" s="250" t="s">
        <v>40</v>
      </c>
      <c r="BN317" s="250" t="s">
        <v>119</v>
      </c>
      <c r="BO317" s="250" t="s">
        <v>13</v>
      </c>
      <c r="BP317" s="250" t="s">
        <v>13</v>
      </c>
      <c r="BQ317" s="250" t="s">
        <v>160</v>
      </c>
      <c r="BR317" s="250" t="s">
        <v>119</v>
      </c>
      <c r="BS317" s="250" t="s">
        <v>40</v>
      </c>
      <c r="BT317" s="250" t="s">
        <v>119</v>
      </c>
      <c r="BU317" s="262" t="s">
        <v>6</v>
      </c>
      <c r="BV317" s="250" t="s">
        <v>6</v>
      </c>
      <c r="BW317" s="250" t="s">
        <v>6</v>
      </c>
      <c r="BX317" s="250" t="s">
        <v>6</v>
      </c>
      <c r="BY317" s="250" t="s">
        <v>6</v>
      </c>
      <c r="BZ317" s="250" t="s">
        <v>6</v>
      </c>
      <c r="CA317" s="244" t="s">
        <v>184</v>
      </c>
      <c r="CB317" s="244" t="s">
        <v>907</v>
      </c>
      <c r="CC317" s="244" t="s">
        <v>908</v>
      </c>
      <c r="CD317" s="244" t="s">
        <v>118</v>
      </c>
    </row>
    <row r="318" spans="1:82" s="244" customFormat="1" ht="31" x14ac:dyDescent="0.35">
      <c r="A318" s="259" t="s">
        <v>1840</v>
      </c>
      <c r="B318" s="259" t="s">
        <v>2880</v>
      </c>
      <c r="C318" s="244" t="s">
        <v>1562</v>
      </c>
      <c r="D318" s="259" t="s">
        <v>1579</v>
      </c>
      <c r="E318" s="256" t="s">
        <v>304</v>
      </c>
      <c r="F318" s="244" t="s">
        <v>2674</v>
      </c>
      <c r="G318" s="256" t="s">
        <v>1841</v>
      </c>
      <c r="H318" s="244" t="s">
        <v>1578</v>
      </c>
      <c r="I318" s="244" t="str">
        <f>IF(H318="","",VLOOKUP(H318,'Cost Categories'!$A$1:$B$66,2,FALSE))</f>
        <v>Total</v>
      </c>
      <c r="J318" s="244" t="s">
        <v>3297</v>
      </c>
      <c r="K318" s="244" t="str">
        <f>IF(J318="","",VLOOKUP(J318,'Cost Categories'!$A$70:$B$85,2,FALSE))</f>
        <v>Mixed</v>
      </c>
      <c r="L318" s="244" t="s">
        <v>3297</v>
      </c>
      <c r="M318" s="244" t="str">
        <f>IF(L318="","",VLOOKUP(L318,'Cost Categories'!$A$112:$B$133,2,FALSE))</f>
        <v>Mixed</v>
      </c>
      <c r="N318" s="244" t="s">
        <v>3368</v>
      </c>
      <c r="O318" s="245" t="s">
        <v>13</v>
      </c>
      <c r="P318" s="244" t="s">
        <v>3416</v>
      </c>
      <c r="Q318" s="253" t="s">
        <v>3372</v>
      </c>
      <c r="R318" s="253" t="s">
        <v>13</v>
      </c>
      <c r="S318" s="256" t="s">
        <v>111</v>
      </c>
      <c r="T318" s="256" t="s">
        <v>1822</v>
      </c>
      <c r="U318" s="244" t="s">
        <v>1087</v>
      </c>
      <c r="V318" s="244" t="s">
        <v>1309</v>
      </c>
      <c r="W318" s="244" t="s">
        <v>217</v>
      </c>
      <c r="X318" s="246">
        <v>45.98</v>
      </c>
      <c r="Y318" s="246" t="s">
        <v>6</v>
      </c>
      <c r="Z318" s="250" t="s">
        <v>6</v>
      </c>
      <c r="AA318" s="250" t="s">
        <v>6</v>
      </c>
      <c r="AB318" s="250" t="s">
        <v>6</v>
      </c>
      <c r="AC318" s="250" t="s">
        <v>6</v>
      </c>
      <c r="AD318" s="250" t="s">
        <v>6</v>
      </c>
      <c r="AE318" s="348">
        <v>2</v>
      </c>
      <c r="AF318" s="348" t="s">
        <v>20</v>
      </c>
      <c r="AG318" s="244" t="s">
        <v>6</v>
      </c>
      <c r="AI318" s="246" t="s">
        <v>6</v>
      </c>
      <c r="AJ318" s="247" t="s">
        <v>6</v>
      </c>
      <c r="AK318" s="244" t="s">
        <v>6</v>
      </c>
      <c r="AL318" s="244" t="s">
        <v>6</v>
      </c>
      <c r="AM318" s="266" t="s">
        <v>6</v>
      </c>
      <c r="AN318" s="258">
        <v>13137</v>
      </c>
      <c r="AO318" s="258">
        <v>24</v>
      </c>
      <c r="AP318" s="244" t="s">
        <v>1708</v>
      </c>
      <c r="AQ318" s="244" t="s">
        <v>184</v>
      </c>
      <c r="AR318" s="250" t="s">
        <v>6</v>
      </c>
      <c r="AS318" s="250" t="s">
        <v>6</v>
      </c>
      <c r="AT318" s="250" t="s">
        <v>184</v>
      </c>
      <c r="AU318" s="250" t="s">
        <v>184</v>
      </c>
      <c r="AV318" s="250" t="s">
        <v>1305</v>
      </c>
      <c r="AW318" s="250" t="s">
        <v>6</v>
      </c>
      <c r="AX318" s="250" t="s">
        <v>6</v>
      </c>
      <c r="AY318" s="250" t="s">
        <v>13</v>
      </c>
      <c r="AZ318" s="250" t="s">
        <v>13</v>
      </c>
      <c r="BA318" s="250" t="s">
        <v>381</v>
      </c>
      <c r="BB318" s="250" t="s">
        <v>118</v>
      </c>
      <c r="BC318" s="250" t="s">
        <v>6</v>
      </c>
      <c r="BD318" s="250" t="s">
        <v>6</v>
      </c>
      <c r="BE318" s="250" t="s">
        <v>6</v>
      </c>
      <c r="BF318" s="250" t="s">
        <v>6</v>
      </c>
      <c r="BG318" s="250" t="s">
        <v>6</v>
      </c>
      <c r="BH318" s="250" t="s">
        <v>6</v>
      </c>
      <c r="BI318" s="250" t="s">
        <v>6</v>
      </c>
      <c r="BJ318" s="250" t="s">
        <v>6</v>
      </c>
      <c r="BK318" s="250" t="s">
        <v>6</v>
      </c>
      <c r="BL318" s="250" t="s">
        <v>6</v>
      </c>
      <c r="BM318" s="250" t="s">
        <v>40</v>
      </c>
      <c r="BN318" s="250" t="s">
        <v>119</v>
      </c>
      <c r="BO318" s="250" t="s">
        <v>13</v>
      </c>
      <c r="BP318" s="250" t="s">
        <v>13</v>
      </c>
      <c r="BQ318" s="250" t="s">
        <v>160</v>
      </c>
      <c r="BR318" s="250" t="s">
        <v>119</v>
      </c>
      <c r="BS318" s="250" t="s">
        <v>40</v>
      </c>
      <c r="BT318" s="250" t="s">
        <v>119</v>
      </c>
      <c r="BU318" s="262" t="s">
        <v>6</v>
      </c>
      <c r="BV318" s="250" t="s">
        <v>6</v>
      </c>
      <c r="BW318" s="250" t="s">
        <v>6</v>
      </c>
      <c r="BX318" s="250" t="s">
        <v>6</v>
      </c>
      <c r="BY318" s="250" t="s">
        <v>6</v>
      </c>
      <c r="BZ318" s="250" t="s">
        <v>6</v>
      </c>
      <c r="CA318" s="244" t="s">
        <v>184</v>
      </c>
      <c r="CB318" s="244" t="s">
        <v>907</v>
      </c>
      <c r="CC318" s="244" t="s">
        <v>908</v>
      </c>
      <c r="CD318" s="244" t="s">
        <v>118</v>
      </c>
    </row>
    <row r="319" spans="1:82" s="244" customFormat="1" ht="46.5" x14ac:dyDescent="0.35">
      <c r="A319" s="259" t="s">
        <v>1842</v>
      </c>
      <c r="B319" s="259" t="s">
        <v>2880</v>
      </c>
      <c r="C319" s="244" t="s">
        <v>1538</v>
      </c>
      <c r="D319" s="259" t="s">
        <v>1540</v>
      </c>
      <c r="E319" s="256" t="s">
        <v>304</v>
      </c>
      <c r="F319" s="244" t="s">
        <v>2674</v>
      </c>
      <c r="G319" s="256" t="s">
        <v>1821</v>
      </c>
      <c r="H319" s="244" t="s">
        <v>1623</v>
      </c>
      <c r="I319" s="244" t="str">
        <f>IF(H319="","",VLOOKUP(H319,'Cost Categories'!$A$1:$B$66,2,FALSE))</f>
        <v>Recurring goods</v>
      </c>
      <c r="J319" s="244" t="s">
        <v>3288</v>
      </c>
      <c r="K319" s="244" t="str">
        <f>IF(J319="","",VLOOKUP(J319,'Cost Categories'!$A$70:$B$85,2,FALSE))</f>
        <v>Recurrent - other</v>
      </c>
      <c r="L319" s="244" t="s">
        <v>3307</v>
      </c>
      <c r="M319" s="244" t="str">
        <f>IF(L319="","",VLOOKUP(L319,'Cost Categories'!$A$112:$B$133,2,FALSE))</f>
        <v>Primary service delivery</v>
      </c>
      <c r="N319" s="244" t="s">
        <v>3368</v>
      </c>
      <c r="O319" s="245" t="s">
        <v>1245</v>
      </c>
      <c r="P319" s="244" t="s">
        <v>3371</v>
      </c>
      <c r="Q319" s="253" t="s">
        <v>3372</v>
      </c>
      <c r="R319" s="253" t="s">
        <v>13</v>
      </c>
      <c r="S319" s="256" t="s">
        <v>111</v>
      </c>
      <c r="T319" s="256" t="s">
        <v>1822</v>
      </c>
      <c r="U319" s="244" t="s">
        <v>1087</v>
      </c>
      <c r="V319" s="244" t="s">
        <v>1309</v>
      </c>
      <c r="W319" s="244" t="s">
        <v>217</v>
      </c>
      <c r="X319" s="246">
        <v>16.87</v>
      </c>
      <c r="Y319" s="246" t="s">
        <v>6</v>
      </c>
      <c r="Z319" s="250" t="s">
        <v>6</v>
      </c>
      <c r="AA319" s="250" t="s">
        <v>6</v>
      </c>
      <c r="AB319" s="250" t="s">
        <v>6</v>
      </c>
      <c r="AC319" s="250" t="s">
        <v>6</v>
      </c>
      <c r="AD319" s="250" t="s">
        <v>6</v>
      </c>
      <c r="AE319" s="348">
        <v>1</v>
      </c>
      <c r="AF319" s="348" t="s">
        <v>20</v>
      </c>
      <c r="AG319" s="244" t="s">
        <v>6</v>
      </c>
      <c r="AI319" s="246" t="s">
        <v>6</v>
      </c>
      <c r="AJ319" s="247" t="s">
        <v>6</v>
      </c>
      <c r="AK319" s="244" t="s">
        <v>6</v>
      </c>
      <c r="AL319" s="244" t="s">
        <v>6</v>
      </c>
      <c r="AM319" s="266" t="s">
        <v>6</v>
      </c>
      <c r="AN319" s="262">
        <v>415</v>
      </c>
      <c r="AO319" s="262">
        <v>24</v>
      </c>
      <c r="AP319" s="244" t="s">
        <v>1708</v>
      </c>
      <c r="AQ319" s="244" t="s">
        <v>184</v>
      </c>
      <c r="AR319" s="250" t="s">
        <v>6</v>
      </c>
      <c r="AS319" s="250" t="s">
        <v>6</v>
      </c>
      <c r="AT319" s="250" t="s">
        <v>184</v>
      </c>
      <c r="AU319" s="250" t="s">
        <v>184</v>
      </c>
      <c r="AV319" s="250" t="s">
        <v>1305</v>
      </c>
      <c r="AW319" s="250" t="s">
        <v>6</v>
      </c>
      <c r="AX319" s="250" t="s">
        <v>6</v>
      </c>
      <c r="AY319" s="250" t="s">
        <v>6</v>
      </c>
      <c r="AZ319" s="250" t="s">
        <v>6</v>
      </c>
      <c r="BA319" s="250" t="s">
        <v>381</v>
      </c>
      <c r="BB319" s="250" t="s">
        <v>118</v>
      </c>
      <c r="BC319" s="250" t="s">
        <v>6</v>
      </c>
      <c r="BD319" s="250" t="s">
        <v>6</v>
      </c>
      <c r="BE319" s="250" t="s">
        <v>6</v>
      </c>
      <c r="BF319" s="250" t="s">
        <v>6</v>
      </c>
      <c r="BG319" s="250" t="s">
        <v>6</v>
      </c>
      <c r="BH319" s="250" t="s">
        <v>6</v>
      </c>
      <c r="BI319" s="250" t="s">
        <v>6</v>
      </c>
      <c r="BJ319" s="250" t="s">
        <v>6</v>
      </c>
      <c r="BK319" s="250" t="s">
        <v>6</v>
      </c>
      <c r="BL319" s="250" t="s">
        <v>6</v>
      </c>
      <c r="BM319" s="250" t="s">
        <v>40</v>
      </c>
      <c r="BN319" s="250" t="s">
        <v>119</v>
      </c>
      <c r="BO319" s="250" t="s">
        <v>13</v>
      </c>
      <c r="BP319" s="250" t="s">
        <v>13</v>
      </c>
      <c r="BQ319" s="250" t="s">
        <v>160</v>
      </c>
      <c r="BR319" s="250" t="s">
        <v>119</v>
      </c>
      <c r="BS319" s="250" t="s">
        <v>40</v>
      </c>
      <c r="BT319" s="250" t="s">
        <v>119</v>
      </c>
      <c r="BU319" s="262" t="s">
        <v>6</v>
      </c>
      <c r="BV319" s="250" t="s">
        <v>6</v>
      </c>
      <c r="BW319" s="250" t="s">
        <v>6</v>
      </c>
      <c r="BX319" s="250" t="s">
        <v>6</v>
      </c>
      <c r="BY319" s="250" t="s">
        <v>6</v>
      </c>
      <c r="BZ319" s="250" t="s">
        <v>6</v>
      </c>
      <c r="CA319" s="244" t="s">
        <v>184</v>
      </c>
      <c r="CB319" s="244" t="s">
        <v>907</v>
      </c>
      <c r="CC319" s="244" t="s">
        <v>908</v>
      </c>
      <c r="CD319" s="244" t="s">
        <v>118</v>
      </c>
    </row>
    <row r="320" spans="1:82" s="244" customFormat="1" ht="31" x14ac:dyDescent="0.35">
      <c r="A320" s="259" t="s">
        <v>1842</v>
      </c>
      <c r="B320" s="259" t="s">
        <v>2880</v>
      </c>
      <c r="C320" s="244" t="s">
        <v>1548</v>
      </c>
      <c r="D320" s="259" t="s">
        <v>1540</v>
      </c>
      <c r="E320" s="256" t="s">
        <v>304</v>
      </c>
      <c r="F320" s="244" t="s">
        <v>2674</v>
      </c>
      <c r="G320" s="256" t="s">
        <v>1817</v>
      </c>
      <c r="H320" s="244" t="s">
        <v>1317</v>
      </c>
      <c r="I320" s="244" t="str">
        <f>IF(H320="","",VLOOKUP(H320,'Cost Categories'!$A$1:$B$66,2,FALSE))</f>
        <v>Capital</v>
      </c>
      <c r="J320" s="244" t="s">
        <v>3276</v>
      </c>
      <c r="K320" s="244" t="str">
        <f>IF(J320="","",VLOOKUP(J320,'Cost Categories'!$A$70:$B$85,2,FALSE))</f>
        <v>Capital</v>
      </c>
      <c r="L320" s="244" t="s">
        <v>3307</v>
      </c>
      <c r="M320" s="244" t="str">
        <f>IF(L320="","",VLOOKUP(L320,'Cost Categories'!$A$112:$B$133,2,FALSE))</f>
        <v>Primary service delivery</v>
      </c>
      <c r="N320" s="244" t="s">
        <v>3368</v>
      </c>
      <c r="O320" s="245" t="s">
        <v>1245</v>
      </c>
      <c r="P320" s="244" t="s">
        <v>3369</v>
      </c>
      <c r="Q320" s="253" t="s">
        <v>3372</v>
      </c>
      <c r="R320" s="253" t="s">
        <v>13</v>
      </c>
      <c r="S320" s="256" t="s">
        <v>111</v>
      </c>
      <c r="T320" s="256" t="s">
        <v>1822</v>
      </c>
      <c r="U320" s="244" t="s">
        <v>1087</v>
      </c>
      <c r="V320" s="244" t="s">
        <v>1309</v>
      </c>
      <c r="W320" s="244" t="s">
        <v>217</v>
      </c>
      <c r="X320" s="246">
        <v>0.1</v>
      </c>
      <c r="Y320" s="246" t="s">
        <v>6</v>
      </c>
      <c r="Z320" s="250" t="s">
        <v>6</v>
      </c>
      <c r="AA320" s="250" t="s">
        <v>6</v>
      </c>
      <c r="AB320" s="250" t="s">
        <v>6</v>
      </c>
      <c r="AC320" s="250" t="s">
        <v>6</v>
      </c>
      <c r="AD320" s="250" t="s">
        <v>6</v>
      </c>
      <c r="AE320" s="348">
        <v>1</v>
      </c>
      <c r="AF320" s="348" t="s">
        <v>20</v>
      </c>
      <c r="AG320" s="244" t="s">
        <v>6</v>
      </c>
      <c r="AI320" s="246" t="s">
        <v>6</v>
      </c>
      <c r="AJ320" s="247" t="s">
        <v>6</v>
      </c>
      <c r="AK320" s="244" t="s">
        <v>6</v>
      </c>
      <c r="AL320" s="244" t="s">
        <v>6</v>
      </c>
      <c r="AM320" s="266" t="s">
        <v>6</v>
      </c>
      <c r="AN320" s="262">
        <v>415</v>
      </c>
      <c r="AO320" s="262">
        <v>24</v>
      </c>
      <c r="AP320" s="244" t="s">
        <v>1708</v>
      </c>
      <c r="AQ320" s="244" t="s">
        <v>184</v>
      </c>
      <c r="AR320" s="250" t="s">
        <v>6</v>
      </c>
      <c r="AS320" s="250" t="s">
        <v>6</v>
      </c>
      <c r="AT320" s="250" t="s">
        <v>184</v>
      </c>
      <c r="AU320" s="250" t="s">
        <v>184</v>
      </c>
      <c r="AV320" s="250" t="s">
        <v>1305</v>
      </c>
      <c r="AW320" s="250" t="s">
        <v>6</v>
      </c>
      <c r="AX320" s="250" t="s">
        <v>6</v>
      </c>
      <c r="AY320" s="250" t="s">
        <v>6</v>
      </c>
      <c r="AZ320" s="250" t="s">
        <v>6</v>
      </c>
      <c r="BA320" s="250" t="s">
        <v>381</v>
      </c>
      <c r="BB320" s="250" t="s">
        <v>118</v>
      </c>
      <c r="BC320" s="250" t="s">
        <v>6</v>
      </c>
      <c r="BD320" s="250" t="s">
        <v>6</v>
      </c>
      <c r="BE320" s="250" t="s">
        <v>6</v>
      </c>
      <c r="BF320" s="250" t="s">
        <v>6</v>
      </c>
      <c r="BG320" s="250" t="s">
        <v>6</v>
      </c>
      <c r="BH320" s="250" t="s">
        <v>6</v>
      </c>
      <c r="BI320" s="250" t="s">
        <v>6</v>
      </c>
      <c r="BJ320" s="250" t="s">
        <v>6</v>
      </c>
      <c r="BK320" s="250" t="s">
        <v>6</v>
      </c>
      <c r="BL320" s="250" t="s">
        <v>6</v>
      </c>
      <c r="BM320" s="250" t="s">
        <v>40</v>
      </c>
      <c r="BN320" s="250" t="s">
        <v>119</v>
      </c>
      <c r="BO320" s="250" t="s">
        <v>13</v>
      </c>
      <c r="BP320" s="250" t="s">
        <v>13</v>
      </c>
      <c r="BQ320" s="250" t="s">
        <v>160</v>
      </c>
      <c r="BR320" s="250" t="s">
        <v>119</v>
      </c>
      <c r="BS320" s="250" t="s">
        <v>40</v>
      </c>
      <c r="BT320" s="250" t="s">
        <v>119</v>
      </c>
      <c r="BU320" s="262" t="s">
        <v>6</v>
      </c>
      <c r="BV320" s="250" t="s">
        <v>6</v>
      </c>
      <c r="BW320" s="250" t="s">
        <v>6</v>
      </c>
      <c r="BX320" s="250" t="s">
        <v>6</v>
      </c>
      <c r="BY320" s="250" t="s">
        <v>6</v>
      </c>
      <c r="BZ320" s="250" t="s">
        <v>6</v>
      </c>
      <c r="CA320" s="244" t="s">
        <v>184</v>
      </c>
      <c r="CB320" s="244" t="s">
        <v>907</v>
      </c>
      <c r="CC320" s="244" t="s">
        <v>908</v>
      </c>
      <c r="CD320" s="244" t="s">
        <v>118</v>
      </c>
    </row>
    <row r="321" spans="1:82" s="244" customFormat="1" ht="31" x14ac:dyDescent="0.35">
      <c r="A321" s="259" t="s">
        <v>1842</v>
      </c>
      <c r="B321" s="259" t="s">
        <v>2880</v>
      </c>
      <c r="C321" s="244" t="s">
        <v>356</v>
      </c>
      <c r="D321" s="259" t="s">
        <v>1540</v>
      </c>
      <c r="E321" s="256" t="s">
        <v>304</v>
      </c>
      <c r="F321" s="244" t="s">
        <v>2674</v>
      </c>
      <c r="G321" s="256" t="s">
        <v>1824</v>
      </c>
      <c r="H321" s="244" t="s">
        <v>3351</v>
      </c>
      <c r="I321" s="244" t="str">
        <f>IF(H321="","",VLOOKUP(H321,'Cost Categories'!$A$1:$B$66,2,FALSE))</f>
        <v>Personnel</v>
      </c>
      <c r="J321" s="244" t="s">
        <v>3271</v>
      </c>
      <c r="K321" s="244" t="str">
        <f>IF(J321="","",VLOOKUP(J321,'Cost Categories'!$A$70:$B$85,2,FALSE))</f>
        <v>Personnel</v>
      </c>
      <c r="L321" s="244" t="s">
        <v>3307</v>
      </c>
      <c r="M321" s="244" t="str">
        <f>IF(L321="","",VLOOKUP(L321,'Cost Categories'!$A$112:$B$133,2,FALSE))</f>
        <v>Primary service delivery</v>
      </c>
      <c r="N321" s="244" t="s">
        <v>3368</v>
      </c>
      <c r="O321" s="245" t="s">
        <v>13</v>
      </c>
      <c r="P321" s="244" t="s">
        <v>3369</v>
      </c>
      <c r="Q321" s="253" t="s">
        <v>3372</v>
      </c>
      <c r="R321" s="253" t="s">
        <v>13</v>
      </c>
      <c r="S321" s="256" t="s">
        <v>111</v>
      </c>
      <c r="T321" s="256" t="s">
        <v>1822</v>
      </c>
      <c r="U321" s="244" t="s">
        <v>1087</v>
      </c>
      <c r="V321" s="244" t="s">
        <v>1309</v>
      </c>
      <c r="W321" s="244" t="s">
        <v>217</v>
      </c>
      <c r="X321" s="246">
        <v>14.8</v>
      </c>
      <c r="Y321" s="246" t="s">
        <v>6</v>
      </c>
      <c r="Z321" s="250" t="s">
        <v>6</v>
      </c>
      <c r="AA321" s="250" t="s">
        <v>6</v>
      </c>
      <c r="AB321" s="250" t="s">
        <v>6</v>
      </c>
      <c r="AC321" s="250" t="s">
        <v>6</v>
      </c>
      <c r="AD321" s="250" t="s">
        <v>6</v>
      </c>
      <c r="AE321" s="348">
        <v>1</v>
      </c>
      <c r="AF321" s="348" t="s">
        <v>20</v>
      </c>
      <c r="AG321" s="244" t="s">
        <v>6</v>
      </c>
      <c r="AI321" s="246" t="s">
        <v>6</v>
      </c>
      <c r="AJ321" s="247" t="s">
        <v>6</v>
      </c>
      <c r="AK321" s="244" t="s">
        <v>6</v>
      </c>
      <c r="AL321" s="244" t="s">
        <v>6</v>
      </c>
      <c r="AM321" s="266" t="s">
        <v>6</v>
      </c>
      <c r="AN321" s="262">
        <v>415</v>
      </c>
      <c r="AO321" s="262">
        <v>24</v>
      </c>
      <c r="AP321" s="244" t="s">
        <v>1708</v>
      </c>
      <c r="AQ321" s="244" t="s">
        <v>184</v>
      </c>
      <c r="AR321" s="250" t="s">
        <v>6</v>
      </c>
      <c r="AS321" s="250" t="s">
        <v>6</v>
      </c>
      <c r="AT321" s="250" t="s">
        <v>184</v>
      </c>
      <c r="AU321" s="250" t="s">
        <v>184</v>
      </c>
      <c r="AV321" s="250" t="s">
        <v>1305</v>
      </c>
      <c r="AW321" s="250" t="s">
        <v>6</v>
      </c>
      <c r="AX321" s="250" t="s">
        <v>6</v>
      </c>
      <c r="AY321" s="250" t="s">
        <v>6</v>
      </c>
      <c r="AZ321" s="250" t="s">
        <v>6</v>
      </c>
      <c r="BA321" s="250" t="s">
        <v>381</v>
      </c>
      <c r="BB321" s="250" t="s">
        <v>118</v>
      </c>
      <c r="BC321" s="250" t="s">
        <v>6</v>
      </c>
      <c r="BD321" s="250" t="s">
        <v>6</v>
      </c>
      <c r="BE321" s="250" t="s">
        <v>6</v>
      </c>
      <c r="BF321" s="250" t="s">
        <v>6</v>
      </c>
      <c r="BG321" s="250" t="s">
        <v>6</v>
      </c>
      <c r="BH321" s="250" t="s">
        <v>6</v>
      </c>
      <c r="BI321" s="250" t="s">
        <v>6</v>
      </c>
      <c r="BJ321" s="250" t="s">
        <v>6</v>
      </c>
      <c r="BK321" s="250" t="s">
        <v>6</v>
      </c>
      <c r="BL321" s="250" t="s">
        <v>6</v>
      </c>
      <c r="BM321" s="250" t="s">
        <v>40</v>
      </c>
      <c r="BN321" s="250" t="s">
        <v>119</v>
      </c>
      <c r="BO321" s="250" t="s">
        <v>13</v>
      </c>
      <c r="BP321" s="250" t="s">
        <v>13</v>
      </c>
      <c r="BQ321" s="250" t="s">
        <v>160</v>
      </c>
      <c r="BR321" s="250" t="s">
        <v>119</v>
      </c>
      <c r="BS321" s="250" t="s">
        <v>40</v>
      </c>
      <c r="BT321" s="250" t="s">
        <v>119</v>
      </c>
      <c r="BU321" s="262" t="s">
        <v>6</v>
      </c>
      <c r="BV321" s="250" t="s">
        <v>6</v>
      </c>
      <c r="BW321" s="250" t="s">
        <v>6</v>
      </c>
      <c r="BX321" s="250" t="s">
        <v>6</v>
      </c>
      <c r="BY321" s="250" t="s">
        <v>6</v>
      </c>
      <c r="BZ321" s="250" t="s">
        <v>6</v>
      </c>
      <c r="CA321" s="244" t="s">
        <v>184</v>
      </c>
      <c r="CB321" s="244" t="s">
        <v>907</v>
      </c>
      <c r="CC321" s="244" t="s">
        <v>908</v>
      </c>
      <c r="CD321" s="244" t="s">
        <v>118</v>
      </c>
    </row>
    <row r="322" spans="1:82" s="244" customFormat="1" ht="31" x14ac:dyDescent="0.35">
      <c r="A322" s="259" t="s">
        <v>1842</v>
      </c>
      <c r="B322" s="259" t="s">
        <v>2880</v>
      </c>
      <c r="C322" s="244" t="s">
        <v>1555</v>
      </c>
      <c r="D322" s="259" t="s">
        <v>1540</v>
      </c>
      <c r="E322" s="256" t="s">
        <v>304</v>
      </c>
      <c r="F322" s="244" t="s">
        <v>2674</v>
      </c>
      <c r="G322" s="256" t="s">
        <v>1825</v>
      </c>
      <c r="H322" s="244" t="s">
        <v>3</v>
      </c>
      <c r="I322" s="244" t="str">
        <f>IF(H322="","",VLOOKUP(H322,'Cost Categories'!$A$1:$B$66,2,FALSE))</f>
        <v>Recurring services</v>
      </c>
      <c r="J322" s="244" t="s">
        <v>3297</v>
      </c>
      <c r="K322" s="244" t="str">
        <f>IF(J322="","",VLOOKUP(J322,'Cost Categories'!$A$70:$B$85,2,FALSE))</f>
        <v>Mixed</v>
      </c>
      <c r="L322" s="244" t="s">
        <v>1597</v>
      </c>
      <c r="M322" s="244" t="str">
        <f>IF(L322="","",VLOOKUP(L322,'Cost Categories'!$A$112:$B$133,2,FALSE))</f>
        <v>Operational</v>
      </c>
      <c r="N322" s="244" t="s">
        <v>3368</v>
      </c>
      <c r="O322" s="245" t="s">
        <v>13</v>
      </c>
      <c r="P322" s="244" t="s">
        <v>3369</v>
      </c>
      <c r="Q322" s="253" t="s">
        <v>3372</v>
      </c>
      <c r="R322" s="253" t="s">
        <v>13</v>
      </c>
      <c r="S322" s="256" t="s">
        <v>111</v>
      </c>
      <c r="T322" s="256" t="s">
        <v>1822</v>
      </c>
      <c r="U322" s="244" t="s">
        <v>1087</v>
      </c>
      <c r="V322" s="244" t="s">
        <v>1309</v>
      </c>
      <c r="W322" s="244" t="s">
        <v>217</v>
      </c>
      <c r="X322" s="246">
        <v>14.28</v>
      </c>
      <c r="Y322" s="246" t="s">
        <v>6</v>
      </c>
      <c r="Z322" s="250" t="s">
        <v>6</v>
      </c>
      <c r="AA322" s="250" t="s">
        <v>6</v>
      </c>
      <c r="AB322" s="250" t="s">
        <v>6</v>
      </c>
      <c r="AC322" s="250" t="s">
        <v>6</v>
      </c>
      <c r="AD322" s="250" t="s">
        <v>6</v>
      </c>
      <c r="AE322" s="348">
        <v>1</v>
      </c>
      <c r="AF322" s="348" t="s">
        <v>20</v>
      </c>
      <c r="AG322" s="244" t="s">
        <v>6</v>
      </c>
      <c r="AI322" s="246" t="s">
        <v>6</v>
      </c>
      <c r="AJ322" s="247" t="s">
        <v>6</v>
      </c>
      <c r="AK322" s="244" t="s">
        <v>6</v>
      </c>
      <c r="AL322" s="244" t="s">
        <v>6</v>
      </c>
      <c r="AM322" s="266" t="s">
        <v>6</v>
      </c>
      <c r="AN322" s="262">
        <v>415</v>
      </c>
      <c r="AO322" s="262">
        <v>24</v>
      </c>
      <c r="AP322" s="244" t="s">
        <v>1708</v>
      </c>
      <c r="AQ322" s="244" t="s">
        <v>184</v>
      </c>
      <c r="AR322" s="250" t="s">
        <v>6</v>
      </c>
      <c r="AS322" s="250" t="s">
        <v>6</v>
      </c>
      <c r="AT322" s="250" t="s">
        <v>184</v>
      </c>
      <c r="AU322" s="250" t="s">
        <v>184</v>
      </c>
      <c r="AV322" s="250" t="s">
        <v>1305</v>
      </c>
      <c r="AW322" s="250" t="s">
        <v>6</v>
      </c>
      <c r="AX322" s="250" t="s">
        <v>6</v>
      </c>
      <c r="AY322" s="250" t="s">
        <v>6</v>
      </c>
      <c r="AZ322" s="250" t="s">
        <v>6</v>
      </c>
      <c r="BA322" s="250" t="s">
        <v>381</v>
      </c>
      <c r="BB322" s="250" t="s">
        <v>118</v>
      </c>
      <c r="BC322" s="250" t="s">
        <v>6</v>
      </c>
      <c r="BD322" s="250" t="s">
        <v>6</v>
      </c>
      <c r="BE322" s="250" t="s">
        <v>6</v>
      </c>
      <c r="BF322" s="250" t="s">
        <v>6</v>
      </c>
      <c r="BG322" s="250" t="s">
        <v>6</v>
      </c>
      <c r="BH322" s="250" t="s">
        <v>6</v>
      </c>
      <c r="BI322" s="250" t="s">
        <v>6</v>
      </c>
      <c r="BJ322" s="250" t="s">
        <v>6</v>
      </c>
      <c r="BK322" s="250" t="s">
        <v>6</v>
      </c>
      <c r="BL322" s="250" t="s">
        <v>6</v>
      </c>
      <c r="BM322" s="250" t="s">
        <v>40</v>
      </c>
      <c r="BN322" s="250" t="s">
        <v>119</v>
      </c>
      <c r="BO322" s="250" t="s">
        <v>13</v>
      </c>
      <c r="BP322" s="250" t="s">
        <v>13</v>
      </c>
      <c r="BQ322" s="250" t="s">
        <v>160</v>
      </c>
      <c r="BR322" s="250" t="s">
        <v>119</v>
      </c>
      <c r="BS322" s="250" t="s">
        <v>40</v>
      </c>
      <c r="BT322" s="250" t="s">
        <v>119</v>
      </c>
      <c r="BU322" s="262" t="s">
        <v>6</v>
      </c>
      <c r="BV322" s="250" t="s">
        <v>6</v>
      </c>
      <c r="BW322" s="250" t="s">
        <v>6</v>
      </c>
      <c r="BX322" s="250" t="s">
        <v>6</v>
      </c>
      <c r="BY322" s="250" t="s">
        <v>6</v>
      </c>
      <c r="BZ322" s="250" t="s">
        <v>6</v>
      </c>
      <c r="CA322" s="244" t="s">
        <v>184</v>
      </c>
      <c r="CB322" s="244" t="s">
        <v>907</v>
      </c>
      <c r="CC322" s="244" t="s">
        <v>908</v>
      </c>
      <c r="CD322" s="244" t="s">
        <v>118</v>
      </c>
    </row>
    <row r="323" spans="1:82" s="244" customFormat="1" ht="62" x14ac:dyDescent="0.35">
      <c r="A323" s="259" t="s">
        <v>1842</v>
      </c>
      <c r="B323" s="259" t="s">
        <v>2880</v>
      </c>
      <c r="C323" s="244" t="s">
        <v>1561</v>
      </c>
      <c r="D323" s="259" t="s">
        <v>358</v>
      </c>
      <c r="E323" s="256" t="s">
        <v>304</v>
      </c>
      <c r="F323" s="244" t="s">
        <v>2674</v>
      </c>
      <c r="G323" s="256" t="s">
        <v>1819</v>
      </c>
      <c r="H323" s="244" t="s">
        <v>3350</v>
      </c>
      <c r="I323" s="244" t="str">
        <f>IF(H323="","",VLOOKUP(H323,'Cost Categories'!$A$1:$B$66,2,FALSE))</f>
        <v>Capital</v>
      </c>
      <c r="J323" s="244" t="s">
        <v>3411</v>
      </c>
      <c r="K323" s="244" t="str">
        <f>IF(J323="","",VLOOKUP(J323,'Cost Categories'!$A$70:$B$85,2,FALSE))</f>
        <v>Capital</v>
      </c>
      <c r="L323" s="244" t="s">
        <v>3324</v>
      </c>
      <c r="M323" s="244" t="str">
        <f>IF(L323="","",VLOOKUP(L323,'Cost Categories'!$A$112:$B$133,2,FALSE))</f>
        <v>Operational</v>
      </c>
      <c r="N323" s="244" t="s">
        <v>3368</v>
      </c>
      <c r="O323" s="245" t="s">
        <v>1245</v>
      </c>
      <c r="P323" s="244" t="s">
        <v>3370</v>
      </c>
      <c r="Q323" s="253" t="s">
        <v>3372</v>
      </c>
      <c r="R323" s="253" t="s">
        <v>13</v>
      </c>
      <c r="S323" s="256" t="s">
        <v>111</v>
      </c>
      <c r="T323" s="256" t="s">
        <v>1822</v>
      </c>
      <c r="U323" s="244" t="s">
        <v>1087</v>
      </c>
      <c r="V323" s="244" t="s">
        <v>1309</v>
      </c>
      <c r="W323" s="244" t="s">
        <v>217</v>
      </c>
      <c r="X323" s="246">
        <v>39.74</v>
      </c>
      <c r="Y323" s="246" t="s">
        <v>6</v>
      </c>
      <c r="Z323" s="250" t="s">
        <v>6</v>
      </c>
      <c r="AA323" s="250" t="s">
        <v>6</v>
      </c>
      <c r="AB323" s="250" t="s">
        <v>6</v>
      </c>
      <c r="AC323" s="250" t="s">
        <v>6</v>
      </c>
      <c r="AD323" s="250" t="s">
        <v>6</v>
      </c>
      <c r="AE323" s="348">
        <v>1</v>
      </c>
      <c r="AF323" s="348" t="s">
        <v>20</v>
      </c>
      <c r="AG323" s="244" t="s">
        <v>6</v>
      </c>
      <c r="AI323" s="246" t="s">
        <v>6</v>
      </c>
      <c r="AJ323" s="247" t="s">
        <v>6</v>
      </c>
      <c r="AK323" s="244" t="s">
        <v>6</v>
      </c>
      <c r="AL323" s="244" t="s">
        <v>6</v>
      </c>
      <c r="AM323" s="266" t="s">
        <v>6</v>
      </c>
      <c r="AN323" s="262">
        <v>415</v>
      </c>
      <c r="AO323" s="262">
        <v>24</v>
      </c>
      <c r="AP323" s="244" t="s">
        <v>1708</v>
      </c>
      <c r="AQ323" s="244" t="s">
        <v>184</v>
      </c>
      <c r="AR323" s="250" t="s">
        <v>6</v>
      </c>
      <c r="AS323" s="250" t="s">
        <v>6</v>
      </c>
      <c r="AT323" s="250" t="s">
        <v>184</v>
      </c>
      <c r="AU323" s="250" t="s">
        <v>184</v>
      </c>
      <c r="AV323" s="250" t="s">
        <v>1305</v>
      </c>
      <c r="AW323" s="250" t="s">
        <v>6</v>
      </c>
      <c r="AX323" s="250" t="s">
        <v>6</v>
      </c>
      <c r="AY323" s="250" t="s">
        <v>1826</v>
      </c>
      <c r="AZ323" s="250" t="s">
        <v>118</v>
      </c>
      <c r="BA323" s="250" t="s">
        <v>381</v>
      </c>
      <c r="BB323" s="250" t="s">
        <v>118</v>
      </c>
      <c r="BC323" s="250" t="s">
        <v>6</v>
      </c>
      <c r="BD323" s="250" t="s">
        <v>6</v>
      </c>
      <c r="BE323" s="250" t="s">
        <v>6</v>
      </c>
      <c r="BF323" s="250" t="s">
        <v>6</v>
      </c>
      <c r="BG323" s="250" t="s">
        <v>6</v>
      </c>
      <c r="BH323" s="250" t="s">
        <v>6</v>
      </c>
      <c r="BI323" s="250" t="s">
        <v>6</v>
      </c>
      <c r="BJ323" s="250" t="s">
        <v>6</v>
      </c>
      <c r="BK323" s="250" t="s">
        <v>6</v>
      </c>
      <c r="BL323" s="250" t="s">
        <v>6</v>
      </c>
      <c r="BM323" s="250" t="s">
        <v>40</v>
      </c>
      <c r="BN323" s="250" t="s">
        <v>119</v>
      </c>
      <c r="BO323" s="250" t="s">
        <v>13</v>
      </c>
      <c r="BP323" s="250" t="s">
        <v>13</v>
      </c>
      <c r="BQ323" s="250" t="s">
        <v>160</v>
      </c>
      <c r="BR323" s="250" t="s">
        <v>119</v>
      </c>
      <c r="BS323" s="250" t="s">
        <v>40</v>
      </c>
      <c r="BT323" s="250" t="s">
        <v>119</v>
      </c>
      <c r="BU323" s="262" t="s">
        <v>6</v>
      </c>
      <c r="BV323" s="250" t="s">
        <v>6</v>
      </c>
      <c r="BW323" s="250" t="s">
        <v>6</v>
      </c>
      <c r="BX323" s="250" t="s">
        <v>6</v>
      </c>
      <c r="BY323" s="250" t="s">
        <v>6</v>
      </c>
      <c r="BZ323" s="250" t="s">
        <v>6</v>
      </c>
      <c r="CA323" s="244" t="s">
        <v>184</v>
      </c>
      <c r="CB323" s="244" t="s">
        <v>907</v>
      </c>
      <c r="CC323" s="244" t="s">
        <v>908</v>
      </c>
      <c r="CD323" s="244" t="s">
        <v>118</v>
      </c>
    </row>
    <row r="324" spans="1:82" s="244" customFormat="1" ht="62" x14ac:dyDescent="0.35">
      <c r="A324" s="259" t="s">
        <v>1842</v>
      </c>
      <c r="B324" s="259" t="s">
        <v>2880</v>
      </c>
      <c r="C324" s="244" t="s">
        <v>1567</v>
      </c>
      <c r="D324" s="259" t="s">
        <v>358</v>
      </c>
      <c r="E324" s="256" t="s">
        <v>304</v>
      </c>
      <c r="F324" s="244" t="s">
        <v>2674</v>
      </c>
      <c r="G324" s="256" t="s">
        <v>1811</v>
      </c>
      <c r="H324" s="244" t="s">
        <v>1632</v>
      </c>
      <c r="I324" s="244" t="str">
        <f>IF(H324="","",VLOOKUP(H324,'Cost Categories'!$A$1:$B$66,2,FALSE))</f>
        <v>Facility</v>
      </c>
      <c r="J324" s="244" t="s">
        <v>3297</v>
      </c>
      <c r="K324" s="244" t="str">
        <f>IF(J324="","",VLOOKUP(J324,'Cost Categories'!$A$70:$B$85,2,FALSE))</f>
        <v>Mixed</v>
      </c>
      <c r="L324" s="244" t="s">
        <v>3323</v>
      </c>
      <c r="M324" s="244" t="str">
        <f>IF(L324="","",VLOOKUP(L324,'Cost Categories'!$A$112:$B$133,2,FALSE))</f>
        <v>Operational</v>
      </c>
      <c r="N324" s="244" t="s">
        <v>3368</v>
      </c>
      <c r="O324" s="245" t="s">
        <v>13</v>
      </c>
      <c r="P324" s="244" t="s">
        <v>3370</v>
      </c>
      <c r="Q324" s="253" t="s">
        <v>3372</v>
      </c>
      <c r="R324" s="253" t="s">
        <v>13</v>
      </c>
      <c r="S324" s="256" t="s">
        <v>111</v>
      </c>
      <c r="T324" s="256" t="s">
        <v>1822</v>
      </c>
      <c r="U324" s="244" t="s">
        <v>1087</v>
      </c>
      <c r="V324" s="244" t="s">
        <v>1309</v>
      </c>
      <c r="W324" s="244" t="s">
        <v>217</v>
      </c>
      <c r="X324" s="246">
        <v>38.380000000000003</v>
      </c>
      <c r="Y324" s="246" t="s">
        <v>6</v>
      </c>
      <c r="Z324" s="250" t="s">
        <v>6</v>
      </c>
      <c r="AA324" s="250" t="s">
        <v>6</v>
      </c>
      <c r="AB324" s="250" t="s">
        <v>6</v>
      </c>
      <c r="AC324" s="250" t="s">
        <v>6</v>
      </c>
      <c r="AD324" s="250" t="s">
        <v>6</v>
      </c>
      <c r="AE324" s="348">
        <v>1</v>
      </c>
      <c r="AF324" s="348" t="s">
        <v>20</v>
      </c>
      <c r="AG324" s="244" t="s">
        <v>6</v>
      </c>
      <c r="AI324" s="246" t="s">
        <v>6</v>
      </c>
      <c r="AJ324" s="247" t="s">
        <v>6</v>
      </c>
      <c r="AK324" s="244" t="s">
        <v>6</v>
      </c>
      <c r="AL324" s="244" t="s">
        <v>6</v>
      </c>
      <c r="AM324" s="266" t="s">
        <v>6</v>
      </c>
      <c r="AN324" s="262">
        <v>415</v>
      </c>
      <c r="AO324" s="262">
        <v>24</v>
      </c>
      <c r="AP324" s="244" t="s">
        <v>1708</v>
      </c>
      <c r="AQ324" s="244" t="s">
        <v>184</v>
      </c>
      <c r="AR324" s="250" t="s">
        <v>6</v>
      </c>
      <c r="AS324" s="250" t="s">
        <v>6</v>
      </c>
      <c r="AT324" s="250" t="s">
        <v>184</v>
      </c>
      <c r="AU324" s="250" t="s">
        <v>184</v>
      </c>
      <c r="AV324" s="250" t="s">
        <v>1305</v>
      </c>
      <c r="AW324" s="250" t="s">
        <v>6</v>
      </c>
      <c r="AX324" s="250" t="s">
        <v>6</v>
      </c>
      <c r="AY324" s="250" t="s">
        <v>1826</v>
      </c>
      <c r="AZ324" s="250" t="s">
        <v>118</v>
      </c>
      <c r="BA324" s="250" t="s">
        <v>381</v>
      </c>
      <c r="BB324" s="250" t="s">
        <v>118</v>
      </c>
      <c r="BC324" s="250" t="s">
        <v>6</v>
      </c>
      <c r="BD324" s="250" t="s">
        <v>6</v>
      </c>
      <c r="BE324" s="250" t="s">
        <v>6</v>
      </c>
      <c r="BF324" s="250" t="s">
        <v>6</v>
      </c>
      <c r="BG324" s="250" t="s">
        <v>6</v>
      </c>
      <c r="BH324" s="250" t="s">
        <v>6</v>
      </c>
      <c r="BI324" s="250" t="s">
        <v>6</v>
      </c>
      <c r="BJ324" s="250" t="s">
        <v>6</v>
      </c>
      <c r="BK324" s="250" t="s">
        <v>6</v>
      </c>
      <c r="BL324" s="250" t="s">
        <v>6</v>
      </c>
      <c r="BM324" s="250" t="s">
        <v>40</v>
      </c>
      <c r="BN324" s="250" t="s">
        <v>119</v>
      </c>
      <c r="BO324" s="250" t="s">
        <v>13</v>
      </c>
      <c r="BP324" s="250" t="s">
        <v>13</v>
      </c>
      <c r="BQ324" s="250" t="s">
        <v>160</v>
      </c>
      <c r="BR324" s="250" t="s">
        <v>119</v>
      </c>
      <c r="BS324" s="250" t="s">
        <v>40</v>
      </c>
      <c r="BT324" s="250" t="s">
        <v>119</v>
      </c>
      <c r="BU324" s="262" t="s">
        <v>6</v>
      </c>
      <c r="BV324" s="250" t="s">
        <v>6</v>
      </c>
      <c r="BW324" s="250" t="s">
        <v>6</v>
      </c>
      <c r="BX324" s="250" t="s">
        <v>6</v>
      </c>
      <c r="BY324" s="250" t="s">
        <v>6</v>
      </c>
      <c r="BZ324" s="250" t="s">
        <v>6</v>
      </c>
      <c r="CA324" s="244" t="s">
        <v>184</v>
      </c>
      <c r="CB324" s="244" t="s">
        <v>907</v>
      </c>
      <c r="CC324" s="244" t="s">
        <v>908</v>
      </c>
      <c r="CD324" s="244" t="s">
        <v>118</v>
      </c>
    </row>
    <row r="325" spans="1:82" s="244" customFormat="1" ht="31" x14ac:dyDescent="0.35">
      <c r="A325" s="259" t="s">
        <v>1842</v>
      </c>
      <c r="B325" s="259" t="s">
        <v>2880</v>
      </c>
      <c r="C325" s="244" t="s">
        <v>1571</v>
      </c>
      <c r="D325" s="259" t="s">
        <v>358</v>
      </c>
      <c r="E325" s="256" t="s">
        <v>304</v>
      </c>
      <c r="F325" s="244" t="s">
        <v>2674</v>
      </c>
      <c r="G325" s="256" t="s">
        <v>1827</v>
      </c>
      <c r="H325" s="244" t="s">
        <v>3353</v>
      </c>
      <c r="I325" s="244" t="str">
        <f>IF(H325="","",VLOOKUP(H325,'Cost Categories'!$A$1:$B$66,2,FALSE))</f>
        <v>Personnel</v>
      </c>
      <c r="J325" s="244" t="s">
        <v>1757</v>
      </c>
      <c r="K325" s="244" t="str">
        <f>IF(J325="","",VLOOKUP(J325,'Cost Categories'!$A$70:$B$85,2,FALSE))</f>
        <v>Personnel</v>
      </c>
      <c r="L325" s="244" t="s">
        <v>3324</v>
      </c>
      <c r="M325" s="244" t="str">
        <f>IF(L325="","",VLOOKUP(L325,'Cost Categories'!$A$112:$B$133,2,FALSE))</f>
        <v>Operational</v>
      </c>
      <c r="N325" s="244" t="s">
        <v>3368</v>
      </c>
      <c r="O325" s="245" t="s">
        <v>13</v>
      </c>
      <c r="P325" s="244" t="s">
        <v>3369</v>
      </c>
      <c r="Q325" s="253" t="s">
        <v>3372</v>
      </c>
      <c r="R325" s="253" t="s">
        <v>13</v>
      </c>
      <c r="S325" s="256" t="s">
        <v>111</v>
      </c>
      <c r="T325" s="256" t="s">
        <v>1822</v>
      </c>
      <c r="U325" s="244" t="s">
        <v>1087</v>
      </c>
      <c r="V325" s="244" t="s">
        <v>1309</v>
      </c>
      <c r="W325" s="244" t="s">
        <v>217</v>
      </c>
      <c r="X325" s="246">
        <v>4.32</v>
      </c>
      <c r="Y325" s="246" t="s">
        <v>6</v>
      </c>
      <c r="Z325" s="250" t="s">
        <v>6</v>
      </c>
      <c r="AA325" s="250" t="s">
        <v>6</v>
      </c>
      <c r="AB325" s="250" t="s">
        <v>6</v>
      </c>
      <c r="AC325" s="250" t="s">
        <v>6</v>
      </c>
      <c r="AD325" s="250" t="s">
        <v>6</v>
      </c>
      <c r="AE325" s="348">
        <v>1</v>
      </c>
      <c r="AF325" s="348" t="s">
        <v>20</v>
      </c>
      <c r="AG325" s="244" t="s">
        <v>6</v>
      </c>
      <c r="AI325" s="246" t="s">
        <v>6</v>
      </c>
      <c r="AJ325" s="247" t="s">
        <v>6</v>
      </c>
      <c r="AK325" s="244" t="s">
        <v>6</v>
      </c>
      <c r="AL325" s="244" t="s">
        <v>6</v>
      </c>
      <c r="AM325" s="266" t="s">
        <v>6</v>
      </c>
      <c r="AN325" s="262">
        <v>415</v>
      </c>
      <c r="AO325" s="262">
        <v>24</v>
      </c>
      <c r="AP325" s="244" t="s">
        <v>1708</v>
      </c>
      <c r="AQ325" s="244" t="s">
        <v>184</v>
      </c>
      <c r="AR325" s="250" t="s">
        <v>6</v>
      </c>
      <c r="AS325" s="250" t="s">
        <v>6</v>
      </c>
      <c r="AT325" s="250" t="s">
        <v>184</v>
      </c>
      <c r="AU325" s="250" t="s">
        <v>184</v>
      </c>
      <c r="AV325" s="250" t="s">
        <v>1305</v>
      </c>
      <c r="AW325" s="250" t="s">
        <v>6</v>
      </c>
      <c r="AX325" s="250" t="s">
        <v>6</v>
      </c>
      <c r="AY325" s="250" t="s">
        <v>1826</v>
      </c>
      <c r="AZ325" s="250" t="s">
        <v>118</v>
      </c>
      <c r="BA325" s="250" t="s">
        <v>381</v>
      </c>
      <c r="BB325" s="250" t="s">
        <v>118</v>
      </c>
      <c r="BC325" s="250" t="s">
        <v>6</v>
      </c>
      <c r="BD325" s="250" t="s">
        <v>6</v>
      </c>
      <c r="BE325" s="250" t="s">
        <v>6</v>
      </c>
      <c r="BF325" s="250" t="s">
        <v>6</v>
      </c>
      <c r="BG325" s="250" t="s">
        <v>6</v>
      </c>
      <c r="BH325" s="250" t="s">
        <v>6</v>
      </c>
      <c r="BI325" s="250" t="s">
        <v>6</v>
      </c>
      <c r="BJ325" s="250" t="s">
        <v>6</v>
      </c>
      <c r="BK325" s="250" t="s">
        <v>6</v>
      </c>
      <c r="BL325" s="250" t="s">
        <v>6</v>
      </c>
      <c r="BM325" s="250" t="s">
        <v>40</v>
      </c>
      <c r="BN325" s="250" t="s">
        <v>119</v>
      </c>
      <c r="BO325" s="250" t="s">
        <v>13</v>
      </c>
      <c r="BP325" s="250" t="s">
        <v>13</v>
      </c>
      <c r="BQ325" s="250" t="s">
        <v>160</v>
      </c>
      <c r="BR325" s="250" t="s">
        <v>119</v>
      </c>
      <c r="BS325" s="250" t="s">
        <v>40</v>
      </c>
      <c r="BT325" s="250" t="s">
        <v>119</v>
      </c>
      <c r="BU325" s="262" t="s">
        <v>6</v>
      </c>
      <c r="BV325" s="250" t="s">
        <v>6</v>
      </c>
      <c r="BW325" s="250" t="s">
        <v>6</v>
      </c>
      <c r="BX325" s="250" t="s">
        <v>6</v>
      </c>
      <c r="BY325" s="250" t="s">
        <v>6</v>
      </c>
      <c r="BZ325" s="250" t="s">
        <v>6</v>
      </c>
      <c r="CA325" s="244" t="s">
        <v>184</v>
      </c>
      <c r="CB325" s="244" t="s">
        <v>907</v>
      </c>
      <c r="CC325" s="244" t="s">
        <v>908</v>
      </c>
      <c r="CD325" s="244" t="s">
        <v>118</v>
      </c>
    </row>
    <row r="326" spans="1:82" s="244" customFormat="1" ht="31" x14ac:dyDescent="0.35">
      <c r="A326" s="259" t="s">
        <v>1842</v>
      </c>
      <c r="B326" s="259" t="s">
        <v>2880</v>
      </c>
      <c r="C326" s="244" t="s">
        <v>1573</v>
      </c>
      <c r="D326" s="259" t="s">
        <v>358</v>
      </c>
      <c r="E326" s="256" t="s">
        <v>304</v>
      </c>
      <c r="F326" s="244" t="s">
        <v>2674</v>
      </c>
      <c r="G326" s="256" t="s">
        <v>1815</v>
      </c>
      <c r="H326" s="244" t="s">
        <v>7</v>
      </c>
      <c r="I326" s="244" t="str">
        <f>IF(H326="","",VLOOKUP(H326,'Cost Categories'!$A$1:$B$66,2,FALSE))</f>
        <v>Recurring services</v>
      </c>
      <c r="J326" s="244" t="s">
        <v>1757</v>
      </c>
      <c r="K326" s="244" t="str">
        <f>IF(J326="","",VLOOKUP(J326,'Cost Categories'!$A$70:$B$85,2,FALSE))</f>
        <v>Personnel</v>
      </c>
      <c r="L326" s="244" t="s">
        <v>3322</v>
      </c>
      <c r="M326" s="244" t="str">
        <f>IF(L326="","",VLOOKUP(L326,'Cost Categories'!$A$112:$B$133,2,FALSE))</f>
        <v>Operational</v>
      </c>
      <c r="N326" s="244" t="s">
        <v>3368</v>
      </c>
      <c r="O326" s="245" t="s">
        <v>13</v>
      </c>
      <c r="P326" s="244" t="s">
        <v>3369</v>
      </c>
      <c r="Q326" s="253" t="s">
        <v>3372</v>
      </c>
      <c r="R326" s="253" t="s">
        <v>13</v>
      </c>
      <c r="S326" s="256" t="s">
        <v>111</v>
      </c>
      <c r="T326" s="256" t="s">
        <v>1822</v>
      </c>
      <c r="U326" s="244" t="s">
        <v>1087</v>
      </c>
      <c r="V326" s="244" t="s">
        <v>1309</v>
      </c>
      <c r="W326" s="244" t="s">
        <v>217</v>
      </c>
      <c r="X326" s="246">
        <v>0.11</v>
      </c>
      <c r="Y326" s="246" t="s">
        <v>6</v>
      </c>
      <c r="Z326" s="250" t="s">
        <v>6</v>
      </c>
      <c r="AA326" s="250" t="s">
        <v>6</v>
      </c>
      <c r="AB326" s="250" t="s">
        <v>6</v>
      </c>
      <c r="AC326" s="250" t="s">
        <v>6</v>
      </c>
      <c r="AD326" s="250" t="s">
        <v>6</v>
      </c>
      <c r="AE326" s="348">
        <v>1</v>
      </c>
      <c r="AF326" s="348" t="s">
        <v>20</v>
      </c>
      <c r="AG326" s="244" t="s">
        <v>6</v>
      </c>
      <c r="AI326" s="246" t="s">
        <v>6</v>
      </c>
      <c r="AJ326" s="247" t="s">
        <v>6</v>
      </c>
      <c r="AK326" s="244" t="s">
        <v>6</v>
      </c>
      <c r="AL326" s="244" t="s">
        <v>6</v>
      </c>
      <c r="AM326" s="266" t="s">
        <v>6</v>
      </c>
      <c r="AN326" s="262">
        <v>415</v>
      </c>
      <c r="AO326" s="262">
        <v>24</v>
      </c>
      <c r="AP326" s="244" t="s">
        <v>1708</v>
      </c>
      <c r="AQ326" s="244" t="s">
        <v>184</v>
      </c>
      <c r="AR326" s="250" t="s">
        <v>6</v>
      </c>
      <c r="AS326" s="250" t="s">
        <v>6</v>
      </c>
      <c r="AT326" s="250" t="s">
        <v>184</v>
      </c>
      <c r="AU326" s="250" t="s">
        <v>184</v>
      </c>
      <c r="AV326" s="250" t="s">
        <v>1305</v>
      </c>
      <c r="AW326" s="250" t="s">
        <v>6</v>
      </c>
      <c r="AX326" s="250" t="s">
        <v>6</v>
      </c>
      <c r="AY326" s="250" t="s">
        <v>1826</v>
      </c>
      <c r="AZ326" s="250" t="s">
        <v>118</v>
      </c>
      <c r="BA326" s="250" t="s">
        <v>381</v>
      </c>
      <c r="BB326" s="250" t="s">
        <v>118</v>
      </c>
      <c r="BC326" s="250" t="s">
        <v>6</v>
      </c>
      <c r="BD326" s="250" t="s">
        <v>6</v>
      </c>
      <c r="BE326" s="250" t="s">
        <v>6</v>
      </c>
      <c r="BF326" s="250" t="s">
        <v>6</v>
      </c>
      <c r="BG326" s="250" t="s">
        <v>6</v>
      </c>
      <c r="BH326" s="250" t="s">
        <v>6</v>
      </c>
      <c r="BI326" s="250" t="s">
        <v>6</v>
      </c>
      <c r="BJ326" s="250" t="s">
        <v>6</v>
      </c>
      <c r="BK326" s="250" t="s">
        <v>6</v>
      </c>
      <c r="BL326" s="250" t="s">
        <v>6</v>
      </c>
      <c r="BM326" s="250" t="s">
        <v>40</v>
      </c>
      <c r="BN326" s="250" t="s">
        <v>119</v>
      </c>
      <c r="BO326" s="250" t="s">
        <v>13</v>
      </c>
      <c r="BP326" s="250" t="s">
        <v>13</v>
      </c>
      <c r="BQ326" s="250" t="s">
        <v>160</v>
      </c>
      <c r="BR326" s="250" t="s">
        <v>119</v>
      </c>
      <c r="BS326" s="250" t="s">
        <v>40</v>
      </c>
      <c r="BT326" s="250" t="s">
        <v>119</v>
      </c>
      <c r="BU326" s="262" t="s">
        <v>6</v>
      </c>
      <c r="BV326" s="250" t="s">
        <v>6</v>
      </c>
      <c r="BW326" s="250" t="s">
        <v>6</v>
      </c>
      <c r="BX326" s="250" t="s">
        <v>6</v>
      </c>
      <c r="BY326" s="250" t="s">
        <v>6</v>
      </c>
      <c r="BZ326" s="250" t="s">
        <v>6</v>
      </c>
      <c r="CA326" s="244" t="s">
        <v>184</v>
      </c>
      <c r="CB326" s="244" t="s">
        <v>907</v>
      </c>
      <c r="CC326" s="244" t="s">
        <v>908</v>
      </c>
      <c r="CD326" s="244" t="s">
        <v>118</v>
      </c>
    </row>
    <row r="327" spans="1:82" s="244" customFormat="1" ht="31" x14ac:dyDescent="0.35">
      <c r="A327" s="259" t="s">
        <v>1842</v>
      </c>
      <c r="B327" s="259" t="s">
        <v>2880</v>
      </c>
      <c r="C327" s="244" t="s">
        <v>1562</v>
      </c>
      <c r="D327" s="259" t="s">
        <v>1579</v>
      </c>
      <c r="E327" s="256" t="s">
        <v>304</v>
      </c>
      <c r="F327" s="244" t="s">
        <v>2674</v>
      </c>
      <c r="G327" s="256" t="s">
        <v>1843</v>
      </c>
      <c r="H327" s="244" t="s">
        <v>1578</v>
      </c>
      <c r="I327" s="244" t="str">
        <f>IF(H327="","",VLOOKUP(H327,'Cost Categories'!$A$1:$B$66,2,FALSE))</f>
        <v>Total</v>
      </c>
      <c r="J327" s="244" t="s">
        <v>3297</v>
      </c>
      <c r="K327" s="244" t="str">
        <f>IF(J327="","",VLOOKUP(J327,'Cost Categories'!$A$70:$B$85,2,FALSE))</f>
        <v>Mixed</v>
      </c>
      <c r="L327" s="244" t="s">
        <v>3297</v>
      </c>
      <c r="M327" s="244" t="str">
        <f>IF(L327="","",VLOOKUP(L327,'Cost Categories'!$A$112:$B$133,2,FALSE))</f>
        <v>Mixed</v>
      </c>
      <c r="N327" s="244" t="s">
        <v>3368</v>
      </c>
      <c r="O327" s="245" t="s">
        <v>13</v>
      </c>
      <c r="P327" s="244" t="s">
        <v>3416</v>
      </c>
      <c r="Q327" s="253" t="s">
        <v>3372</v>
      </c>
      <c r="R327" s="253" t="s">
        <v>13</v>
      </c>
      <c r="S327" s="256" t="s">
        <v>111</v>
      </c>
      <c r="T327" s="256" t="s">
        <v>1822</v>
      </c>
      <c r="U327" s="244" t="s">
        <v>1087</v>
      </c>
      <c r="V327" s="244" t="s">
        <v>1309</v>
      </c>
      <c r="W327" s="244" t="s">
        <v>217</v>
      </c>
      <c r="X327" s="246">
        <v>128.6</v>
      </c>
      <c r="Y327" s="246" t="s">
        <v>6</v>
      </c>
      <c r="Z327" s="250" t="s">
        <v>6</v>
      </c>
      <c r="AA327" s="250" t="s">
        <v>6</v>
      </c>
      <c r="AB327" s="250" t="s">
        <v>6</v>
      </c>
      <c r="AC327" s="250" t="s">
        <v>6</v>
      </c>
      <c r="AD327" s="250" t="s">
        <v>6</v>
      </c>
      <c r="AE327" s="348">
        <v>1</v>
      </c>
      <c r="AF327" s="348" t="s">
        <v>20</v>
      </c>
      <c r="AG327" s="244" t="s">
        <v>6</v>
      </c>
      <c r="AI327" s="246" t="s">
        <v>6</v>
      </c>
      <c r="AJ327" s="247" t="s">
        <v>6</v>
      </c>
      <c r="AK327" s="244" t="s">
        <v>6</v>
      </c>
      <c r="AL327" s="244" t="s">
        <v>6</v>
      </c>
      <c r="AM327" s="266" t="s">
        <v>6</v>
      </c>
      <c r="AN327" s="262">
        <v>415</v>
      </c>
      <c r="AO327" s="262">
        <v>24</v>
      </c>
      <c r="AP327" s="244" t="s">
        <v>1708</v>
      </c>
      <c r="AQ327" s="244" t="s">
        <v>184</v>
      </c>
      <c r="AR327" s="250" t="s">
        <v>6</v>
      </c>
      <c r="AS327" s="250" t="s">
        <v>6</v>
      </c>
      <c r="AT327" s="250" t="s">
        <v>184</v>
      </c>
      <c r="AU327" s="250" t="s">
        <v>184</v>
      </c>
      <c r="AV327" s="250" t="s">
        <v>1305</v>
      </c>
      <c r="AW327" s="250" t="s">
        <v>6</v>
      </c>
      <c r="AX327" s="250" t="s">
        <v>6</v>
      </c>
      <c r="AY327" s="250" t="s">
        <v>13</v>
      </c>
      <c r="AZ327" s="250" t="s">
        <v>13</v>
      </c>
      <c r="BA327" s="250" t="s">
        <v>381</v>
      </c>
      <c r="BB327" s="250" t="s">
        <v>118</v>
      </c>
      <c r="BC327" s="250" t="s">
        <v>6</v>
      </c>
      <c r="BD327" s="250" t="s">
        <v>6</v>
      </c>
      <c r="BE327" s="250" t="s">
        <v>6</v>
      </c>
      <c r="BF327" s="250" t="s">
        <v>6</v>
      </c>
      <c r="BG327" s="250" t="s">
        <v>6</v>
      </c>
      <c r="BH327" s="250" t="s">
        <v>6</v>
      </c>
      <c r="BI327" s="250" t="s">
        <v>6</v>
      </c>
      <c r="BJ327" s="250" t="s">
        <v>6</v>
      </c>
      <c r="BK327" s="250" t="s">
        <v>6</v>
      </c>
      <c r="BL327" s="250" t="s">
        <v>6</v>
      </c>
      <c r="BM327" s="250" t="s">
        <v>40</v>
      </c>
      <c r="BN327" s="250" t="s">
        <v>119</v>
      </c>
      <c r="BO327" s="250" t="s">
        <v>13</v>
      </c>
      <c r="BP327" s="250" t="s">
        <v>13</v>
      </c>
      <c r="BQ327" s="250" t="s">
        <v>160</v>
      </c>
      <c r="BR327" s="250" t="s">
        <v>119</v>
      </c>
      <c r="BS327" s="250" t="s">
        <v>40</v>
      </c>
      <c r="BT327" s="250" t="s">
        <v>119</v>
      </c>
      <c r="BU327" s="262" t="s">
        <v>6</v>
      </c>
      <c r="BV327" s="250" t="s">
        <v>6</v>
      </c>
      <c r="BW327" s="250" t="s">
        <v>6</v>
      </c>
      <c r="BX327" s="250" t="s">
        <v>6</v>
      </c>
      <c r="BY327" s="250" t="s">
        <v>6</v>
      </c>
      <c r="BZ327" s="250" t="s">
        <v>6</v>
      </c>
      <c r="CA327" s="244" t="s">
        <v>184</v>
      </c>
      <c r="CB327" s="244" t="s">
        <v>907</v>
      </c>
      <c r="CC327" s="244" t="s">
        <v>908</v>
      </c>
      <c r="CD327" s="244" t="s">
        <v>118</v>
      </c>
    </row>
    <row r="328" spans="1:82" s="244" customFormat="1" ht="46.5" x14ac:dyDescent="0.35">
      <c r="A328" s="259" t="s">
        <v>1844</v>
      </c>
      <c r="B328" s="259" t="s">
        <v>2880</v>
      </c>
      <c r="C328" s="244" t="s">
        <v>1538</v>
      </c>
      <c r="D328" s="259" t="s">
        <v>1845</v>
      </c>
      <c r="E328" s="256" t="s">
        <v>304</v>
      </c>
      <c r="F328" s="244" t="s">
        <v>2674</v>
      </c>
      <c r="G328" s="256" t="s">
        <v>1846</v>
      </c>
      <c r="H328" s="244" t="s">
        <v>407</v>
      </c>
      <c r="I328" s="244" t="str">
        <f>IF(H328="","",VLOOKUP(H328,'Cost Categories'!$A$1:$B$66,2,FALSE))</f>
        <v>Recurring goods</v>
      </c>
      <c r="J328" s="244" t="s">
        <v>3288</v>
      </c>
      <c r="K328" s="244" t="str">
        <f>IF(J328="","",VLOOKUP(J328,'Cost Categories'!$A$70:$B$85,2,FALSE))</f>
        <v>Recurrent - other</v>
      </c>
      <c r="L328" s="244" t="s">
        <v>3417</v>
      </c>
      <c r="M328" s="244" t="str">
        <f>IF(L328="","",VLOOKUP(L328,'Cost Categories'!$A$112:$B$133,2,FALSE))</f>
        <v>Primary service delivery</v>
      </c>
      <c r="N328" s="244" t="s">
        <v>3368</v>
      </c>
      <c r="O328" s="245" t="s">
        <v>3415</v>
      </c>
      <c r="P328" s="244" t="s">
        <v>3371</v>
      </c>
      <c r="Q328" s="253" t="s">
        <v>3372</v>
      </c>
      <c r="R328" s="253" t="s">
        <v>13</v>
      </c>
      <c r="S328" s="256" t="s">
        <v>111</v>
      </c>
      <c r="T328" s="256" t="s">
        <v>1539</v>
      </c>
      <c r="U328" s="244" t="s">
        <v>1087</v>
      </c>
      <c r="V328" s="244" t="s">
        <v>1309</v>
      </c>
      <c r="W328" s="244" t="s">
        <v>217</v>
      </c>
      <c r="X328" s="246">
        <v>0.13</v>
      </c>
      <c r="Y328" s="246" t="s">
        <v>6</v>
      </c>
      <c r="Z328" s="250" t="s">
        <v>6</v>
      </c>
      <c r="AA328" s="250" t="s">
        <v>6</v>
      </c>
      <c r="AB328" s="250" t="s">
        <v>6</v>
      </c>
      <c r="AC328" s="250" t="s">
        <v>6</v>
      </c>
      <c r="AD328" s="250" t="s">
        <v>6</v>
      </c>
      <c r="AE328" s="348">
        <v>144</v>
      </c>
      <c r="AF328" s="348" t="s">
        <v>523</v>
      </c>
      <c r="AG328" s="244" t="s">
        <v>6</v>
      </c>
      <c r="AI328" s="246">
        <v>4.0000000000000001E-3</v>
      </c>
      <c r="AJ328" s="247">
        <v>33</v>
      </c>
      <c r="AK328" s="244" t="s">
        <v>1847</v>
      </c>
      <c r="AL328" s="244" t="s">
        <v>6</v>
      </c>
      <c r="AM328" s="266" t="s">
        <v>6</v>
      </c>
      <c r="AN328" s="262" t="s">
        <v>6</v>
      </c>
      <c r="AO328" s="262" t="s">
        <v>6</v>
      </c>
      <c r="AP328" s="244" t="s">
        <v>1737</v>
      </c>
      <c r="AQ328" s="244" t="s">
        <v>184</v>
      </c>
      <c r="AR328" s="250" t="s">
        <v>6</v>
      </c>
      <c r="AS328" s="250" t="s">
        <v>6</v>
      </c>
      <c r="AT328" s="250" t="s">
        <v>184</v>
      </c>
      <c r="AU328" s="250" t="s">
        <v>184</v>
      </c>
      <c r="AV328" s="250" t="s">
        <v>1305</v>
      </c>
      <c r="AW328" s="250" t="s">
        <v>1848</v>
      </c>
      <c r="AX328" s="250" t="s">
        <v>118</v>
      </c>
      <c r="AY328" s="250" t="s">
        <v>1565</v>
      </c>
      <c r="AZ328" s="250" t="s">
        <v>119</v>
      </c>
      <c r="BA328" s="250" t="s">
        <v>381</v>
      </c>
      <c r="BB328" s="250" t="s">
        <v>119</v>
      </c>
      <c r="BC328" s="250" t="s">
        <v>383</v>
      </c>
      <c r="BD328" s="250" t="s">
        <v>119</v>
      </c>
      <c r="BE328" s="250" t="s">
        <v>6</v>
      </c>
      <c r="BF328" s="250" t="s">
        <v>6</v>
      </c>
      <c r="BG328" s="250" t="s">
        <v>1565</v>
      </c>
      <c r="BH328" s="250" t="s">
        <v>118</v>
      </c>
      <c r="BI328" s="250" t="s">
        <v>6</v>
      </c>
      <c r="BJ328" s="250" t="s">
        <v>6</v>
      </c>
      <c r="BK328" s="250" t="s">
        <v>6</v>
      </c>
      <c r="BL328" s="250" t="s">
        <v>6</v>
      </c>
      <c r="BM328" s="250" t="s">
        <v>41</v>
      </c>
      <c r="BN328" s="250" t="s">
        <v>119</v>
      </c>
      <c r="BO328" s="250" t="s">
        <v>13</v>
      </c>
      <c r="BP328" s="250" t="s">
        <v>13</v>
      </c>
      <c r="BQ328" s="250" t="s">
        <v>167</v>
      </c>
      <c r="BR328" s="250" t="s">
        <v>119</v>
      </c>
      <c r="BS328" s="250" t="s">
        <v>41</v>
      </c>
      <c r="BT328" s="250" t="s">
        <v>119</v>
      </c>
      <c r="BU328" s="262" t="s">
        <v>6</v>
      </c>
      <c r="BV328" s="250" t="s">
        <v>6</v>
      </c>
      <c r="BW328" s="250" t="s">
        <v>6</v>
      </c>
      <c r="BX328" s="250" t="s">
        <v>6</v>
      </c>
      <c r="BY328" s="250" t="s">
        <v>6</v>
      </c>
      <c r="BZ328" s="250" t="s">
        <v>6</v>
      </c>
      <c r="CA328" s="244" t="s">
        <v>184</v>
      </c>
      <c r="CB328" s="244" t="s">
        <v>6</v>
      </c>
      <c r="CC328" s="244" t="s">
        <v>6</v>
      </c>
      <c r="CD328" s="244" t="s">
        <v>6</v>
      </c>
    </row>
    <row r="329" spans="1:82" s="244" customFormat="1" ht="46.5" x14ac:dyDescent="0.35">
      <c r="A329" s="259" t="s">
        <v>1844</v>
      </c>
      <c r="B329" s="259" t="s">
        <v>2880</v>
      </c>
      <c r="C329" s="244" t="s">
        <v>1548</v>
      </c>
      <c r="D329" s="259" t="s">
        <v>1845</v>
      </c>
      <c r="E329" s="256" t="s">
        <v>304</v>
      </c>
      <c r="F329" s="244" t="s">
        <v>2674</v>
      </c>
      <c r="G329" s="256" t="s">
        <v>1849</v>
      </c>
      <c r="H329" s="244" t="s">
        <v>407</v>
      </c>
      <c r="I329" s="244" t="str">
        <f>IF(H329="","",VLOOKUP(H329,'Cost Categories'!$A$1:$B$66,2,FALSE))</f>
        <v>Recurring goods</v>
      </c>
      <c r="J329" s="244" t="s">
        <v>3288</v>
      </c>
      <c r="K329" s="244" t="str">
        <f>IF(J329="","",VLOOKUP(J329,'Cost Categories'!$A$70:$B$85,2,FALSE))</f>
        <v>Recurrent - other</v>
      </c>
      <c r="L329" s="244" t="s">
        <v>3417</v>
      </c>
      <c r="M329" s="244" t="str">
        <f>IF(L329="","",VLOOKUP(L329,'Cost Categories'!$A$112:$B$133,2,FALSE))</f>
        <v>Primary service delivery</v>
      </c>
      <c r="N329" s="244" t="s">
        <v>3368</v>
      </c>
      <c r="O329" s="245" t="s">
        <v>3415</v>
      </c>
      <c r="P329" s="244" t="s">
        <v>3371</v>
      </c>
      <c r="Q329" s="253" t="s">
        <v>3372</v>
      </c>
      <c r="R329" s="253" t="s">
        <v>13</v>
      </c>
      <c r="S329" s="256" t="s">
        <v>111</v>
      </c>
      <c r="T329" s="256" t="s">
        <v>1539</v>
      </c>
      <c r="U329" s="244" t="s">
        <v>1087</v>
      </c>
      <c r="V329" s="244" t="s">
        <v>1309</v>
      </c>
      <c r="W329" s="244" t="s">
        <v>217</v>
      </c>
      <c r="X329" s="246">
        <v>0.11</v>
      </c>
      <c r="Y329" s="246" t="s">
        <v>6</v>
      </c>
      <c r="Z329" s="250" t="s">
        <v>6</v>
      </c>
      <c r="AA329" s="250" t="s">
        <v>6</v>
      </c>
      <c r="AB329" s="250" t="s">
        <v>6</v>
      </c>
      <c r="AC329" s="250" t="s">
        <v>6</v>
      </c>
      <c r="AD329" s="250" t="s">
        <v>6</v>
      </c>
      <c r="AE329" s="348">
        <v>144</v>
      </c>
      <c r="AF329" s="348" t="s">
        <v>523</v>
      </c>
      <c r="AG329" s="244" t="s">
        <v>6</v>
      </c>
      <c r="AI329" s="246">
        <v>1.6E-2</v>
      </c>
      <c r="AJ329" s="247">
        <v>7</v>
      </c>
      <c r="AK329" s="244" t="s">
        <v>1850</v>
      </c>
      <c r="AL329" s="244" t="s">
        <v>6</v>
      </c>
      <c r="AM329" s="266" t="s">
        <v>6</v>
      </c>
      <c r="AN329" s="262" t="s">
        <v>6</v>
      </c>
      <c r="AO329" s="262" t="s">
        <v>6</v>
      </c>
      <c r="AP329" s="244" t="s">
        <v>1737</v>
      </c>
      <c r="AQ329" s="244" t="s">
        <v>184</v>
      </c>
      <c r="AR329" s="250" t="s">
        <v>6</v>
      </c>
      <c r="AS329" s="250" t="s">
        <v>6</v>
      </c>
      <c r="AT329" s="250" t="s">
        <v>184</v>
      </c>
      <c r="AU329" s="250" t="s">
        <v>184</v>
      </c>
      <c r="AV329" s="250" t="s">
        <v>1305</v>
      </c>
      <c r="AW329" s="250" t="s">
        <v>1848</v>
      </c>
      <c r="AX329" s="250" t="s">
        <v>118</v>
      </c>
      <c r="AY329" s="250" t="s">
        <v>1565</v>
      </c>
      <c r="AZ329" s="250" t="s">
        <v>119</v>
      </c>
      <c r="BA329" s="250" t="s">
        <v>381</v>
      </c>
      <c r="BB329" s="250" t="s">
        <v>119</v>
      </c>
      <c r="BC329" s="250" t="s">
        <v>383</v>
      </c>
      <c r="BD329" s="250" t="s">
        <v>119</v>
      </c>
      <c r="BE329" s="250" t="s">
        <v>6</v>
      </c>
      <c r="BF329" s="250" t="s">
        <v>6</v>
      </c>
      <c r="BG329" s="250" t="s">
        <v>1565</v>
      </c>
      <c r="BH329" s="250" t="s">
        <v>118</v>
      </c>
      <c r="BI329" s="250" t="s">
        <v>6</v>
      </c>
      <c r="BJ329" s="250" t="s">
        <v>6</v>
      </c>
      <c r="BK329" s="250" t="s">
        <v>6</v>
      </c>
      <c r="BL329" s="250" t="s">
        <v>6</v>
      </c>
      <c r="BM329" s="250" t="s">
        <v>41</v>
      </c>
      <c r="BN329" s="250" t="s">
        <v>119</v>
      </c>
      <c r="BO329" s="250" t="s">
        <v>13</v>
      </c>
      <c r="BP329" s="250" t="s">
        <v>13</v>
      </c>
      <c r="BQ329" s="250" t="s">
        <v>167</v>
      </c>
      <c r="BR329" s="250" t="s">
        <v>119</v>
      </c>
      <c r="BS329" s="250" t="s">
        <v>41</v>
      </c>
      <c r="BT329" s="250" t="s">
        <v>119</v>
      </c>
      <c r="BU329" s="262" t="s">
        <v>6</v>
      </c>
      <c r="BV329" s="250" t="s">
        <v>6</v>
      </c>
      <c r="BW329" s="250" t="s">
        <v>6</v>
      </c>
      <c r="BX329" s="250" t="s">
        <v>6</v>
      </c>
      <c r="BY329" s="250" t="s">
        <v>6</v>
      </c>
      <c r="BZ329" s="250" t="s">
        <v>6</v>
      </c>
      <c r="CA329" s="244" t="s">
        <v>184</v>
      </c>
      <c r="CB329" s="244" t="s">
        <v>6</v>
      </c>
      <c r="CC329" s="244" t="s">
        <v>6</v>
      </c>
      <c r="CD329" s="244" t="s">
        <v>6</v>
      </c>
    </row>
    <row r="330" spans="1:82" s="244" customFormat="1" ht="46.5" x14ac:dyDescent="0.35">
      <c r="A330" s="259" t="s">
        <v>1844</v>
      </c>
      <c r="B330" s="259" t="s">
        <v>2880</v>
      </c>
      <c r="C330" s="259" t="s">
        <v>356</v>
      </c>
      <c r="D330" s="259" t="s">
        <v>1845</v>
      </c>
      <c r="E330" s="244" t="s">
        <v>304</v>
      </c>
      <c r="F330" s="244" t="s">
        <v>2674</v>
      </c>
      <c r="G330" s="244" t="s">
        <v>1851</v>
      </c>
      <c r="H330" s="244" t="s">
        <v>407</v>
      </c>
      <c r="I330" s="244" t="str">
        <f>IF(H330="","",VLOOKUP(H330,'Cost Categories'!$A$1:$B$66,2,FALSE))</f>
        <v>Recurring goods</v>
      </c>
      <c r="J330" s="244" t="s">
        <v>3288</v>
      </c>
      <c r="K330" s="244" t="str">
        <f>IF(J330="","",VLOOKUP(J330,'Cost Categories'!$A$70:$B$85,2,FALSE))</f>
        <v>Recurrent - other</v>
      </c>
      <c r="L330" s="244" t="s">
        <v>3417</v>
      </c>
      <c r="M330" s="244" t="str">
        <f>IF(L330="","",VLOOKUP(L330,'Cost Categories'!$A$112:$B$133,2,FALSE))</f>
        <v>Primary service delivery</v>
      </c>
      <c r="N330" s="244" t="s">
        <v>3368</v>
      </c>
      <c r="O330" s="245" t="s">
        <v>1245</v>
      </c>
      <c r="P330" s="244" t="s">
        <v>3371</v>
      </c>
      <c r="Q330" s="253" t="s">
        <v>3372</v>
      </c>
      <c r="R330" s="253" t="s">
        <v>13</v>
      </c>
      <c r="S330" s="244" t="s">
        <v>1612</v>
      </c>
      <c r="T330" s="244" t="s">
        <v>1539</v>
      </c>
      <c r="U330" s="244" t="s">
        <v>1087</v>
      </c>
      <c r="V330" s="244" t="s">
        <v>1309</v>
      </c>
      <c r="W330" s="244" t="s">
        <v>217</v>
      </c>
      <c r="X330" s="246">
        <v>20</v>
      </c>
      <c r="Y330" s="246" t="s">
        <v>6</v>
      </c>
      <c r="Z330" s="250" t="s">
        <v>6</v>
      </c>
      <c r="AA330" s="250" t="s">
        <v>6</v>
      </c>
      <c r="AB330" s="250" t="s">
        <v>6</v>
      </c>
      <c r="AC330" s="250" t="s">
        <v>6</v>
      </c>
      <c r="AD330" s="250" t="s">
        <v>6</v>
      </c>
      <c r="AE330" s="348">
        <v>144</v>
      </c>
      <c r="AF330" s="348" t="s">
        <v>523</v>
      </c>
      <c r="AG330" s="244" t="s">
        <v>6</v>
      </c>
      <c r="AI330" s="246">
        <v>20</v>
      </c>
      <c r="AJ330" s="247">
        <v>1</v>
      </c>
      <c r="AK330" s="244" t="s">
        <v>1852</v>
      </c>
      <c r="AL330" s="244" t="s">
        <v>6</v>
      </c>
      <c r="AM330" s="266" t="s">
        <v>6</v>
      </c>
      <c r="AN330" s="262" t="s">
        <v>6</v>
      </c>
      <c r="AO330" s="262" t="s">
        <v>6</v>
      </c>
      <c r="AP330" s="244" t="s">
        <v>1737</v>
      </c>
      <c r="AQ330" s="244" t="s">
        <v>184</v>
      </c>
      <c r="AR330" s="250" t="s">
        <v>6</v>
      </c>
      <c r="AS330" s="250" t="s">
        <v>6</v>
      </c>
      <c r="AT330" s="250" t="s">
        <v>184</v>
      </c>
      <c r="AU330" s="250" t="s">
        <v>184</v>
      </c>
      <c r="AV330" s="250" t="s">
        <v>1305</v>
      </c>
      <c r="AW330" s="250" t="s">
        <v>1848</v>
      </c>
      <c r="AX330" s="250" t="s">
        <v>118</v>
      </c>
      <c r="AY330" s="250" t="s">
        <v>1565</v>
      </c>
      <c r="AZ330" s="250" t="s">
        <v>119</v>
      </c>
      <c r="BA330" s="250" t="s">
        <v>381</v>
      </c>
      <c r="BB330" s="250" t="s">
        <v>119</v>
      </c>
      <c r="BC330" s="250" t="s">
        <v>383</v>
      </c>
      <c r="BD330" s="250" t="s">
        <v>119</v>
      </c>
      <c r="BE330" s="250" t="s">
        <v>6</v>
      </c>
      <c r="BF330" s="250" t="s">
        <v>6</v>
      </c>
      <c r="BG330" s="250" t="s">
        <v>1565</v>
      </c>
      <c r="BH330" s="250" t="s">
        <v>118</v>
      </c>
      <c r="BI330" s="250" t="s">
        <v>6</v>
      </c>
      <c r="BJ330" s="250" t="s">
        <v>6</v>
      </c>
      <c r="BK330" s="250" t="s">
        <v>6</v>
      </c>
      <c r="BL330" s="250" t="s">
        <v>6</v>
      </c>
      <c r="BM330" s="250" t="s">
        <v>41</v>
      </c>
      <c r="BN330" s="250" t="s">
        <v>119</v>
      </c>
      <c r="BO330" s="250" t="s">
        <v>13</v>
      </c>
      <c r="BP330" s="250" t="s">
        <v>13</v>
      </c>
      <c r="BQ330" s="250" t="s">
        <v>167</v>
      </c>
      <c r="BR330" s="250" t="s">
        <v>119</v>
      </c>
      <c r="BS330" s="250" t="s">
        <v>41</v>
      </c>
      <c r="BT330" s="250" t="s">
        <v>119</v>
      </c>
      <c r="BU330" s="262" t="s">
        <v>6</v>
      </c>
      <c r="BV330" s="250" t="s">
        <v>6</v>
      </c>
      <c r="BW330" s="250" t="s">
        <v>6</v>
      </c>
      <c r="BX330" s="250" t="s">
        <v>6</v>
      </c>
      <c r="BY330" s="250" t="s">
        <v>6</v>
      </c>
      <c r="BZ330" s="250" t="s">
        <v>6</v>
      </c>
      <c r="CA330" s="244" t="s">
        <v>184</v>
      </c>
      <c r="CB330" s="244" t="s">
        <v>6</v>
      </c>
      <c r="CC330" s="244" t="s">
        <v>6</v>
      </c>
      <c r="CD330" s="244" t="s">
        <v>6</v>
      </c>
    </row>
    <row r="331" spans="1:82" s="244" customFormat="1" ht="46.5" x14ac:dyDescent="0.35">
      <c r="A331" s="259" t="s">
        <v>1844</v>
      </c>
      <c r="B331" s="259" t="s">
        <v>2880</v>
      </c>
      <c r="C331" s="259" t="s">
        <v>1555</v>
      </c>
      <c r="D331" s="259" t="s">
        <v>1845</v>
      </c>
      <c r="E331" s="244" t="s">
        <v>304</v>
      </c>
      <c r="F331" s="244" t="s">
        <v>2674</v>
      </c>
      <c r="G331" s="244" t="s">
        <v>1853</v>
      </c>
      <c r="H331" s="244" t="s">
        <v>407</v>
      </c>
      <c r="I331" s="244" t="str">
        <f>IF(H331="","",VLOOKUP(H331,'Cost Categories'!$A$1:$B$66,2,FALSE))</f>
        <v>Recurring goods</v>
      </c>
      <c r="J331" s="244" t="s">
        <v>3288</v>
      </c>
      <c r="K331" s="244" t="str">
        <f>IF(J331="","",VLOOKUP(J331,'Cost Categories'!$A$70:$B$85,2,FALSE))</f>
        <v>Recurrent - other</v>
      </c>
      <c r="L331" s="244" t="s">
        <v>3417</v>
      </c>
      <c r="M331" s="244" t="str">
        <f>IF(L331="","",VLOOKUP(L331,'Cost Categories'!$A$112:$B$133,2,FALSE))</f>
        <v>Primary service delivery</v>
      </c>
      <c r="N331" s="244" t="s">
        <v>3368</v>
      </c>
      <c r="O331" s="245" t="s">
        <v>3415</v>
      </c>
      <c r="P331" s="244" t="s">
        <v>3371</v>
      </c>
      <c r="Q331" s="253" t="s">
        <v>3372</v>
      </c>
      <c r="R331" s="253" t="s">
        <v>13</v>
      </c>
      <c r="S331" s="244" t="s">
        <v>111</v>
      </c>
      <c r="T331" s="244" t="s">
        <v>1539</v>
      </c>
      <c r="U331" s="244" t="s">
        <v>1087</v>
      </c>
      <c r="V331" s="244" t="s">
        <v>1309</v>
      </c>
      <c r="W331" s="244" t="s">
        <v>217</v>
      </c>
      <c r="X331" s="246">
        <v>0.11</v>
      </c>
      <c r="Y331" s="246" t="s">
        <v>6</v>
      </c>
      <c r="Z331" s="250" t="s">
        <v>6</v>
      </c>
      <c r="AA331" s="250" t="s">
        <v>6</v>
      </c>
      <c r="AB331" s="250" t="s">
        <v>6</v>
      </c>
      <c r="AC331" s="250" t="s">
        <v>6</v>
      </c>
      <c r="AD331" s="250" t="s">
        <v>6</v>
      </c>
      <c r="AE331" s="348">
        <v>144</v>
      </c>
      <c r="AF331" s="348" t="s">
        <v>523</v>
      </c>
      <c r="AG331" s="244" t="s">
        <v>6</v>
      </c>
      <c r="AI331" s="246">
        <v>0.114</v>
      </c>
      <c r="AJ331" s="247">
        <v>1</v>
      </c>
      <c r="AK331" s="244" t="s">
        <v>1854</v>
      </c>
      <c r="AL331" s="244" t="s">
        <v>6</v>
      </c>
      <c r="AM331" s="266" t="s">
        <v>6</v>
      </c>
      <c r="AN331" s="262" t="s">
        <v>6</v>
      </c>
      <c r="AO331" s="262" t="s">
        <v>6</v>
      </c>
      <c r="AP331" s="244" t="s">
        <v>1737</v>
      </c>
      <c r="AQ331" s="244" t="s">
        <v>184</v>
      </c>
      <c r="AR331" s="250" t="s">
        <v>6</v>
      </c>
      <c r="AS331" s="250" t="s">
        <v>6</v>
      </c>
      <c r="AT331" s="250" t="s">
        <v>184</v>
      </c>
      <c r="AU331" s="250" t="s">
        <v>184</v>
      </c>
      <c r="AV331" s="250" t="s">
        <v>1305</v>
      </c>
      <c r="AW331" s="250" t="s">
        <v>1848</v>
      </c>
      <c r="AX331" s="250" t="s">
        <v>118</v>
      </c>
      <c r="AY331" s="250" t="s">
        <v>1565</v>
      </c>
      <c r="AZ331" s="250" t="s">
        <v>119</v>
      </c>
      <c r="BA331" s="250" t="s">
        <v>381</v>
      </c>
      <c r="BB331" s="250" t="s">
        <v>119</v>
      </c>
      <c r="BC331" s="250" t="s">
        <v>383</v>
      </c>
      <c r="BD331" s="250" t="s">
        <v>119</v>
      </c>
      <c r="BE331" s="250" t="s">
        <v>6</v>
      </c>
      <c r="BF331" s="250" t="s">
        <v>6</v>
      </c>
      <c r="BG331" s="250" t="s">
        <v>1565</v>
      </c>
      <c r="BH331" s="250" t="s">
        <v>118</v>
      </c>
      <c r="BI331" s="250" t="s">
        <v>6</v>
      </c>
      <c r="BJ331" s="250" t="s">
        <v>6</v>
      </c>
      <c r="BK331" s="250" t="s">
        <v>6</v>
      </c>
      <c r="BL331" s="250" t="s">
        <v>6</v>
      </c>
      <c r="BM331" s="250" t="s">
        <v>41</v>
      </c>
      <c r="BN331" s="250" t="s">
        <v>119</v>
      </c>
      <c r="BO331" s="250" t="s">
        <v>13</v>
      </c>
      <c r="BP331" s="250" t="s">
        <v>13</v>
      </c>
      <c r="BQ331" s="250" t="s">
        <v>167</v>
      </c>
      <c r="BR331" s="250" t="s">
        <v>119</v>
      </c>
      <c r="BS331" s="250" t="s">
        <v>41</v>
      </c>
      <c r="BT331" s="250" t="s">
        <v>119</v>
      </c>
      <c r="BU331" s="262" t="s">
        <v>6</v>
      </c>
      <c r="BV331" s="250" t="s">
        <v>6</v>
      </c>
      <c r="BW331" s="250" t="s">
        <v>6</v>
      </c>
      <c r="BX331" s="250" t="s">
        <v>6</v>
      </c>
      <c r="BY331" s="250" t="s">
        <v>6</v>
      </c>
      <c r="BZ331" s="250" t="s">
        <v>6</v>
      </c>
      <c r="CA331" s="244" t="s">
        <v>184</v>
      </c>
      <c r="CB331" s="244" t="s">
        <v>6</v>
      </c>
      <c r="CC331" s="244" t="s">
        <v>6</v>
      </c>
      <c r="CD331" s="244" t="s">
        <v>6</v>
      </c>
    </row>
    <row r="332" spans="1:82" s="244" customFormat="1" ht="46.5" x14ac:dyDescent="0.35">
      <c r="A332" s="259" t="s">
        <v>1844</v>
      </c>
      <c r="B332" s="259" t="s">
        <v>2880</v>
      </c>
      <c r="C332" s="259" t="s">
        <v>1540</v>
      </c>
      <c r="D332" s="259" t="s">
        <v>1845</v>
      </c>
      <c r="E332" s="244" t="s">
        <v>304</v>
      </c>
      <c r="F332" s="244" t="s">
        <v>2674</v>
      </c>
      <c r="G332" s="244" t="s">
        <v>1855</v>
      </c>
      <c r="H332" s="244" t="s">
        <v>407</v>
      </c>
      <c r="I332" s="244" t="str">
        <f>IF(H332="","",VLOOKUP(H332,'Cost Categories'!$A$1:$B$66,2,FALSE))</f>
        <v>Recurring goods</v>
      </c>
      <c r="J332" s="244" t="s">
        <v>3288</v>
      </c>
      <c r="K332" s="244" t="str">
        <f>IF(J332="","",VLOOKUP(J332,'Cost Categories'!$A$70:$B$85,2,FALSE))</f>
        <v>Recurrent - other</v>
      </c>
      <c r="L332" s="244" t="s">
        <v>3417</v>
      </c>
      <c r="M332" s="244" t="str">
        <f>IF(L332="","",VLOOKUP(L332,'Cost Categories'!$A$112:$B$133,2,FALSE))</f>
        <v>Primary service delivery</v>
      </c>
      <c r="N332" s="244" t="s">
        <v>3368</v>
      </c>
      <c r="O332" s="245" t="s">
        <v>1245</v>
      </c>
      <c r="P332" s="244" t="s">
        <v>3371</v>
      </c>
      <c r="Q332" s="253" t="s">
        <v>3372</v>
      </c>
      <c r="R332" s="253" t="s">
        <v>13</v>
      </c>
      <c r="S332" s="244" t="s">
        <v>111</v>
      </c>
      <c r="T332" s="244" t="s">
        <v>1539</v>
      </c>
      <c r="U332" s="244" t="s">
        <v>1087</v>
      </c>
      <c r="V332" s="244" t="s">
        <v>1309</v>
      </c>
      <c r="W332" s="244" t="s">
        <v>217</v>
      </c>
      <c r="X332" s="246">
        <v>7.0000000000000007E-2</v>
      </c>
      <c r="Y332" s="246" t="s">
        <v>6</v>
      </c>
      <c r="Z332" s="250" t="s">
        <v>6</v>
      </c>
      <c r="AA332" s="250" t="s">
        <v>6</v>
      </c>
      <c r="AB332" s="250" t="s">
        <v>6</v>
      </c>
      <c r="AC332" s="250" t="s">
        <v>6</v>
      </c>
      <c r="AD332" s="250" t="s">
        <v>6</v>
      </c>
      <c r="AE332" s="348">
        <v>144</v>
      </c>
      <c r="AF332" s="348" t="s">
        <v>523</v>
      </c>
      <c r="AG332" s="244" t="s">
        <v>6</v>
      </c>
      <c r="AI332" s="246">
        <v>9.6000000000000002E-2</v>
      </c>
      <c r="AJ332" s="247">
        <v>0.76</v>
      </c>
      <c r="AK332" s="244" t="s">
        <v>1856</v>
      </c>
      <c r="AL332" s="244" t="s">
        <v>6</v>
      </c>
      <c r="AM332" s="266" t="s">
        <v>6</v>
      </c>
      <c r="AN332" s="262" t="s">
        <v>6</v>
      </c>
      <c r="AO332" s="262" t="s">
        <v>6</v>
      </c>
      <c r="AP332" s="244" t="s">
        <v>1737</v>
      </c>
      <c r="AQ332" s="244" t="s">
        <v>184</v>
      </c>
      <c r="AR332" s="250" t="s">
        <v>6</v>
      </c>
      <c r="AS332" s="250" t="s">
        <v>6</v>
      </c>
      <c r="AT332" s="250" t="s">
        <v>184</v>
      </c>
      <c r="AU332" s="250" t="s">
        <v>184</v>
      </c>
      <c r="AV332" s="250" t="s">
        <v>1305</v>
      </c>
      <c r="AW332" s="250" t="s">
        <v>1848</v>
      </c>
      <c r="AX332" s="250" t="s">
        <v>118</v>
      </c>
      <c r="AY332" s="250" t="s">
        <v>1565</v>
      </c>
      <c r="AZ332" s="250" t="s">
        <v>119</v>
      </c>
      <c r="BA332" s="250" t="s">
        <v>381</v>
      </c>
      <c r="BB332" s="250" t="s">
        <v>119</v>
      </c>
      <c r="BC332" s="250" t="s">
        <v>383</v>
      </c>
      <c r="BD332" s="250" t="s">
        <v>119</v>
      </c>
      <c r="BE332" s="250" t="s">
        <v>6</v>
      </c>
      <c r="BF332" s="250" t="s">
        <v>6</v>
      </c>
      <c r="BG332" s="250" t="s">
        <v>1565</v>
      </c>
      <c r="BH332" s="250" t="s">
        <v>118</v>
      </c>
      <c r="BI332" s="250" t="s">
        <v>6</v>
      </c>
      <c r="BJ332" s="250" t="s">
        <v>6</v>
      </c>
      <c r="BK332" s="250" t="s">
        <v>6</v>
      </c>
      <c r="BL332" s="250" t="s">
        <v>6</v>
      </c>
      <c r="BM332" s="250" t="s">
        <v>41</v>
      </c>
      <c r="BN332" s="250" t="s">
        <v>119</v>
      </c>
      <c r="BO332" s="250" t="s">
        <v>13</v>
      </c>
      <c r="BP332" s="250" t="s">
        <v>13</v>
      </c>
      <c r="BQ332" s="250" t="s">
        <v>167</v>
      </c>
      <c r="BR332" s="250" t="s">
        <v>119</v>
      </c>
      <c r="BS332" s="250" t="s">
        <v>41</v>
      </c>
      <c r="BT332" s="250" t="s">
        <v>119</v>
      </c>
      <c r="BU332" s="262" t="s">
        <v>6</v>
      </c>
      <c r="BV332" s="250" t="s">
        <v>6</v>
      </c>
      <c r="BW332" s="250" t="s">
        <v>6</v>
      </c>
      <c r="BX332" s="250" t="s">
        <v>6</v>
      </c>
      <c r="BY332" s="250" t="s">
        <v>6</v>
      </c>
      <c r="BZ332" s="250" t="s">
        <v>6</v>
      </c>
      <c r="CA332" s="244" t="s">
        <v>184</v>
      </c>
      <c r="CB332" s="244" t="s">
        <v>6</v>
      </c>
      <c r="CC332" s="244" t="s">
        <v>6</v>
      </c>
      <c r="CD332" s="244" t="s">
        <v>6</v>
      </c>
    </row>
    <row r="333" spans="1:82" s="244" customFormat="1" ht="46.5" x14ac:dyDescent="0.35">
      <c r="A333" s="259" t="s">
        <v>1844</v>
      </c>
      <c r="B333" s="259" t="s">
        <v>2880</v>
      </c>
      <c r="C333" s="259" t="s">
        <v>1561</v>
      </c>
      <c r="D333" s="259" t="s">
        <v>1845</v>
      </c>
      <c r="E333" s="244" t="s">
        <v>304</v>
      </c>
      <c r="F333" s="244" t="s">
        <v>2674</v>
      </c>
      <c r="G333" s="244" t="s">
        <v>1857</v>
      </c>
      <c r="H333" s="244" t="s">
        <v>407</v>
      </c>
      <c r="I333" s="244" t="str">
        <f>IF(H333="","",VLOOKUP(H333,'Cost Categories'!$A$1:$B$66,2,FALSE))</f>
        <v>Recurring goods</v>
      </c>
      <c r="J333" s="244" t="s">
        <v>3288</v>
      </c>
      <c r="K333" s="244" t="str">
        <f>IF(J333="","",VLOOKUP(J333,'Cost Categories'!$A$70:$B$85,2,FALSE))</f>
        <v>Recurrent - other</v>
      </c>
      <c r="L333" s="244" t="s">
        <v>3417</v>
      </c>
      <c r="M333" s="244" t="str">
        <f>IF(L333="","",VLOOKUP(L333,'Cost Categories'!$A$112:$B$133,2,FALSE))</f>
        <v>Primary service delivery</v>
      </c>
      <c r="N333" s="244" t="s">
        <v>3368</v>
      </c>
      <c r="O333" s="245" t="s">
        <v>3415</v>
      </c>
      <c r="P333" s="244" t="s">
        <v>3371</v>
      </c>
      <c r="Q333" s="253" t="s">
        <v>3372</v>
      </c>
      <c r="R333" s="253" t="s">
        <v>13</v>
      </c>
      <c r="S333" s="244" t="s">
        <v>111</v>
      </c>
      <c r="T333" s="244" t="s">
        <v>1539</v>
      </c>
      <c r="U333" s="244" t="s">
        <v>1087</v>
      </c>
      <c r="V333" s="244" t="s">
        <v>1309</v>
      </c>
      <c r="W333" s="244" t="s">
        <v>217</v>
      </c>
      <c r="X333" s="246">
        <v>0.8</v>
      </c>
      <c r="Y333" s="246" t="s">
        <v>6</v>
      </c>
      <c r="Z333" s="250" t="s">
        <v>6</v>
      </c>
      <c r="AA333" s="250" t="s">
        <v>6</v>
      </c>
      <c r="AB333" s="250" t="s">
        <v>6</v>
      </c>
      <c r="AC333" s="250" t="s">
        <v>6</v>
      </c>
      <c r="AD333" s="250" t="s">
        <v>6</v>
      </c>
      <c r="AE333" s="348">
        <v>144</v>
      </c>
      <c r="AF333" s="348" t="s">
        <v>523</v>
      </c>
      <c r="AG333" s="244" t="s">
        <v>6</v>
      </c>
      <c r="AI333" s="246">
        <v>0.2</v>
      </c>
      <c r="AJ333" s="247">
        <v>4</v>
      </c>
      <c r="AK333" s="244" t="s">
        <v>1858</v>
      </c>
      <c r="AL333" s="244" t="s">
        <v>6</v>
      </c>
      <c r="AM333" s="266" t="s">
        <v>6</v>
      </c>
      <c r="AN333" s="262" t="s">
        <v>6</v>
      </c>
      <c r="AO333" s="262" t="s">
        <v>6</v>
      </c>
      <c r="AP333" s="244" t="s">
        <v>1737</v>
      </c>
      <c r="AQ333" s="244" t="s">
        <v>184</v>
      </c>
      <c r="AR333" s="250" t="s">
        <v>6</v>
      </c>
      <c r="AS333" s="250" t="s">
        <v>6</v>
      </c>
      <c r="AT333" s="250" t="s">
        <v>184</v>
      </c>
      <c r="AU333" s="250" t="s">
        <v>184</v>
      </c>
      <c r="AV333" s="250" t="s">
        <v>1305</v>
      </c>
      <c r="AW333" s="250" t="s">
        <v>1848</v>
      </c>
      <c r="AX333" s="250" t="s">
        <v>118</v>
      </c>
      <c r="AY333" s="250" t="s">
        <v>1565</v>
      </c>
      <c r="AZ333" s="250" t="s">
        <v>119</v>
      </c>
      <c r="BA333" s="250" t="s">
        <v>381</v>
      </c>
      <c r="BB333" s="250" t="s">
        <v>119</v>
      </c>
      <c r="BC333" s="250" t="s">
        <v>383</v>
      </c>
      <c r="BD333" s="250" t="s">
        <v>119</v>
      </c>
      <c r="BE333" s="250" t="s">
        <v>6</v>
      </c>
      <c r="BF333" s="250" t="s">
        <v>6</v>
      </c>
      <c r="BG333" s="250" t="s">
        <v>1565</v>
      </c>
      <c r="BH333" s="250" t="s">
        <v>118</v>
      </c>
      <c r="BI333" s="250" t="s">
        <v>6</v>
      </c>
      <c r="BJ333" s="250" t="s">
        <v>6</v>
      </c>
      <c r="BK333" s="250" t="s">
        <v>6</v>
      </c>
      <c r="BL333" s="250" t="s">
        <v>6</v>
      </c>
      <c r="BM333" s="250" t="s">
        <v>41</v>
      </c>
      <c r="BN333" s="250" t="s">
        <v>119</v>
      </c>
      <c r="BO333" s="250" t="s">
        <v>13</v>
      </c>
      <c r="BP333" s="250" t="s">
        <v>13</v>
      </c>
      <c r="BQ333" s="250" t="s">
        <v>167</v>
      </c>
      <c r="BR333" s="250" t="s">
        <v>119</v>
      </c>
      <c r="BS333" s="250" t="s">
        <v>41</v>
      </c>
      <c r="BT333" s="250" t="s">
        <v>119</v>
      </c>
      <c r="BU333" s="262" t="s">
        <v>6</v>
      </c>
      <c r="BV333" s="250" t="s">
        <v>6</v>
      </c>
      <c r="BW333" s="250" t="s">
        <v>6</v>
      </c>
      <c r="BX333" s="250" t="s">
        <v>6</v>
      </c>
      <c r="BY333" s="250" t="s">
        <v>6</v>
      </c>
      <c r="BZ333" s="250" t="s">
        <v>6</v>
      </c>
      <c r="CA333" s="244" t="s">
        <v>184</v>
      </c>
      <c r="CB333" s="244" t="s">
        <v>6</v>
      </c>
      <c r="CC333" s="244" t="s">
        <v>6</v>
      </c>
      <c r="CD333" s="244" t="s">
        <v>6</v>
      </c>
    </row>
    <row r="334" spans="1:82" s="244" customFormat="1" ht="46.5" x14ac:dyDescent="0.35">
      <c r="A334" s="259" t="s">
        <v>1844</v>
      </c>
      <c r="B334" s="259" t="s">
        <v>2880</v>
      </c>
      <c r="C334" s="259" t="s">
        <v>1567</v>
      </c>
      <c r="D334" s="259" t="s">
        <v>1845</v>
      </c>
      <c r="E334" s="244" t="s">
        <v>304</v>
      </c>
      <c r="F334" s="244" t="s">
        <v>2674</v>
      </c>
      <c r="G334" s="244" t="s">
        <v>1859</v>
      </c>
      <c r="H334" s="244" t="s">
        <v>407</v>
      </c>
      <c r="I334" s="244" t="str">
        <f>IF(H334="","",VLOOKUP(H334,'Cost Categories'!$A$1:$B$66,2,FALSE))</f>
        <v>Recurring goods</v>
      </c>
      <c r="J334" s="244" t="s">
        <v>3288</v>
      </c>
      <c r="K334" s="244" t="str">
        <f>IF(J334="","",VLOOKUP(J334,'Cost Categories'!$A$70:$B$85,2,FALSE))</f>
        <v>Recurrent - other</v>
      </c>
      <c r="L334" s="244" t="s">
        <v>3417</v>
      </c>
      <c r="M334" s="244" t="str">
        <f>IF(L334="","",VLOOKUP(L334,'Cost Categories'!$A$112:$B$133,2,FALSE))</f>
        <v>Primary service delivery</v>
      </c>
      <c r="N334" s="244" t="s">
        <v>3368</v>
      </c>
      <c r="O334" s="245" t="s">
        <v>1245</v>
      </c>
      <c r="P334" s="244" t="s">
        <v>3371</v>
      </c>
      <c r="Q334" s="253" t="s">
        <v>3372</v>
      </c>
      <c r="R334" s="253" t="s">
        <v>13</v>
      </c>
      <c r="S334" s="244" t="s">
        <v>111</v>
      </c>
      <c r="T334" s="244" t="s">
        <v>1539</v>
      </c>
      <c r="U334" s="244" t="s">
        <v>1087</v>
      </c>
      <c r="V334" s="244" t="s">
        <v>1309</v>
      </c>
      <c r="W334" s="244" t="s">
        <v>217</v>
      </c>
      <c r="X334" s="246">
        <v>0.76</v>
      </c>
      <c r="Y334" s="246" t="s">
        <v>6</v>
      </c>
      <c r="Z334" s="250" t="s">
        <v>6</v>
      </c>
      <c r="AA334" s="250" t="s">
        <v>6</v>
      </c>
      <c r="AB334" s="250" t="s">
        <v>6</v>
      </c>
      <c r="AC334" s="250" t="s">
        <v>6</v>
      </c>
      <c r="AD334" s="250" t="s">
        <v>6</v>
      </c>
      <c r="AE334" s="348">
        <v>144</v>
      </c>
      <c r="AF334" s="348" t="s">
        <v>523</v>
      </c>
      <c r="AG334" s="244" t="s">
        <v>6</v>
      </c>
      <c r="AI334" s="246">
        <v>0.38</v>
      </c>
      <c r="AJ334" s="247">
        <v>2</v>
      </c>
      <c r="AK334" s="244" t="s">
        <v>1860</v>
      </c>
      <c r="AL334" s="244" t="s">
        <v>6</v>
      </c>
      <c r="AM334" s="266" t="s">
        <v>6</v>
      </c>
      <c r="AN334" s="262" t="s">
        <v>6</v>
      </c>
      <c r="AO334" s="262" t="s">
        <v>6</v>
      </c>
      <c r="AP334" s="244" t="s">
        <v>1737</v>
      </c>
      <c r="AQ334" s="244" t="s">
        <v>184</v>
      </c>
      <c r="AR334" s="250" t="s">
        <v>6</v>
      </c>
      <c r="AS334" s="250" t="s">
        <v>6</v>
      </c>
      <c r="AT334" s="250" t="s">
        <v>184</v>
      </c>
      <c r="AU334" s="250" t="s">
        <v>184</v>
      </c>
      <c r="AV334" s="250" t="s">
        <v>1305</v>
      </c>
      <c r="AW334" s="250" t="s">
        <v>1848</v>
      </c>
      <c r="AX334" s="250" t="s">
        <v>118</v>
      </c>
      <c r="AY334" s="250" t="s">
        <v>1565</v>
      </c>
      <c r="AZ334" s="250" t="s">
        <v>119</v>
      </c>
      <c r="BA334" s="250" t="s">
        <v>381</v>
      </c>
      <c r="BB334" s="250" t="s">
        <v>119</v>
      </c>
      <c r="BC334" s="250" t="s">
        <v>383</v>
      </c>
      <c r="BD334" s="250" t="s">
        <v>119</v>
      </c>
      <c r="BE334" s="250" t="s">
        <v>6</v>
      </c>
      <c r="BF334" s="250" t="s">
        <v>6</v>
      </c>
      <c r="BG334" s="250" t="s">
        <v>1565</v>
      </c>
      <c r="BH334" s="250" t="s">
        <v>118</v>
      </c>
      <c r="BI334" s="250" t="s">
        <v>6</v>
      </c>
      <c r="BJ334" s="250" t="s">
        <v>6</v>
      </c>
      <c r="BK334" s="250" t="s">
        <v>6</v>
      </c>
      <c r="BL334" s="250" t="s">
        <v>6</v>
      </c>
      <c r="BM334" s="250" t="s">
        <v>41</v>
      </c>
      <c r="BN334" s="250" t="s">
        <v>119</v>
      </c>
      <c r="BO334" s="250" t="s">
        <v>13</v>
      </c>
      <c r="BP334" s="250" t="s">
        <v>13</v>
      </c>
      <c r="BQ334" s="250" t="s">
        <v>167</v>
      </c>
      <c r="BR334" s="250" t="s">
        <v>119</v>
      </c>
      <c r="BS334" s="250" t="s">
        <v>41</v>
      </c>
      <c r="BT334" s="250" t="s">
        <v>119</v>
      </c>
      <c r="BU334" s="262" t="s">
        <v>6</v>
      </c>
      <c r="BV334" s="250" t="s">
        <v>6</v>
      </c>
      <c r="BW334" s="250" t="s">
        <v>6</v>
      </c>
      <c r="BX334" s="250" t="s">
        <v>6</v>
      </c>
      <c r="BY334" s="250" t="s">
        <v>6</v>
      </c>
      <c r="BZ334" s="250" t="s">
        <v>6</v>
      </c>
      <c r="CA334" s="244" t="s">
        <v>184</v>
      </c>
      <c r="CB334" s="244" t="s">
        <v>6</v>
      </c>
      <c r="CC334" s="244" t="s">
        <v>6</v>
      </c>
      <c r="CD334" s="244" t="s">
        <v>6</v>
      </c>
    </row>
    <row r="335" spans="1:82" s="244" customFormat="1" ht="46.5" x14ac:dyDescent="0.35">
      <c r="A335" s="259" t="s">
        <v>1844</v>
      </c>
      <c r="B335" s="259" t="s">
        <v>2880</v>
      </c>
      <c r="C335" s="259" t="s">
        <v>1571</v>
      </c>
      <c r="D335" s="259" t="s">
        <v>1845</v>
      </c>
      <c r="E335" s="244" t="s">
        <v>304</v>
      </c>
      <c r="F335" s="244" t="s">
        <v>2674</v>
      </c>
      <c r="G335" s="244" t="s">
        <v>1861</v>
      </c>
      <c r="H335" s="244" t="s">
        <v>1317</v>
      </c>
      <c r="I335" s="244" t="str">
        <f>IF(H335="","",VLOOKUP(H335,'Cost Categories'!$A$1:$B$66,2,FALSE))</f>
        <v>Capital</v>
      </c>
      <c r="J335" s="244" t="s">
        <v>3276</v>
      </c>
      <c r="K335" s="244" t="str">
        <f>IF(J335="","",VLOOKUP(J335,'Cost Categories'!$A$70:$B$85,2,FALSE))</f>
        <v>Capital</v>
      </c>
      <c r="L335" s="244" t="s">
        <v>3417</v>
      </c>
      <c r="M335" s="244" t="str">
        <f>IF(L335="","",VLOOKUP(L335,'Cost Categories'!$A$112:$B$133,2,FALSE))</f>
        <v>Primary service delivery</v>
      </c>
      <c r="N335" s="244" t="s">
        <v>3368</v>
      </c>
      <c r="O335" s="245" t="s">
        <v>1245</v>
      </c>
      <c r="P335" s="244" t="s">
        <v>3369</v>
      </c>
      <c r="Q335" s="253" t="s">
        <v>3372</v>
      </c>
      <c r="R335" s="253" t="s">
        <v>13</v>
      </c>
      <c r="S335" s="244" t="s">
        <v>111</v>
      </c>
      <c r="T335" s="244" t="s">
        <v>1539</v>
      </c>
      <c r="U335" s="244" t="s">
        <v>1087</v>
      </c>
      <c r="V335" s="244" t="s">
        <v>1309</v>
      </c>
      <c r="W335" s="244" t="s">
        <v>217</v>
      </c>
      <c r="X335" s="246">
        <v>0.02</v>
      </c>
      <c r="Y335" s="246" t="s">
        <v>6</v>
      </c>
      <c r="Z335" s="250" t="s">
        <v>6</v>
      </c>
      <c r="AA335" s="250" t="s">
        <v>6</v>
      </c>
      <c r="AB335" s="250" t="s">
        <v>6</v>
      </c>
      <c r="AC335" s="250" t="s">
        <v>6</v>
      </c>
      <c r="AD335" s="250" t="s">
        <v>6</v>
      </c>
      <c r="AE335" s="348">
        <v>144</v>
      </c>
      <c r="AF335" s="348" t="s">
        <v>523</v>
      </c>
      <c r="AG335" s="244" t="s">
        <v>6</v>
      </c>
      <c r="AI335" s="246">
        <v>2.1000000000000001E-2</v>
      </c>
      <c r="AJ335" s="247">
        <v>1</v>
      </c>
      <c r="AK335" s="244" t="s">
        <v>1862</v>
      </c>
      <c r="AL335" s="244" t="s">
        <v>6</v>
      </c>
      <c r="AM335" s="266" t="s">
        <v>6</v>
      </c>
      <c r="AN335" s="262" t="s">
        <v>6</v>
      </c>
      <c r="AO335" s="262" t="s">
        <v>6</v>
      </c>
      <c r="AP335" s="244" t="s">
        <v>1737</v>
      </c>
      <c r="AQ335" s="244" t="s">
        <v>184</v>
      </c>
      <c r="AR335" s="250" t="s">
        <v>6</v>
      </c>
      <c r="AS335" s="250" t="s">
        <v>6</v>
      </c>
      <c r="AT335" s="250" t="s">
        <v>184</v>
      </c>
      <c r="AU335" s="250" t="s">
        <v>184</v>
      </c>
      <c r="AV335" s="250" t="s">
        <v>1305</v>
      </c>
      <c r="AW335" s="250" t="s">
        <v>1848</v>
      </c>
      <c r="AX335" s="250" t="s">
        <v>118</v>
      </c>
      <c r="AY335" s="250" t="s">
        <v>1565</v>
      </c>
      <c r="AZ335" s="250" t="s">
        <v>119</v>
      </c>
      <c r="BA335" s="250" t="s">
        <v>381</v>
      </c>
      <c r="BB335" s="250" t="s">
        <v>119</v>
      </c>
      <c r="BC335" s="250" t="s">
        <v>383</v>
      </c>
      <c r="BD335" s="250" t="s">
        <v>119</v>
      </c>
      <c r="BE335" s="250" t="s">
        <v>6</v>
      </c>
      <c r="BF335" s="250" t="s">
        <v>6</v>
      </c>
      <c r="BG335" s="250" t="s">
        <v>1565</v>
      </c>
      <c r="BH335" s="250" t="s">
        <v>118</v>
      </c>
      <c r="BI335" s="250" t="s">
        <v>6</v>
      </c>
      <c r="BJ335" s="250" t="s">
        <v>6</v>
      </c>
      <c r="BK335" s="250" t="s">
        <v>6</v>
      </c>
      <c r="BL335" s="250" t="s">
        <v>6</v>
      </c>
      <c r="BM335" s="250" t="s">
        <v>41</v>
      </c>
      <c r="BN335" s="250" t="s">
        <v>119</v>
      </c>
      <c r="BO335" s="250" t="s">
        <v>13</v>
      </c>
      <c r="BP335" s="250" t="s">
        <v>13</v>
      </c>
      <c r="BQ335" s="250" t="s">
        <v>167</v>
      </c>
      <c r="BR335" s="250" t="s">
        <v>119</v>
      </c>
      <c r="BS335" s="250" t="s">
        <v>41</v>
      </c>
      <c r="BT335" s="250" t="s">
        <v>119</v>
      </c>
      <c r="BU335" s="262" t="s">
        <v>6</v>
      </c>
      <c r="BV335" s="250" t="s">
        <v>6</v>
      </c>
      <c r="BW335" s="250" t="s">
        <v>6</v>
      </c>
      <c r="BX335" s="250" t="s">
        <v>6</v>
      </c>
      <c r="BY335" s="250" t="s">
        <v>6</v>
      </c>
      <c r="BZ335" s="250" t="s">
        <v>6</v>
      </c>
      <c r="CA335" s="244" t="s">
        <v>184</v>
      </c>
      <c r="CB335" s="244" t="s">
        <v>6</v>
      </c>
      <c r="CC335" s="244" t="s">
        <v>6</v>
      </c>
      <c r="CD335" s="244" t="s">
        <v>6</v>
      </c>
    </row>
    <row r="336" spans="1:82" s="244" customFormat="1" ht="46.5" x14ac:dyDescent="0.35">
      <c r="A336" s="259" t="s">
        <v>1844</v>
      </c>
      <c r="B336" s="259" t="s">
        <v>2880</v>
      </c>
      <c r="C336" s="259" t="s">
        <v>1573</v>
      </c>
      <c r="D336" s="259" t="s">
        <v>1845</v>
      </c>
      <c r="E336" s="244" t="s">
        <v>304</v>
      </c>
      <c r="F336" s="244" t="s">
        <v>2674</v>
      </c>
      <c r="G336" s="244" t="s">
        <v>1863</v>
      </c>
      <c r="H336" s="244" t="s">
        <v>1317</v>
      </c>
      <c r="I336" s="244" t="str">
        <f>IF(H336="","",VLOOKUP(H336,'Cost Categories'!$A$1:$B$66,2,FALSE))</f>
        <v>Capital</v>
      </c>
      <c r="J336" s="244" t="s">
        <v>3276</v>
      </c>
      <c r="K336" s="244" t="str">
        <f>IF(J336="","",VLOOKUP(J336,'Cost Categories'!$A$70:$B$85,2,FALSE))</f>
        <v>Capital</v>
      </c>
      <c r="L336" s="244" t="s">
        <v>3417</v>
      </c>
      <c r="M336" s="244" t="str">
        <f>IF(L336="","",VLOOKUP(L336,'Cost Categories'!$A$112:$B$133,2,FALSE))</f>
        <v>Primary service delivery</v>
      </c>
      <c r="N336" s="244" t="s">
        <v>3368</v>
      </c>
      <c r="O336" s="245" t="s">
        <v>1245</v>
      </c>
      <c r="P336" s="244" t="s">
        <v>3369</v>
      </c>
      <c r="Q336" s="253" t="s">
        <v>3372</v>
      </c>
      <c r="R336" s="253" t="s">
        <v>13</v>
      </c>
      <c r="S336" s="244" t="s">
        <v>111</v>
      </c>
      <c r="T336" s="244" t="s">
        <v>1539</v>
      </c>
      <c r="U336" s="244" t="s">
        <v>1087</v>
      </c>
      <c r="V336" s="244" t="s">
        <v>1309</v>
      </c>
      <c r="W336" s="244" t="s">
        <v>217</v>
      </c>
      <c r="X336" s="246">
        <v>0.02</v>
      </c>
      <c r="Y336" s="246" t="s">
        <v>6</v>
      </c>
      <c r="Z336" s="250" t="s">
        <v>6</v>
      </c>
      <c r="AA336" s="250" t="s">
        <v>6</v>
      </c>
      <c r="AB336" s="250" t="s">
        <v>6</v>
      </c>
      <c r="AC336" s="250" t="s">
        <v>6</v>
      </c>
      <c r="AD336" s="250" t="s">
        <v>6</v>
      </c>
      <c r="AE336" s="348">
        <v>144</v>
      </c>
      <c r="AF336" s="348" t="s">
        <v>523</v>
      </c>
      <c r="AG336" s="244" t="s">
        <v>6</v>
      </c>
      <c r="AI336" s="246">
        <v>2.4E-2</v>
      </c>
      <c r="AJ336" s="247">
        <v>1</v>
      </c>
      <c r="AK336" s="244" t="s">
        <v>1864</v>
      </c>
      <c r="AL336" s="244" t="s">
        <v>6</v>
      </c>
      <c r="AM336" s="266" t="s">
        <v>6</v>
      </c>
      <c r="AN336" s="262" t="s">
        <v>6</v>
      </c>
      <c r="AO336" s="262" t="s">
        <v>6</v>
      </c>
      <c r="AP336" s="244" t="s">
        <v>1737</v>
      </c>
      <c r="AQ336" s="244" t="s">
        <v>184</v>
      </c>
      <c r="AR336" s="250" t="s">
        <v>6</v>
      </c>
      <c r="AS336" s="250" t="s">
        <v>6</v>
      </c>
      <c r="AT336" s="250" t="s">
        <v>184</v>
      </c>
      <c r="AU336" s="250" t="s">
        <v>184</v>
      </c>
      <c r="AV336" s="250" t="s">
        <v>1305</v>
      </c>
      <c r="AW336" s="250" t="s">
        <v>1848</v>
      </c>
      <c r="AX336" s="250" t="s">
        <v>118</v>
      </c>
      <c r="AY336" s="250" t="s">
        <v>1565</v>
      </c>
      <c r="AZ336" s="250" t="s">
        <v>119</v>
      </c>
      <c r="BA336" s="250" t="s">
        <v>381</v>
      </c>
      <c r="BB336" s="250" t="s">
        <v>119</v>
      </c>
      <c r="BC336" s="250" t="s">
        <v>383</v>
      </c>
      <c r="BD336" s="250" t="s">
        <v>119</v>
      </c>
      <c r="BE336" s="250" t="s">
        <v>6</v>
      </c>
      <c r="BF336" s="250" t="s">
        <v>6</v>
      </c>
      <c r="BG336" s="250" t="s">
        <v>1565</v>
      </c>
      <c r="BH336" s="250" t="s">
        <v>118</v>
      </c>
      <c r="BI336" s="250" t="s">
        <v>6</v>
      </c>
      <c r="BJ336" s="250" t="s">
        <v>6</v>
      </c>
      <c r="BK336" s="250" t="s">
        <v>6</v>
      </c>
      <c r="BL336" s="250" t="s">
        <v>6</v>
      </c>
      <c r="BM336" s="250" t="s">
        <v>41</v>
      </c>
      <c r="BN336" s="250" t="s">
        <v>119</v>
      </c>
      <c r="BO336" s="250" t="s">
        <v>13</v>
      </c>
      <c r="BP336" s="250" t="s">
        <v>13</v>
      </c>
      <c r="BQ336" s="250" t="s">
        <v>167</v>
      </c>
      <c r="BR336" s="250" t="s">
        <v>119</v>
      </c>
      <c r="BS336" s="250" t="s">
        <v>41</v>
      </c>
      <c r="BT336" s="250" t="s">
        <v>119</v>
      </c>
      <c r="BU336" s="262" t="s">
        <v>6</v>
      </c>
      <c r="BV336" s="250" t="s">
        <v>6</v>
      </c>
      <c r="BW336" s="250" t="s">
        <v>6</v>
      </c>
      <c r="BX336" s="250" t="s">
        <v>6</v>
      </c>
      <c r="BY336" s="250" t="s">
        <v>6</v>
      </c>
      <c r="BZ336" s="250" t="s">
        <v>6</v>
      </c>
      <c r="CA336" s="244" t="s">
        <v>184</v>
      </c>
      <c r="CB336" s="244" t="s">
        <v>6</v>
      </c>
      <c r="CC336" s="244" t="s">
        <v>6</v>
      </c>
      <c r="CD336" s="244" t="s">
        <v>6</v>
      </c>
    </row>
    <row r="337" spans="1:82" s="244" customFormat="1" ht="46.5" x14ac:dyDescent="0.35">
      <c r="A337" s="259" t="s">
        <v>1844</v>
      </c>
      <c r="B337" s="259" t="s">
        <v>2880</v>
      </c>
      <c r="C337" s="259" t="s">
        <v>358</v>
      </c>
      <c r="D337" s="259" t="s">
        <v>1845</v>
      </c>
      <c r="E337" s="244" t="s">
        <v>304</v>
      </c>
      <c r="F337" s="244" t="s">
        <v>2674</v>
      </c>
      <c r="G337" s="244" t="s">
        <v>1865</v>
      </c>
      <c r="H337" s="244" t="s">
        <v>1317</v>
      </c>
      <c r="I337" s="244" t="str">
        <f>IF(H337="","",VLOOKUP(H337,'Cost Categories'!$A$1:$B$66,2,FALSE))</f>
        <v>Capital</v>
      </c>
      <c r="J337" s="244" t="s">
        <v>3276</v>
      </c>
      <c r="K337" s="244" t="str">
        <f>IF(J337="","",VLOOKUP(J337,'Cost Categories'!$A$70:$B$85,2,FALSE))</f>
        <v>Capital</v>
      </c>
      <c r="L337" s="244" t="s">
        <v>3417</v>
      </c>
      <c r="M337" s="244" t="str">
        <f>IF(L337="","",VLOOKUP(L337,'Cost Categories'!$A$112:$B$133,2,FALSE))</f>
        <v>Primary service delivery</v>
      </c>
      <c r="N337" s="244" t="s">
        <v>3368</v>
      </c>
      <c r="O337" s="245" t="s">
        <v>1245</v>
      </c>
      <c r="P337" s="244" t="s">
        <v>3369</v>
      </c>
      <c r="Q337" s="253" t="s">
        <v>3372</v>
      </c>
      <c r="R337" s="253" t="s">
        <v>13</v>
      </c>
      <c r="S337" s="244" t="s">
        <v>111</v>
      </c>
      <c r="T337" s="244" t="s">
        <v>1539</v>
      </c>
      <c r="U337" s="244" t="s">
        <v>1087</v>
      </c>
      <c r="V337" s="244" t="s">
        <v>1309</v>
      </c>
      <c r="W337" s="244" t="s">
        <v>217</v>
      </c>
      <c r="X337" s="246">
        <v>0.02</v>
      </c>
      <c r="Y337" s="246" t="s">
        <v>6</v>
      </c>
      <c r="Z337" s="250" t="s">
        <v>6</v>
      </c>
      <c r="AA337" s="250" t="s">
        <v>6</v>
      </c>
      <c r="AB337" s="250" t="s">
        <v>6</v>
      </c>
      <c r="AC337" s="250" t="s">
        <v>6</v>
      </c>
      <c r="AD337" s="250" t="s">
        <v>6</v>
      </c>
      <c r="AE337" s="348">
        <v>144</v>
      </c>
      <c r="AF337" s="348" t="s">
        <v>523</v>
      </c>
      <c r="AG337" s="244" t="s">
        <v>6</v>
      </c>
      <c r="AI337" s="246">
        <v>2.3E-2</v>
      </c>
      <c r="AJ337" s="247">
        <v>1</v>
      </c>
      <c r="AK337" s="244" t="s">
        <v>1866</v>
      </c>
      <c r="AL337" s="244" t="s">
        <v>6</v>
      </c>
      <c r="AM337" s="266" t="s">
        <v>6</v>
      </c>
      <c r="AN337" s="262" t="s">
        <v>6</v>
      </c>
      <c r="AO337" s="262" t="s">
        <v>6</v>
      </c>
      <c r="AP337" s="244" t="s">
        <v>1737</v>
      </c>
      <c r="AQ337" s="244" t="s">
        <v>184</v>
      </c>
      <c r="AR337" s="250" t="s">
        <v>6</v>
      </c>
      <c r="AS337" s="250" t="s">
        <v>6</v>
      </c>
      <c r="AT337" s="250" t="s">
        <v>184</v>
      </c>
      <c r="AU337" s="250" t="s">
        <v>184</v>
      </c>
      <c r="AV337" s="250" t="s">
        <v>1305</v>
      </c>
      <c r="AW337" s="250" t="s">
        <v>1848</v>
      </c>
      <c r="AX337" s="250" t="s">
        <v>118</v>
      </c>
      <c r="AY337" s="250" t="s">
        <v>1565</v>
      </c>
      <c r="AZ337" s="250" t="s">
        <v>119</v>
      </c>
      <c r="BA337" s="250" t="s">
        <v>381</v>
      </c>
      <c r="BB337" s="250" t="s">
        <v>119</v>
      </c>
      <c r="BC337" s="250" t="s">
        <v>383</v>
      </c>
      <c r="BD337" s="250" t="s">
        <v>119</v>
      </c>
      <c r="BE337" s="250" t="s">
        <v>6</v>
      </c>
      <c r="BF337" s="250" t="s">
        <v>6</v>
      </c>
      <c r="BG337" s="250" t="s">
        <v>1565</v>
      </c>
      <c r="BH337" s="250" t="s">
        <v>118</v>
      </c>
      <c r="BI337" s="250" t="s">
        <v>6</v>
      </c>
      <c r="BJ337" s="250" t="s">
        <v>6</v>
      </c>
      <c r="BK337" s="250" t="s">
        <v>6</v>
      </c>
      <c r="BL337" s="250" t="s">
        <v>6</v>
      </c>
      <c r="BM337" s="250" t="s">
        <v>41</v>
      </c>
      <c r="BN337" s="250" t="s">
        <v>119</v>
      </c>
      <c r="BO337" s="250" t="s">
        <v>13</v>
      </c>
      <c r="BP337" s="250" t="s">
        <v>13</v>
      </c>
      <c r="BQ337" s="250" t="s">
        <v>167</v>
      </c>
      <c r="BR337" s="250" t="s">
        <v>119</v>
      </c>
      <c r="BS337" s="250" t="s">
        <v>41</v>
      </c>
      <c r="BT337" s="250" t="s">
        <v>119</v>
      </c>
      <c r="BU337" s="262" t="s">
        <v>6</v>
      </c>
      <c r="BV337" s="250" t="s">
        <v>6</v>
      </c>
      <c r="BW337" s="250" t="s">
        <v>6</v>
      </c>
      <c r="BX337" s="250" t="s">
        <v>6</v>
      </c>
      <c r="BY337" s="250" t="s">
        <v>6</v>
      </c>
      <c r="BZ337" s="250" t="s">
        <v>6</v>
      </c>
      <c r="CA337" s="244" t="s">
        <v>184</v>
      </c>
      <c r="CB337" s="244" t="s">
        <v>6</v>
      </c>
      <c r="CC337" s="244" t="s">
        <v>6</v>
      </c>
      <c r="CD337" s="244" t="s">
        <v>6</v>
      </c>
    </row>
    <row r="338" spans="1:82" s="244" customFormat="1" ht="46.5" x14ac:dyDescent="0.35">
      <c r="A338" s="259" t="s">
        <v>1844</v>
      </c>
      <c r="B338" s="259" t="s">
        <v>2880</v>
      </c>
      <c r="C338" s="259" t="s">
        <v>1562</v>
      </c>
      <c r="D338" s="259" t="s">
        <v>1845</v>
      </c>
      <c r="E338" s="244" t="s">
        <v>304</v>
      </c>
      <c r="F338" s="244" t="s">
        <v>2674</v>
      </c>
      <c r="G338" s="244" t="s">
        <v>1867</v>
      </c>
      <c r="H338" s="244" t="s">
        <v>1317</v>
      </c>
      <c r="I338" s="244" t="str">
        <f>IF(H338="","",VLOOKUP(H338,'Cost Categories'!$A$1:$B$66,2,FALSE))</f>
        <v>Capital</v>
      </c>
      <c r="J338" s="244" t="s">
        <v>3288</v>
      </c>
      <c r="K338" s="244" t="str">
        <f>IF(J338="","",VLOOKUP(J338,'Cost Categories'!$A$70:$B$85,2,FALSE))</f>
        <v>Recurrent - other</v>
      </c>
      <c r="L338" s="244" t="s">
        <v>3417</v>
      </c>
      <c r="M338" s="244" t="str">
        <f>IF(L338="","",VLOOKUP(L338,'Cost Categories'!$A$112:$B$133,2,FALSE))</f>
        <v>Primary service delivery</v>
      </c>
      <c r="N338" s="244" t="s">
        <v>3368</v>
      </c>
      <c r="O338" s="245" t="s">
        <v>3415</v>
      </c>
      <c r="P338" s="244" t="s">
        <v>3371</v>
      </c>
      <c r="Q338" s="253" t="s">
        <v>3372</v>
      </c>
      <c r="R338" s="253" t="s">
        <v>13</v>
      </c>
      <c r="S338" s="244" t="s">
        <v>111</v>
      </c>
      <c r="T338" s="244" t="s">
        <v>1539</v>
      </c>
      <c r="U338" s="244" t="s">
        <v>1087</v>
      </c>
      <c r="V338" s="244" t="s">
        <v>1309</v>
      </c>
      <c r="W338" s="244" t="s">
        <v>217</v>
      </c>
      <c r="X338" s="246">
        <v>0.08</v>
      </c>
      <c r="Y338" s="246" t="s">
        <v>6</v>
      </c>
      <c r="Z338" s="250" t="s">
        <v>6</v>
      </c>
      <c r="AA338" s="250" t="s">
        <v>6</v>
      </c>
      <c r="AB338" s="250" t="s">
        <v>6</v>
      </c>
      <c r="AC338" s="250" t="s">
        <v>6</v>
      </c>
      <c r="AD338" s="250" t="s">
        <v>6</v>
      </c>
      <c r="AE338" s="348">
        <v>144</v>
      </c>
      <c r="AF338" s="348" t="s">
        <v>523</v>
      </c>
      <c r="AG338" s="244" t="s">
        <v>6</v>
      </c>
      <c r="AI338" s="246">
        <v>8.3000000000000004E-2</v>
      </c>
      <c r="AJ338" s="247">
        <v>1</v>
      </c>
      <c r="AK338" s="244" t="s">
        <v>1868</v>
      </c>
      <c r="AL338" s="244" t="s">
        <v>6</v>
      </c>
      <c r="AM338" s="266" t="s">
        <v>6</v>
      </c>
      <c r="AN338" s="262" t="s">
        <v>6</v>
      </c>
      <c r="AO338" s="262" t="s">
        <v>6</v>
      </c>
      <c r="AP338" s="244" t="s">
        <v>1737</v>
      </c>
      <c r="AQ338" s="244" t="s">
        <v>184</v>
      </c>
      <c r="AR338" s="250" t="s">
        <v>6</v>
      </c>
      <c r="AS338" s="250" t="s">
        <v>6</v>
      </c>
      <c r="AT338" s="250" t="s">
        <v>184</v>
      </c>
      <c r="AU338" s="250" t="s">
        <v>184</v>
      </c>
      <c r="AV338" s="250" t="s">
        <v>1305</v>
      </c>
      <c r="AW338" s="250" t="s">
        <v>1848</v>
      </c>
      <c r="AX338" s="250" t="s">
        <v>118</v>
      </c>
      <c r="AY338" s="250" t="s">
        <v>1565</v>
      </c>
      <c r="AZ338" s="250" t="s">
        <v>119</v>
      </c>
      <c r="BA338" s="250" t="s">
        <v>381</v>
      </c>
      <c r="BB338" s="250" t="s">
        <v>119</v>
      </c>
      <c r="BC338" s="250" t="s">
        <v>383</v>
      </c>
      <c r="BD338" s="250" t="s">
        <v>119</v>
      </c>
      <c r="BE338" s="250" t="s">
        <v>6</v>
      </c>
      <c r="BF338" s="250" t="s">
        <v>6</v>
      </c>
      <c r="BG338" s="250" t="s">
        <v>1565</v>
      </c>
      <c r="BH338" s="250" t="s">
        <v>118</v>
      </c>
      <c r="BI338" s="250" t="s">
        <v>6</v>
      </c>
      <c r="BJ338" s="250" t="s">
        <v>6</v>
      </c>
      <c r="BK338" s="250" t="s">
        <v>6</v>
      </c>
      <c r="BL338" s="250" t="s">
        <v>6</v>
      </c>
      <c r="BM338" s="250" t="s">
        <v>41</v>
      </c>
      <c r="BN338" s="250" t="s">
        <v>119</v>
      </c>
      <c r="BO338" s="250" t="s">
        <v>13</v>
      </c>
      <c r="BP338" s="250" t="s">
        <v>13</v>
      </c>
      <c r="BQ338" s="250" t="s">
        <v>167</v>
      </c>
      <c r="BR338" s="250" t="s">
        <v>119</v>
      </c>
      <c r="BS338" s="250" t="s">
        <v>41</v>
      </c>
      <c r="BT338" s="250" t="s">
        <v>119</v>
      </c>
      <c r="BU338" s="262" t="s">
        <v>6</v>
      </c>
      <c r="BV338" s="250" t="s">
        <v>6</v>
      </c>
      <c r="BW338" s="250" t="s">
        <v>6</v>
      </c>
      <c r="BX338" s="250" t="s">
        <v>6</v>
      </c>
      <c r="BY338" s="250" t="s">
        <v>6</v>
      </c>
      <c r="BZ338" s="250" t="s">
        <v>6</v>
      </c>
      <c r="CA338" s="244" t="s">
        <v>184</v>
      </c>
      <c r="CB338" s="244" t="s">
        <v>6</v>
      </c>
      <c r="CC338" s="244" t="s">
        <v>6</v>
      </c>
      <c r="CD338" s="244" t="s">
        <v>6</v>
      </c>
    </row>
    <row r="339" spans="1:82" s="244" customFormat="1" ht="46.5" x14ac:dyDescent="0.35">
      <c r="A339" s="259" t="s">
        <v>1844</v>
      </c>
      <c r="B339" s="259" t="s">
        <v>2880</v>
      </c>
      <c r="C339" s="259" t="s">
        <v>1718</v>
      </c>
      <c r="D339" s="259" t="s">
        <v>1845</v>
      </c>
      <c r="E339" s="244" t="s">
        <v>304</v>
      </c>
      <c r="F339" s="244" t="s">
        <v>2674</v>
      </c>
      <c r="G339" s="244" t="s">
        <v>1869</v>
      </c>
      <c r="H339" s="244" t="s">
        <v>407</v>
      </c>
      <c r="I339" s="244" t="str">
        <f>IF(H339="","",VLOOKUP(H339,'Cost Categories'!$A$1:$B$66,2,FALSE))</f>
        <v>Recurring goods</v>
      </c>
      <c r="J339" s="244" t="s">
        <v>3288</v>
      </c>
      <c r="K339" s="244" t="str">
        <f>IF(J339="","",VLOOKUP(J339,'Cost Categories'!$A$70:$B$85,2,FALSE))</f>
        <v>Recurrent - other</v>
      </c>
      <c r="L339" s="244" t="s">
        <v>3417</v>
      </c>
      <c r="M339" s="244" t="str">
        <f>IF(L339="","",VLOOKUP(L339,'Cost Categories'!$A$112:$B$133,2,FALSE))</f>
        <v>Primary service delivery</v>
      </c>
      <c r="N339" s="244" t="s">
        <v>3368</v>
      </c>
      <c r="O339" s="245" t="s">
        <v>1245</v>
      </c>
      <c r="P339" s="244" t="s">
        <v>3371</v>
      </c>
      <c r="Q339" s="253" t="s">
        <v>3372</v>
      </c>
      <c r="R339" s="253" t="s">
        <v>13</v>
      </c>
      <c r="S339" s="244" t="s">
        <v>111</v>
      </c>
      <c r="T339" s="244" t="s">
        <v>1539</v>
      </c>
      <c r="U339" s="244" t="s">
        <v>1087</v>
      </c>
      <c r="V339" s="244" t="s">
        <v>1309</v>
      </c>
      <c r="W339" s="244" t="s">
        <v>217</v>
      </c>
      <c r="X339" s="246">
        <v>0.09</v>
      </c>
      <c r="Y339" s="246" t="s">
        <v>6</v>
      </c>
      <c r="Z339" s="250" t="s">
        <v>6</v>
      </c>
      <c r="AA339" s="250" t="s">
        <v>6</v>
      </c>
      <c r="AB339" s="250" t="s">
        <v>6</v>
      </c>
      <c r="AC339" s="250" t="s">
        <v>6</v>
      </c>
      <c r="AD339" s="250" t="s">
        <v>6</v>
      </c>
      <c r="AE339" s="348">
        <v>144</v>
      </c>
      <c r="AF339" s="348" t="s">
        <v>523</v>
      </c>
      <c r="AG339" s="244" t="s">
        <v>6</v>
      </c>
      <c r="AI339" s="246">
        <v>0.09</v>
      </c>
      <c r="AJ339" s="247">
        <v>1</v>
      </c>
      <c r="AK339" s="244" t="s">
        <v>1870</v>
      </c>
      <c r="AL339" s="244" t="s">
        <v>6</v>
      </c>
      <c r="AM339" s="266" t="s">
        <v>6</v>
      </c>
      <c r="AN339" s="262" t="s">
        <v>6</v>
      </c>
      <c r="AO339" s="262" t="s">
        <v>6</v>
      </c>
      <c r="AP339" s="244" t="s">
        <v>1737</v>
      </c>
      <c r="AQ339" s="244" t="s">
        <v>184</v>
      </c>
      <c r="AR339" s="250" t="s">
        <v>6</v>
      </c>
      <c r="AS339" s="250" t="s">
        <v>6</v>
      </c>
      <c r="AT339" s="250" t="s">
        <v>184</v>
      </c>
      <c r="AU339" s="250" t="s">
        <v>184</v>
      </c>
      <c r="AV339" s="250" t="s">
        <v>1305</v>
      </c>
      <c r="AW339" s="250" t="s">
        <v>1848</v>
      </c>
      <c r="AX339" s="250" t="s">
        <v>118</v>
      </c>
      <c r="AY339" s="250" t="s">
        <v>1565</v>
      </c>
      <c r="AZ339" s="250" t="s">
        <v>119</v>
      </c>
      <c r="BA339" s="250" t="s">
        <v>381</v>
      </c>
      <c r="BB339" s="250" t="s">
        <v>119</v>
      </c>
      <c r="BC339" s="250" t="s">
        <v>383</v>
      </c>
      <c r="BD339" s="250" t="s">
        <v>119</v>
      </c>
      <c r="BE339" s="250" t="s">
        <v>6</v>
      </c>
      <c r="BF339" s="250" t="s">
        <v>6</v>
      </c>
      <c r="BG339" s="250" t="s">
        <v>1565</v>
      </c>
      <c r="BH339" s="250" t="s">
        <v>118</v>
      </c>
      <c r="BI339" s="250" t="s">
        <v>6</v>
      </c>
      <c r="BJ339" s="250" t="s">
        <v>6</v>
      </c>
      <c r="BK339" s="250" t="s">
        <v>6</v>
      </c>
      <c r="BL339" s="250" t="s">
        <v>6</v>
      </c>
      <c r="BM339" s="250" t="s">
        <v>41</v>
      </c>
      <c r="BN339" s="250" t="s">
        <v>119</v>
      </c>
      <c r="BO339" s="250" t="s">
        <v>13</v>
      </c>
      <c r="BP339" s="250" t="s">
        <v>13</v>
      </c>
      <c r="BQ339" s="250" t="s">
        <v>167</v>
      </c>
      <c r="BR339" s="250" t="s">
        <v>119</v>
      </c>
      <c r="BS339" s="250" t="s">
        <v>41</v>
      </c>
      <c r="BT339" s="250" t="s">
        <v>119</v>
      </c>
      <c r="BU339" s="262" t="s">
        <v>6</v>
      </c>
      <c r="BV339" s="250" t="s">
        <v>6</v>
      </c>
      <c r="BW339" s="250" t="s">
        <v>6</v>
      </c>
      <c r="BX339" s="250" t="s">
        <v>6</v>
      </c>
      <c r="BY339" s="250" t="s">
        <v>6</v>
      </c>
      <c r="BZ339" s="250" t="s">
        <v>6</v>
      </c>
      <c r="CA339" s="244" t="s">
        <v>184</v>
      </c>
      <c r="CB339" s="244" t="s">
        <v>6</v>
      </c>
      <c r="CC339" s="244" t="s">
        <v>6</v>
      </c>
      <c r="CD339" s="244" t="s">
        <v>6</v>
      </c>
    </row>
    <row r="340" spans="1:82" s="244" customFormat="1" ht="46.5" x14ac:dyDescent="0.35">
      <c r="A340" s="259" t="s">
        <v>1844</v>
      </c>
      <c r="B340" s="259" t="s">
        <v>2880</v>
      </c>
      <c r="C340" s="259" t="s">
        <v>1720</v>
      </c>
      <c r="D340" s="259" t="s">
        <v>1845</v>
      </c>
      <c r="E340" s="244" t="s">
        <v>304</v>
      </c>
      <c r="F340" s="244" t="s">
        <v>2674</v>
      </c>
      <c r="G340" s="244" t="s">
        <v>1871</v>
      </c>
      <c r="H340" s="244" t="s">
        <v>407</v>
      </c>
      <c r="I340" s="244" t="str">
        <f>IF(H340="","",VLOOKUP(H340,'Cost Categories'!$A$1:$B$66,2,FALSE))</f>
        <v>Recurring goods</v>
      </c>
      <c r="J340" s="244" t="s">
        <v>3288</v>
      </c>
      <c r="K340" s="244" t="str">
        <f>IF(J340="","",VLOOKUP(J340,'Cost Categories'!$A$70:$B$85,2,FALSE))</f>
        <v>Recurrent - other</v>
      </c>
      <c r="L340" s="244" t="s">
        <v>3417</v>
      </c>
      <c r="M340" s="244" t="str">
        <f>IF(L340="","",VLOOKUP(L340,'Cost Categories'!$A$112:$B$133,2,FALSE))</f>
        <v>Primary service delivery</v>
      </c>
      <c r="N340" s="244" t="s">
        <v>3368</v>
      </c>
      <c r="O340" s="245" t="s">
        <v>3415</v>
      </c>
      <c r="P340" s="244" t="s">
        <v>3371</v>
      </c>
      <c r="Q340" s="253" t="s">
        <v>3372</v>
      </c>
      <c r="R340" s="253" t="s">
        <v>13</v>
      </c>
      <c r="S340" s="244" t="s">
        <v>111</v>
      </c>
      <c r="T340" s="244" t="s">
        <v>1539</v>
      </c>
      <c r="U340" s="244" t="s">
        <v>1087</v>
      </c>
      <c r="V340" s="244" t="s">
        <v>1309</v>
      </c>
      <c r="W340" s="244" t="s">
        <v>217</v>
      </c>
      <c r="X340" s="246">
        <v>7.0000000000000007E-2</v>
      </c>
      <c r="Y340" s="246" t="s">
        <v>6</v>
      </c>
      <c r="Z340" s="250" t="s">
        <v>6</v>
      </c>
      <c r="AA340" s="250" t="s">
        <v>6</v>
      </c>
      <c r="AB340" s="250" t="s">
        <v>6</v>
      </c>
      <c r="AC340" s="250" t="s">
        <v>6</v>
      </c>
      <c r="AD340" s="250" t="s">
        <v>6</v>
      </c>
      <c r="AE340" s="348">
        <v>144</v>
      </c>
      <c r="AF340" s="348" t="s">
        <v>523</v>
      </c>
      <c r="AG340" s="244" t="s">
        <v>6</v>
      </c>
      <c r="AI340" s="246">
        <v>0.01</v>
      </c>
      <c r="AJ340" s="247">
        <v>7.1</v>
      </c>
      <c r="AK340" s="244" t="s">
        <v>1872</v>
      </c>
      <c r="AL340" s="244" t="s">
        <v>6</v>
      </c>
      <c r="AM340" s="266" t="s">
        <v>6</v>
      </c>
      <c r="AN340" s="262" t="s">
        <v>6</v>
      </c>
      <c r="AO340" s="262" t="s">
        <v>6</v>
      </c>
      <c r="AP340" s="244" t="s">
        <v>1737</v>
      </c>
      <c r="AQ340" s="244" t="s">
        <v>184</v>
      </c>
      <c r="AR340" s="250" t="s">
        <v>6</v>
      </c>
      <c r="AS340" s="250" t="s">
        <v>6</v>
      </c>
      <c r="AT340" s="250" t="s">
        <v>184</v>
      </c>
      <c r="AU340" s="250" t="s">
        <v>184</v>
      </c>
      <c r="AV340" s="250" t="s">
        <v>1305</v>
      </c>
      <c r="AW340" s="250" t="s">
        <v>1848</v>
      </c>
      <c r="AX340" s="250" t="s">
        <v>118</v>
      </c>
      <c r="AY340" s="250" t="s">
        <v>1565</v>
      </c>
      <c r="AZ340" s="250" t="s">
        <v>119</v>
      </c>
      <c r="BA340" s="250" t="s">
        <v>381</v>
      </c>
      <c r="BB340" s="250" t="s">
        <v>119</v>
      </c>
      <c r="BC340" s="250" t="s">
        <v>383</v>
      </c>
      <c r="BD340" s="250" t="s">
        <v>119</v>
      </c>
      <c r="BE340" s="250" t="s">
        <v>6</v>
      </c>
      <c r="BF340" s="250" t="s">
        <v>6</v>
      </c>
      <c r="BG340" s="250" t="s">
        <v>1565</v>
      </c>
      <c r="BH340" s="250" t="s">
        <v>118</v>
      </c>
      <c r="BI340" s="250" t="s">
        <v>6</v>
      </c>
      <c r="BJ340" s="250" t="s">
        <v>6</v>
      </c>
      <c r="BK340" s="250" t="s">
        <v>6</v>
      </c>
      <c r="BL340" s="250" t="s">
        <v>6</v>
      </c>
      <c r="BM340" s="250" t="s">
        <v>41</v>
      </c>
      <c r="BN340" s="250" t="s">
        <v>119</v>
      </c>
      <c r="BO340" s="250" t="s">
        <v>13</v>
      </c>
      <c r="BP340" s="250" t="s">
        <v>13</v>
      </c>
      <c r="BQ340" s="250" t="s">
        <v>167</v>
      </c>
      <c r="BR340" s="250" t="s">
        <v>119</v>
      </c>
      <c r="BS340" s="250" t="s">
        <v>41</v>
      </c>
      <c r="BT340" s="250" t="s">
        <v>119</v>
      </c>
      <c r="BU340" s="262" t="s">
        <v>6</v>
      </c>
      <c r="BV340" s="250" t="s">
        <v>6</v>
      </c>
      <c r="BW340" s="250" t="s">
        <v>6</v>
      </c>
      <c r="BX340" s="250" t="s">
        <v>6</v>
      </c>
      <c r="BY340" s="250" t="s">
        <v>6</v>
      </c>
      <c r="BZ340" s="250" t="s">
        <v>6</v>
      </c>
      <c r="CA340" s="244" t="s">
        <v>184</v>
      </c>
      <c r="CB340" s="244" t="s">
        <v>6</v>
      </c>
      <c r="CC340" s="244" t="s">
        <v>6</v>
      </c>
      <c r="CD340" s="244" t="s">
        <v>6</v>
      </c>
    </row>
    <row r="341" spans="1:82" s="244" customFormat="1" ht="46.5" x14ac:dyDescent="0.35">
      <c r="A341" s="259" t="s">
        <v>1844</v>
      </c>
      <c r="B341" s="259" t="s">
        <v>2880</v>
      </c>
      <c r="C341" s="259" t="s">
        <v>1722</v>
      </c>
      <c r="D341" s="259" t="s">
        <v>1845</v>
      </c>
      <c r="E341" s="244" t="s">
        <v>304</v>
      </c>
      <c r="F341" s="244" t="s">
        <v>2674</v>
      </c>
      <c r="G341" s="244" t="s">
        <v>1873</v>
      </c>
      <c r="H341" s="244" t="s">
        <v>407</v>
      </c>
      <c r="I341" s="244" t="str">
        <f>IF(H341="","",VLOOKUP(H341,'Cost Categories'!$A$1:$B$66,2,FALSE))</f>
        <v>Recurring goods</v>
      </c>
      <c r="J341" s="244" t="s">
        <v>3288</v>
      </c>
      <c r="K341" s="244" t="str">
        <f>IF(J341="","",VLOOKUP(J341,'Cost Categories'!$A$70:$B$85,2,FALSE))</f>
        <v>Recurrent - other</v>
      </c>
      <c r="L341" s="244" t="s">
        <v>3417</v>
      </c>
      <c r="M341" s="244" t="str">
        <f>IF(L341="","",VLOOKUP(L341,'Cost Categories'!$A$112:$B$133,2,FALSE))</f>
        <v>Primary service delivery</v>
      </c>
      <c r="N341" s="244" t="s">
        <v>3368</v>
      </c>
      <c r="O341" s="245" t="s">
        <v>3415</v>
      </c>
      <c r="P341" s="244" t="s">
        <v>3371</v>
      </c>
      <c r="Q341" s="253" t="s">
        <v>3372</v>
      </c>
      <c r="R341" s="253" t="s">
        <v>13</v>
      </c>
      <c r="S341" s="244" t="s">
        <v>111</v>
      </c>
      <c r="T341" s="244" t="s">
        <v>1539</v>
      </c>
      <c r="U341" s="244" t="s">
        <v>1087</v>
      </c>
      <c r="V341" s="244" t="s">
        <v>1309</v>
      </c>
      <c r="W341" s="244" t="s">
        <v>217</v>
      </c>
      <c r="X341" s="246">
        <v>0.03</v>
      </c>
      <c r="Y341" s="246" t="s">
        <v>6</v>
      </c>
      <c r="Z341" s="250" t="s">
        <v>6</v>
      </c>
      <c r="AA341" s="250" t="s">
        <v>6</v>
      </c>
      <c r="AB341" s="250" t="s">
        <v>6</v>
      </c>
      <c r="AC341" s="250" t="s">
        <v>6</v>
      </c>
      <c r="AD341" s="250" t="s">
        <v>6</v>
      </c>
      <c r="AE341" s="348">
        <v>144</v>
      </c>
      <c r="AF341" s="348" t="s">
        <v>523</v>
      </c>
      <c r="AG341" s="244" t="s">
        <v>6</v>
      </c>
      <c r="AI341" s="246">
        <v>1.4E-2</v>
      </c>
      <c r="AJ341" s="247">
        <v>2</v>
      </c>
      <c r="AK341" s="244" t="s">
        <v>1874</v>
      </c>
      <c r="AL341" s="244" t="s">
        <v>6</v>
      </c>
      <c r="AM341" s="266" t="s">
        <v>6</v>
      </c>
      <c r="AN341" s="262" t="s">
        <v>6</v>
      </c>
      <c r="AO341" s="262" t="s">
        <v>6</v>
      </c>
      <c r="AP341" s="244" t="s">
        <v>1737</v>
      </c>
      <c r="AQ341" s="244" t="s">
        <v>184</v>
      </c>
      <c r="AR341" s="250" t="s">
        <v>6</v>
      </c>
      <c r="AS341" s="250" t="s">
        <v>6</v>
      </c>
      <c r="AT341" s="250" t="s">
        <v>184</v>
      </c>
      <c r="AU341" s="250" t="s">
        <v>184</v>
      </c>
      <c r="AV341" s="250" t="s">
        <v>1305</v>
      </c>
      <c r="AW341" s="250" t="s">
        <v>1848</v>
      </c>
      <c r="AX341" s="250" t="s">
        <v>118</v>
      </c>
      <c r="AY341" s="250" t="s">
        <v>1565</v>
      </c>
      <c r="AZ341" s="250" t="s">
        <v>119</v>
      </c>
      <c r="BA341" s="250" t="s">
        <v>381</v>
      </c>
      <c r="BB341" s="250" t="s">
        <v>119</v>
      </c>
      <c r="BC341" s="250" t="s">
        <v>383</v>
      </c>
      <c r="BD341" s="250" t="s">
        <v>119</v>
      </c>
      <c r="BE341" s="250" t="s">
        <v>6</v>
      </c>
      <c r="BF341" s="250" t="s">
        <v>6</v>
      </c>
      <c r="BG341" s="250" t="s">
        <v>1565</v>
      </c>
      <c r="BH341" s="250" t="s">
        <v>118</v>
      </c>
      <c r="BI341" s="250" t="s">
        <v>6</v>
      </c>
      <c r="BJ341" s="250" t="s">
        <v>6</v>
      </c>
      <c r="BK341" s="250" t="s">
        <v>6</v>
      </c>
      <c r="BL341" s="250" t="s">
        <v>6</v>
      </c>
      <c r="BM341" s="250" t="s">
        <v>41</v>
      </c>
      <c r="BN341" s="250" t="s">
        <v>119</v>
      </c>
      <c r="BO341" s="250" t="s">
        <v>13</v>
      </c>
      <c r="BP341" s="250" t="s">
        <v>13</v>
      </c>
      <c r="BQ341" s="250" t="s">
        <v>167</v>
      </c>
      <c r="BR341" s="250" t="s">
        <v>119</v>
      </c>
      <c r="BS341" s="250" t="s">
        <v>41</v>
      </c>
      <c r="BT341" s="250" t="s">
        <v>119</v>
      </c>
      <c r="BU341" s="262" t="s">
        <v>6</v>
      </c>
      <c r="BV341" s="250" t="s">
        <v>6</v>
      </c>
      <c r="BW341" s="250" t="s">
        <v>6</v>
      </c>
      <c r="BX341" s="250" t="s">
        <v>6</v>
      </c>
      <c r="BY341" s="250" t="s">
        <v>6</v>
      </c>
      <c r="BZ341" s="250" t="s">
        <v>6</v>
      </c>
      <c r="CA341" s="244" t="s">
        <v>184</v>
      </c>
      <c r="CB341" s="244" t="s">
        <v>6</v>
      </c>
      <c r="CC341" s="244" t="s">
        <v>6</v>
      </c>
      <c r="CD341" s="244" t="s">
        <v>6</v>
      </c>
    </row>
    <row r="342" spans="1:82" s="244" customFormat="1" ht="46.5" x14ac:dyDescent="0.35">
      <c r="A342" s="259" t="s">
        <v>1844</v>
      </c>
      <c r="B342" s="259" t="s">
        <v>2880</v>
      </c>
      <c r="C342" s="259" t="s">
        <v>1724</v>
      </c>
      <c r="D342" s="259" t="s">
        <v>1845</v>
      </c>
      <c r="E342" s="244" t="s">
        <v>304</v>
      </c>
      <c r="F342" s="244" t="s">
        <v>2674</v>
      </c>
      <c r="G342" s="244" t="s">
        <v>1875</v>
      </c>
      <c r="H342" s="244" t="s">
        <v>407</v>
      </c>
      <c r="I342" s="244" t="str">
        <f>IF(H342="","",VLOOKUP(H342,'Cost Categories'!$A$1:$B$66,2,FALSE))</f>
        <v>Recurring goods</v>
      </c>
      <c r="J342" s="244" t="s">
        <v>3288</v>
      </c>
      <c r="K342" s="244" t="str">
        <f>IF(J342="","",VLOOKUP(J342,'Cost Categories'!$A$70:$B$85,2,FALSE))</f>
        <v>Recurrent - other</v>
      </c>
      <c r="L342" s="244" t="s">
        <v>3417</v>
      </c>
      <c r="M342" s="244" t="str">
        <f>IF(L342="","",VLOOKUP(L342,'Cost Categories'!$A$112:$B$133,2,FALSE))</f>
        <v>Primary service delivery</v>
      </c>
      <c r="N342" s="244" t="s">
        <v>3368</v>
      </c>
      <c r="O342" s="245" t="s">
        <v>3415</v>
      </c>
      <c r="P342" s="244" t="s">
        <v>3371</v>
      </c>
      <c r="Q342" s="253" t="s">
        <v>3372</v>
      </c>
      <c r="R342" s="253" t="s">
        <v>13</v>
      </c>
      <c r="S342" s="244" t="s">
        <v>111</v>
      </c>
      <c r="T342" s="244" t="s">
        <v>1539</v>
      </c>
      <c r="U342" s="244" t="s">
        <v>1087</v>
      </c>
      <c r="V342" s="244" t="s">
        <v>1309</v>
      </c>
      <c r="W342" s="244" t="s">
        <v>217</v>
      </c>
      <c r="X342" s="246">
        <v>0.06</v>
      </c>
      <c r="Y342" s="246" t="s">
        <v>6</v>
      </c>
      <c r="Z342" s="250" t="s">
        <v>6</v>
      </c>
      <c r="AA342" s="250" t="s">
        <v>6</v>
      </c>
      <c r="AB342" s="250" t="s">
        <v>6</v>
      </c>
      <c r="AC342" s="250" t="s">
        <v>6</v>
      </c>
      <c r="AD342" s="250" t="s">
        <v>6</v>
      </c>
      <c r="AE342" s="348">
        <v>144</v>
      </c>
      <c r="AF342" s="348" t="s">
        <v>523</v>
      </c>
      <c r="AG342" s="244" t="s">
        <v>6</v>
      </c>
      <c r="AI342" s="246">
        <v>0.06</v>
      </c>
      <c r="AJ342" s="247">
        <v>1</v>
      </c>
      <c r="AK342" s="244" t="s">
        <v>1876</v>
      </c>
      <c r="AL342" s="244" t="s">
        <v>6</v>
      </c>
      <c r="AM342" s="266" t="s">
        <v>6</v>
      </c>
      <c r="AN342" s="262" t="s">
        <v>6</v>
      </c>
      <c r="AO342" s="262" t="s">
        <v>6</v>
      </c>
      <c r="AP342" s="244" t="s">
        <v>1737</v>
      </c>
      <c r="AQ342" s="244" t="s">
        <v>184</v>
      </c>
      <c r="AR342" s="250" t="s">
        <v>6</v>
      </c>
      <c r="AS342" s="250" t="s">
        <v>6</v>
      </c>
      <c r="AT342" s="250" t="s">
        <v>184</v>
      </c>
      <c r="AU342" s="250" t="s">
        <v>184</v>
      </c>
      <c r="AV342" s="250" t="s">
        <v>1305</v>
      </c>
      <c r="AW342" s="250" t="s">
        <v>1848</v>
      </c>
      <c r="AX342" s="250" t="s">
        <v>118</v>
      </c>
      <c r="AY342" s="250" t="s">
        <v>1565</v>
      </c>
      <c r="AZ342" s="250" t="s">
        <v>119</v>
      </c>
      <c r="BA342" s="250" t="s">
        <v>381</v>
      </c>
      <c r="BB342" s="250" t="s">
        <v>119</v>
      </c>
      <c r="BC342" s="250" t="s">
        <v>383</v>
      </c>
      <c r="BD342" s="250" t="s">
        <v>119</v>
      </c>
      <c r="BE342" s="250" t="s">
        <v>6</v>
      </c>
      <c r="BF342" s="250" t="s">
        <v>6</v>
      </c>
      <c r="BG342" s="250" t="s">
        <v>1565</v>
      </c>
      <c r="BH342" s="250" t="s">
        <v>118</v>
      </c>
      <c r="BI342" s="250" t="s">
        <v>6</v>
      </c>
      <c r="BJ342" s="250" t="s">
        <v>6</v>
      </c>
      <c r="BK342" s="250" t="s">
        <v>6</v>
      </c>
      <c r="BL342" s="250" t="s">
        <v>6</v>
      </c>
      <c r="BM342" s="250" t="s">
        <v>41</v>
      </c>
      <c r="BN342" s="250" t="s">
        <v>119</v>
      </c>
      <c r="BO342" s="250" t="s">
        <v>13</v>
      </c>
      <c r="BP342" s="250" t="s">
        <v>13</v>
      </c>
      <c r="BQ342" s="250" t="s">
        <v>167</v>
      </c>
      <c r="BR342" s="250" t="s">
        <v>119</v>
      </c>
      <c r="BS342" s="250" t="s">
        <v>41</v>
      </c>
      <c r="BT342" s="250" t="s">
        <v>119</v>
      </c>
      <c r="BU342" s="262" t="s">
        <v>6</v>
      </c>
      <c r="BV342" s="250" t="s">
        <v>6</v>
      </c>
      <c r="BW342" s="250" t="s">
        <v>6</v>
      </c>
      <c r="BX342" s="250" t="s">
        <v>6</v>
      </c>
      <c r="BY342" s="250" t="s">
        <v>6</v>
      </c>
      <c r="BZ342" s="250" t="s">
        <v>6</v>
      </c>
      <c r="CA342" s="244" t="s">
        <v>184</v>
      </c>
      <c r="CB342" s="244" t="s">
        <v>6</v>
      </c>
      <c r="CC342" s="244" t="s">
        <v>6</v>
      </c>
      <c r="CD342" s="244" t="s">
        <v>6</v>
      </c>
    </row>
    <row r="343" spans="1:82" s="244" customFormat="1" ht="46.5" x14ac:dyDescent="0.35">
      <c r="A343" s="259" t="s">
        <v>1844</v>
      </c>
      <c r="B343" s="259" t="s">
        <v>2880</v>
      </c>
      <c r="C343" s="259" t="s">
        <v>1726</v>
      </c>
      <c r="D343" s="259" t="s">
        <v>1845</v>
      </c>
      <c r="E343" s="244" t="s">
        <v>304</v>
      </c>
      <c r="F343" s="244" t="s">
        <v>2674</v>
      </c>
      <c r="G343" s="244" t="s">
        <v>1877</v>
      </c>
      <c r="H343" s="244" t="s">
        <v>1317</v>
      </c>
      <c r="I343" s="244" t="str">
        <f>IF(H343="","",VLOOKUP(H343,'Cost Categories'!$A$1:$B$66,2,FALSE))</f>
        <v>Capital</v>
      </c>
      <c r="J343" s="244" t="s">
        <v>3288</v>
      </c>
      <c r="K343" s="244" t="str">
        <f>IF(J343="","",VLOOKUP(J343,'Cost Categories'!$A$70:$B$85,2,FALSE))</f>
        <v>Recurrent - other</v>
      </c>
      <c r="L343" s="244" t="s">
        <v>3417</v>
      </c>
      <c r="M343" s="244" t="str">
        <f>IF(L343="","",VLOOKUP(L343,'Cost Categories'!$A$112:$B$133,2,FALSE))</f>
        <v>Primary service delivery</v>
      </c>
      <c r="N343" s="244" t="s">
        <v>3368</v>
      </c>
      <c r="O343" s="245" t="s">
        <v>3415</v>
      </c>
      <c r="P343" s="244" t="s">
        <v>3371</v>
      </c>
      <c r="Q343" s="253" t="s">
        <v>3372</v>
      </c>
      <c r="R343" s="253" t="s">
        <v>13</v>
      </c>
      <c r="S343" s="244" t="s">
        <v>111</v>
      </c>
      <c r="T343" s="244" t="s">
        <v>1539</v>
      </c>
      <c r="U343" s="244" t="s">
        <v>1087</v>
      </c>
      <c r="V343" s="244" t="s">
        <v>1309</v>
      </c>
      <c r="W343" s="244" t="s">
        <v>217</v>
      </c>
      <c r="X343" s="246">
        <v>0.01</v>
      </c>
      <c r="Y343" s="246" t="s">
        <v>6</v>
      </c>
      <c r="Z343" s="250" t="s">
        <v>6</v>
      </c>
      <c r="AA343" s="250" t="s">
        <v>6</v>
      </c>
      <c r="AB343" s="250" t="s">
        <v>6</v>
      </c>
      <c r="AC343" s="250" t="s">
        <v>6</v>
      </c>
      <c r="AD343" s="250" t="s">
        <v>6</v>
      </c>
      <c r="AE343" s="348">
        <v>144</v>
      </c>
      <c r="AF343" s="348" t="s">
        <v>523</v>
      </c>
      <c r="AG343" s="244" t="s">
        <v>6</v>
      </c>
      <c r="AI343" s="246">
        <v>7.0000000000000001E-3</v>
      </c>
      <c r="AJ343" s="247">
        <v>1</v>
      </c>
      <c r="AK343" s="244" t="s">
        <v>1878</v>
      </c>
      <c r="AL343" s="244" t="s">
        <v>6</v>
      </c>
      <c r="AM343" s="266" t="s">
        <v>6</v>
      </c>
      <c r="AN343" s="262" t="s">
        <v>6</v>
      </c>
      <c r="AO343" s="262" t="s">
        <v>6</v>
      </c>
      <c r="AP343" s="244" t="s">
        <v>1737</v>
      </c>
      <c r="AQ343" s="244" t="s">
        <v>184</v>
      </c>
      <c r="AR343" s="250" t="s">
        <v>6</v>
      </c>
      <c r="AS343" s="250" t="s">
        <v>6</v>
      </c>
      <c r="AT343" s="250" t="s">
        <v>184</v>
      </c>
      <c r="AU343" s="250" t="s">
        <v>184</v>
      </c>
      <c r="AV343" s="250" t="s">
        <v>1305</v>
      </c>
      <c r="AW343" s="250" t="s">
        <v>1848</v>
      </c>
      <c r="AX343" s="250" t="s">
        <v>118</v>
      </c>
      <c r="AY343" s="250" t="s">
        <v>1565</v>
      </c>
      <c r="AZ343" s="250" t="s">
        <v>119</v>
      </c>
      <c r="BA343" s="250" t="s">
        <v>381</v>
      </c>
      <c r="BB343" s="250" t="s">
        <v>119</v>
      </c>
      <c r="BC343" s="250" t="s">
        <v>383</v>
      </c>
      <c r="BD343" s="250" t="s">
        <v>119</v>
      </c>
      <c r="BE343" s="250" t="s">
        <v>6</v>
      </c>
      <c r="BF343" s="250" t="s">
        <v>6</v>
      </c>
      <c r="BG343" s="250" t="s">
        <v>1565</v>
      </c>
      <c r="BH343" s="250" t="s">
        <v>118</v>
      </c>
      <c r="BI343" s="250" t="s">
        <v>6</v>
      </c>
      <c r="BJ343" s="250" t="s">
        <v>6</v>
      </c>
      <c r="BK343" s="250" t="s">
        <v>6</v>
      </c>
      <c r="BL343" s="250" t="s">
        <v>6</v>
      </c>
      <c r="BM343" s="250" t="s">
        <v>41</v>
      </c>
      <c r="BN343" s="250" t="s">
        <v>119</v>
      </c>
      <c r="BO343" s="250" t="s">
        <v>13</v>
      </c>
      <c r="BP343" s="250" t="s">
        <v>13</v>
      </c>
      <c r="BQ343" s="250" t="s">
        <v>167</v>
      </c>
      <c r="BR343" s="250" t="s">
        <v>119</v>
      </c>
      <c r="BS343" s="250" t="s">
        <v>41</v>
      </c>
      <c r="BT343" s="250" t="s">
        <v>119</v>
      </c>
      <c r="BU343" s="262" t="s">
        <v>6</v>
      </c>
      <c r="BV343" s="250" t="s">
        <v>6</v>
      </c>
      <c r="BW343" s="250" t="s">
        <v>6</v>
      </c>
      <c r="BX343" s="250" t="s">
        <v>6</v>
      </c>
      <c r="BY343" s="250" t="s">
        <v>6</v>
      </c>
      <c r="BZ343" s="250" t="s">
        <v>6</v>
      </c>
      <c r="CA343" s="244" t="s">
        <v>184</v>
      </c>
      <c r="CB343" s="244" t="s">
        <v>6</v>
      </c>
      <c r="CC343" s="244" t="s">
        <v>6</v>
      </c>
      <c r="CD343" s="244" t="s">
        <v>6</v>
      </c>
    </row>
    <row r="344" spans="1:82" s="244" customFormat="1" ht="46.5" x14ac:dyDescent="0.35">
      <c r="A344" s="259" t="s">
        <v>1844</v>
      </c>
      <c r="B344" s="259" t="s">
        <v>2880</v>
      </c>
      <c r="C344" s="259" t="s">
        <v>1880</v>
      </c>
      <c r="D344" s="259" t="s">
        <v>1885</v>
      </c>
      <c r="E344" s="244" t="s">
        <v>304</v>
      </c>
      <c r="F344" s="244" t="s">
        <v>2674</v>
      </c>
      <c r="G344" s="244" t="s">
        <v>1882</v>
      </c>
      <c r="H344" s="244" t="s">
        <v>3329</v>
      </c>
      <c r="I344" s="244" t="str">
        <f>IF(H344="","",VLOOKUP(H344,'Cost Categories'!$A$1:$B$66,2,FALSE))</f>
        <v>Personnel</v>
      </c>
      <c r="J344" s="244" t="s">
        <v>3271</v>
      </c>
      <c r="K344" s="244" t="str">
        <f>IF(J344="","",VLOOKUP(J344,'Cost Categories'!$A$70:$B$85,2,FALSE))</f>
        <v>Personnel</v>
      </c>
      <c r="L344" s="244" t="s">
        <v>3417</v>
      </c>
      <c r="M344" s="244" t="str">
        <f>IF(L344="","",VLOOKUP(L344,'Cost Categories'!$A$112:$B$133,2,FALSE))</f>
        <v>Primary service delivery</v>
      </c>
      <c r="N344" s="244" t="s">
        <v>3368</v>
      </c>
      <c r="O344" s="245" t="s">
        <v>13</v>
      </c>
      <c r="P344" s="244" t="s">
        <v>3369</v>
      </c>
      <c r="Q344" s="253" t="s">
        <v>3372</v>
      </c>
      <c r="R344" s="253" t="s">
        <v>13</v>
      </c>
      <c r="S344" s="244" t="s">
        <v>517</v>
      </c>
      <c r="T344" s="244" t="s">
        <v>1539</v>
      </c>
      <c r="U344" s="244" t="s">
        <v>1087</v>
      </c>
      <c r="V344" s="244" t="s">
        <v>1309</v>
      </c>
      <c r="W344" s="244" t="s">
        <v>217</v>
      </c>
      <c r="X344" s="246">
        <v>0.18</v>
      </c>
      <c r="Y344" s="246" t="s">
        <v>6</v>
      </c>
      <c r="Z344" s="250" t="s">
        <v>6</v>
      </c>
      <c r="AA344" s="250" t="s">
        <v>6</v>
      </c>
      <c r="AB344" s="250" t="s">
        <v>6</v>
      </c>
      <c r="AC344" s="250" t="s">
        <v>6</v>
      </c>
      <c r="AD344" s="250" t="s">
        <v>6</v>
      </c>
      <c r="AE344" s="348">
        <v>144</v>
      </c>
      <c r="AF344" s="348" t="s">
        <v>523</v>
      </c>
      <c r="AG344" s="244" t="s">
        <v>6</v>
      </c>
      <c r="AI344" s="246">
        <v>1.6</v>
      </c>
      <c r="AJ344" s="247">
        <v>0.11333333333333333</v>
      </c>
      <c r="AK344" s="244" t="s">
        <v>525</v>
      </c>
      <c r="AL344" s="244" t="s">
        <v>6</v>
      </c>
      <c r="AM344" s="266" t="s">
        <v>6</v>
      </c>
      <c r="AN344" s="262" t="s">
        <v>6</v>
      </c>
      <c r="AO344" s="262" t="s">
        <v>6</v>
      </c>
      <c r="AP344" s="244" t="s">
        <v>1708</v>
      </c>
      <c r="AQ344" s="244" t="s">
        <v>184</v>
      </c>
      <c r="AR344" s="250" t="s">
        <v>6</v>
      </c>
      <c r="AS344" s="250" t="s">
        <v>6</v>
      </c>
      <c r="AT344" s="250" t="s">
        <v>184</v>
      </c>
      <c r="AU344" s="250" t="s">
        <v>184</v>
      </c>
      <c r="AV344" s="250" t="s">
        <v>1305</v>
      </c>
      <c r="AW344" s="250" t="s">
        <v>6</v>
      </c>
      <c r="AX344" s="250" t="s">
        <v>6</v>
      </c>
      <c r="AY344" s="250" t="s">
        <v>1783</v>
      </c>
      <c r="AZ344" s="250" t="s">
        <v>118</v>
      </c>
      <c r="BA344" s="250" t="s">
        <v>381</v>
      </c>
      <c r="BB344" s="250" t="s">
        <v>119</v>
      </c>
      <c r="BC344" s="250" t="s">
        <v>383</v>
      </c>
      <c r="BD344" s="250" t="s">
        <v>119</v>
      </c>
      <c r="BE344" s="250" t="s">
        <v>6</v>
      </c>
      <c r="BF344" s="250" t="s">
        <v>6</v>
      </c>
      <c r="BG344" s="250" t="s">
        <v>1565</v>
      </c>
      <c r="BH344" s="250" t="s">
        <v>118</v>
      </c>
      <c r="BI344" s="250" t="s">
        <v>6</v>
      </c>
      <c r="BJ344" s="250" t="s">
        <v>6</v>
      </c>
      <c r="BK344" s="250" t="s">
        <v>6</v>
      </c>
      <c r="BL344" s="250" t="s">
        <v>6</v>
      </c>
      <c r="BM344" s="250" t="s">
        <v>41</v>
      </c>
      <c r="BN344" s="250" t="s">
        <v>119</v>
      </c>
      <c r="BO344" s="250" t="s">
        <v>13</v>
      </c>
      <c r="BP344" s="250" t="s">
        <v>13</v>
      </c>
      <c r="BQ344" s="250" t="s">
        <v>167</v>
      </c>
      <c r="BR344" s="250" t="s">
        <v>119</v>
      </c>
      <c r="BS344" s="250" t="s">
        <v>41</v>
      </c>
      <c r="BT344" s="250" t="s">
        <v>119</v>
      </c>
      <c r="BU344" s="262" t="s">
        <v>6</v>
      </c>
      <c r="BV344" s="250" t="s">
        <v>6</v>
      </c>
      <c r="BW344" s="250" t="s">
        <v>6</v>
      </c>
      <c r="BX344" s="250" t="s">
        <v>6</v>
      </c>
      <c r="BY344" s="250" t="s">
        <v>6</v>
      </c>
      <c r="BZ344" s="250" t="s">
        <v>6</v>
      </c>
      <c r="CA344" s="244" t="s">
        <v>184</v>
      </c>
      <c r="CB344" s="244" t="s">
        <v>6</v>
      </c>
      <c r="CC344" s="244" t="s">
        <v>6</v>
      </c>
      <c r="CD344" s="244" t="s">
        <v>6</v>
      </c>
    </row>
    <row r="345" spans="1:82" s="244" customFormat="1" ht="46.5" x14ac:dyDescent="0.35">
      <c r="A345" s="259" t="s">
        <v>1844</v>
      </c>
      <c r="B345" s="259" t="s">
        <v>2880</v>
      </c>
      <c r="C345" s="259" t="s">
        <v>1883</v>
      </c>
      <c r="D345" s="259" t="s">
        <v>1885</v>
      </c>
      <c r="E345" s="244" t="s">
        <v>304</v>
      </c>
      <c r="F345" s="244" t="s">
        <v>2674</v>
      </c>
      <c r="G345" s="244" t="s">
        <v>1884</v>
      </c>
      <c r="H345" s="244" t="s">
        <v>3329</v>
      </c>
      <c r="I345" s="244" t="str">
        <f>IF(H345="","",VLOOKUP(H345,'Cost Categories'!$A$1:$B$66,2,FALSE))</f>
        <v>Personnel</v>
      </c>
      <c r="J345" s="244" t="s">
        <v>3271</v>
      </c>
      <c r="K345" s="244" t="str">
        <f>IF(J345="","",VLOOKUP(J345,'Cost Categories'!$A$70:$B$85,2,FALSE))</f>
        <v>Personnel</v>
      </c>
      <c r="L345" s="244" t="s">
        <v>3417</v>
      </c>
      <c r="M345" s="244" t="str">
        <f>IF(L345="","",VLOOKUP(L345,'Cost Categories'!$A$112:$B$133,2,FALSE))</f>
        <v>Primary service delivery</v>
      </c>
      <c r="N345" s="244" t="s">
        <v>3368</v>
      </c>
      <c r="O345" s="245" t="s">
        <v>13</v>
      </c>
      <c r="P345" s="244" t="s">
        <v>3369</v>
      </c>
      <c r="Q345" s="253" t="s">
        <v>3372</v>
      </c>
      <c r="R345" s="253" t="s">
        <v>13</v>
      </c>
      <c r="S345" s="244" t="s">
        <v>517</v>
      </c>
      <c r="T345" s="244" t="s">
        <v>1539</v>
      </c>
      <c r="U345" s="244" t="s">
        <v>1087</v>
      </c>
      <c r="V345" s="244" t="s">
        <v>1309</v>
      </c>
      <c r="W345" s="244" t="s">
        <v>217</v>
      </c>
      <c r="X345" s="246">
        <v>0.17</v>
      </c>
      <c r="Y345" s="246" t="s">
        <v>6</v>
      </c>
      <c r="Z345" s="250" t="s">
        <v>6</v>
      </c>
      <c r="AA345" s="250" t="s">
        <v>6</v>
      </c>
      <c r="AB345" s="250" t="s">
        <v>6</v>
      </c>
      <c r="AC345" s="250" t="s">
        <v>6</v>
      </c>
      <c r="AD345" s="250" t="s">
        <v>6</v>
      </c>
      <c r="AE345" s="348">
        <v>144</v>
      </c>
      <c r="AF345" s="348" t="s">
        <v>523</v>
      </c>
      <c r="AG345" s="244" t="s">
        <v>6</v>
      </c>
      <c r="AI345" s="246">
        <v>1.6</v>
      </c>
      <c r="AJ345" s="247">
        <v>0.10333333333333333</v>
      </c>
      <c r="AK345" s="244" t="s">
        <v>525</v>
      </c>
      <c r="AL345" s="244" t="s">
        <v>6</v>
      </c>
      <c r="AM345" s="266" t="s">
        <v>6</v>
      </c>
      <c r="AN345" s="262" t="s">
        <v>6</v>
      </c>
      <c r="AO345" s="262" t="s">
        <v>6</v>
      </c>
      <c r="AP345" s="244" t="s">
        <v>1708</v>
      </c>
      <c r="AQ345" s="244" t="s">
        <v>184</v>
      </c>
      <c r="AR345" s="250" t="s">
        <v>6</v>
      </c>
      <c r="AS345" s="250" t="s">
        <v>6</v>
      </c>
      <c r="AT345" s="250" t="s">
        <v>184</v>
      </c>
      <c r="AU345" s="250" t="s">
        <v>184</v>
      </c>
      <c r="AV345" s="250" t="s">
        <v>1305</v>
      </c>
      <c r="AW345" s="250" t="s">
        <v>6</v>
      </c>
      <c r="AX345" s="250" t="s">
        <v>6</v>
      </c>
      <c r="AY345" s="250" t="s">
        <v>1783</v>
      </c>
      <c r="AZ345" s="250" t="s">
        <v>118</v>
      </c>
      <c r="BA345" s="250" t="s">
        <v>381</v>
      </c>
      <c r="BB345" s="250" t="s">
        <v>119</v>
      </c>
      <c r="BC345" s="250" t="s">
        <v>383</v>
      </c>
      <c r="BD345" s="250" t="s">
        <v>119</v>
      </c>
      <c r="BE345" s="250" t="s">
        <v>6</v>
      </c>
      <c r="BF345" s="250" t="s">
        <v>6</v>
      </c>
      <c r="BG345" s="250" t="s">
        <v>1565</v>
      </c>
      <c r="BH345" s="250" t="s">
        <v>118</v>
      </c>
      <c r="BI345" s="250" t="s">
        <v>6</v>
      </c>
      <c r="BJ345" s="250" t="s">
        <v>6</v>
      </c>
      <c r="BK345" s="250" t="s">
        <v>6</v>
      </c>
      <c r="BL345" s="250" t="s">
        <v>6</v>
      </c>
      <c r="BM345" s="250" t="s">
        <v>41</v>
      </c>
      <c r="BN345" s="250" t="s">
        <v>119</v>
      </c>
      <c r="BO345" s="250" t="s">
        <v>13</v>
      </c>
      <c r="BP345" s="250" t="s">
        <v>13</v>
      </c>
      <c r="BQ345" s="250" t="s">
        <v>167</v>
      </c>
      <c r="BR345" s="250" t="s">
        <v>119</v>
      </c>
      <c r="BS345" s="250" t="s">
        <v>41</v>
      </c>
      <c r="BT345" s="250" t="s">
        <v>119</v>
      </c>
      <c r="BU345" s="262" t="s">
        <v>6</v>
      </c>
      <c r="BV345" s="250" t="s">
        <v>6</v>
      </c>
      <c r="BW345" s="250" t="s">
        <v>6</v>
      </c>
      <c r="BX345" s="250" t="s">
        <v>6</v>
      </c>
      <c r="BY345" s="250" t="s">
        <v>6</v>
      </c>
      <c r="BZ345" s="250" t="s">
        <v>6</v>
      </c>
      <c r="CA345" s="244" t="s">
        <v>184</v>
      </c>
      <c r="CB345" s="244" t="s">
        <v>6</v>
      </c>
      <c r="CC345" s="244" t="s">
        <v>6</v>
      </c>
      <c r="CD345" s="244" t="s">
        <v>6</v>
      </c>
    </row>
    <row r="346" spans="1:82" s="244" customFormat="1" ht="28.25" customHeight="1" x14ac:dyDescent="0.35">
      <c r="A346" s="259" t="s">
        <v>1844</v>
      </c>
      <c r="B346" s="259" t="s">
        <v>2880</v>
      </c>
      <c r="C346" s="259" t="s">
        <v>2038</v>
      </c>
      <c r="D346" s="259" t="s">
        <v>2040</v>
      </c>
      <c r="E346" s="244" t="s">
        <v>304</v>
      </c>
      <c r="F346" s="244" t="s">
        <v>2674</v>
      </c>
      <c r="G346" s="244" t="s">
        <v>2860</v>
      </c>
      <c r="H346" s="244" t="s">
        <v>2083</v>
      </c>
      <c r="I346" s="244" t="str">
        <f>IF(H346="","",VLOOKUP(H346,'Cost Categories'!$A$1:$B$66,2,FALSE))</f>
        <v>Recurring services</v>
      </c>
      <c r="J346" s="244" t="s">
        <v>3297</v>
      </c>
      <c r="K346" s="244" t="str">
        <f>IF(J346="","",VLOOKUP(J346,'Cost Categories'!$A$70:$B$85,2,FALSE))</f>
        <v>Mixed</v>
      </c>
      <c r="L346" s="244" t="s">
        <v>2083</v>
      </c>
      <c r="M346" s="244" t="str">
        <f>IF(L346="","",VLOOKUP(L346,'Cost Categories'!$A$112:$B$133,2,FALSE))</f>
        <v>Ancillary</v>
      </c>
      <c r="N346" s="244" t="s">
        <v>3368</v>
      </c>
      <c r="O346" s="245" t="s">
        <v>13</v>
      </c>
      <c r="P346" s="244" t="s">
        <v>3369</v>
      </c>
      <c r="Q346" s="253" t="s">
        <v>3372</v>
      </c>
      <c r="R346" s="253" t="s">
        <v>13</v>
      </c>
      <c r="S346" s="244" t="s">
        <v>517</v>
      </c>
      <c r="T346" s="244" t="s">
        <v>1539</v>
      </c>
      <c r="U346" s="244" t="s">
        <v>1087</v>
      </c>
      <c r="V346" s="244" t="s">
        <v>1309</v>
      </c>
      <c r="W346" s="244" t="s">
        <v>217</v>
      </c>
      <c r="X346" s="246">
        <v>3.5</v>
      </c>
      <c r="Y346" s="246" t="s">
        <v>6</v>
      </c>
      <c r="Z346" s="250" t="s">
        <v>6</v>
      </c>
      <c r="AA346" s="250" t="s">
        <v>6</v>
      </c>
      <c r="AB346" s="250" t="s">
        <v>6</v>
      </c>
      <c r="AC346" s="250" t="s">
        <v>6</v>
      </c>
      <c r="AD346" s="250" t="s">
        <v>6</v>
      </c>
      <c r="AE346" s="348">
        <v>144</v>
      </c>
      <c r="AF346" s="348" t="s">
        <v>523</v>
      </c>
      <c r="AG346" s="244" t="s">
        <v>6</v>
      </c>
      <c r="AI346" s="246" t="s">
        <v>13</v>
      </c>
      <c r="AJ346" s="247" t="s">
        <v>13</v>
      </c>
      <c r="AK346" s="244" t="s">
        <v>13</v>
      </c>
      <c r="AL346" s="244" t="s">
        <v>6</v>
      </c>
      <c r="AM346" s="266" t="s">
        <v>6</v>
      </c>
      <c r="AN346" s="262" t="s">
        <v>6</v>
      </c>
      <c r="AO346" s="262" t="s">
        <v>6</v>
      </c>
      <c r="AP346" s="244" t="s">
        <v>2862</v>
      </c>
      <c r="AQ346" s="244" t="s">
        <v>184</v>
      </c>
      <c r="AR346" s="250" t="s">
        <v>6</v>
      </c>
      <c r="AS346" s="250" t="s">
        <v>6</v>
      </c>
      <c r="AT346" s="250" t="s">
        <v>184</v>
      </c>
      <c r="AU346" s="250" t="s">
        <v>184</v>
      </c>
      <c r="AV346" s="250" t="s">
        <v>1315</v>
      </c>
      <c r="AW346" s="250" t="s">
        <v>2863</v>
      </c>
      <c r="AX346" s="250" t="s">
        <v>118</v>
      </c>
      <c r="AY346" s="250" t="s">
        <v>13</v>
      </c>
      <c r="AZ346" s="250" t="s">
        <v>13</v>
      </c>
      <c r="BA346" s="250" t="s">
        <v>13</v>
      </c>
      <c r="BB346" s="250" t="s">
        <v>13</v>
      </c>
      <c r="BC346" s="250" t="s">
        <v>13</v>
      </c>
      <c r="BD346" s="250" t="s">
        <v>13</v>
      </c>
      <c r="BE346" s="250" t="s">
        <v>13</v>
      </c>
      <c r="BF346" s="250" t="s">
        <v>13</v>
      </c>
      <c r="BG346" s="250" t="s">
        <v>13</v>
      </c>
      <c r="BH346" s="250" t="s">
        <v>13</v>
      </c>
      <c r="BI346" s="250" t="s">
        <v>6</v>
      </c>
      <c r="BJ346" s="250" t="s">
        <v>6</v>
      </c>
      <c r="BK346" s="250" t="s">
        <v>6</v>
      </c>
      <c r="BL346" s="250" t="s">
        <v>6</v>
      </c>
      <c r="BM346" s="250" t="s">
        <v>41</v>
      </c>
      <c r="BN346" s="250" t="s">
        <v>119</v>
      </c>
      <c r="BO346" s="250" t="s">
        <v>13</v>
      </c>
      <c r="BP346" s="250" t="s">
        <v>13</v>
      </c>
      <c r="BQ346" s="250" t="s">
        <v>167</v>
      </c>
      <c r="BR346" s="250" t="s">
        <v>119</v>
      </c>
      <c r="BS346" s="250" t="s">
        <v>41</v>
      </c>
      <c r="BT346" s="250" t="s">
        <v>119</v>
      </c>
      <c r="BU346" s="262" t="s">
        <v>6</v>
      </c>
      <c r="BV346" s="250" t="s">
        <v>6</v>
      </c>
      <c r="BW346" s="250" t="s">
        <v>6</v>
      </c>
      <c r="BX346" s="250" t="s">
        <v>6</v>
      </c>
      <c r="BY346" s="250" t="s">
        <v>6</v>
      </c>
      <c r="BZ346" s="250" t="s">
        <v>6</v>
      </c>
      <c r="CA346" s="244" t="s">
        <v>184</v>
      </c>
      <c r="CB346" s="244" t="s">
        <v>6</v>
      </c>
      <c r="CC346" s="244" t="s">
        <v>6</v>
      </c>
      <c r="CD346" s="244" t="s">
        <v>6</v>
      </c>
    </row>
    <row r="347" spans="1:82" s="244" customFormat="1" ht="28.25" customHeight="1" x14ac:dyDescent="0.35">
      <c r="A347" s="259" t="s">
        <v>1844</v>
      </c>
      <c r="B347" s="259" t="s">
        <v>2880</v>
      </c>
      <c r="C347" s="259" t="s">
        <v>2039</v>
      </c>
      <c r="D347" s="259" t="s">
        <v>2040</v>
      </c>
      <c r="E347" s="244" t="s">
        <v>304</v>
      </c>
      <c r="F347" s="244" t="s">
        <v>2674</v>
      </c>
      <c r="G347" s="244" t="s">
        <v>1735</v>
      </c>
      <c r="H347" s="244" t="s">
        <v>1735</v>
      </c>
      <c r="I347" s="244" t="str">
        <f>IF(H347="","",VLOOKUP(H347,'Cost Categories'!$A$1:$B$66,2,FALSE))</f>
        <v>Recurring services</v>
      </c>
      <c r="J347" s="244" t="s">
        <v>3297</v>
      </c>
      <c r="K347" s="244" t="str">
        <f>IF(J347="","",VLOOKUP(J347,'Cost Categories'!$A$70:$B$85,2,FALSE))</f>
        <v>Mixed</v>
      </c>
      <c r="L347" s="244" t="s">
        <v>3421</v>
      </c>
      <c r="M347" s="244" t="str">
        <f>IF(L347="","",VLOOKUP(L347,'Cost Categories'!$A$112:$B$133,2,FALSE))</f>
        <v>Secondary service delivery</v>
      </c>
      <c r="N347" s="244" t="s">
        <v>3368</v>
      </c>
      <c r="O347" s="245" t="s">
        <v>13</v>
      </c>
      <c r="P347" s="244" t="s">
        <v>3371</v>
      </c>
      <c r="Q347" s="253" t="s">
        <v>3372</v>
      </c>
      <c r="R347" s="253" t="s">
        <v>13</v>
      </c>
      <c r="S347" s="244" t="s">
        <v>111</v>
      </c>
      <c r="T347" s="244" t="s">
        <v>1539</v>
      </c>
      <c r="U347" s="244" t="s">
        <v>1087</v>
      </c>
      <c r="V347" s="244" t="s">
        <v>1309</v>
      </c>
      <c r="W347" s="244" t="s">
        <v>217</v>
      </c>
      <c r="X347" s="246">
        <v>9.1999999999999993</v>
      </c>
      <c r="Y347" s="246" t="s">
        <v>6</v>
      </c>
      <c r="Z347" s="250" t="s">
        <v>6</v>
      </c>
      <c r="AA347" s="250" t="s">
        <v>6</v>
      </c>
      <c r="AB347" s="250" t="s">
        <v>6</v>
      </c>
      <c r="AC347" s="250" t="s">
        <v>6</v>
      </c>
      <c r="AD347" s="250" t="s">
        <v>6</v>
      </c>
      <c r="AE347" s="348">
        <v>144</v>
      </c>
      <c r="AF347" s="348" t="s">
        <v>523</v>
      </c>
      <c r="AG347" s="244" t="s">
        <v>6</v>
      </c>
      <c r="AI347" s="246" t="s">
        <v>13</v>
      </c>
      <c r="AJ347" s="247" t="s">
        <v>13</v>
      </c>
      <c r="AK347" s="244" t="s">
        <v>13</v>
      </c>
      <c r="AL347" s="244" t="s">
        <v>6</v>
      </c>
      <c r="AM347" s="266" t="s">
        <v>6</v>
      </c>
      <c r="AN347" s="262" t="s">
        <v>6</v>
      </c>
      <c r="AO347" s="262" t="s">
        <v>6</v>
      </c>
      <c r="AP347" s="244" t="s">
        <v>2862</v>
      </c>
      <c r="AQ347" s="244" t="s">
        <v>184</v>
      </c>
      <c r="AR347" s="250" t="s">
        <v>6</v>
      </c>
      <c r="AS347" s="250" t="s">
        <v>6</v>
      </c>
      <c r="AT347" s="250" t="s">
        <v>184</v>
      </c>
      <c r="AU347" s="250" t="s">
        <v>184</v>
      </c>
      <c r="AV347" s="250" t="s">
        <v>1315</v>
      </c>
      <c r="AW347" s="250" t="s">
        <v>2863</v>
      </c>
      <c r="AX347" s="250" t="s">
        <v>118</v>
      </c>
      <c r="AY347" s="250" t="s">
        <v>13</v>
      </c>
      <c r="AZ347" s="250" t="s">
        <v>13</v>
      </c>
      <c r="BA347" s="250" t="s">
        <v>13</v>
      </c>
      <c r="BB347" s="250" t="s">
        <v>13</v>
      </c>
      <c r="BC347" s="250" t="s">
        <v>13</v>
      </c>
      <c r="BD347" s="250" t="s">
        <v>13</v>
      </c>
      <c r="BE347" s="250" t="s">
        <v>13</v>
      </c>
      <c r="BF347" s="250" t="s">
        <v>13</v>
      </c>
      <c r="BG347" s="250" t="s">
        <v>13</v>
      </c>
      <c r="BH347" s="250" t="s">
        <v>13</v>
      </c>
      <c r="BI347" s="250" t="s">
        <v>6</v>
      </c>
      <c r="BJ347" s="250" t="s">
        <v>6</v>
      </c>
      <c r="BK347" s="250" t="s">
        <v>6</v>
      </c>
      <c r="BL347" s="250" t="s">
        <v>6</v>
      </c>
      <c r="BM347" s="250" t="s">
        <v>41</v>
      </c>
      <c r="BN347" s="250" t="s">
        <v>119</v>
      </c>
      <c r="BO347" s="250" t="s">
        <v>13</v>
      </c>
      <c r="BP347" s="250" t="s">
        <v>13</v>
      </c>
      <c r="BQ347" s="250" t="s">
        <v>167</v>
      </c>
      <c r="BR347" s="250" t="s">
        <v>119</v>
      </c>
      <c r="BS347" s="250" t="s">
        <v>41</v>
      </c>
      <c r="BT347" s="250" t="s">
        <v>119</v>
      </c>
      <c r="BU347" s="262" t="s">
        <v>6</v>
      </c>
      <c r="BV347" s="250" t="s">
        <v>6</v>
      </c>
      <c r="BW347" s="250" t="s">
        <v>6</v>
      </c>
      <c r="BX347" s="250" t="s">
        <v>6</v>
      </c>
      <c r="BY347" s="250" t="s">
        <v>6</v>
      </c>
      <c r="BZ347" s="250" t="s">
        <v>6</v>
      </c>
      <c r="CA347" s="244" t="s">
        <v>184</v>
      </c>
      <c r="CB347" s="244" t="s">
        <v>6</v>
      </c>
      <c r="CC347" s="244" t="s">
        <v>6</v>
      </c>
      <c r="CD347" s="244" t="s">
        <v>6</v>
      </c>
    </row>
    <row r="348" spans="1:82" s="244" customFormat="1" ht="28" customHeight="1" x14ac:dyDescent="0.35">
      <c r="A348" s="259" t="s">
        <v>1844</v>
      </c>
      <c r="B348" s="259" t="s">
        <v>2880</v>
      </c>
      <c r="C348" s="259" t="s">
        <v>2040</v>
      </c>
      <c r="D348" s="259" t="s">
        <v>1579</v>
      </c>
      <c r="E348" s="244" t="s">
        <v>304</v>
      </c>
      <c r="F348" s="244" t="s">
        <v>2674</v>
      </c>
      <c r="G348" s="244" t="s">
        <v>2859</v>
      </c>
      <c r="H348" s="244" t="s">
        <v>1879</v>
      </c>
      <c r="I348" s="244" t="str">
        <f>IF(H348="","",VLOOKUP(H348,'Cost Categories'!$A$1:$B$66,2,FALSE))</f>
        <v>Total</v>
      </c>
      <c r="J348" s="244" t="s">
        <v>3297</v>
      </c>
      <c r="K348" s="244" t="str">
        <f>IF(J348="","",VLOOKUP(J348,'Cost Categories'!$A$70:$B$85,2,FALSE))</f>
        <v>Mixed</v>
      </c>
      <c r="L348" s="244" t="s">
        <v>3297</v>
      </c>
      <c r="M348" s="244" t="str">
        <f>IF(L348="","",VLOOKUP(L348,'Cost Categories'!$A$112:$B$133,2,FALSE))</f>
        <v>Mixed</v>
      </c>
      <c r="N348" s="244" t="s">
        <v>3368</v>
      </c>
      <c r="O348" s="245" t="s">
        <v>13</v>
      </c>
      <c r="P348" s="244" t="s">
        <v>3416</v>
      </c>
      <c r="Q348" s="253" t="s">
        <v>3372</v>
      </c>
      <c r="R348" s="253" t="s">
        <v>13</v>
      </c>
      <c r="S348" s="244" t="s">
        <v>111</v>
      </c>
      <c r="T348" s="244" t="s">
        <v>1539</v>
      </c>
      <c r="U348" s="244" t="s">
        <v>1087</v>
      </c>
      <c r="V348" s="244" t="s">
        <v>1309</v>
      </c>
      <c r="W348" s="244" t="s">
        <v>217</v>
      </c>
      <c r="X348" s="246">
        <v>35.5</v>
      </c>
      <c r="Y348" s="246" t="s">
        <v>6</v>
      </c>
      <c r="Z348" s="250" t="s">
        <v>6</v>
      </c>
      <c r="AA348" s="250" t="s">
        <v>6</v>
      </c>
      <c r="AB348" s="250" t="s">
        <v>6</v>
      </c>
      <c r="AC348" s="250" t="s">
        <v>6</v>
      </c>
      <c r="AD348" s="250" t="s">
        <v>6</v>
      </c>
      <c r="AE348" s="348">
        <v>144</v>
      </c>
      <c r="AF348" s="348" t="s">
        <v>523</v>
      </c>
      <c r="AG348" s="244" t="s">
        <v>6</v>
      </c>
      <c r="AI348" s="246" t="s">
        <v>13</v>
      </c>
      <c r="AJ348" s="247" t="s">
        <v>13</v>
      </c>
      <c r="AK348" s="244" t="s">
        <v>13</v>
      </c>
      <c r="AL348" s="244" t="s">
        <v>6</v>
      </c>
      <c r="AM348" s="266" t="s">
        <v>6</v>
      </c>
      <c r="AN348" s="262" t="s">
        <v>6</v>
      </c>
      <c r="AO348" s="262" t="s">
        <v>6</v>
      </c>
      <c r="AP348" s="244" t="s">
        <v>2861</v>
      </c>
      <c r="AQ348" s="244" t="s">
        <v>184</v>
      </c>
      <c r="AR348" s="250" t="s">
        <v>6</v>
      </c>
      <c r="AS348" s="250" t="s">
        <v>6</v>
      </c>
      <c r="AT348" s="250" t="s">
        <v>184</v>
      </c>
      <c r="AU348" s="250" t="s">
        <v>184</v>
      </c>
      <c r="AV348" s="250" t="s">
        <v>1315</v>
      </c>
      <c r="AW348" s="250" t="s">
        <v>6</v>
      </c>
      <c r="AX348" s="250" t="s">
        <v>6</v>
      </c>
      <c r="AY348" s="250" t="s">
        <v>13</v>
      </c>
      <c r="AZ348" s="250" t="s">
        <v>13</v>
      </c>
      <c r="BA348" s="250" t="s">
        <v>13</v>
      </c>
      <c r="BB348" s="250" t="s">
        <v>13</v>
      </c>
      <c r="BC348" s="250" t="s">
        <v>13</v>
      </c>
      <c r="BD348" s="250" t="s">
        <v>13</v>
      </c>
      <c r="BE348" s="250" t="s">
        <v>13</v>
      </c>
      <c r="BF348" s="250" t="s">
        <v>13</v>
      </c>
      <c r="BG348" s="250" t="s">
        <v>13</v>
      </c>
      <c r="BH348" s="250" t="s">
        <v>13</v>
      </c>
      <c r="BI348" s="250" t="s">
        <v>6</v>
      </c>
      <c r="BJ348" s="250" t="s">
        <v>6</v>
      </c>
      <c r="BK348" s="250" t="s">
        <v>6</v>
      </c>
      <c r="BL348" s="250" t="s">
        <v>6</v>
      </c>
      <c r="BM348" s="250" t="s">
        <v>41</v>
      </c>
      <c r="BN348" s="250" t="s">
        <v>119</v>
      </c>
      <c r="BO348" s="250" t="s">
        <v>13</v>
      </c>
      <c r="BP348" s="250" t="s">
        <v>13</v>
      </c>
      <c r="BQ348" s="250" t="s">
        <v>167</v>
      </c>
      <c r="BR348" s="250" t="s">
        <v>119</v>
      </c>
      <c r="BS348" s="250" t="s">
        <v>41</v>
      </c>
      <c r="BT348" s="250" t="s">
        <v>119</v>
      </c>
      <c r="BU348" s="262" t="s">
        <v>6</v>
      </c>
      <c r="BV348" s="250" t="s">
        <v>6</v>
      </c>
      <c r="BW348" s="250" t="s">
        <v>6</v>
      </c>
      <c r="BX348" s="250" t="s">
        <v>6</v>
      </c>
      <c r="BY348" s="250" t="s">
        <v>6</v>
      </c>
      <c r="BZ348" s="250" t="s">
        <v>6</v>
      </c>
      <c r="CA348" s="244" t="s">
        <v>184</v>
      </c>
      <c r="CB348" s="244" t="s">
        <v>6</v>
      </c>
      <c r="CC348" s="244" t="s">
        <v>6</v>
      </c>
      <c r="CD348" s="244" t="s">
        <v>6</v>
      </c>
    </row>
    <row r="349" spans="1:82" s="244" customFormat="1" ht="46.5" x14ac:dyDescent="0.35">
      <c r="A349" s="259" t="s">
        <v>1886</v>
      </c>
      <c r="B349" s="259" t="s">
        <v>2880</v>
      </c>
      <c r="C349" s="259" t="s">
        <v>1538</v>
      </c>
      <c r="D349" s="259" t="s">
        <v>356</v>
      </c>
      <c r="E349" s="244" t="s">
        <v>304</v>
      </c>
      <c r="F349" s="244" t="s">
        <v>2674</v>
      </c>
      <c r="G349" s="244" t="s">
        <v>1887</v>
      </c>
      <c r="H349" s="244" t="s">
        <v>407</v>
      </c>
      <c r="I349" s="244" t="str">
        <f>IF(H349="","",VLOOKUP(H349,'Cost Categories'!$A$1:$B$66,2,FALSE))</f>
        <v>Recurring goods</v>
      </c>
      <c r="J349" s="244" t="s">
        <v>3288</v>
      </c>
      <c r="K349" s="244" t="str">
        <f>IF(J349="","",VLOOKUP(J349,'Cost Categories'!$A$70:$B$85,2,FALSE))</f>
        <v>Recurrent - other</v>
      </c>
      <c r="L349" s="244" t="s">
        <v>3417</v>
      </c>
      <c r="M349" s="244" t="str">
        <f>IF(L349="","",VLOOKUP(L349,'Cost Categories'!$A$112:$B$133,2,FALSE))</f>
        <v>Primary service delivery</v>
      </c>
      <c r="N349" s="244" t="s">
        <v>3368</v>
      </c>
      <c r="O349" s="245" t="s">
        <v>1245</v>
      </c>
      <c r="P349" s="244" t="s">
        <v>3371</v>
      </c>
      <c r="Q349" s="253" t="s">
        <v>3372</v>
      </c>
      <c r="R349" s="253" t="s">
        <v>13</v>
      </c>
      <c r="S349" s="244" t="s">
        <v>1888</v>
      </c>
      <c r="T349" s="244" t="s">
        <v>1539</v>
      </c>
      <c r="U349" s="244" t="s">
        <v>1087</v>
      </c>
      <c r="V349" s="244" t="s">
        <v>1309</v>
      </c>
      <c r="W349" s="244" t="s">
        <v>217</v>
      </c>
      <c r="X349" s="246">
        <v>8</v>
      </c>
      <c r="Y349" s="246" t="s">
        <v>6</v>
      </c>
      <c r="Z349" s="250" t="s">
        <v>6</v>
      </c>
      <c r="AA349" s="250" t="s">
        <v>6</v>
      </c>
      <c r="AB349" s="250" t="s">
        <v>6</v>
      </c>
      <c r="AC349" s="250" t="s">
        <v>6</v>
      </c>
      <c r="AD349" s="250" t="s">
        <v>6</v>
      </c>
      <c r="AE349" s="348" t="s">
        <v>6</v>
      </c>
      <c r="AF349" s="348" t="s">
        <v>6</v>
      </c>
      <c r="AG349" s="244" t="s">
        <v>6</v>
      </c>
      <c r="AI349" s="246" t="s">
        <v>6</v>
      </c>
      <c r="AJ349" s="247" t="s">
        <v>6</v>
      </c>
      <c r="AK349" s="244" t="s">
        <v>6</v>
      </c>
      <c r="AL349" s="244" t="s">
        <v>6</v>
      </c>
      <c r="AM349" s="266" t="s">
        <v>6</v>
      </c>
      <c r="AN349" s="262" t="s">
        <v>6</v>
      </c>
      <c r="AO349" s="262" t="s">
        <v>6</v>
      </c>
      <c r="AP349" s="244" t="s">
        <v>1889</v>
      </c>
      <c r="AQ349" s="244" t="s">
        <v>184</v>
      </c>
      <c r="AR349" s="250" t="s">
        <v>6</v>
      </c>
      <c r="AS349" s="250" t="s">
        <v>6</v>
      </c>
      <c r="AT349" s="250" t="s">
        <v>184</v>
      </c>
      <c r="AU349" s="250" t="s">
        <v>184</v>
      </c>
      <c r="AV349" s="250" t="s">
        <v>1305</v>
      </c>
      <c r="AW349" s="250" t="s">
        <v>6</v>
      </c>
      <c r="AX349" s="250" t="s">
        <v>6</v>
      </c>
      <c r="AY349" s="250" t="s">
        <v>1783</v>
      </c>
      <c r="AZ349" s="250" t="s">
        <v>118</v>
      </c>
      <c r="BA349" s="250" t="s">
        <v>381</v>
      </c>
      <c r="BB349" s="250" t="s">
        <v>119</v>
      </c>
      <c r="BC349" s="250" t="s">
        <v>383</v>
      </c>
      <c r="BD349" s="250" t="s">
        <v>119</v>
      </c>
      <c r="BE349" s="250" t="s">
        <v>6</v>
      </c>
      <c r="BF349" s="250" t="s">
        <v>6</v>
      </c>
      <c r="BG349" s="250" t="s">
        <v>1565</v>
      </c>
      <c r="BH349" s="250" t="s">
        <v>118</v>
      </c>
      <c r="BI349" s="250" t="s">
        <v>6</v>
      </c>
      <c r="BJ349" s="250" t="s">
        <v>6</v>
      </c>
      <c r="BK349" s="250" t="s">
        <v>6</v>
      </c>
      <c r="BL349" s="250" t="s">
        <v>6</v>
      </c>
      <c r="BM349" s="250" t="s">
        <v>41</v>
      </c>
      <c r="BN349" s="250" t="s">
        <v>119</v>
      </c>
      <c r="BO349" s="250" t="s">
        <v>13</v>
      </c>
      <c r="BP349" s="250" t="s">
        <v>13</v>
      </c>
      <c r="BQ349" s="250" t="s">
        <v>167</v>
      </c>
      <c r="BR349" s="250" t="s">
        <v>119</v>
      </c>
      <c r="BS349" s="250" t="s">
        <v>41</v>
      </c>
      <c r="BT349" s="250" t="s">
        <v>119</v>
      </c>
      <c r="BU349" s="262" t="s">
        <v>6</v>
      </c>
      <c r="BV349" s="250" t="s">
        <v>6</v>
      </c>
      <c r="BW349" s="250" t="s">
        <v>6</v>
      </c>
      <c r="BX349" s="250" t="s">
        <v>6</v>
      </c>
      <c r="BY349" s="250" t="s">
        <v>6</v>
      </c>
      <c r="BZ349" s="250" t="s">
        <v>6</v>
      </c>
      <c r="CA349" s="244" t="s">
        <v>184</v>
      </c>
      <c r="CB349" s="244" t="s">
        <v>6</v>
      </c>
      <c r="CC349" s="244" t="s">
        <v>6</v>
      </c>
      <c r="CD349" s="244" t="s">
        <v>6</v>
      </c>
    </row>
    <row r="350" spans="1:82" s="244" customFormat="1" ht="46.5" x14ac:dyDescent="0.35">
      <c r="A350" s="259" t="s">
        <v>1886</v>
      </c>
      <c r="B350" s="259" t="s">
        <v>2880</v>
      </c>
      <c r="C350" s="259" t="s">
        <v>1548</v>
      </c>
      <c r="D350" s="259" t="s">
        <v>356</v>
      </c>
      <c r="E350" s="244" t="s">
        <v>304</v>
      </c>
      <c r="F350" s="244" t="s">
        <v>2674</v>
      </c>
      <c r="G350" s="244" t="s">
        <v>1623</v>
      </c>
      <c r="H350" s="244" t="s">
        <v>407</v>
      </c>
      <c r="I350" s="244" t="str">
        <f>IF(H350="","",VLOOKUP(H350,'Cost Categories'!$A$1:$B$66,2,FALSE))</f>
        <v>Recurring goods</v>
      </c>
      <c r="J350" s="244" t="s">
        <v>3288</v>
      </c>
      <c r="K350" s="244" t="str">
        <f>IF(J350="","",VLOOKUP(J350,'Cost Categories'!$A$70:$B$85,2,FALSE))</f>
        <v>Recurrent - other</v>
      </c>
      <c r="L350" s="244" t="s">
        <v>3417</v>
      </c>
      <c r="M350" s="244" t="str">
        <f>IF(L350="","",VLOOKUP(L350,'Cost Categories'!$A$112:$B$133,2,FALSE))</f>
        <v>Primary service delivery</v>
      </c>
      <c r="N350" s="244" t="s">
        <v>3368</v>
      </c>
      <c r="O350" s="245" t="s">
        <v>1245</v>
      </c>
      <c r="P350" s="244" t="s">
        <v>3371</v>
      </c>
      <c r="Q350" s="253" t="s">
        <v>3372</v>
      </c>
      <c r="R350" s="253" t="s">
        <v>13</v>
      </c>
      <c r="S350" s="244" t="s">
        <v>111</v>
      </c>
      <c r="T350" s="244" t="s">
        <v>1539</v>
      </c>
      <c r="U350" s="244" t="s">
        <v>1087</v>
      </c>
      <c r="V350" s="244" t="s">
        <v>1309</v>
      </c>
      <c r="W350" s="244" t="s">
        <v>217</v>
      </c>
      <c r="X350" s="246">
        <v>21</v>
      </c>
      <c r="Y350" s="246" t="s">
        <v>6</v>
      </c>
      <c r="Z350" s="250" t="s">
        <v>6</v>
      </c>
      <c r="AA350" s="250" t="s">
        <v>6</v>
      </c>
      <c r="AB350" s="250" t="s">
        <v>6</v>
      </c>
      <c r="AC350" s="250" t="s">
        <v>6</v>
      </c>
      <c r="AD350" s="250" t="s">
        <v>6</v>
      </c>
      <c r="AE350" s="348" t="s">
        <v>6</v>
      </c>
      <c r="AF350" s="348" t="s">
        <v>6</v>
      </c>
      <c r="AG350" s="244" t="s">
        <v>6</v>
      </c>
      <c r="AI350" s="246" t="s">
        <v>6</v>
      </c>
      <c r="AJ350" s="247" t="s">
        <v>6</v>
      </c>
      <c r="AK350" s="244" t="s">
        <v>6</v>
      </c>
      <c r="AL350" s="244" t="s">
        <v>6</v>
      </c>
      <c r="AM350" s="266" t="s">
        <v>6</v>
      </c>
      <c r="AN350" s="262" t="s">
        <v>6</v>
      </c>
      <c r="AO350" s="262" t="s">
        <v>6</v>
      </c>
      <c r="AP350" s="244" t="s">
        <v>1889</v>
      </c>
      <c r="AQ350" s="244" t="s">
        <v>184</v>
      </c>
      <c r="AR350" s="250" t="s">
        <v>6</v>
      </c>
      <c r="AS350" s="250" t="s">
        <v>6</v>
      </c>
      <c r="AT350" s="250" t="s">
        <v>184</v>
      </c>
      <c r="AU350" s="250" t="s">
        <v>184</v>
      </c>
      <c r="AV350" s="250" t="s">
        <v>1305</v>
      </c>
      <c r="AW350" s="250" t="s">
        <v>6</v>
      </c>
      <c r="AX350" s="250" t="s">
        <v>6</v>
      </c>
      <c r="AY350" s="250" t="s">
        <v>1783</v>
      </c>
      <c r="AZ350" s="250" t="s">
        <v>118</v>
      </c>
      <c r="BA350" s="250" t="s">
        <v>381</v>
      </c>
      <c r="BB350" s="250" t="s">
        <v>119</v>
      </c>
      <c r="BC350" s="250" t="s">
        <v>383</v>
      </c>
      <c r="BD350" s="250" t="s">
        <v>119</v>
      </c>
      <c r="BE350" s="250" t="s">
        <v>6</v>
      </c>
      <c r="BF350" s="250" t="s">
        <v>6</v>
      </c>
      <c r="BG350" s="250" t="s">
        <v>1565</v>
      </c>
      <c r="BH350" s="250" t="s">
        <v>118</v>
      </c>
      <c r="BI350" s="250" t="s">
        <v>6</v>
      </c>
      <c r="BJ350" s="250" t="s">
        <v>6</v>
      </c>
      <c r="BK350" s="250" t="s">
        <v>6</v>
      </c>
      <c r="BL350" s="250" t="s">
        <v>6</v>
      </c>
      <c r="BM350" s="250" t="s">
        <v>41</v>
      </c>
      <c r="BN350" s="250" t="s">
        <v>119</v>
      </c>
      <c r="BO350" s="250" t="s">
        <v>13</v>
      </c>
      <c r="BP350" s="250" t="s">
        <v>13</v>
      </c>
      <c r="BQ350" s="250" t="s">
        <v>167</v>
      </c>
      <c r="BR350" s="250" t="s">
        <v>119</v>
      </c>
      <c r="BS350" s="250" t="s">
        <v>41</v>
      </c>
      <c r="BT350" s="250" t="s">
        <v>119</v>
      </c>
      <c r="BU350" s="262" t="s">
        <v>6</v>
      </c>
      <c r="BV350" s="250" t="s">
        <v>6</v>
      </c>
      <c r="BW350" s="250" t="s">
        <v>6</v>
      </c>
      <c r="BX350" s="250" t="s">
        <v>6</v>
      </c>
      <c r="BY350" s="250" t="s">
        <v>6</v>
      </c>
      <c r="BZ350" s="250" t="s">
        <v>6</v>
      </c>
      <c r="CA350" s="244" t="s">
        <v>184</v>
      </c>
      <c r="CB350" s="244" t="s">
        <v>6</v>
      </c>
      <c r="CC350" s="244" t="s">
        <v>6</v>
      </c>
      <c r="CD350" s="244" t="s">
        <v>6</v>
      </c>
    </row>
    <row r="351" spans="1:82" s="244" customFormat="1" ht="46.5" x14ac:dyDescent="0.35">
      <c r="A351" s="259" t="s">
        <v>1886</v>
      </c>
      <c r="B351" s="259" t="s">
        <v>2880</v>
      </c>
      <c r="C351" s="259" t="s">
        <v>356</v>
      </c>
      <c r="D351" s="259" t="s">
        <v>1726</v>
      </c>
      <c r="E351" s="244" t="s">
        <v>304</v>
      </c>
      <c r="F351" s="244" t="s">
        <v>2674</v>
      </c>
      <c r="G351" s="244" t="s">
        <v>1890</v>
      </c>
      <c r="H351" s="244" t="s">
        <v>1310</v>
      </c>
      <c r="I351" s="244" t="str">
        <f>IF(H351="","",VLOOKUP(H351,'Cost Categories'!$A$1:$B$66,2,FALSE))</f>
        <v>Subtotal</v>
      </c>
      <c r="J351" s="244" t="s">
        <v>3288</v>
      </c>
      <c r="K351" s="244" t="str">
        <f>IF(J351="","",VLOOKUP(J351,'Cost Categories'!$A$70:$B$85,2,FALSE))</f>
        <v>Recurrent - other</v>
      </c>
      <c r="L351" s="244" t="s">
        <v>3417</v>
      </c>
      <c r="M351" s="244" t="str">
        <f>IF(L351="","",VLOOKUP(L351,'Cost Categories'!$A$112:$B$133,2,FALSE))</f>
        <v>Primary service delivery</v>
      </c>
      <c r="N351" s="244" t="s">
        <v>3368</v>
      </c>
      <c r="O351" s="245" t="s">
        <v>1245</v>
      </c>
      <c r="P351" s="244" t="s">
        <v>3371</v>
      </c>
      <c r="Q351" s="253" t="s">
        <v>3372</v>
      </c>
      <c r="R351" s="253" t="s">
        <v>13</v>
      </c>
      <c r="S351" s="244" t="s">
        <v>111</v>
      </c>
      <c r="T351" s="244" t="s">
        <v>1539</v>
      </c>
      <c r="U351" s="244" t="s">
        <v>1087</v>
      </c>
      <c r="V351" s="244" t="s">
        <v>1309</v>
      </c>
      <c r="W351" s="244" t="s">
        <v>217</v>
      </c>
      <c r="X351" s="246">
        <v>29</v>
      </c>
      <c r="Y351" s="246" t="s">
        <v>6</v>
      </c>
      <c r="Z351" s="250" t="s">
        <v>6</v>
      </c>
      <c r="AA351" s="250" t="s">
        <v>6</v>
      </c>
      <c r="AB351" s="250" t="s">
        <v>6</v>
      </c>
      <c r="AC351" s="250" t="s">
        <v>6</v>
      </c>
      <c r="AD351" s="250" t="s">
        <v>6</v>
      </c>
      <c r="AE351" s="348" t="s">
        <v>6</v>
      </c>
      <c r="AF351" s="348" t="s">
        <v>6</v>
      </c>
      <c r="AG351" s="244" t="s">
        <v>6</v>
      </c>
      <c r="AI351" s="246" t="s">
        <v>6</v>
      </c>
      <c r="AJ351" s="247" t="s">
        <v>6</v>
      </c>
      <c r="AK351" s="244" t="s">
        <v>6</v>
      </c>
      <c r="AL351" s="244" t="s">
        <v>6</v>
      </c>
      <c r="AM351" s="266" t="s">
        <v>6</v>
      </c>
      <c r="AN351" s="262" t="s">
        <v>6</v>
      </c>
      <c r="AO351" s="262" t="s">
        <v>6</v>
      </c>
      <c r="AP351" s="244" t="s">
        <v>1889</v>
      </c>
      <c r="AQ351" s="244" t="s">
        <v>184</v>
      </c>
      <c r="AR351" s="250" t="s">
        <v>6</v>
      </c>
      <c r="AS351" s="250" t="s">
        <v>6</v>
      </c>
      <c r="AT351" s="250" t="s">
        <v>184</v>
      </c>
      <c r="AU351" s="250" t="s">
        <v>184</v>
      </c>
      <c r="AV351" s="250" t="s">
        <v>1305</v>
      </c>
      <c r="AW351" s="250" t="s">
        <v>6</v>
      </c>
      <c r="AX351" s="250" t="s">
        <v>6</v>
      </c>
      <c r="AY351" s="250" t="s">
        <v>1783</v>
      </c>
      <c r="AZ351" s="250" t="s">
        <v>118</v>
      </c>
      <c r="BA351" s="250" t="s">
        <v>381</v>
      </c>
      <c r="BB351" s="250" t="s">
        <v>119</v>
      </c>
      <c r="BC351" s="250" t="s">
        <v>383</v>
      </c>
      <c r="BD351" s="250" t="s">
        <v>119</v>
      </c>
      <c r="BE351" s="250" t="s">
        <v>6</v>
      </c>
      <c r="BF351" s="250" t="s">
        <v>6</v>
      </c>
      <c r="BG351" s="250" t="s">
        <v>1565</v>
      </c>
      <c r="BH351" s="250" t="s">
        <v>118</v>
      </c>
      <c r="BI351" s="250" t="s">
        <v>6</v>
      </c>
      <c r="BJ351" s="250" t="s">
        <v>6</v>
      </c>
      <c r="BK351" s="250" t="s">
        <v>6</v>
      </c>
      <c r="BL351" s="250" t="s">
        <v>6</v>
      </c>
      <c r="BM351" s="250" t="s">
        <v>41</v>
      </c>
      <c r="BN351" s="250" t="s">
        <v>119</v>
      </c>
      <c r="BO351" s="250" t="s">
        <v>13</v>
      </c>
      <c r="BP351" s="250" t="s">
        <v>13</v>
      </c>
      <c r="BQ351" s="250" t="s">
        <v>167</v>
      </c>
      <c r="BR351" s="250" t="s">
        <v>119</v>
      </c>
      <c r="BS351" s="250" t="s">
        <v>41</v>
      </c>
      <c r="BT351" s="250" t="s">
        <v>119</v>
      </c>
      <c r="BU351" s="262" t="s">
        <v>6</v>
      </c>
      <c r="BV351" s="250" t="s">
        <v>6</v>
      </c>
      <c r="BW351" s="250" t="s">
        <v>6</v>
      </c>
      <c r="BX351" s="250" t="s">
        <v>6</v>
      </c>
      <c r="BY351" s="250" t="s">
        <v>6</v>
      </c>
      <c r="BZ351" s="250" t="s">
        <v>6</v>
      </c>
      <c r="CA351" s="244" t="s">
        <v>184</v>
      </c>
      <c r="CB351" s="244" t="s">
        <v>6</v>
      </c>
      <c r="CC351" s="244" t="s">
        <v>6</v>
      </c>
      <c r="CD351" s="244" t="s">
        <v>6</v>
      </c>
    </row>
    <row r="352" spans="1:82" s="244" customFormat="1" ht="31" x14ac:dyDescent="0.35">
      <c r="A352" s="259" t="s">
        <v>1886</v>
      </c>
      <c r="B352" s="259" t="s">
        <v>2880</v>
      </c>
      <c r="C352" s="259" t="s">
        <v>1555</v>
      </c>
      <c r="D352" s="259" t="s">
        <v>1726</v>
      </c>
      <c r="E352" s="244" t="s">
        <v>304</v>
      </c>
      <c r="F352" s="244" t="s">
        <v>2674</v>
      </c>
      <c r="G352" s="244" t="s">
        <v>1891</v>
      </c>
      <c r="H352" s="244" t="s">
        <v>348</v>
      </c>
      <c r="I352" s="244" t="str">
        <f>IF(H352="","",VLOOKUP(H352,'Cost Categories'!$A$1:$B$66,2,FALSE))</f>
        <v>Recurring services</v>
      </c>
      <c r="J352" s="244" t="s">
        <v>3297</v>
      </c>
      <c r="K352" s="244" t="str">
        <f>IF(J352="","",VLOOKUP(J352,'Cost Categories'!$A$70:$B$85,2,FALSE))</f>
        <v>Mixed</v>
      </c>
      <c r="L352" s="244" t="s">
        <v>3315</v>
      </c>
      <c r="M352" s="244" t="str">
        <f>IF(L352="","",VLOOKUP(L352,'Cost Categories'!$A$112:$B$133,2,FALSE))</f>
        <v>Ancillary</v>
      </c>
      <c r="N352" s="244" t="s">
        <v>3368</v>
      </c>
      <c r="O352" s="245" t="s">
        <v>13</v>
      </c>
      <c r="P352" s="244" t="s">
        <v>3371</v>
      </c>
      <c r="Q352" s="253" t="s">
        <v>3372</v>
      </c>
      <c r="R352" s="253" t="s">
        <v>13</v>
      </c>
      <c r="S352" s="244" t="s">
        <v>111</v>
      </c>
      <c r="T352" s="244" t="s">
        <v>1539</v>
      </c>
      <c r="U352" s="244" t="s">
        <v>1087</v>
      </c>
      <c r="V352" s="244" t="s">
        <v>1309</v>
      </c>
      <c r="W352" s="244" t="s">
        <v>217</v>
      </c>
      <c r="X352" s="246">
        <v>6</v>
      </c>
      <c r="Y352" s="246" t="s">
        <v>6</v>
      </c>
      <c r="Z352" s="250" t="s">
        <v>6</v>
      </c>
      <c r="AA352" s="250" t="s">
        <v>6</v>
      </c>
      <c r="AB352" s="250" t="s">
        <v>6</v>
      </c>
      <c r="AC352" s="250" t="s">
        <v>6</v>
      </c>
      <c r="AD352" s="250" t="s">
        <v>6</v>
      </c>
      <c r="AE352" s="348" t="s">
        <v>6</v>
      </c>
      <c r="AF352" s="348" t="s">
        <v>6</v>
      </c>
      <c r="AG352" s="244" t="s">
        <v>6</v>
      </c>
      <c r="AI352" s="246" t="s">
        <v>6</v>
      </c>
      <c r="AJ352" s="247" t="s">
        <v>6</v>
      </c>
      <c r="AK352" s="244" t="s">
        <v>6</v>
      </c>
      <c r="AL352" s="244" t="s">
        <v>6</v>
      </c>
      <c r="AM352" s="266" t="s">
        <v>6</v>
      </c>
      <c r="AN352" s="262" t="s">
        <v>6</v>
      </c>
      <c r="AO352" s="262" t="s">
        <v>6</v>
      </c>
      <c r="AP352" s="244" t="s">
        <v>1889</v>
      </c>
      <c r="AQ352" s="244" t="s">
        <v>184</v>
      </c>
      <c r="AR352" s="250" t="s">
        <v>6</v>
      </c>
      <c r="AS352" s="250" t="s">
        <v>6</v>
      </c>
      <c r="AT352" s="250" t="s">
        <v>184</v>
      </c>
      <c r="AU352" s="250" t="s">
        <v>184</v>
      </c>
      <c r="AV352" s="250" t="s">
        <v>1305</v>
      </c>
      <c r="AW352" s="250" t="s">
        <v>6</v>
      </c>
      <c r="AX352" s="250" t="s">
        <v>6</v>
      </c>
      <c r="AY352" s="250" t="s">
        <v>1783</v>
      </c>
      <c r="AZ352" s="250" t="s">
        <v>118</v>
      </c>
      <c r="BA352" s="250" t="s">
        <v>381</v>
      </c>
      <c r="BB352" s="250" t="s">
        <v>119</v>
      </c>
      <c r="BC352" s="250" t="s">
        <v>383</v>
      </c>
      <c r="BD352" s="250" t="s">
        <v>119</v>
      </c>
      <c r="BE352" s="250" t="s">
        <v>6</v>
      </c>
      <c r="BF352" s="250" t="s">
        <v>6</v>
      </c>
      <c r="BG352" s="250" t="s">
        <v>1565</v>
      </c>
      <c r="BH352" s="250" t="s">
        <v>118</v>
      </c>
      <c r="BI352" s="250" t="s">
        <v>6</v>
      </c>
      <c r="BJ352" s="250" t="s">
        <v>6</v>
      </c>
      <c r="BK352" s="250" t="s">
        <v>6</v>
      </c>
      <c r="BL352" s="250" t="s">
        <v>6</v>
      </c>
      <c r="BM352" s="250" t="s">
        <v>41</v>
      </c>
      <c r="BN352" s="250" t="s">
        <v>119</v>
      </c>
      <c r="BO352" s="250" t="s">
        <v>13</v>
      </c>
      <c r="BP352" s="250" t="s">
        <v>13</v>
      </c>
      <c r="BQ352" s="250" t="s">
        <v>167</v>
      </c>
      <c r="BR352" s="250" t="s">
        <v>119</v>
      </c>
      <c r="BS352" s="250" t="s">
        <v>41</v>
      </c>
      <c r="BT352" s="250" t="s">
        <v>119</v>
      </c>
      <c r="BU352" s="262" t="s">
        <v>6</v>
      </c>
      <c r="BV352" s="250" t="s">
        <v>6</v>
      </c>
      <c r="BW352" s="250" t="s">
        <v>6</v>
      </c>
      <c r="BX352" s="250" t="s">
        <v>6</v>
      </c>
      <c r="BY352" s="250" t="s">
        <v>6</v>
      </c>
      <c r="BZ352" s="250" t="s">
        <v>6</v>
      </c>
      <c r="CA352" s="244" t="s">
        <v>184</v>
      </c>
      <c r="CB352" s="244" t="s">
        <v>6</v>
      </c>
      <c r="CC352" s="244" t="s">
        <v>6</v>
      </c>
      <c r="CD352" s="244" t="s">
        <v>6</v>
      </c>
    </row>
    <row r="353" spans="1:82" s="244" customFormat="1" ht="46.5" x14ac:dyDescent="0.35">
      <c r="A353" s="259" t="s">
        <v>1886</v>
      </c>
      <c r="B353" s="259" t="s">
        <v>2880</v>
      </c>
      <c r="C353" s="259" t="s">
        <v>1540</v>
      </c>
      <c r="D353" s="259" t="s">
        <v>1567</v>
      </c>
      <c r="E353" s="244" t="s">
        <v>304</v>
      </c>
      <c r="F353" s="244" t="s">
        <v>2674</v>
      </c>
      <c r="G353" s="244" t="s">
        <v>1892</v>
      </c>
      <c r="H353" s="244" t="s">
        <v>3328</v>
      </c>
      <c r="I353" s="244" t="str">
        <f>IF(H353="","",VLOOKUP(H353,'Cost Categories'!$A$1:$B$66,2,FALSE))</f>
        <v>Personnel</v>
      </c>
      <c r="J353" s="244" t="s">
        <v>3271</v>
      </c>
      <c r="K353" s="244" t="str">
        <f>IF(J353="","",VLOOKUP(J353,'Cost Categories'!$A$70:$B$85,2,FALSE))</f>
        <v>Personnel</v>
      </c>
      <c r="L353" s="244" t="s">
        <v>3417</v>
      </c>
      <c r="M353" s="244" t="str">
        <f>IF(L353="","",VLOOKUP(L353,'Cost Categories'!$A$112:$B$133,2,FALSE))</f>
        <v>Primary service delivery</v>
      </c>
      <c r="N353" s="244" t="s">
        <v>3368</v>
      </c>
      <c r="O353" s="245" t="s">
        <v>13</v>
      </c>
      <c r="P353" s="244" t="s">
        <v>3369</v>
      </c>
      <c r="Q353" s="253" t="s">
        <v>3372</v>
      </c>
      <c r="R353" s="253" t="s">
        <v>13</v>
      </c>
      <c r="S353" s="244" t="s">
        <v>517</v>
      </c>
      <c r="T353" s="244" t="s">
        <v>1539</v>
      </c>
      <c r="U353" s="244" t="s">
        <v>1087</v>
      </c>
      <c r="V353" s="244" t="s">
        <v>1309</v>
      </c>
      <c r="W353" s="244" t="s">
        <v>217</v>
      </c>
      <c r="X353" s="246">
        <v>1.35</v>
      </c>
      <c r="Y353" s="246" t="s">
        <v>6</v>
      </c>
      <c r="Z353" s="250" t="s">
        <v>6</v>
      </c>
      <c r="AA353" s="250" t="s">
        <v>6</v>
      </c>
      <c r="AB353" s="250" t="s">
        <v>6</v>
      </c>
      <c r="AC353" s="250" t="s">
        <v>6</v>
      </c>
      <c r="AD353" s="250" t="s">
        <v>6</v>
      </c>
      <c r="AE353" s="348">
        <v>73</v>
      </c>
      <c r="AF353" s="348" t="s">
        <v>523</v>
      </c>
      <c r="AG353" s="244" t="s">
        <v>6</v>
      </c>
      <c r="AI353" s="246">
        <v>9.2200000000000006</v>
      </c>
      <c r="AJ353" s="247">
        <v>0.14666666666666667</v>
      </c>
      <c r="AK353" s="244" t="s">
        <v>525</v>
      </c>
      <c r="AL353" s="244" t="s">
        <v>6</v>
      </c>
      <c r="AM353" s="266" t="s">
        <v>6</v>
      </c>
      <c r="AN353" s="262" t="s">
        <v>6</v>
      </c>
      <c r="AO353" s="262" t="s">
        <v>6</v>
      </c>
      <c r="AP353" s="244" t="s">
        <v>1708</v>
      </c>
      <c r="AQ353" s="244" t="s">
        <v>184</v>
      </c>
      <c r="AR353" s="250" t="s">
        <v>6</v>
      </c>
      <c r="AS353" s="250" t="s">
        <v>6</v>
      </c>
      <c r="AT353" s="250" t="s">
        <v>184</v>
      </c>
      <c r="AU353" s="250" t="s">
        <v>184</v>
      </c>
      <c r="AV353" s="250" t="s">
        <v>1305</v>
      </c>
      <c r="AW353" s="250" t="s">
        <v>6</v>
      </c>
      <c r="AX353" s="250" t="s">
        <v>6</v>
      </c>
      <c r="AY353" s="250" t="s">
        <v>1783</v>
      </c>
      <c r="AZ353" s="250" t="s">
        <v>118</v>
      </c>
      <c r="BA353" s="250" t="s">
        <v>381</v>
      </c>
      <c r="BB353" s="250" t="s">
        <v>119</v>
      </c>
      <c r="BC353" s="250" t="s">
        <v>383</v>
      </c>
      <c r="BD353" s="250" t="s">
        <v>119</v>
      </c>
      <c r="BE353" s="250" t="s">
        <v>6</v>
      </c>
      <c r="BF353" s="250" t="s">
        <v>6</v>
      </c>
      <c r="BG353" s="250" t="s">
        <v>1565</v>
      </c>
      <c r="BH353" s="250" t="s">
        <v>118</v>
      </c>
      <c r="BI353" s="250" t="s">
        <v>6</v>
      </c>
      <c r="BJ353" s="250" t="s">
        <v>6</v>
      </c>
      <c r="BK353" s="250" t="s">
        <v>6</v>
      </c>
      <c r="BL353" s="250" t="s">
        <v>6</v>
      </c>
      <c r="BM353" s="250" t="s">
        <v>41</v>
      </c>
      <c r="BN353" s="250" t="s">
        <v>119</v>
      </c>
      <c r="BO353" s="250" t="s">
        <v>13</v>
      </c>
      <c r="BP353" s="250" t="s">
        <v>13</v>
      </c>
      <c r="BQ353" s="250" t="s">
        <v>167</v>
      </c>
      <c r="BR353" s="250" t="s">
        <v>119</v>
      </c>
      <c r="BS353" s="250" t="s">
        <v>41</v>
      </c>
      <c r="BT353" s="250" t="s">
        <v>119</v>
      </c>
      <c r="BU353" s="262" t="s">
        <v>6</v>
      </c>
      <c r="BV353" s="250" t="s">
        <v>6</v>
      </c>
      <c r="BW353" s="250" t="s">
        <v>6</v>
      </c>
      <c r="BX353" s="250" t="s">
        <v>6</v>
      </c>
      <c r="BY353" s="250" t="s">
        <v>6</v>
      </c>
      <c r="BZ353" s="250" t="s">
        <v>6</v>
      </c>
      <c r="CA353" s="244" t="s">
        <v>184</v>
      </c>
      <c r="CB353" s="244" t="s">
        <v>6</v>
      </c>
      <c r="CC353" s="244" t="s">
        <v>6</v>
      </c>
      <c r="CD353" s="244" t="s">
        <v>6</v>
      </c>
    </row>
    <row r="354" spans="1:82" s="244" customFormat="1" ht="46.5" x14ac:dyDescent="0.35">
      <c r="A354" s="259" t="s">
        <v>1886</v>
      </c>
      <c r="B354" s="259" t="s">
        <v>2880</v>
      </c>
      <c r="C354" s="259" t="s">
        <v>1561</v>
      </c>
      <c r="D354" s="259" t="s">
        <v>1567</v>
      </c>
      <c r="E354" s="244" t="s">
        <v>304</v>
      </c>
      <c r="F354" s="244" t="s">
        <v>2674</v>
      </c>
      <c r="G354" s="244" t="s">
        <v>1893</v>
      </c>
      <c r="H354" s="244" t="s">
        <v>3328</v>
      </c>
      <c r="I354" s="244" t="str">
        <f>IF(H354="","",VLOOKUP(H354,'Cost Categories'!$A$1:$B$66,2,FALSE))</f>
        <v>Personnel</v>
      </c>
      <c r="J354" s="244" t="s">
        <v>3271</v>
      </c>
      <c r="K354" s="244" t="str">
        <f>IF(J354="","",VLOOKUP(J354,'Cost Categories'!$A$70:$B$85,2,FALSE))</f>
        <v>Personnel</v>
      </c>
      <c r="L354" s="244" t="s">
        <v>3417</v>
      </c>
      <c r="M354" s="244" t="str">
        <f>IF(L354="","",VLOOKUP(L354,'Cost Categories'!$A$112:$B$133,2,FALSE))</f>
        <v>Primary service delivery</v>
      </c>
      <c r="N354" s="244" t="s">
        <v>3368</v>
      </c>
      <c r="O354" s="245" t="s">
        <v>13</v>
      </c>
      <c r="P354" s="244" t="s">
        <v>3369</v>
      </c>
      <c r="Q354" s="253" t="s">
        <v>3372</v>
      </c>
      <c r="R354" s="253" t="s">
        <v>13</v>
      </c>
      <c r="S354" s="244" t="s">
        <v>517</v>
      </c>
      <c r="T354" s="244" t="s">
        <v>1539</v>
      </c>
      <c r="U354" s="244" t="s">
        <v>1087</v>
      </c>
      <c r="V354" s="244" t="s">
        <v>1309</v>
      </c>
      <c r="W354" s="244" t="s">
        <v>217</v>
      </c>
      <c r="X354" s="246">
        <v>2.37</v>
      </c>
      <c r="Y354" s="246" t="s">
        <v>6</v>
      </c>
      <c r="Z354" s="250" t="s">
        <v>6</v>
      </c>
      <c r="AA354" s="250" t="s">
        <v>6</v>
      </c>
      <c r="AB354" s="250" t="s">
        <v>6</v>
      </c>
      <c r="AC354" s="250" t="s">
        <v>6</v>
      </c>
      <c r="AD354" s="250" t="s">
        <v>6</v>
      </c>
      <c r="AE354" s="348">
        <v>73</v>
      </c>
      <c r="AF354" s="348" t="s">
        <v>523</v>
      </c>
      <c r="AG354" s="244" t="s">
        <v>6</v>
      </c>
      <c r="AI354" s="246">
        <v>9.2200000000000006</v>
      </c>
      <c r="AJ354" s="247">
        <v>0.25666666666666665</v>
      </c>
      <c r="AK354" s="244" t="s">
        <v>525</v>
      </c>
      <c r="AL354" s="244" t="s">
        <v>6</v>
      </c>
      <c r="AM354" s="266" t="s">
        <v>6</v>
      </c>
      <c r="AN354" s="262" t="s">
        <v>6</v>
      </c>
      <c r="AO354" s="262" t="s">
        <v>6</v>
      </c>
      <c r="AP354" s="244" t="s">
        <v>1708</v>
      </c>
      <c r="AQ354" s="244" t="s">
        <v>184</v>
      </c>
      <c r="AR354" s="250" t="s">
        <v>6</v>
      </c>
      <c r="AS354" s="250" t="s">
        <v>6</v>
      </c>
      <c r="AT354" s="250" t="s">
        <v>184</v>
      </c>
      <c r="AU354" s="250" t="s">
        <v>184</v>
      </c>
      <c r="AV354" s="250" t="s">
        <v>1305</v>
      </c>
      <c r="AW354" s="250" t="s">
        <v>6</v>
      </c>
      <c r="AX354" s="250" t="s">
        <v>6</v>
      </c>
      <c r="AY354" s="250" t="s">
        <v>1783</v>
      </c>
      <c r="AZ354" s="250" t="s">
        <v>118</v>
      </c>
      <c r="BA354" s="250" t="s">
        <v>381</v>
      </c>
      <c r="BB354" s="250" t="s">
        <v>119</v>
      </c>
      <c r="BC354" s="250" t="s">
        <v>383</v>
      </c>
      <c r="BD354" s="250" t="s">
        <v>119</v>
      </c>
      <c r="BE354" s="250" t="s">
        <v>6</v>
      </c>
      <c r="BF354" s="250" t="s">
        <v>6</v>
      </c>
      <c r="BG354" s="250" t="s">
        <v>1565</v>
      </c>
      <c r="BH354" s="250" t="s">
        <v>118</v>
      </c>
      <c r="BI354" s="250" t="s">
        <v>6</v>
      </c>
      <c r="BJ354" s="250" t="s">
        <v>6</v>
      </c>
      <c r="BK354" s="250" t="s">
        <v>6</v>
      </c>
      <c r="BL354" s="250" t="s">
        <v>6</v>
      </c>
      <c r="BM354" s="250" t="s">
        <v>41</v>
      </c>
      <c r="BN354" s="250" t="s">
        <v>119</v>
      </c>
      <c r="BO354" s="250" t="s">
        <v>13</v>
      </c>
      <c r="BP354" s="250" t="s">
        <v>13</v>
      </c>
      <c r="BQ354" s="250" t="s">
        <v>167</v>
      </c>
      <c r="BR354" s="250" t="s">
        <v>119</v>
      </c>
      <c r="BS354" s="250" t="s">
        <v>41</v>
      </c>
      <c r="BT354" s="250" t="s">
        <v>119</v>
      </c>
      <c r="BU354" s="262" t="s">
        <v>6</v>
      </c>
      <c r="BV354" s="250" t="s">
        <v>6</v>
      </c>
      <c r="BW354" s="250" t="s">
        <v>6</v>
      </c>
      <c r="BX354" s="250" t="s">
        <v>6</v>
      </c>
      <c r="BY354" s="250" t="s">
        <v>6</v>
      </c>
      <c r="BZ354" s="250" t="s">
        <v>6</v>
      </c>
      <c r="CA354" s="244" t="s">
        <v>184</v>
      </c>
      <c r="CB354" s="244" t="s">
        <v>6</v>
      </c>
      <c r="CC354" s="244" t="s">
        <v>6</v>
      </c>
      <c r="CD354" s="244" t="s">
        <v>6</v>
      </c>
    </row>
    <row r="355" spans="1:82" s="244" customFormat="1" ht="46.5" x14ac:dyDescent="0.35">
      <c r="A355" s="259" t="s">
        <v>1886</v>
      </c>
      <c r="B355" s="259" t="s">
        <v>2880</v>
      </c>
      <c r="C355" s="259" t="s">
        <v>1567</v>
      </c>
      <c r="D355" s="259" t="s">
        <v>358</v>
      </c>
      <c r="E355" s="244" t="s">
        <v>304</v>
      </c>
      <c r="F355" s="244" t="s">
        <v>2674</v>
      </c>
      <c r="G355" s="244" t="s">
        <v>1894</v>
      </c>
      <c r="H355" s="244" t="s">
        <v>3329</v>
      </c>
      <c r="I355" s="244" t="str">
        <f>IF(H355="","",VLOOKUP(H355,'Cost Categories'!$A$1:$B$66,2,FALSE))</f>
        <v>Personnel</v>
      </c>
      <c r="J355" s="244" t="s">
        <v>3271</v>
      </c>
      <c r="K355" s="244" t="str">
        <f>IF(J355="","",VLOOKUP(J355,'Cost Categories'!$A$70:$B$85,2,FALSE))</f>
        <v>Personnel</v>
      </c>
      <c r="L355" s="244" t="s">
        <v>3417</v>
      </c>
      <c r="M355" s="244" t="str">
        <f>IF(L355="","",VLOOKUP(L355,'Cost Categories'!$A$112:$B$133,2,FALSE))</f>
        <v>Primary service delivery</v>
      </c>
      <c r="N355" s="244" t="s">
        <v>3368</v>
      </c>
      <c r="O355" s="245" t="s">
        <v>13</v>
      </c>
      <c r="P355" s="244" t="s">
        <v>3369</v>
      </c>
      <c r="Q355" s="253" t="s">
        <v>3372</v>
      </c>
      <c r="R355" s="253" t="s">
        <v>13</v>
      </c>
      <c r="S355" s="244" t="s">
        <v>517</v>
      </c>
      <c r="T355" s="244" t="s">
        <v>1539</v>
      </c>
      <c r="U355" s="244" t="s">
        <v>1087</v>
      </c>
      <c r="V355" s="244" t="s">
        <v>1309</v>
      </c>
      <c r="W355" s="244" t="s">
        <v>217</v>
      </c>
      <c r="X355" s="246">
        <v>0.23</v>
      </c>
      <c r="Y355" s="246" t="s">
        <v>6</v>
      </c>
      <c r="Z355" s="250" t="s">
        <v>6</v>
      </c>
      <c r="AA355" s="250" t="s">
        <v>6</v>
      </c>
      <c r="AB355" s="250" t="s">
        <v>6</v>
      </c>
      <c r="AC355" s="250" t="s">
        <v>6</v>
      </c>
      <c r="AD355" s="250" t="s">
        <v>6</v>
      </c>
      <c r="AE355" s="348">
        <v>73</v>
      </c>
      <c r="AF355" s="348" t="s">
        <v>523</v>
      </c>
      <c r="AG355" s="244" t="s">
        <v>6</v>
      </c>
      <c r="AI355" s="246">
        <v>1.6</v>
      </c>
      <c r="AJ355" s="247">
        <v>0.14666666666666667</v>
      </c>
      <c r="AK355" s="244" t="s">
        <v>525</v>
      </c>
      <c r="AL355" s="244" t="s">
        <v>6</v>
      </c>
      <c r="AM355" s="266" t="s">
        <v>6</v>
      </c>
      <c r="AN355" s="262" t="s">
        <v>6</v>
      </c>
      <c r="AO355" s="262" t="s">
        <v>6</v>
      </c>
      <c r="AP355" s="244" t="s">
        <v>1708</v>
      </c>
      <c r="AQ355" s="244" t="s">
        <v>184</v>
      </c>
      <c r="AR355" s="250" t="s">
        <v>6</v>
      </c>
      <c r="AS355" s="250" t="s">
        <v>6</v>
      </c>
      <c r="AT355" s="250" t="s">
        <v>184</v>
      </c>
      <c r="AU355" s="250" t="s">
        <v>184</v>
      </c>
      <c r="AV355" s="250" t="s">
        <v>1305</v>
      </c>
      <c r="AW355" s="250" t="s">
        <v>6</v>
      </c>
      <c r="AX355" s="250" t="s">
        <v>6</v>
      </c>
      <c r="AY355" s="250" t="s">
        <v>1783</v>
      </c>
      <c r="AZ355" s="250" t="s">
        <v>118</v>
      </c>
      <c r="BA355" s="250" t="s">
        <v>381</v>
      </c>
      <c r="BB355" s="250" t="s">
        <v>119</v>
      </c>
      <c r="BC355" s="250" t="s">
        <v>383</v>
      </c>
      <c r="BD355" s="250" t="s">
        <v>119</v>
      </c>
      <c r="BE355" s="250" t="s">
        <v>6</v>
      </c>
      <c r="BF355" s="250" t="s">
        <v>6</v>
      </c>
      <c r="BG355" s="250" t="s">
        <v>1565</v>
      </c>
      <c r="BH355" s="250" t="s">
        <v>118</v>
      </c>
      <c r="BI355" s="250" t="s">
        <v>6</v>
      </c>
      <c r="BJ355" s="250" t="s">
        <v>6</v>
      </c>
      <c r="BK355" s="250" t="s">
        <v>6</v>
      </c>
      <c r="BL355" s="250" t="s">
        <v>6</v>
      </c>
      <c r="BM355" s="250" t="s">
        <v>41</v>
      </c>
      <c r="BN355" s="250" t="s">
        <v>119</v>
      </c>
      <c r="BO355" s="250" t="s">
        <v>13</v>
      </c>
      <c r="BP355" s="250" t="s">
        <v>13</v>
      </c>
      <c r="BQ355" s="250" t="s">
        <v>167</v>
      </c>
      <c r="BR355" s="250" t="s">
        <v>119</v>
      </c>
      <c r="BS355" s="250" t="s">
        <v>41</v>
      </c>
      <c r="BT355" s="250" t="s">
        <v>119</v>
      </c>
      <c r="BU355" s="262" t="s">
        <v>6</v>
      </c>
      <c r="BV355" s="250" t="s">
        <v>6</v>
      </c>
      <c r="BW355" s="250" t="s">
        <v>6</v>
      </c>
      <c r="BX355" s="250" t="s">
        <v>6</v>
      </c>
      <c r="BY355" s="250" t="s">
        <v>6</v>
      </c>
      <c r="BZ355" s="250" t="s">
        <v>6</v>
      </c>
      <c r="CA355" s="244" t="s">
        <v>184</v>
      </c>
      <c r="CB355" s="244" t="s">
        <v>6</v>
      </c>
      <c r="CC355" s="244" t="s">
        <v>6</v>
      </c>
      <c r="CD355" s="244" t="s">
        <v>6</v>
      </c>
    </row>
    <row r="356" spans="1:82" s="244" customFormat="1" ht="46.5" x14ac:dyDescent="0.35">
      <c r="A356" s="259" t="s">
        <v>1886</v>
      </c>
      <c r="B356" s="259" t="s">
        <v>2880</v>
      </c>
      <c r="C356" s="259" t="s">
        <v>1571</v>
      </c>
      <c r="D356" s="259" t="s">
        <v>358</v>
      </c>
      <c r="E356" s="244" t="s">
        <v>304</v>
      </c>
      <c r="F356" s="244" t="s">
        <v>2674</v>
      </c>
      <c r="G356" s="244" t="s">
        <v>1895</v>
      </c>
      <c r="H356" s="244" t="s">
        <v>3329</v>
      </c>
      <c r="I356" s="244" t="str">
        <f>IF(H356="","",VLOOKUP(H356,'Cost Categories'!$A$1:$B$66,2,FALSE))</f>
        <v>Personnel</v>
      </c>
      <c r="J356" s="244" t="s">
        <v>3271</v>
      </c>
      <c r="K356" s="244" t="str">
        <f>IF(J356="","",VLOOKUP(J356,'Cost Categories'!$A$70:$B$85,2,FALSE))</f>
        <v>Personnel</v>
      </c>
      <c r="L356" s="244" t="s">
        <v>3417</v>
      </c>
      <c r="M356" s="244" t="str">
        <f>IF(L356="","",VLOOKUP(L356,'Cost Categories'!$A$112:$B$133,2,FALSE))</f>
        <v>Primary service delivery</v>
      </c>
      <c r="N356" s="244" t="s">
        <v>3368</v>
      </c>
      <c r="O356" s="245" t="s">
        <v>13</v>
      </c>
      <c r="P356" s="244" t="s">
        <v>3369</v>
      </c>
      <c r="Q356" s="253" t="s">
        <v>3372</v>
      </c>
      <c r="R356" s="253" t="s">
        <v>13</v>
      </c>
      <c r="S356" s="244" t="s">
        <v>517</v>
      </c>
      <c r="T356" s="244" t="s">
        <v>1539</v>
      </c>
      <c r="U356" s="244" t="s">
        <v>1087</v>
      </c>
      <c r="V356" s="244" t="s">
        <v>1309</v>
      </c>
      <c r="W356" s="244" t="s">
        <v>217</v>
      </c>
      <c r="X356" s="246">
        <v>0.41</v>
      </c>
      <c r="Y356" s="246" t="s">
        <v>6</v>
      </c>
      <c r="Z356" s="250" t="s">
        <v>6</v>
      </c>
      <c r="AA356" s="250" t="s">
        <v>6</v>
      </c>
      <c r="AB356" s="250" t="s">
        <v>6</v>
      </c>
      <c r="AC356" s="250" t="s">
        <v>6</v>
      </c>
      <c r="AD356" s="250" t="s">
        <v>6</v>
      </c>
      <c r="AE356" s="348">
        <v>73</v>
      </c>
      <c r="AF356" s="348" t="s">
        <v>523</v>
      </c>
      <c r="AG356" s="244" t="s">
        <v>6</v>
      </c>
      <c r="AI356" s="246">
        <v>1.6</v>
      </c>
      <c r="AJ356" s="247">
        <v>0.25666666666666665</v>
      </c>
      <c r="AK356" s="244" t="s">
        <v>525</v>
      </c>
      <c r="AL356" s="244" t="s">
        <v>6</v>
      </c>
      <c r="AM356" s="266" t="s">
        <v>6</v>
      </c>
      <c r="AN356" s="262" t="s">
        <v>6</v>
      </c>
      <c r="AO356" s="262" t="s">
        <v>6</v>
      </c>
      <c r="AP356" s="244" t="s">
        <v>1708</v>
      </c>
      <c r="AQ356" s="244" t="s">
        <v>184</v>
      </c>
      <c r="AR356" s="250" t="s">
        <v>6</v>
      </c>
      <c r="AS356" s="250" t="s">
        <v>6</v>
      </c>
      <c r="AT356" s="250" t="s">
        <v>184</v>
      </c>
      <c r="AU356" s="250" t="s">
        <v>184</v>
      </c>
      <c r="AV356" s="250" t="s">
        <v>1305</v>
      </c>
      <c r="AW356" s="250" t="s">
        <v>6</v>
      </c>
      <c r="AX356" s="250" t="s">
        <v>6</v>
      </c>
      <c r="AY356" s="250" t="s">
        <v>1783</v>
      </c>
      <c r="AZ356" s="250" t="s">
        <v>118</v>
      </c>
      <c r="BA356" s="250" t="s">
        <v>381</v>
      </c>
      <c r="BB356" s="250" t="s">
        <v>119</v>
      </c>
      <c r="BC356" s="250" t="s">
        <v>383</v>
      </c>
      <c r="BD356" s="250" t="s">
        <v>119</v>
      </c>
      <c r="BE356" s="250" t="s">
        <v>6</v>
      </c>
      <c r="BF356" s="250" t="s">
        <v>6</v>
      </c>
      <c r="BG356" s="250" t="s">
        <v>1565</v>
      </c>
      <c r="BH356" s="250" t="s">
        <v>118</v>
      </c>
      <c r="BI356" s="250" t="s">
        <v>6</v>
      </c>
      <c r="BJ356" s="250" t="s">
        <v>6</v>
      </c>
      <c r="BK356" s="250" t="s">
        <v>6</v>
      </c>
      <c r="BL356" s="250" t="s">
        <v>6</v>
      </c>
      <c r="BM356" s="250" t="s">
        <v>41</v>
      </c>
      <c r="BN356" s="250" t="s">
        <v>119</v>
      </c>
      <c r="BO356" s="250" t="s">
        <v>13</v>
      </c>
      <c r="BP356" s="250" t="s">
        <v>13</v>
      </c>
      <c r="BQ356" s="250" t="s">
        <v>167</v>
      </c>
      <c r="BR356" s="250" t="s">
        <v>119</v>
      </c>
      <c r="BS356" s="250" t="s">
        <v>41</v>
      </c>
      <c r="BT356" s="250" t="s">
        <v>119</v>
      </c>
      <c r="BU356" s="262" t="s">
        <v>6</v>
      </c>
      <c r="BV356" s="250" t="s">
        <v>6</v>
      </c>
      <c r="BW356" s="250" t="s">
        <v>6</v>
      </c>
      <c r="BX356" s="250" t="s">
        <v>6</v>
      </c>
      <c r="BY356" s="250" t="s">
        <v>6</v>
      </c>
      <c r="BZ356" s="250" t="s">
        <v>6</v>
      </c>
      <c r="CA356" s="244" t="s">
        <v>184</v>
      </c>
      <c r="CB356" s="244" t="s">
        <v>6</v>
      </c>
      <c r="CC356" s="244" t="s">
        <v>6</v>
      </c>
      <c r="CD356" s="244" t="s">
        <v>6</v>
      </c>
    </row>
    <row r="357" spans="1:82" s="244" customFormat="1" ht="31" x14ac:dyDescent="0.35">
      <c r="A357" s="259" t="s">
        <v>1886</v>
      </c>
      <c r="B357" s="259" t="s">
        <v>2880</v>
      </c>
      <c r="C357" s="259" t="s">
        <v>358</v>
      </c>
      <c r="D357" s="259" t="s">
        <v>1720</v>
      </c>
      <c r="E357" s="244" t="s">
        <v>304</v>
      </c>
      <c r="F357" s="244" t="s">
        <v>2674</v>
      </c>
      <c r="G357" s="244" t="s">
        <v>1896</v>
      </c>
      <c r="H357" s="244" t="s">
        <v>305</v>
      </c>
      <c r="I357" s="244" t="str">
        <f>IF(H357="","",VLOOKUP(H357,'Cost Categories'!$A$1:$B$66,2,FALSE))</f>
        <v>Recurring services</v>
      </c>
      <c r="J357" s="244" t="s">
        <v>3297</v>
      </c>
      <c r="K357" s="244" t="str">
        <f>IF(J357="","",VLOOKUP(J357,'Cost Categories'!$A$70:$B$85,2,FALSE))</f>
        <v>Mixed</v>
      </c>
      <c r="L357" s="244" t="s">
        <v>3317</v>
      </c>
      <c r="M357" s="244" t="str">
        <f>IF(L357="","",VLOOKUP(L357,'Cost Categories'!$A$112:$B$133,2,FALSE))</f>
        <v>Ancillary</v>
      </c>
      <c r="N357" s="244" t="s">
        <v>3368</v>
      </c>
      <c r="O357" s="245" t="s">
        <v>13</v>
      </c>
      <c r="P357" s="244" t="s">
        <v>3371</v>
      </c>
      <c r="Q357" s="253" t="s">
        <v>3372</v>
      </c>
      <c r="R357" s="253" t="s">
        <v>13</v>
      </c>
      <c r="S357" s="244" t="s">
        <v>111</v>
      </c>
      <c r="T357" s="244" t="s">
        <v>1539</v>
      </c>
      <c r="U357" s="244" t="s">
        <v>1087</v>
      </c>
      <c r="V357" s="244" t="s">
        <v>1309</v>
      </c>
      <c r="W357" s="244" t="s">
        <v>217</v>
      </c>
      <c r="X357" s="246">
        <v>1.37</v>
      </c>
      <c r="Y357" s="246" t="s">
        <v>6</v>
      </c>
      <c r="Z357" s="250" t="s">
        <v>6</v>
      </c>
      <c r="AA357" s="250" t="s">
        <v>6</v>
      </c>
      <c r="AB357" s="250" t="s">
        <v>6</v>
      </c>
      <c r="AC357" s="250" t="s">
        <v>6</v>
      </c>
      <c r="AD357" s="250" t="s">
        <v>6</v>
      </c>
      <c r="AE357" s="348">
        <v>73</v>
      </c>
      <c r="AF357" s="348" t="s">
        <v>523</v>
      </c>
      <c r="AG357" s="244" t="s">
        <v>6</v>
      </c>
      <c r="AI357" s="246">
        <v>25</v>
      </c>
      <c r="AJ357" s="247">
        <v>5.4794520547945202E-2</v>
      </c>
      <c r="AK357" s="244" t="s">
        <v>1897</v>
      </c>
      <c r="AL357" s="244" t="s">
        <v>6</v>
      </c>
      <c r="AM357" s="266" t="s">
        <v>6</v>
      </c>
      <c r="AN357" s="262" t="s">
        <v>6</v>
      </c>
      <c r="AO357" s="262" t="s">
        <v>6</v>
      </c>
      <c r="AP357" s="244" t="s">
        <v>1728</v>
      </c>
      <c r="AQ357" s="244" t="s">
        <v>184</v>
      </c>
      <c r="AR357" s="250" t="s">
        <v>6</v>
      </c>
      <c r="AS357" s="250" t="s">
        <v>6</v>
      </c>
      <c r="AT357" s="250" t="s">
        <v>184</v>
      </c>
      <c r="AU357" s="250" t="s">
        <v>184</v>
      </c>
      <c r="AV357" s="250" t="s">
        <v>1305</v>
      </c>
      <c r="AW357" s="250" t="s">
        <v>6</v>
      </c>
      <c r="AX357" s="250" t="s">
        <v>6</v>
      </c>
      <c r="AY357" s="250" t="s">
        <v>1898</v>
      </c>
      <c r="AZ357" s="250" t="s">
        <v>118</v>
      </c>
      <c r="BA357" s="250" t="s">
        <v>381</v>
      </c>
      <c r="BB357" s="250" t="s">
        <v>119</v>
      </c>
      <c r="BC357" s="250" t="s">
        <v>383</v>
      </c>
      <c r="BD357" s="250" t="s">
        <v>119</v>
      </c>
      <c r="BE357" s="250" t="s">
        <v>6</v>
      </c>
      <c r="BF357" s="250" t="s">
        <v>6</v>
      </c>
      <c r="BG357" s="250" t="s">
        <v>1565</v>
      </c>
      <c r="BH357" s="250" t="s">
        <v>118</v>
      </c>
      <c r="BI357" s="250" t="s">
        <v>6</v>
      </c>
      <c r="BJ357" s="250" t="s">
        <v>6</v>
      </c>
      <c r="BK357" s="250" t="s">
        <v>6</v>
      </c>
      <c r="BL357" s="250" t="s">
        <v>6</v>
      </c>
      <c r="BM357" s="250" t="s">
        <v>41</v>
      </c>
      <c r="BN357" s="250" t="s">
        <v>119</v>
      </c>
      <c r="BO357" s="250" t="s">
        <v>13</v>
      </c>
      <c r="BP357" s="250" t="s">
        <v>13</v>
      </c>
      <c r="BQ357" s="250" t="s">
        <v>167</v>
      </c>
      <c r="BR357" s="250" t="s">
        <v>119</v>
      </c>
      <c r="BS357" s="250" t="s">
        <v>41</v>
      </c>
      <c r="BT357" s="250" t="s">
        <v>119</v>
      </c>
      <c r="BU357" s="262" t="s">
        <v>6</v>
      </c>
      <c r="BV357" s="250" t="s">
        <v>6</v>
      </c>
      <c r="BW357" s="250" t="s">
        <v>6</v>
      </c>
      <c r="BX357" s="250" t="s">
        <v>6</v>
      </c>
      <c r="BY357" s="250" t="s">
        <v>6</v>
      </c>
      <c r="BZ357" s="250" t="s">
        <v>6</v>
      </c>
      <c r="CA357" s="244" t="s">
        <v>184</v>
      </c>
      <c r="CB357" s="244" t="s">
        <v>6</v>
      </c>
      <c r="CC357" s="244" t="s">
        <v>6</v>
      </c>
      <c r="CD357" s="244" t="s">
        <v>6</v>
      </c>
    </row>
    <row r="358" spans="1:82" s="244" customFormat="1" ht="27" customHeight="1" x14ac:dyDescent="0.35">
      <c r="A358" s="259" t="s">
        <v>1886</v>
      </c>
      <c r="B358" s="259" t="s">
        <v>2880</v>
      </c>
      <c r="C358" s="259" t="s">
        <v>1562</v>
      </c>
      <c r="D358" s="259" t="s">
        <v>1720</v>
      </c>
      <c r="E358" s="244" t="s">
        <v>304</v>
      </c>
      <c r="F358" s="244" t="s">
        <v>2674</v>
      </c>
      <c r="G358" s="244" t="s">
        <v>1899</v>
      </c>
      <c r="H358" s="244" t="s">
        <v>305</v>
      </c>
      <c r="I358" s="244" t="str">
        <f>IF(H358="","",VLOOKUP(H358,'Cost Categories'!$A$1:$B$66,2,FALSE))</f>
        <v>Recurring services</v>
      </c>
      <c r="J358" s="244" t="s">
        <v>3297</v>
      </c>
      <c r="K358" s="244" t="str">
        <f>IF(J358="","",VLOOKUP(J358,'Cost Categories'!$A$70:$B$85,2,FALSE))</f>
        <v>Mixed</v>
      </c>
      <c r="L358" s="244" t="s">
        <v>3317</v>
      </c>
      <c r="M358" s="244" t="str">
        <f>IF(L358="","",VLOOKUP(L358,'Cost Categories'!$A$112:$B$133,2,FALSE))</f>
        <v>Ancillary</v>
      </c>
      <c r="N358" s="244" t="s">
        <v>3368</v>
      </c>
      <c r="O358" s="245" t="s">
        <v>13</v>
      </c>
      <c r="P358" s="244" t="s">
        <v>3371</v>
      </c>
      <c r="Q358" s="253" t="s">
        <v>3372</v>
      </c>
      <c r="R358" s="253" t="s">
        <v>13</v>
      </c>
      <c r="S358" s="244" t="s">
        <v>111</v>
      </c>
      <c r="T358" s="244" t="s">
        <v>1539</v>
      </c>
      <c r="U358" s="244" t="s">
        <v>1087</v>
      </c>
      <c r="V358" s="244" t="s">
        <v>1309</v>
      </c>
      <c r="W358" s="244" t="s">
        <v>217</v>
      </c>
      <c r="X358" s="246">
        <v>0.08</v>
      </c>
      <c r="Y358" s="246" t="s">
        <v>6</v>
      </c>
      <c r="Z358" s="250" t="s">
        <v>6</v>
      </c>
      <c r="AA358" s="250" t="s">
        <v>6</v>
      </c>
      <c r="AB358" s="250" t="s">
        <v>6</v>
      </c>
      <c r="AC358" s="250" t="s">
        <v>6</v>
      </c>
      <c r="AD358" s="250" t="s">
        <v>6</v>
      </c>
      <c r="AE358" s="348">
        <v>73</v>
      </c>
      <c r="AF358" s="348" t="s">
        <v>523</v>
      </c>
      <c r="AG358" s="244" t="s">
        <v>6</v>
      </c>
      <c r="AI358" s="246">
        <v>3</v>
      </c>
      <c r="AJ358" s="247">
        <v>2.7397260273972601E-2</v>
      </c>
      <c r="AK358" s="244" t="s">
        <v>1897</v>
      </c>
      <c r="AL358" s="244" t="s">
        <v>6</v>
      </c>
      <c r="AM358" s="266" t="s">
        <v>6</v>
      </c>
      <c r="AN358" s="262" t="s">
        <v>6</v>
      </c>
      <c r="AO358" s="262" t="s">
        <v>6</v>
      </c>
      <c r="AP358" s="244" t="s">
        <v>1728</v>
      </c>
      <c r="AQ358" s="244" t="s">
        <v>184</v>
      </c>
      <c r="AR358" s="250" t="s">
        <v>6</v>
      </c>
      <c r="AS358" s="250" t="s">
        <v>6</v>
      </c>
      <c r="AT358" s="250" t="s">
        <v>184</v>
      </c>
      <c r="AU358" s="250" t="s">
        <v>184</v>
      </c>
      <c r="AV358" s="250" t="s">
        <v>1305</v>
      </c>
      <c r="AW358" s="250" t="s">
        <v>6</v>
      </c>
      <c r="AX358" s="250" t="s">
        <v>6</v>
      </c>
      <c r="AY358" s="250" t="s">
        <v>1898</v>
      </c>
      <c r="AZ358" s="250" t="s">
        <v>118</v>
      </c>
      <c r="BA358" s="250" t="s">
        <v>381</v>
      </c>
      <c r="BB358" s="250" t="s">
        <v>119</v>
      </c>
      <c r="BC358" s="250" t="s">
        <v>383</v>
      </c>
      <c r="BD358" s="250" t="s">
        <v>119</v>
      </c>
      <c r="BE358" s="250" t="s">
        <v>6</v>
      </c>
      <c r="BF358" s="250" t="s">
        <v>6</v>
      </c>
      <c r="BG358" s="250" t="s">
        <v>1565</v>
      </c>
      <c r="BH358" s="250" t="s">
        <v>118</v>
      </c>
      <c r="BI358" s="250" t="s">
        <v>6</v>
      </c>
      <c r="BJ358" s="250" t="s">
        <v>6</v>
      </c>
      <c r="BK358" s="250" t="s">
        <v>6</v>
      </c>
      <c r="BL358" s="250" t="s">
        <v>6</v>
      </c>
      <c r="BM358" s="250" t="s">
        <v>41</v>
      </c>
      <c r="BN358" s="250" t="s">
        <v>119</v>
      </c>
      <c r="BO358" s="250" t="s">
        <v>13</v>
      </c>
      <c r="BP358" s="250" t="s">
        <v>13</v>
      </c>
      <c r="BQ358" s="250" t="s">
        <v>167</v>
      </c>
      <c r="BR358" s="250" t="s">
        <v>119</v>
      </c>
      <c r="BS358" s="250" t="s">
        <v>41</v>
      </c>
      <c r="BT358" s="250" t="s">
        <v>119</v>
      </c>
      <c r="BU358" s="262" t="s">
        <v>6</v>
      </c>
      <c r="BV358" s="250" t="s">
        <v>6</v>
      </c>
      <c r="BW358" s="250" t="s">
        <v>6</v>
      </c>
      <c r="BX358" s="250" t="s">
        <v>6</v>
      </c>
      <c r="BY358" s="250" t="s">
        <v>6</v>
      </c>
      <c r="BZ358" s="250" t="s">
        <v>6</v>
      </c>
      <c r="CA358" s="244" t="s">
        <v>184</v>
      </c>
      <c r="CB358" s="244" t="s">
        <v>6</v>
      </c>
      <c r="CC358" s="244" t="s">
        <v>6</v>
      </c>
      <c r="CD358" s="244" t="s">
        <v>6</v>
      </c>
    </row>
    <row r="359" spans="1:82" s="244" customFormat="1" ht="31.5" customHeight="1" x14ac:dyDescent="0.35">
      <c r="A359" s="259" t="s">
        <v>1886</v>
      </c>
      <c r="B359" s="259" t="s">
        <v>2880</v>
      </c>
      <c r="C359" s="259" t="s">
        <v>1718</v>
      </c>
      <c r="D359" s="259" t="s">
        <v>1720</v>
      </c>
      <c r="E359" s="244" t="s">
        <v>304</v>
      </c>
      <c r="F359" s="244" t="s">
        <v>2674</v>
      </c>
      <c r="G359" s="244" t="s">
        <v>1900</v>
      </c>
      <c r="H359" s="244" t="s">
        <v>305</v>
      </c>
      <c r="I359" s="244" t="str">
        <f>IF(H359="","",VLOOKUP(H359,'Cost Categories'!$A$1:$B$66,2,FALSE))</f>
        <v>Recurring services</v>
      </c>
      <c r="J359" s="244" t="s">
        <v>3297</v>
      </c>
      <c r="K359" s="244" t="str">
        <f>IF(J359="","",VLOOKUP(J359,'Cost Categories'!$A$70:$B$85,2,FALSE))</f>
        <v>Mixed</v>
      </c>
      <c r="L359" s="244" t="s">
        <v>3317</v>
      </c>
      <c r="M359" s="244" t="str">
        <f>IF(L359="","",VLOOKUP(L359,'Cost Categories'!$A$112:$B$133,2,FALSE))</f>
        <v>Ancillary</v>
      </c>
      <c r="N359" s="244" t="s">
        <v>3368</v>
      </c>
      <c r="O359" s="245" t="s">
        <v>13</v>
      </c>
      <c r="P359" s="244" t="s">
        <v>3371</v>
      </c>
      <c r="Q359" s="253" t="s">
        <v>3372</v>
      </c>
      <c r="R359" s="253" t="s">
        <v>13</v>
      </c>
      <c r="S359" s="244" t="s">
        <v>111</v>
      </c>
      <c r="T359" s="244" t="s">
        <v>1539</v>
      </c>
      <c r="U359" s="244" t="s">
        <v>1087</v>
      </c>
      <c r="V359" s="244" t="s">
        <v>1309</v>
      </c>
      <c r="W359" s="244" t="s">
        <v>217</v>
      </c>
      <c r="X359" s="246">
        <v>0.04</v>
      </c>
      <c r="Y359" s="246" t="s">
        <v>6</v>
      </c>
      <c r="Z359" s="250" t="s">
        <v>6</v>
      </c>
      <c r="AA359" s="250" t="s">
        <v>6</v>
      </c>
      <c r="AB359" s="250" t="s">
        <v>6</v>
      </c>
      <c r="AC359" s="250" t="s">
        <v>6</v>
      </c>
      <c r="AD359" s="250" t="s">
        <v>6</v>
      </c>
      <c r="AE359" s="348">
        <v>73</v>
      </c>
      <c r="AF359" s="348" t="s">
        <v>523</v>
      </c>
      <c r="AG359" s="244" t="s">
        <v>6</v>
      </c>
      <c r="AI359" s="246">
        <v>3</v>
      </c>
      <c r="AJ359" s="247">
        <v>1.3698630136986301E-2</v>
      </c>
      <c r="AK359" s="244" t="s">
        <v>1897</v>
      </c>
      <c r="AL359" s="244" t="s">
        <v>6</v>
      </c>
      <c r="AM359" s="266" t="s">
        <v>6</v>
      </c>
      <c r="AN359" s="262" t="s">
        <v>6</v>
      </c>
      <c r="AO359" s="262" t="s">
        <v>6</v>
      </c>
      <c r="AP359" s="244" t="s">
        <v>1728</v>
      </c>
      <c r="AQ359" s="244" t="s">
        <v>184</v>
      </c>
      <c r="AR359" s="250" t="s">
        <v>6</v>
      </c>
      <c r="AS359" s="250" t="s">
        <v>6</v>
      </c>
      <c r="AT359" s="250" t="s">
        <v>184</v>
      </c>
      <c r="AU359" s="250" t="s">
        <v>184</v>
      </c>
      <c r="AV359" s="250" t="s">
        <v>1305</v>
      </c>
      <c r="AW359" s="250" t="s">
        <v>6</v>
      </c>
      <c r="AX359" s="250" t="s">
        <v>6</v>
      </c>
      <c r="AY359" s="250" t="s">
        <v>1898</v>
      </c>
      <c r="AZ359" s="250" t="s">
        <v>118</v>
      </c>
      <c r="BA359" s="250" t="s">
        <v>381</v>
      </c>
      <c r="BB359" s="250" t="s">
        <v>119</v>
      </c>
      <c r="BC359" s="250" t="s">
        <v>383</v>
      </c>
      <c r="BD359" s="250" t="s">
        <v>119</v>
      </c>
      <c r="BE359" s="250" t="s">
        <v>6</v>
      </c>
      <c r="BF359" s="250" t="s">
        <v>6</v>
      </c>
      <c r="BG359" s="250" t="s">
        <v>1565</v>
      </c>
      <c r="BH359" s="250" t="s">
        <v>118</v>
      </c>
      <c r="BI359" s="250" t="s">
        <v>6</v>
      </c>
      <c r="BJ359" s="250" t="s">
        <v>6</v>
      </c>
      <c r="BK359" s="250" t="s">
        <v>6</v>
      </c>
      <c r="BL359" s="250" t="s">
        <v>6</v>
      </c>
      <c r="BM359" s="250" t="s">
        <v>41</v>
      </c>
      <c r="BN359" s="250" t="s">
        <v>119</v>
      </c>
      <c r="BO359" s="250" t="s">
        <v>13</v>
      </c>
      <c r="BP359" s="250" t="s">
        <v>13</v>
      </c>
      <c r="BQ359" s="250" t="s">
        <v>167</v>
      </c>
      <c r="BR359" s="250" t="s">
        <v>119</v>
      </c>
      <c r="BS359" s="250" t="s">
        <v>41</v>
      </c>
      <c r="BT359" s="250" t="s">
        <v>119</v>
      </c>
      <c r="BU359" s="262" t="s">
        <v>6</v>
      </c>
      <c r="BV359" s="250" t="s">
        <v>6</v>
      </c>
      <c r="BW359" s="250" t="s">
        <v>6</v>
      </c>
      <c r="BX359" s="250" t="s">
        <v>6</v>
      </c>
      <c r="BY359" s="250" t="s">
        <v>6</v>
      </c>
      <c r="BZ359" s="250" t="s">
        <v>6</v>
      </c>
      <c r="CA359" s="244" t="s">
        <v>184</v>
      </c>
      <c r="CB359" s="244" t="s">
        <v>6</v>
      </c>
      <c r="CC359" s="244" t="s">
        <v>6</v>
      </c>
      <c r="CD359" s="244" t="s">
        <v>6</v>
      </c>
    </row>
    <row r="360" spans="1:82" s="244" customFormat="1" ht="28.25" customHeight="1" x14ac:dyDescent="0.35">
      <c r="A360" s="259" t="s">
        <v>1886</v>
      </c>
      <c r="B360" s="259" t="s">
        <v>2880</v>
      </c>
      <c r="C360" s="259" t="s">
        <v>1722</v>
      </c>
      <c r="D360" s="259" t="s">
        <v>1726</v>
      </c>
      <c r="E360" s="244" t="s">
        <v>304</v>
      </c>
      <c r="F360" s="244" t="s">
        <v>2674</v>
      </c>
      <c r="G360" s="244" t="s">
        <v>2860</v>
      </c>
      <c r="H360" s="244" t="s">
        <v>2083</v>
      </c>
      <c r="I360" s="244" t="str">
        <f>IF(H360="","",VLOOKUP(H360,'Cost Categories'!$A$1:$B$66,2,FALSE))</f>
        <v>Recurring services</v>
      </c>
      <c r="J360" s="244" t="s">
        <v>3297</v>
      </c>
      <c r="K360" s="244" t="str">
        <f>IF(J360="","",VLOOKUP(J360,'Cost Categories'!$A$70:$B$85,2,FALSE))</f>
        <v>Mixed</v>
      </c>
      <c r="L360" s="244" t="s">
        <v>2083</v>
      </c>
      <c r="M360" s="244" t="str">
        <f>IF(L360="","",VLOOKUP(L360,'Cost Categories'!$A$112:$B$133,2,FALSE))</f>
        <v>Ancillary</v>
      </c>
      <c r="N360" s="244" t="s">
        <v>3368</v>
      </c>
      <c r="O360" s="245" t="s">
        <v>13</v>
      </c>
      <c r="P360" s="244" t="s">
        <v>3369</v>
      </c>
      <c r="Q360" s="253" t="s">
        <v>3372</v>
      </c>
      <c r="R360" s="253" t="s">
        <v>13</v>
      </c>
      <c r="S360" s="244" t="s">
        <v>517</v>
      </c>
      <c r="T360" s="244" t="s">
        <v>1539</v>
      </c>
      <c r="U360" s="244" t="s">
        <v>1087</v>
      </c>
      <c r="V360" s="244" t="s">
        <v>1309</v>
      </c>
      <c r="W360" s="244" t="s">
        <v>217</v>
      </c>
      <c r="X360" s="246">
        <v>3.5</v>
      </c>
      <c r="Y360" s="246" t="s">
        <v>6</v>
      </c>
      <c r="Z360" s="250" t="s">
        <v>6</v>
      </c>
      <c r="AA360" s="250" t="s">
        <v>6</v>
      </c>
      <c r="AB360" s="250" t="s">
        <v>6</v>
      </c>
      <c r="AC360" s="250" t="s">
        <v>6</v>
      </c>
      <c r="AD360" s="250" t="s">
        <v>6</v>
      </c>
      <c r="AE360" s="348">
        <v>144</v>
      </c>
      <c r="AF360" s="348" t="s">
        <v>523</v>
      </c>
      <c r="AG360" s="244" t="s">
        <v>6</v>
      </c>
      <c r="AI360" s="246" t="s">
        <v>13</v>
      </c>
      <c r="AJ360" s="247" t="s">
        <v>13</v>
      </c>
      <c r="AK360" s="244" t="s">
        <v>13</v>
      </c>
      <c r="AL360" s="244" t="s">
        <v>6</v>
      </c>
      <c r="AM360" s="266" t="s">
        <v>6</v>
      </c>
      <c r="AN360" s="262" t="s">
        <v>6</v>
      </c>
      <c r="AO360" s="262" t="s">
        <v>6</v>
      </c>
      <c r="AP360" s="244" t="s">
        <v>2862</v>
      </c>
      <c r="AQ360" s="244" t="s">
        <v>184</v>
      </c>
      <c r="AR360" s="250" t="s">
        <v>6</v>
      </c>
      <c r="AS360" s="250" t="s">
        <v>6</v>
      </c>
      <c r="AT360" s="250" t="s">
        <v>184</v>
      </c>
      <c r="AU360" s="250" t="s">
        <v>184</v>
      </c>
      <c r="AV360" s="250" t="s">
        <v>1315</v>
      </c>
      <c r="AW360" s="250" t="s">
        <v>2863</v>
      </c>
      <c r="AX360" s="250" t="s">
        <v>118</v>
      </c>
      <c r="AY360" s="250" t="s">
        <v>13</v>
      </c>
      <c r="AZ360" s="250" t="s">
        <v>13</v>
      </c>
      <c r="BA360" s="250" t="s">
        <v>13</v>
      </c>
      <c r="BB360" s="250" t="s">
        <v>13</v>
      </c>
      <c r="BC360" s="250" t="s">
        <v>13</v>
      </c>
      <c r="BD360" s="250" t="s">
        <v>13</v>
      </c>
      <c r="BE360" s="250" t="s">
        <v>13</v>
      </c>
      <c r="BF360" s="250" t="s">
        <v>13</v>
      </c>
      <c r="BG360" s="250" t="s">
        <v>13</v>
      </c>
      <c r="BH360" s="250" t="s">
        <v>13</v>
      </c>
      <c r="BI360" s="250" t="s">
        <v>6</v>
      </c>
      <c r="BJ360" s="250" t="s">
        <v>6</v>
      </c>
      <c r="BK360" s="250" t="s">
        <v>6</v>
      </c>
      <c r="BL360" s="250" t="s">
        <v>6</v>
      </c>
      <c r="BM360" s="250" t="s">
        <v>41</v>
      </c>
      <c r="BN360" s="250" t="s">
        <v>119</v>
      </c>
      <c r="BO360" s="250" t="s">
        <v>13</v>
      </c>
      <c r="BP360" s="250" t="s">
        <v>13</v>
      </c>
      <c r="BQ360" s="250" t="s">
        <v>167</v>
      </c>
      <c r="BR360" s="250" t="s">
        <v>119</v>
      </c>
      <c r="BS360" s="250" t="s">
        <v>41</v>
      </c>
      <c r="BT360" s="250" t="s">
        <v>119</v>
      </c>
      <c r="BU360" s="262" t="s">
        <v>6</v>
      </c>
      <c r="BV360" s="250" t="s">
        <v>6</v>
      </c>
      <c r="BW360" s="250" t="s">
        <v>6</v>
      </c>
      <c r="BX360" s="250" t="s">
        <v>6</v>
      </c>
      <c r="BY360" s="250" t="s">
        <v>6</v>
      </c>
      <c r="BZ360" s="250" t="s">
        <v>6</v>
      </c>
      <c r="CA360" s="244" t="s">
        <v>184</v>
      </c>
      <c r="CB360" s="244" t="s">
        <v>6</v>
      </c>
      <c r="CC360" s="244" t="s">
        <v>6</v>
      </c>
      <c r="CD360" s="244" t="s">
        <v>6</v>
      </c>
    </row>
    <row r="361" spans="1:82" s="244" customFormat="1" ht="28.25" customHeight="1" x14ac:dyDescent="0.35">
      <c r="A361" s="259" t="s">
        <v>1886</v>
      </c>
      <c r="B361" s="259" t="s">
        <v>2880</v>
      </c>
      <c r="C361" s="259" t="s">
        <v>1724</v>
      </c>
      <c r="D361" s="259" t="s">
        <v>1726</v>
      </c>
      <c r="E361" s="244" t="s">
        <v>304</v>
      </c>
      <c r="F361" s="244" t="s">
        <v>2674</v>
      </c>
      <c r="G361" s="244" t="s">
        <v>1735</v>
      </c>
      <c r="H361" s="244" t="s">
        <v>1735</v>
      </c>
      <c r="I361" s="244" t="str">
        <f>IF(H361="","",VLOOKUP(H361,'Cost Categories'!$A$1:$B$66,2,FALSE))</f>
        <v>Recurring services</v>
      </c>
      <c r="J361" s="244" t="s">
        <v>3297</v>
      </c>
      <c r="K361" s="244" t="str">
        <f>IF(J361="","",VLOOKUP(J361,'Cost Categories'!$A$70:$B$85,2,FALSE))</f>
        <v>Mixed</v>
      </c>
      <c r="L361" s="244" t="s">
        <v>3421</v>
      </c>
      <c r="M361" s="244" t="str">
        <f>IF(L361="","",VLOOKUP(L361,'Cost Categories'!$A$112:$B$133,2,FALSE))</f>
        <v>Secondary service delivery</v>
      </c>
      <c r="N361" s="244" t="s">
        <v>3368</v>
      </c>
      <c r="O361" s="245" t="s">
        <v>13</v>
      </c>
      <c r="P361" s="244" t="s">
        <v>3371</v>
      </c>
      <c r="Q361" s="253" t="s">
        <v>3372</v>
      </c>
      <c r="R361" s="253" t="s">
        <v>13</v>
      </c>
      <c r="S361" s="244" t="s">
        <v>111</v>
      </c>
      <c r="T361" s="244" t="s">
        <v>1539</v>
      </c>
      <c r="U361" s="244" t="s">
        <v>1087</v>
      </c>
      <c r="V361" s="244" t="s">
        <v>1309</v>
      </c>
      <c r="W361" s="244" t="s">
        <v>217</v>
      </c>
      <c r="X361" s="246">
        <v>9.1999999999999993</v>
      </c>
      <c r="Y361" s="246" t="s">
        <v>6</v>
      </c>
      <c r="Z361" s="250" t="s">
        <v>6</v>
      </c>
      <c r="AA361" s="250" t="s">
        <v>6</v>
      </c>
      <c r="AB361" s="250" t="s">
        <v>6</v>
      </c>
      <c r="AC361" s="250" t="s">
        <v>6</v>
      </c>
      <c r="AD361" s="250" t="s">
        <v>6</v>
      </c>
      <c r="AE361" s="348">
        <v>144</v>
      </c>
      <c r="AF361" s="348" t="s">
        <v>523</v>
      </c>
      <c r="AG361" s="244" t="s">
        <v>6</v>
      </c>
      <c r="AI361" s="246" t="s">
        <v>13</v>
      </c>
      <c r="AJ361" s="247" t="s">
        <v>13</v>
      </c>
      <c r="AK361" s="244" t="s">
        <v>13</v>
      </c>
      <c r="AL361" s="244" t="s">
        <v>6</v>
      </c>
      <c r="AM361" s="266" t="s">
        <v>6</v>
      </c>
      <c r="AN361" s="262" t="s">
        <v>6</v>
      </c>
      <c r="AO361" s="262" t="s">
        <v>6</v>
      </c>
      <c r="AP361" s="244" t="s">
        <v>2862</v>
      </c>
      <c r="AQ361" s="244" t="s">
        <v>184</v>
      </c>
      <c r="AR361" s="250" t="s">
        <v>6</v>
      </c>
      <c r="AS361" s="250" t="s">
        <v>6</v>
      </c>
      <c r="AT361" s="250" t="s">
        <v>184</v>
      </c>
      <c r="AU361" s="250" t="s">
        <v>184</v>
      </c>
      <c r="AV361" s="250" t="s">
        <v>1315</v>
      </c>
      <c r="AW361" s="250" t="s">
        <v>2863</v>
      </c>
      <c r="AX361" s="250" t="s">
        <v>118</v>
      </c>
      <c r="AY361" s="250" t="s">
        <v>13</v>
      </c>
      <c r="AZ361" s="250" t="s">
        <v>13</v>
      </c>
      <c r="BA361" s="250" t="s">
        <v>13</v>
      </c>
      <c r="BB361" s="250" t="s">
        <v>13</v>
      </c>
      <c r="BC361" s="250" t="s">
        <v>13</v>
      </c>
      <c r="BD361" s="250" t="s">
        <v>13</v>
      </c>
      <c r="BE361" s="250" t="s">
        <v>13</v>
      </c>
      <c r="BF361" s="250" t="s">
        <v>13</v>
      </c>
      <c r="BG361" s="250" t="s">
        <v>13</v>
      </c>
      <c r="BH361" s="250" t="s">
        <v>13</v>
      </c>
      <c r="BI361" s="250" t="s">
        <v>6</v>
      </c>
      <c r="BJ361" s="250" t="s">
        <v>6</v>
      </c>
      <c r="BK361" s="250" t="s">
        <v>6</v>
      </c>
      <c r="BL361" s="250" t="s">
        <v>6</v>
      </c>
      <c r="BM361" s="250" t="s">
        <v>41</v>
      </c>
      <c r="BN361" s="250" t="s">
        <v>119</v>
      </c>
      <c r="BO361" s="250" t="s">
        <v>13</v>
      </c>
      <c r="BP361" s="250" t="s">
        <v>13</v>
      </c>
      <c r="BQ361" s="250" t="s">
        <v>167</v>
      </c>
      <c r="BR361" s="250" t="s">
        <v>119</v>
      </c>
      <c r="BS361" s="250" t="s">
        <v>41</v>
      </c>
      <c r="BT361" s="250" t="s">
        <v>119</v>
      </c>
      <c r="BU361" s="262" t="s">
        <v>6</v>
      </c>
      <c r="BV361" s="250" t="s">
        <v>6</v>
      </c>
      <c r="BW361" s="250" t="s">
        <v>6</v>
      </c>
      <c r="BX361" s="250" t="s">
        <v>6</v>
      </c>
      <c r="BY361" s="250" t="s">
        <v>6</v>
      </c>
      <c r="BZ361" s="250" t="s">
        <v>6</v>
      </c>
      <c r="CA361" s="244" t="s">
        <v>184</v>
      </c>
      <c r="CB361" s="244" t="s">
        <v>6</v>
      </c>
      <c r="CC361" s="244" t="s">
        <v>6</v>
      </c>
      <c r="CD361" s="244" t="s">
        <v>6</v>
      </c>
    </row>
    <row r="362" spans="1:82" s="244" customFormat="1" ht="30.25" customHeight="1" x14ac:dyDescent="0.35">
      <c r="A362" s="259" t="s">
        <v>1886</v>
      </c>
      <c r="B362" s="259" t="s">
        <v>2880</v>
      </c>
      <c r="C362" s="259" t="s">
        <v>1726</v>
      </c>
      <c r="D362" s="259" t="s">
        <v>1579</v>
      </c>
      <c r="E362" s="244" t="s">
        <v>304</v>
      </c>
      <c r="F362" s="244" t="s">
        <v>2674</v>
      </c>
      <c r="G362" s="244" t="s">
        <v>2864</v>
      </c>
      <c r="H362" s="244" t="s">
        <v>1879</v>
      </c>
      <c r="I362" s="244" t="str">
        <f>IF(H362="","",VLOOKUP(H362,'Cost Categories'!$A$1:$B$66,2,FALSE))</f>
        <v>Total</v>
      </c>
      <c r="J362" s="244" t="s">
        <v>3297</v>
      </c>
      <c r="K362" s="244" t="str">
        <f>IF(J362="","",VLOOKUP(J362,'Cost Categories'!$A$70:$B$85,2,FALSE))</f>
        <v>Mixed</v>
      </c>
      <c r="L362" s="244" t="s">
        <v>3297</v>
      </c>
      <c r="M362" s="244" t="str">
        <f>IF(L362="","",VLOOKUP(L362,'Cost Categories'!$A$112:$B$133,2,FALSE))</f>
        <v>Mixed</v>
      </c>
      <c r="N362" s="244" t="s">
        <v>3368</v>
      </c>
      <c r="O362" s="245" t="s">
        <v>13</v>
      </c>
      <c r="P362" s="244" t="s">
        <v>3416</v>
      </c>
      <c r="Q362" s="253" t="s">
        <v>3372</v>
      </c>
      <c r="R362" s="253" t="s">
        <v>13</v>
      </c>
      <c r="S362" s="244" t="s">
        <v>111</v>
      </c>
      <c r="T362" s="244" t="s">
        <v>1539</v>
      </c>
      <c r="U362" s="244" t="s">
        <v>1087</v>
      </c>
      <c r="V362" s="244" t="s">
        <v>1309</v>
      </c>
      <c r="W362" s="244" t="s">
        <v>217</v>
      </c>
      <c r="X362" s="246">
        <v>53.5</v>
      </c>
      <c r="Y362" s="246" t="s">
        <v>6</v>
      </c>
      <c r="Z362" s="250" t="s">
        <v>6</v>
      </c>
      <c r="AA362" s="250" t="s">
        <v>6</v>
      </c>
      <c r="AB362" s="250" t="s">
        <v>6</v>
      </c>
      <c r="AC362" s="250" t="s">
        <v>6</v>
      </c>
      <c r="AD362" s="250" t="s">
        <v>6</v>
      </c>
      <c r="AE362" s="348">
        <v>144</v>
      </c>
      <c r="AF362" s="348" t="s">
        <v>523</v>
      </c>
      <c r="AG362" s="244" t="s">
        <v>6</v>
      </c>
      <c r="AI362" s="246" t="s">
        <v>13</v>
      </c>
      <c r="AJ362" s="247" t="s">
        <v>13</v>
      </c>
      <c r="AK362" s="244" t="s">
        <v>13</v>
      </c>
      <c r="AL362" s="244" t="s">
        <v>6</v>
      </c>
      <c r="AM362" s="266" t="s">
        <v>6</v>
      </c>
      <c r="AN362" s="262" t="s">
        <v>6</v>
      </c>
      <c r="AO362" s="262" t="s">
        <v>6</v>
      </c>
      <c r="AP362" s="244" t="s">
        <v>2862</v>
      </c>
      <c r="AQ362" s="244" t="s">
        <v>184</v>
      </c>
      <c r="AR362" s="250" t="s">
        <v>6</v>
      </c>
      <c r="AS362" s="250" t="s">
        <v>6</v>
      </c>
      <c r="AT362" s="250" t="s">
        <v>184</v>
      </c>
      <c r="AU362" s="250" t="s">
        <v>184</v>
      </c>
      <c r="AV362" s="250" t="s">
        <v>1315</v>
      </c>
      <c r="AW362" s="250" t="s">
        <v>6</v>
      </c>
      <c r="AX362" s="250" t="s">
        <v>6</v>
      </c>
      <c r="AY362" s="250" t="s">
        <v>13</v>
      </c>
      <c r="AZ362" s="250" t="s">
        <v>13</v>
      </c>
      <c r="BA362" s="250" t="s">
        <v>13</v>
      </c>
      <c r="BB362" s="250" t="s">
        <v>13</v>
      </c>
      <c r="BC362" s="250" t="s">
        <v>13</v>
      </c>
      <c r="BD362" s="250" t="s">
        <v>13</v>
      </c>
      <c r="BE362" s="250" t="s">
        <v>13</v>
      </c>
      <c r="BF362" s="250" t="s">
        <v>13</v>
      </c>
      <c r="BG362" s="250" t="s">
        <v>13</v>
      </c>
      <c r="BH362" s="250" t="s">
        <v>13</v>
      </c>
      <c r="BI362" s="250" t="s">
        <v>6</v>
      </c>
      <c r="BJ362" s="250" t="s">
        <v>6</v>
      </c>
      <c r="BK362" s="250" t="s">
        <v>6</v>
      </c>
      <c r="BL362" s="250" t="s">
        <v>6</v>
      </c>
      <c r="BM362" s="250" t="s">
        <v>41</v>
      </c>
      <c r="BN362" s="250" t="s">
        <v>119</v>
      </c>
      <c r="BO362" s="250" t="s">
        <v>13</v>
      </c>
      <c r="BP362" s="250" t="s">
        <v>13</v>
      </c>
      <c r="BQ362" s="250" t="s">
        <v>167</v>
      </c>
      <c r="BR362" s="250" t="s">
        <v>119</v>
      </c>
      <c r="BS362" s="250" t="s">
        <v>41</v>
      </c>
      <c r="BT362" s="250" t="s">
        <v>119</v>
      </c>
      <c r="BU362" s="262" t="s">
        <v>6</v>
      </c>
      <c r="BV362" s="250" t="s">
        <v>6</v>
      </c>
      <c r="BW362" s="250" t="s">
        <v>6</v>
      </c>
      <c r="BX362" s="250" t="s">
        <v>6</v>
      </c>
      <c r="BY362" s="250" t="s">
        <v>6</v>
      </c>
      <c r="BZ362" s="250" t="s">
        <v>6</v>
      </c>
      <c r="CA362" s="244" t="s">
        <v>184</v>
      </c>
      <c r="CB362" s="244" t="s">
        <v>6</v>
      </c>
      <c r="CC362" s="244" t="s">
        <v>6</v>
      </c>
      <c r="CD362" s="244" t="s">
        <v>6</v>
      </c>
    </row>
    <row r="363" spans="1:82" s="244" customFormat="1" ht="31" x14ac:dyDescent="0.35">
      <c r="A363" s="259" t="s">
        <v>1901</v>
      </c>
      <c r="B363" s="259" t="s">
        <v>2880</v>
      </c>
      <c r="C363" s="259" t="s">
        <v>1538</v>
      </c>
      <c r="D363" s="259" t="s">
        <v>1571</v>
      </c>
      <c r="E363" s="244" t="s">
        <v>304</v>
      </c>
      <c r="F363" s="244" t="s">
        <v>2674</v>
      </c>
      <c r="G363" s="244" t="s">
        <v>1902</v>
      </c>
      <c r="H363" s="244" t="s">
        <v>3351</v>
      </c>
      <c r="I363" s="244" t="str">
        <f>IF(H363="","",VLOOKUP(H363,'Cost Categories'!$A$1:$B$66,2,FALSE))</f>
        <v>Personnel</v>
      </c>
      <c r="J363" s="244" t="s">
        <v>3274</v>
      </c>
      <c r="K363" s="244" t="str">
        <f>IF(J363="","",VLOOKUP(J363,'Cost Categories'!$A$70:$B$85,2,FALSE))</f>
        <v>Personnel</v>
      </c>
      <c r="L363" s="244" t="s">
        <v>3297</v>
      </c>
      <c r="M363" s="244" t="str">
        <f>IF(L363="","",VLOOKUP(L363,'Cost Categories'!$A$112:$B$133,2,FALSE))</f>
        <v>Mixed</v>
      </c>
      <c r="N363" s="244" t="s">
        <v>3368</v>
      </c>
      <c r="O363" s="245" t="s">
        <v>13</v>
      </c>
      <c r="P363" s="244" t="s">
        <v>3369</v>
      </c>
      <c r="Q363" s="253" t="s">
        <v>3372</v>
      </c>
      <c r="R363" s="253" t="s">
        <v>13</v>
      </c>
      <c r="S363" s="244" t="s">
        <v>517</v>
      </c>
      <c r="T363" s="244" t="s">
        <v>1624</v>
      </c>
      <c r="U363" s="244" t="s">
        <v>1087</v>
      </c>
      <c r="V363" s="244" t="s">
        <v>1309</v>
      </c>
      <c r="W363" s="244" t="s">
        <v>217</v>
      </c>
      <c r="X363" s="246">
        <v>14.9</v>
      </c>
      <c r="Y363" s="246" t="s">
        <v>6</v>
      </c>
      <c r="Z363" s="250" t="s">
        <v>6</v>
      </c>
      <c r="AA363" s="250" t="s">
        <v>6</v>
      </c>
      <c r="AB363" s="250" t="s">
        <v>6</v>
      </c>
      <c r="AC363" s="250" t="s">
        <v>6</v>
      </c>
      <c r="AD363" s="250" t="s">
        <v>6</v>
      </c>
      <c r="AE363" s="348">
        <v>1</v>
      </c>
      <c r="AF363" s="348" t="s">
        <v>20</v>
      </c>
      <c r="AG363" s="244" t="s">
        <v>6</v>
      </c>
      <c r="AI363" s="246" t="s">
        <v>6</v>
      </c>
      <c r="AJ363" s="247" t="s">
        <v>6</v>
      </c>
      <c r="AK363" s="244" t="s">
        <v>6</v>
      </c>
      <c r="AL363" s="244" t="s">
        <v>6</v>
      </c>
      <c r="AM363" s="266" t="s">
        <v>6</v>
      </c>
      <c r="AN363" s="262" t="s">
        <v>6</v>
      </c>
      <c r="AO363" s="262" t="s">
        <v>6</v>
      </c>
      <c r="AP363" s="244" t="s">
        <v>1737</v>
      </c>
      <c r="AQ363" s="244" t="s">
        <v>184</v>
      </c>
      <c r="AR363" s="250" t="s">
        <v>6</v>
      </c>
      <c r="AS363" s="250" t="s">
        <v>6</v>
      </c>
      <c r="AT363" s="250" t="s">
        <v>184</v>
      </c>
      <c r="AU363" s="250" t="s">
        <v>184</v>
      </c>
      <c r="AV363" s="250" t="s">
        <v>1305</v>
      </c>
      <c r="AW363" s="250" t="s">
        <v>1903</v>
      </c>
      <c r="AX363" s="250" t="s">
        <v>118</v>
      </c>
      <c r="AY363" s="250" t="s">
        <v>1904</v>
      </c>
      <c r="AZ363" s="250" t="s">
        <v>118</v>
      </c>
      <c r="BA363" s="250" t="s">
        <v>381</v>
      </c>
      <c r="BB363" s="250" t="s">
        <v>119</v>
      </c>
      <c r="BC363" s="250" t="s">
        <v>384</v>
      </c>
      <c r="BD363" s="250" t="s">
        <v>118</v>
      </c>
      <c r="BE363" s="250" t="s">
        <v>6</v>
      </c>
      <c r="BF363" s="250" t="s">
        <v>6</v>
      </c>
      <c r="BG363" s="250" t="s">
        <v>6</v>
      </c>
      <c r="BH363" s="250" t="s">
        <v>6</v>
      </c>
      <c r="BI363" s="250" t="s">
        <v>6</v>
      </c>
      <c r="BJ363" s="250" t="s">
        <v>6</v>
      </c>
      <c r="BK363" s="250" t="s">
        <v>6</v>
      </c>
      <c r="BL363" s="250" t="s">
        <v>6</v>
      </c>
      <c r="BM363" s="250" t="s">
        <v>41</v>
      </c>
      <c r="BN363" s="250" t="s">
        <v>119</v>
      </c>
      <c r="BO363" s="250" t="s">
        <v>13</v>
      </c>
      <c r="BP363" s="250" t="s">
        <v>13</v>
      </c>
      <c r="BQ363" s="250" t="s">
        <v>160</v>
      </c>
      <c r="BR363" s="250" t="s">
        <v>119</v>
      </c>
      <c r="BS363" s="250" t="s">
        <v>40</v>
      </c>
      <c r="BT363" s="250" t="s">
        <v>119</v>
      </c>
      <c r="BU363" s="262" t="s">
        <v>6</v>
      </c>
      <c r="BV363" s="250" t="s">
        <v>6</v>
      </c>
      <c r="BW363" s="250" t="s">
        <v>6</v>
      </c>
      <c r="BX363" s="250" t="s">
        <v>6</v>
      </c>
      <c r="BY363" s="250" t="s">
        <v>173</v>
      </c>
      <c r="BZ363" s="250" t="s">
        <v>118</v>
      </c>
      <c r="CA363" s="244" t="s">
        <v>184</v>
      </c>
      <c r="CB363" s="244" t="s">
        <v>6</v>
      </c>
      <c r="CC363" s="244" t="s">
        <v>6</v>
      </c>
      <c r="CD363" s="244" t="s">
        <v>6</v>
      </c>
    </row>
    <row r="364" spans="1:82" s="244" customFormat="1" ht="31" x14ac:dyDescent="0.35">
      <c r="A364" s="259" t="s">
        <v>1901</v>
      </c>
      <c r="B364" s="259" t="s">
        <v>2880</v>
      </c>
      <c r="C364" s="259" t="s">
        <v>1548</v>
      </c>
      <c r="D364" s="259" t="s">
        <v>1571</v>
      </c>
      <c r="E364" s="244" t="s">
        <v>304</v>
      </c>
      <c r="F364" s="244" t="s">
        <v>2674</v>
      </c>
      <c r="G364" s="244" t="s">
        <v>3</v>
      </c>
      <c r="H364" s="244" t="s">
        <v>3</v>
      </c>
      <c r="I364" s="244" t="str">
        <f>IF(H364="","",VLOOKUP(H364,'Cost Categories'!$A$1:$B$66,2,FALSE))</f>
        <v>Recurring services</v>
      </c>
      <c r="J364" s="244" t="s">
        <v>3297</v>
      </c>
      <c r="K364" s="244" t="str">
        <f>IF(J364="","",VLOOKUP(J364,'Cost Categories'!$A$70:$B$85,2,FALSE))</f>
        <v>Mixed</v>
      </c>
      <c r="L364" s="244" t="s">
        <v>3</v>
      </c>
      <c r="M364" s="244" t="str">
        <f>IF(L364="","",VLOOKUP(L364,'Cost Categories'!$A$112:$B$133,2,FALSE))</f>
        <v>Operational</v>
      </c>
      <c r="N364" s="244" t="s">
        <v>3368</v>
      </c>
      <c r="O364" s="245" t="s">
        <v>13</v>
      </c>
      <c r="P364" s="244" t="s">
        <v>3369</v>
      </c>
      <c r="Q364" s="253" t="s">
        <v>3372</v>
      </c>
      <c r="R364" s="253" t="s">
        <v>13</v>
      </c>
      <c r="S364" s="244" t="s">
        <v>111</v>
      </c>
      <c r="T364" s="244" t="s">
        <v>1624</v>
      </c>
      <c r="U364" s="244" t="s">
        <v>1087</v>
      </c>
      <c r="V364" s="244" t="s">
        <v>1309</v>
      </c>
      <c r="W364" s="244" t="s">
        <v>217</v>
      </c>
      <c r="X364" s="246">
        <v>0.3</v>
      </c>
      <c r="Y364" s="246" t="s">
        <v>6</v>
      </c>
      <c r="Z364" s="250" t="s">
        <v>6</v>
      </c>
      <c r="AA364" s="250" t="s">
        <v>6</v>
      </c>
      <c r="AB364" s="250" t="s">
        <v>6</v>
      </c>
      <c r="AC364" s="250" t="s">
        <v>6</v>
      </c>
      <c r="AD364" s="250" t="s">
        <v>6</v>
      </c>
      <c r="AE364" s="348">
        <v>1</v>
      </c>
      <c r="AF364" s="348" t="s">
        <v>20</v>
      </c>
      <c r="AG364" s="244" t="s">
        <v>6</v>
      </c>
      <c r="AI364" s="246" t="s">
        <v>6</v>
      </c>
      <c r="AJ364" s="247" t="s">
        <v>6</v>
      </c>
      <c r="AK364" s="244" t="s">
        <v>6</v>
      </c>
      <c r="AL364" s="244" t="s">
        <v>6</v>
      </c>
      <c r="AM364" s="266" t="s">
        <v>6</v>
      </c>
      <c r="AN364" s="262" t="s">
        <v>6</v>
      </c>
      <c r="AO364" s="262" t="s">
        <v>6</v>
      </c>
      <c r="AP364" s="244" t="s">
        <v>1737</v>
      </c>
      <c r="AQ364" s="244" t="s">
        <v>184</v>
      </c>
      <c r="AR364" s="250" t="s">
        <v>6</v>
      </c>
      <c r="AS364" s="250" t="s">
        <v>6</v>
      </c>
      <c r="AT364" s="250" t="s">
        <v>184</v>
      </c>
      <c r="AU364" s="250" t="s">
        <v>184</v>
      </c>
      <c r="AV364" s="250" t="s">
        <v>1305</v>
      </c>
      <c r="AW364" s="250" t="s">
        <v>1905</v>
      </c>
      <c r="AX364" s="250" t="s">
        <v>119</v>
      </c>
      <c r="AY364" s="250" t="s">
        <v>1906</v>
      </c>
      <c r="AZ364" s="250" t="s">
        <v>118</v>
      </c>
      <c r="BA364" s="250" t="s">
        <v>381</v>
      </c>
      <c r="BB364" s="250" t="s">
        <v>119</v>
      </c>
      <c r="BC364" s="250" t="s">
        <v>384</v>
      </c>
      <c r="BD364" s="250" t="s">
        <v>118</v>
      </c>
      <c r="BE364" s="250" t="s">
        <v>6</v>
      </c>
      <c r="BF364" s="250" t="s">
        <v>6</v>
      </c>
      <c r="BG364" s="250" t="s">
        <v>6</v>
      </c>
      <c r="BH364" s="250" t="s">
        <v>6</v>
      </c>
      <c r="BI364" s="250" t="s">
        <v>6</v>
      </c>
      <c r="BJ364" s="250" t="s">
        <v>6</v>
      </c>
      <c r="BK364" s="250" t="s">
        <v>6</v>
      </c>
      <c r="BL364" s="250" t="s">
        <v>6</v>
      </c>
      <c r="BM364" s="250" t="s">
        <v>41</v>
      </c>
      <c r="BN364" s="250" t="s">
        <v>119</v>
      </c>
      <c r="BO364" s="250" t="s">
        <v>13</v>
      </c>
      <c r="BP364" s="250" t="s">
        <v>13</v>
      </c>
      <c r="BQ364" s="250" t="s">
        <v>160</v>
      </c>
      <c r="BR364" s="250" t="s">
        <v>119</v>
      </c>
      <c r="BS364" s="250" t="s">
        <v>40</v>
      </c>
      <c r="BT364" s="250" t="s">
        <v>119</v>
      </c>
      <c r="BU364" s="262" t="s">
        <v>6</v>
      </c>
      <c r="BV364" s="250" t="s">
        <v>6</v>
      </c>
      <c r="BW364" s="250" t="s">
        <v>6</v>
      </c>
      <c r="BX364" s="250" t="s">
        <v>6</v>
      </c>
      <c r="BY364" s="250" t="s">
        <v>173</v>
      </c>
      <c r="BZ364" s="250" t="s">
        <v>118</v>
      </c>
      <c r="CA364" s="244" t="s">
        <v>184</v>
      </c>
      <c r="CB364" s="244" t="s">
        <v>6</v>
      </c>
      <c r="CC364" s="244" t="s">
        <v>6</v>
      </c>
      <c r="CD364" s="244" t="s">
        <v>6</v>
      </c>
    </row>
    <row r="365" spans="1:82" s="244" customFormat="1" ht="46.5" x14ac:dyDescent="0.35">
      <c r="A365" s="259" t="s">
        <v>1901</v>
      </c>
      <c r="B365" s="259" t="s">
        <v>2880</v>
      </c>
      <c r="C365" s="259" t="s">
        <v>356</v>
      </c>
      <c r="D365" s="259" t="s">
        <v>1571</v>
      </c>
      <c r="E365" s="244" t="s">
        <v>304</v>
      </c>
      <c r="F365" s="244" t="s">
        <v>2674</v>
      </c>
      <c r="G365" s="244" t="s">
        <v>1623</v>
      </c>
      <c r="H365" s="244" t="s">
        <v>1623</v>
      </c>
      <c r="I365" s="244" t="str">
        <f>IF(H365="","",VLOOKUP(H365,'Cost Categories'!$A$1:$B$66,2,FALSE))</f>
        <v>Recurring goods</v>
      </c>
      <c r="J365" s="244" t="s">
        <v>3288</v>
      </c>
      <c r="K365" s="244" t="str">
        <f>IF(J365="","",VLOOKUP(J365,'Cost Categories'!$A$70:$B$85,2,FALSE))</f>
        <v>Recurrent - other</v>
      </c>
      <c r="L365" s="244" t="s">
        <v>3307</v>
      </c>
      <c r="M365" s="244" t="str">
        <f>IF(L365="","",VLOOKUP(L365,'Cost Categories'!$A$112:$B$133,2,FALSE))</f>
        <v>Primary service delivery</v>
      </c>
      <c r="N365" s="244" t="s">
        <v>3368</v>
      </c>
      <c r="O365" s="245" t="s">
        <v>1245</v>
      </c>
      <c r="P365" s="244" t="s">
        <v>3371</v>
      </c>
      <c r="Q365" s="253" t="s">
        <v>3372</v>
      </c>
      <c r="R365" s="253" t="s">
        <v>13</v>
      </c>
      <c r="S365" s="244" t="s">
        <v>111</v>
      </c>
      <c r="T365" s="244" t="s">
        <v>1624</v>
      </c>
      <c r="U365" s="244" t="s">
        <v>1087</v>
      </c>
      <c r="V365" s="244" t="s">
        <v>1309</v>
      </c>
      <c r="W365" s="244" t="s">
        <v>217</v>
      </c>
      <c r="X365" s="246">
        <v>30.36</v>
      </c>
      <c r="Y365" s="246" t="s">
        <v>6</v>
      </c>
      <c r="Z365" s="250" t="s">
        <v>6</v>
      </c>
      <c r="AA365" s="250" t="s">
        <v>6</v>
      </c>
      <c r="AB365" s="250" t="s">
        <v>6</v>
      </c>
      <c r="AC365" s="250" t="s">
        <v>6</v>
      </c>
      <c r="AD365" s="250" t="s">
        <v>6</v>
      </c>
      <c r="AE365" s="348">
        <v>1</v>
      </c>
      <c r="AF365" s="348" t="s">
        <v>20</v>
      </c>
      <c r="AG365" s="244" t="s">
        <v>6</v>
      </c>
      <c r="AI365" s="246" t="s">
        <v>6</v>
      </c>
      <c r="AJ365" s="247" t="s">
        <v>6</v>
      </c>
      <c r="AK365" s="244" t="s">
        <v>6</v>
      </c>
      <c r="AL365" s="244" t="s">
        <v>6</v>
      </c>
      <c r="AM365" s="266" t="s">
        <v>6</v>
      </c>
      <c r="AN365" s="262" t="s">
        <v>6</v>
      </c>
      <c r="AO365" s="262" t="s">
        <v>6</v>
      </c>
      <c r="AP365" s="244" t="s">
        <v>1737</v>
      </c>
      <c r="AQ365" s="244" t="s">
        <v>184</v>
      </c>
      <c r="AR365" s="250" t="s">
        <v>6</v>
      </c>
      <c r="AS365" s="250" t="s">
        <v>6</v>
      </c>
      <c r="AT365" s="250" t="s">
        <v>184</v>
      </c>
      <c r="AU365" s="250" t="s">
        <v>184</v>
      </c>
      <c r="AV365" s="250" t="s">
        <v>1305</v>
      </c>
      <c r="AW365" s="250" t="s">
        <v>1907</v>
      </c>
      <c r="AX365" s="250" t="s">
        <v>118</v>
      </c>
      <c r="AY365" s="250" t="s">
        <v>6</v>
      </c>
      <c r="AZ365" s="250" t="s">
        <v>6</v>
      </c>
      <c r="BA365" s="250" t="s">
        <v>381</v>
      </c>
      <c r="BB365" s="250" t="s">
        <v>119</v>
      </c>
      <c r="BC365" s="250" t="s">
        <v>383</v>
      </c>
      <c r="BD365" s="250" t="s">
        <v>118</v>
      </c>
      <c r="BE365" s="250" t="s">
        <v>6</v>
      </c>
      <c r="BF365" s="250" t="s">
        <v>6</v>
      </c>
      <c r="BG365" s="250" t="s">
        <v>6</v>
      </c>
      <c r="BH365" s="250" t="s">
        <v>6</v>
      </c>
      <c r="BI365" s="250" t="s">
        <v>6</v>
      </c>
      <c r="BJ365" s="250" t="s">
        <v>6</v>
      </c>
      <c r="BK365" s="250" t="s">
        <v>6</v>
      </c>
      <c r="BL365" s="250" t="s">
        <v>6</v>
      </c>
      <c r="BM365" s="250" t="s">
        <v>41</v>
      </c>
      <c r="BN365" s="250" t="s">
        <v>119</v>
      </c>
      <c r="BO365" s="250" t="s">
        <v>13</v>
      </c>
      <c r="BP365" s="250" t="s">
        <v>13</v>
      </c>
      <c r="BQ365" s="250" t="s">
        <v>160</v>
      </c>
      <c r="BR365" s="250" t="s">
        <v>119</v>
      </c>
      <c r="BS365" s="250" t="s">
        <v>40</v>
      </c>
      <c r="BT365" s="250" t="s">
        <v>119</v>
      </c>
      <c r="BU365" s="262" t="s">
        <v>6</v>
      </c>
      <c r="BV365" s="250" t="s">
        <v>6</v>
      </c>
      <c r="BW365" s="250" t="s">
        <v>6</v>
      </c>
      <c r="BX365" s="250" t="s">
        <v>6</v>
      </c>
      <c r="BY365" s="250" t="s">
        <v>173</v>
      </c>
      <c r="BZ365" s="250" t="s">
        <v>118</v>
      </c>
      <c r="CA365" s="244" t="s">
        <v>184</v>
      </c>
      <c r="CB365" s="244" t="s">
        <v>6</v>
      </c>
      <c r="CC365" s="244" t="s">
        <v>6</v>
      </c>
      <c r="CD365" s="244" t="s">
        <v>6</v>
      </c>
    </row>
    <row r="366" spans="1:82" s="244" customFormat="1" ht="46.5" x14ac:dyDescent="0.35">
      <c r="A366" s="259" t="s">
        <v>1901</v>
      </c>
      <c r="B366" s="259" t="s">
        <v>2880</v>
      </c>
      <c r="C366" s="259" t="s">
        <v>1555</v>
      </c>
      <c r="D366" s="259" t="s">
        <v>1571</v>
      </c>
      <c r="E366" s="244" t="s">
        <v>304</v>
      </c>
      <c r="F366" s="244" t="s">
        <v>2674</v>
      </c>
      <c r="G366" s="244" t="s">
        <v>1908</v>
      </c>
      <c r="H366" s="244" t="s">
        <v>407</v>
      </c>
      <c r="I366" s="244" t="str">
        <f>IF(H366="","",VLOOKUP(H366,'Cost Categories'!$A$1:$B$66,2,FALSE))</f>
        <v>Recurring goods</v>
      </c>
      <c r="J366" s="244" t="s">
        <v>3288</v>
      </c>
      <c r="K366" s="244" t="str">
        <f>IF(J366="","",VLOOKUP(J366,'Cost Categories'!$A$70:$B$85,2,FALSE))</f>
        <v>Recurrent - other</v>
      </c>
      <c r="L366" s="244" t="s">
        <v>3417</v>
      </c>
      <c r="M366" s="244" t="str">
        <f>IF(L366="","",VLOOKUP(L366,'Cost Categories'!$A$112:$B$133,2,FALSE))</f>
        <v>Primary service delivery</v>
      </c>
      <c r="N366" s="244" t="s">
        <v>3368</v>
      </c>
      <c r="O366" s="245" t="s">
        <v>1245</v>
      </c>
      <c r="P366" s="244" t="s">
        <v>3371</v>
      </c>
      <c r="Q366" s="253" t="s">
        <v>3372</v>
      </c>
      <c r="R366" s="253" t="s">
        <v>13</v>
      </c>
      <c r="S366" s="244" t="s">
        <v>1612</v>
      </c>
      <c r="T366" s="244" t="s">
        <v>1624</v>
      </c>
      <c r="U366" s="244" t="s">
        <v>1087</v>
      </c>
      <c r="V366" s="244" t="s">
        <v>1309</v>
      </c>
      <c r="W366" s="244" t="s">
        <v>217</v>
      </c>
      <c r="X366" s="246">
        <v>0</v>
      </c>
      <c r="Y366" s="246" t="s">
        <v>6</v>
      </c>
      <c r="Z366" s="250" t="s">
        <v>6</v>
      </c>
      <c r="AA366" s="250" t="s">
        <v>6</v>
      </c>
      <c r="AB366" s="250" t="s">
        <v>6</v>
      </c>
      <c r="AC366" s="250" t="s">
        <v>6</v>
      </c>
      <c r="AD366" s="250" t="s">
        <v>6</v>
      </c>
      <c r="AE366" s="348">
        <v>1</v>
      </c>
      <c r="AF366" s="348" t="s">
        <v>20</v>
      </c>
      <c r="AG366" s="244" t="s">
        <v>6</v>
      </c>
      <c r="AI366" s="246" t="s">
        <v>6</v>
      </c>
      <c r="AJ366" s="247" t="s">
        <v>6</v>
      </c>
      <c r="AK366" s="244" t="s">
        <v>6</v>
      </c>
      <c r="AL366" s="244" t="s">
        <v>6</v>
      </c>
      <c r="AM366" s="266" t="s">
        <v>6</v>
      </c>
      <c r="AN366" s="262" t="s">
        <v>6</v>
      </c>
      <c r="AO366" s="262" t="s">
        <v>6</v>
      </c>
      <c r="AP366" s="244" t="s">
        <v>1737</v>
      </c>
      <c r="AQ366" s="244" t="s">
        <v>184</v>
      </c>
      <c r="AR366" s="250" t="s">
        <v>6</v>
      </c>
      <c r="AS366" s="250" t="s">
        <v>6</v>
      </c>
      <c r="AT366" s="250" t="s">
        <v>184</v>
      </c>
      <c r="AU366" s="250" t="s">
        <v>184</v>
      </c>
      <c r="AV366" s="250" t="s">
        <v>1305</v>
      </c>
      <c r="AW366" s="250" t="s">
        <v>1909</v>
      </c>
      <c r="AX366" s="250" t="s">
        <v>118</v>
      </c>
      <c r="AY366" s="250" t="s">
        <v>1910</v>
      </c>
      <c r="AZ366" s="250" t="s">
        <v>118</v>
      </c>
      <c r="BA366" s="250" t="s">
        <v>381</v>
      </c>
      <c r="BB366" s="250" t="s">
        <v>119</v>
      </c>
      <c r="BC366" s="250" t="s">
        <v>383</v>
      </c>
      <c r="BD366" s="250" t="s">
        <v>118</v>
      </c>
      <c r="BE366" s="250" t="s">
        <v>6</v>
      </c>
      <c r="BF366" s="250" t="s">
        <v>6</v>
      </c>
      <c r="BG366" s="250" t="s">
        <v>6</v>
      </c>
      <c r="BH366" s="250" t="s">
        <v>6</v>
      </c>
      <c r="BI366" s="250" t="s">
        <v>6</v>
      </c>
      <c r="BJ366" s="250" t="s">
        <v>6</v>
      </c>
      <c r="BK366" s="250" t="s">
        <v>6</v>
      </c>
      <c r="BL366" s="250" t="s">
        <v>6</v>
      </c>
      <c r="BM366" s="250" t="s">
        <v>41</v>
      </c>
      <c r="BN366" s="250" t="s">
        <v>119</v>
      </c>
      <c r="BO366" s="250" t="s">
        <v>13</v>
      </c>
      <c r="BP366" s="250" t="s">
        <v>13</v>
      </c>
      <c r="BQ366" s="250" t="s">
        <v>160</v>
      </c>
      <c r="BR366" s="250" t="s">
        <v>119</v>
      </c>
      <c r="BS366" s="250" t="s">
        <v>40</v>
      </c>
      <c r="BT366" s="250" t="s">
        <v>119</v>
      </c>
      <c r="BU366" s="262" t="s">
        <v>6</v>
      </c>
      <c r="BV366" s="250" t="s">
        <v>6</v>
      </c>
      <c r="BW366" s="250" t="s">
        <v>6</v>
      </c>
      <c r="BX366" s="250" t="s">
        <v>6</v>
      </c>
      <c r="BY366" s="250" t="s">
        <v>173</v>
      </c>
      <c r="BZ366" s="250" t="s">
        <v>118</v>
      </c>
      <c r="CA366" s="244" t="s">
        <v>184</v>
      </c>
      <c r="CB366" s="244" t="s">
        <v>6</v>
      </c>
      <c r="CC366" s="244" t="s">
        <v>6</v>
      </c>
      <c r="CD366" s="244" t="s">
        <v>6</v>
      </c>
    </row>
    <row r="367" spans="1:82" s="244" customFormat="1" ht="31" x14ac:dyDescent="0.35">
      <c r="A367" s="259" t="s">
        <v>1901</v>
      </c>
      <c r="B367" s="259" t="s">
        <v>2880</v>
      </c>
      <c r="C367" s="259" t="s">
        <v>1540</v>
      </c>
      <c r="D367" s="259" t="s">
        <v>1571</v>
      </c>
      <c r="E367" s="244" t="s">
        <v>304</v>
      </c>
      <c r="F367" s="244" t="s">
        <v>2674</v>
      </c>
      <c r="G367" s="244" t="s">
        <v>1911</v>
      </c>
      <c r="H367" s="244" t="s">
        <v>3350</v>
      </c>
      <c r="I367" s="244" t="str">
        <f>IF(H367="","",VLOOKUP(H367,'Cost Categories'!$A$1:$B$66,2,FALSE))</f>
        <v>Capital</v>
      </c>
      <c r="J367" s="244" t="s">
        <v>3276</v>
      </c>
      <c r="K367" s="244" t="str">
        <f>IF(J367="","",VLOOKUP(J367,'Cost Categories'!$A$70:$B$85,2,FALSE))</f>
        <v>Capital</v>
      </c>
      <c r="L367" s="244" t="s">
        <v>3307</v>
      </c>
      <c r="M367" s="244" t="str">
        <f>IF(L367="","",VLOOKUP(L367,'Cost Categories'!$A$112:$B$133,2,FALSE))</f>
        <v>Primary service delivery</v>
      </c>
      <c r="N367" s="244" t="s">
        <v>3368</v>
      </c>
      <c r="O367" s="245" t="s">
        <v>1245</v>
      </c>
      <c r="P367" s="244" t="s">
        <v>3370</v>
      </c>
      <c r="Q367" s="253" t="s">
        <v>3372</v>
      </c>
      <c r="R367" s="253" t="s">
        <v>13</v>
      </c>
      <c r="S367" s="244" t="s">
        <v>111</v>
      </c>
      <c r="T367" s="244" t="s">
        <v>1624</v>
      </c>
      <c r="U367" s="244" t="s">
        <v>1087</v>
      </c>
      <c r="V367" s="244" t="s">
        <v>1309</v>
      </c>
      <c r="W367" s="244" t="s">
        <v>217</v>
      </c>
      <c r="X367" s="246">
        <v>0.55000000000000004</v>
      </c>
      <c r="Y367" s="246" t="s">
        <v>6</v>
      </c>
      <c r="Z367" s="250" t="s">
        <v>6</v>
      </c>
      <c r="AA367" s="250" t="s">
        <v>6</v>
      </c>
      <c r="AB367" s="250" t="s">
        <v>6</v>
      </c>
      <c r="AC367" s="250" t="s">
        <v>6</v>
      </c>
      <c r="AD367" s="250" t="s">
        <v>6</v>
      </c>
      <c r="AE367" s="348">
        <v>1</v>
      </c>
      <c r="AF367" s="348" t="s">
        <v>20</v>
      </c>
      <c r="AG367" s="244" t="s">
        <v>6</v>
      </c>
      <c r="AI367" s="246" t="s">
        <v>6</v>
      </c>
      <c r="AJ367" s="247" t="s">
        <v>6</v>
      </c>
      <c r="AK367" s="244" t="s">
        <v>6</v>
      </c>
      <c r="AL367" s="244" t="s">
        <v>6</v>
      </c>
      <c r="AM367" s="266" t="s">
        <v>6</v>
      </c>
      <c r="AN367" s="262" t="s">
        <v>6</v>
      </c>
      <c r="AO367" s="262" t="s">
        <v>6</v>
      </c>
      <c r="AP367" s="244" t="s">
        <v>1737</v>
      </c>
      <c r="AQ367" s="244" t="s">
        <v>184</v>
      </c>
      <c r="AR367" s="250" t="s">
        <v>6</v>
      </c>
      <c r="AS367" s="250" t="s">
        <v>6</v>
      </c>
      <c r="AT367" s="250" t="s">
        <v>184</v>
      </c>
      <c r="AU367" s="250" t="s">
        <v>184</v>
      </c>
      <c r="AV367" s="250" t="s">
        <v>1305</v>
      </c>
      <c r="AW367" s="250" t="s">
        <v>1907</v>
      </c>
      <c r="AX367" s="250" t="s">
        <v>118</v>
      </c>
      <c r="AY367" s="250" t="s">
        <v>1912</v>
      </c>
      <c r="AZ367" s="250" t="s">
        <v>118</v>
      </c>
      <c r="BA367" s="250" t="s">
        <v>381</v>
      </c>
      <c r="BB367" s="250" t="s">
        <v>119</v>
      </c>
      <c r="BC367" s="250" t="s">
        <v>384</v>
      </c>
      <c r="BD367" s="250" t="s">
        <v>118</v>
      </c>
      <c r="BE367" s="250" t="s">
        <v>6</v>
      </c>
      <c r="BF367" s="250" t="s">
        <v>6</v>
      </c>
      <c r="BG367" s="250" t="s">
        <v>6</v>
      </c>
      <c r="BH367" s="250" t="s">
        <v>6</v>
      </c>
      <c r="BI367" s="250" t="s">
        <v>6</v>
      </c>
      <c r="BJ367" s="250" t="s">
        <v>6</v>
      </c>
      <c r="BK367" s="250" t="s">
        <v>6</v>
      </c>
      <c r="BL367" s="250" t="s">
        <v>6</v>
      </c>
      <c r="BM367" s="250" t="s">
        <v>41</v>
      </c>
      <c r="BN367" s="250" t="s">
        <v>119</v>
      </c>
      <c r="BO367" s="250" t="s">
        <v>13</v>
      </c>
      <c r="BP367" s="250" t="s">
        <v>13</v>
      </c>
      <c r="BQ367" s="250" t="s">
        <v>160</v>
      </c>
      <c r="BR367" s="250" t="s">
        <v>119</v>
      </c>
      <c r="BS367" s="250" t="s">
        <v>40</v>
      </c>
      <c r="BT367" s="250" t="s">
        <v>119</v>
      </c>
      <c r="BU367" s="262" t="s">
        <v>6</v>
      </c>
      <c r="BV367" s="250" t="s">
        <v>6</v>
      </c>
      <c r="BW367" s="250" t="s">
        <v>6</v>
      </c>
      <c r="BX367" s="250" t="s">
        <v>6</v>
      </c>
      <c r="BY367" s="250" t="s">
        <v>173</v>
      </c>
      <c r="BZ367" s="250" t="s">
        <v>118</v>
      </c>
      <c r="CA367" s="244" t="s">
        <v>184</v>
      </c>
      <c r="CB367" s="244" t="s">
        <v>6</v>
      </c>
      <c r="CC367" s="244" t="s">
        <v>6</v>
      </c>
      <c r="CD367" s="244" t="s">
        <v>6</v>
      </c>
    </row>
    <row r="368" spans="1:82" s="244" customFormat="1" ht="31" x14ac:dyDescent="0.35">
      <c r="A368" s="259" t="s">
        <v>1901</v>
      </c>
      <c r="B368" s="259" t="s">
        <v>2880</v>
      </c>
      <c r="C368" s="259" t="s">
        <v>1561</v>
      </c>
      <c r="D368" s="259" t="s">
        <v>1571</v>
      </c>
      <c r="E368" s="244" t="s">
        <v>304</v>
      </c>
      <c r="F368" s="244" t="s">
        <v>2674</v>
      </c>
      <c r="G368" s="244" t="s">
        <v>1913</v>
      </c>
      <c r="H368" s="244" t="s">
        <v>3355</v>
      </c>
      <c r="I368" s="244" t="str">
        <f>IF(H368="","",VLOOKUP(H368,'Cost Categories'!$A$1:$B$66,2,FALSE))</f>
        <v>Recurring services</v>
      </c>
      <c r="J368" s="244" t="s">
        <v>3297</v>
      </c>
      <c r="K368" s="244" t="str">
        <f>IF(J368="","",VLOOKUP(J368,'Cost Categories'!$A$70:$B$85,2,FALSE))</f>
        <v>Mixed</v>
      </c>
      <c r="L368" s="244" t="s">
        <v>3320</v>
      </c>
      <c r="M368" s="244" t="str">
        <f>IF(L368="","",VLOOKUP(L368,'Cost Categories'!$A$112:$B$133,2,FALSE))</f>
        <v>Operational</v>
      </c>
      <c r="N368" s="244" t="s">
        <v>3422</v>
      </c>
      <c r="O368" s="245" t="s">
        <v>13</v>
      </c>
      <c r="P368" s="244" t="s">
        <v>3369</v>
      </c>
      <c r="Q368" s="253" t="s">
        <v>3372</v>
      </c>
      <c r="R368" s="253" t="s">
        <v>13</v>
      </c>
      <c r="S368" s="244" t="s">
        <v>111</v>
      </c>
      <c r="T368" s="244" t="s">
        <v>1624</v>
      </c>
      <c r="U368" s="244" t="s">
        <v>1087</v>
      </c>
      <c r="V368" s="244" t="s">
        <v>1309</v>
      </c>
      <c r="W368" s="244" t="s">
        <v>217</v>
      </c>
      <c r="X368" s="246">
        <v>9.5299999999999994</v>
      </c>
      <c r="Y368" s="246" t="s">
        <v>6</v>
      </c>
      <c r="Z368" s="250" t="s">
        <v>6</v>
      </c>
      <c r="AA368" s="250" t="s">
        <v>6</v>
      </c>
      <c r="AB368" s="250" t="s">
        <v>6</v>
      </c>
      <c r="AC368" s="250" t="s">
        <v>6</v>
      </c>
      <c r="AD368" s="250" t="s">
        <v>6</v>
      </c>
      <c r="AE368" s="348">
        <v>1</v>
      </c>
      <c r="AF368" s="348" t="s">
        <v>20</v>
      </c>
      <c r="AG368" s="244" t="s">
        <v>6</v>
      </c>
      <c r="AI368" s="246" t="s">
        <v>6</v>
      </c>
      <c r="AJ368" s="247" t="s">
        <v>6</v>
      </c>
      <c r="AK368" s="244" t="s">
        <v>6</v>
      </c>
      <c r="AL368" s="244" t="s">
        <v>6</v>
      </c>
      <c r="AM368" s="266" t="s">
        <v>6</v>
      </c>
      <c r="AN368" s="262" t="s">
        <v>6</v>
      </c>
      <c r="AO368" s="262" t="s">
        <v>6</v>
      </c>
      <c r="AP368" s="244" t="s">
        <v>1737</v>
      </c>
      <c r="AQ368" s="244" t="s">
        <v>184</v>
      </c>
      <c r="AR368" s="250" t="s">
        <v>6</v>
      </c>
      <c r="AS368" s="250" t="s">
        <v>6</v>
      </c>
      <c r="AT368" s="250" t="s">
        <v>184</v>
      </c>
      <c r="AU368" s="250" t="s">
        <v>184</v>
      </c>
      <c r="AV368" s="250" t="s">
        <v>1305</v>
      </c>
      <c r="AW368" s="250" t="s">
        <v>1914</v>
      </c>
      <c r="AX368" s="250" t="s">
        <v>118</v>
      </c>
      <c r="AY368" s="250" t="s">
        <v>1915</v>
      </c>
      <c r="AZ368" s="250" t="s">
        <v>118</v>
      </c>
      <c r="BA368" s="250" t="s">
        <v>381</v>
      </c>
      <c r="BB368" s="250" t="s">
        <v>119</v>
      </c>
      <c r="BC368" s="250" t="s">
        <v>384</v>
      </c>
      <c r="BD368" s="250" t="s">
        <v>118</v>
      </c>
      <c r="BE368" s="250" t="s">
        <v>6</v>
      </c>
      <c r="BF368" s="250" t="s">
        <v>6</v>
      </c>
      <c r="BG368" s="250" t="s">
        <v>6</v>
      </c>
      <c r="BH368" s="250" t="s">
        <v>6</v>
      </c>
      <c r="BI368" s="250" t="s">
        <v>6</v>
      </c>
      <c r="BJ368" s="250" t="s">
        <v>6</v>
      </c>
      <c r="BK368" s="250" t="s">
        <v>6</v>
      </c>
      <c r="BL368" s="250" t="s">
        <v>6</v>
      </c>
      <c r="BM368" s="250" t="s">
        <v>41</v>
      </c>
      <c r="BN368" s="250" t="s">
        <v>119</v>
      </c>
      <c r="BO368" s="250" t="s">
        <v>13</v>
      </c>
      <c r="BP368" s="250" t="s">
        <v>13</v>
      </c>
      <c r="BQ368" s="250" t="s">
        <v>160</v>
      </c>
      <c r="BR368" s="250" t="s">
        <v>119</v>
      </c>
      <c r="BS368" s="250" t="s">
        <v>40</v>
      </c>
      <c r="BT368" s="250" t="s">
        <v>119</v>
      </c>
      <c r="BU368" s="262" t="s">
        <v>6</v>
      </c>
      <c r="BV368" s="250" t="s">
        <v>6</v>
      </c>
      <c r="BW368" s="250" t="s">
        <v>6</v>
      </c>
      <c r="BX368" s="250" t="s">
        <v>6</v>
      </c>
      <c r="BY368" s="250" t="s">
        <v>173</v>
      </c>
      <c r="BZ368" s="250" t="s">
        <v>118</v>
      </c>
      <c r="CA368" s="244" t="s">
        <v>184</v>
      </c>
      <c r="CB368" s="244" t="s">
        <v>6</v>
      </c>
      <c r="CC368" s="244" t="s">
        <v>6</v>
      </c>
      <c r="CD368" s="244" t="s">
        <v>6</v>
      </c>
    </row>
    <row r="369" spans="1:82" s="244" customFormat="1" ht="62" x14ac:dyDescent="0.35">
      <c r="A369" s="259" t="s">
        <v>1901</v>
      </c>
      <c r="B369" s="259" t="s">
        <v>2880</v>
      </c>
      <c r="C369" s="259" t="s">
        <v>1567</v>
      </c>
      <c r="D369" s="259" t="s">
        <v>1571</v>
      </c>
      <c r="E369" s="244" t="s">
        <v>304</v>
      </c>
      <c r="F369" s="244" t="s">
        <v>2674</v>
      </c>
      <c r="G369" s="244" t="s">
        <v>1916</v>
      </c>
      <c r="H369" s="244" t="s">
        <v>1916</v>
      </c>
      <c r="I369" s="244" t="str">
        <f>IF(H369="","",VLOOKUP(H369,'Cost Categories'!$A$1:$B$66,2,FALSE))</f>
        <v>Facility</v>
      </c>
      <c r="J369" s="244" t="s">
        <v>3297</v>
      </c>
      <c r="K369" s="244" t="str">
        <f>IF(J369="","",VLOOKUP(J369,'Cost Categories'!$A$70:$B$85,2,FALSE))</f>
        <v>Mixed</v>
      </c>
      <c r="L369" s="244" t="s">
        <v>3323</v>
      </c>
      <c r="M369" s="244" t="str">
        <f>IF(L369="","",VLOOKUP(L369,'Cost Categories'!$A$112:$B$133,2,FALSE))</f>
        <v>Operational</v>
      </c>
      <c r="N369" s="244" t="s">
        <v>3368</v>
      </c>
      <c r="O369" s="245" t="s">
        <v>13</v>
      </c>
      <c r="P369" s="244" t="s">
        <v>3370</v>
      </c>
      <c r="Q369" s="253" t="s">
        <v>3372</v>
      </c>
      <c r="R369" s="253" t="s">
        <v>13</v>
      </c>
      <c r="S369" s="244" t="s">
        <v>111</v>
      </c>
      <c r="T369" s="244" t="s">
        <v>1624</v>
      </c>
      <c r="U369" s="244" t="s">
        <v>1087</v>
      </c>
      <c r="V369" s="244" t="s">
        <v>1309</v>
      </c>
      <c r="W369" s="244" t="s">
        <v>217</v>
      </c>
      <c r="X369" s="246">
        <v>0.19</v>
      </c>
      <c r="Y369" s="246" t="s">
        <v>6</v>
      </c>
      <c r="Z369" s="250" t="s">
        <v>6</v>
      </c>
      <c r="AA369" s="250" t="s">
        <v>6</v>
      </c>
      <c r="AB369" s="250" t="s">
        <v>6</v>
      </c>
      <c r="AC369" s="250" t="s">
        <v>6</v>
      </c>
      <c r="AD369" s="250" t="s">
        <v>6</v>
      </c>
      <c r="AE369" s="348">
        <v>1</v>
      </c>
      <c r="AF369" s="348" t="s">
        <v>20</v>
      </c>
      <c r="AG369" s="244" t="s">
        <v>6</v>
      </c>
      <c r="AI369" s="246" t="s">
        <v>6</v>
      </c>
      <c r="AJ369" s="247" t="s">
        <v>6</v>
      </c>
      <c r="AK369" s="244" t="s">
        <v>6</v>
      </c>
      <c r="AL369" s="244" t="s">
        <v>6</v>
      </c>
      <c r="AM369" s="266" t="s">
        <v>6</v>
      </c>
      <c r="AN369" s="262" t="s">
        <v>6</v>
      </c>
      <c r="AO369" s="262" t="s">
        <v>6</v>
      </c>
      <c r="AP369" s="244" t="s">
        <v>1737</v>
      </c>
      <c r="AQ369" s="244" t="s">
        <v>184</v>
      </c>
      <c r="AR369" s="250" t="s">
        <v>6</v>
      </c>
      <c r="AS369" s="250" t="s">
        <v>6</v>
      </c>
      <c r="AT369" s="250" t="s">
        <v>184</v>
      </c>
      <c r="AU369" s="250" t="s">
        <v>184</v>
      </c>
      <c r="AV369" s="250" t="s">
        <v>1305</v>
      </c>
      <c r="AW369" s="250" t="s">
        <v>1809</v>
      </c>
      <c r="AX369" s="250" t="s">
        <v>118</v>
      </c>
      <c r="AY369" s="250" t="s">
        <v>1917</v>
      </c>
      <c r="AZ369" s="250" t="s">
        <v>118</v>
      </c>
      <c r="BA369" s="250" t="s">
        <v>381</v>
      </c>
      <c r="BB369" s="250" t="s">
        <v>119</v>
      </c>
      <c r="BC369" s="250" t="s">
        <v>383</v>
      </c>
      <c r="BD369" s="250" t="s">
        <v>118</v>
      </c>
      <c r="BE369" s="250" t="s">
        <v>6</v>
      </c>
      <c r="BF369" s="250" t="s">
        <v>6</v>
      </c>
      <c r="BG369" s="250" t="s">
        <v>6</v>
      </c>
      <c r="BH369" s="250" t="s">
        <v>6</v>
      </c>
      <c r="BI369" s="250" t="s">
        <v>6</v>
      </c>
      <c r="BJ369" s="250" t="s">
        <v>6</v>
      </c>
      <c r="BK369" s="250" t="s">
        <v>6</v>
      </c>
      <c r="BL369" s="250" t="s">
        <v>6</v>
      </c>
      <c r="BM369" s="250" t="s">
        <v>41</v>
      </c>
      <c r="BN369" s="250" t="s">
        <v>119</v>
      </c>
      <c r="BO369" s="250" t="s">
        <v>13</v>
      </c>
      <c r="BP369" s="250" t="s">
        <v>13</v>
      </c>
      <c r="BQ369" s="250" t="s">
        <v>160</v>
      </c>
      <c r="BR369" s="250" t="s">
        <v>119</v>
      </c>
      <c r="BS369" s="250" t="s">
        <v>40</v>
      </c>
      <c r="BT369" s="250" t="s">
        <v>119</v>
      </c>
      <c r="BU369" s="262" t="s">
        <v>6</v>
      </c>
      <c r="BV369" s="250" t="s">
        <v>6</v>
      </c>
      <c r="BW369" s="250" t="s">
        <v>6</v>
      </c>
      <c r="BX369" s="250" t="s">
        <v>6</v>
      </c>
      <c r="BY369" s="250" t="s">
        <v>173</v>
      </c>
      <c r="BZ369" s="250" t="s">
        <v>118</v>
      </c>
      <c r="CA369" s="244" t="s">
        <v>184</v>
      </c>
      <c r="CB369" s="244" t="s">
        <v>6</v>
      </c>
      <c r="CC369" s="244" t="s">
        <v>6</v>
      </c>
      <c r="CD369" s="244" t="s">
        <v>6</v>
      </c>
    </row>
    <row r="370" spans="1:82" s="244" customFormat="1" ht="31" x14ac:dyDescent="0.35">
      <c r="A370" s="259" t="s">
        <v>1901</v>
      </c>
      <c r="B370" s="259" t="s">
        <v>2880</v>
      </c>
      <c r="C370" s="259" t="s">
        <v>1571</v>
      </c>
      <c r="D370" s="259" t="s">
        <v>1579</v>
      </c>
      <c r="E370" s="244" t="s">
        <v>304</v>
      </c>
      <c r="F370" s="244" t="s">
        <v>2674</v>
      </c>
      <c r="G370" s="244" t="s">
        <v>1806</v>
      </c>
      <c r="H370" s="244" t="s">
        <v>1578</v>
      </c>
      <c r="I370" s="244" t="str">
        <f>IF(H370="","",VLOOKUP(H370,'Cost Categories'!$A$1:$B$66,2,FALSE))</f>
        <v>Total</v>
      </c>
      <c r="J370" s="244" t="s">
        <v>3297</v>
      </c>
      <c r="K370" s="244" t="str">
        <f>IF(J370="","",VLOOKUP(J370,'Cost Categories'!$A$70:$B$85,2,FALSE))</f>
        <v>Mixed</v>
      </c>
      <c r="L370" s="244" t="s">
        <v>3297</v>
      </c>
      <c r="M370" s="244" t="str">
        <f>IF(L370="","",VLOOKUP(L370,'Cost Categories'!$A$112:$B$133,2,FALSE))</f>
        <v>Mixed</v>
      </c>
      <c r="N370" s="244" t="s">
        <v>22</v>
      </c>
      <c r="O370" s="245" t="s">
        <v>13</v>
      </c>
      <c r="P370" s="244" t="s">
        <v>3416</v>
      </c>
      <c r="Q370" s="253" t="s">
        <v>3372</v>
      </c>
      <c r="R370" s="253" t="s">
        <v>13</v>
      </c>
      <c r="S370" s="244" t="s">
        <v>111</v>
      </c>
      <c r="T370" s="244" t="s">
        <v>1624</v>
      </c>
      <c r="U370" s="244" t="s">
        <v>1087</v>
      </c>
      <c r="V370" s="244" t="s">
        <v>1309</v>
      </c>
      <c r="W370" s="244" t="s">
        <v>217</v>
      </c>
      <c r="X370" s="246">
        <v>55.83</v>
      </c>
      <c r="Y370" s="246" t="s">
        <v>6</v>
      </c>
      <c r="Z370" s="250" t="s">
        <v>6</v>
      </c>
      <c r="AA370" s="250" t="s">
        <v>6</v>
      </c>
      <c r="AB370" s="250" t="s">
        <v>6</v>
      </c>
      <c r="AC370" s="250" t="s">
        <v>6</v>
      </c>
      <c r="AD370" s="250" t="s">
        <v>6</v>
      </c>
      <c r="AE370" s="348">
        <v>1</v>
      </c>
      <c r="AF370" s="348" t="s">
        <v>20</v>
      </c>
      <c r="AG370" s="244" t="s">
        <v>6</v>
      </c>
      <c r="AI370" s="246" t="s">
        <v>6</v>
      </c>
      <c r="AJ370" s="247" t="s">
        <v>6</v>
      </c>
      <c r="AK370" s="244" t="s">
        <v>6</v>
      </c>
      <c r="AL370" s="244" t="s">
        <v>6</v>
      </c>
      <c r="AM370" s="266" t="s">
        <v>6</v>
      </c>
      <c r="AN370" s="262" t="s">
        <v>6</v>
      </c>
      <c r="AO370" s="262" t="s">
        <v>6</v>
      </c>
      <c r="AP370" s="244" t="s">
        <v>1737</v>
      </c>
      <c r="AQ370" s="244" t="s">
        <v>184</v>
      </c>
      <c r="AR370" s="250" t="s">
        <v>6</v>
      </c>
      <c r="AS370" s="250" t="s">
        <v>6</v>
      </c>
      <c r="AT370" s="250" t="s">
        <v>184</v>
      </c>
      <c r="AU370" s="250" t="s">
        <v>184</v>
      </c>
      <c r="AV370" s="250" t="s">
        <v>1305</v>
      </c>
      <c r="AW370" s="250" t="s">
        <v>22</v>
      </c>
      <c r="AX370" s="250" t="s">
        <v>118</v>
      </c>
      <c r="AY370" s="250" t="s">
        <v>22</v>
      </c>
      <c r="AZ370" s="250" t="s">
        <v>118</v>
      </c>
      <c r="BA370" s="250" t="s">
        <v>381</v>
      </c>
      <c r="BB370" s="250" t="s">
        <v>119</v>
      </c>
      <c r="BC370" s="250" t="s">
        <v>22</v>
      </c>
      <c r="BD370" s="250" t="s">
        <v>118</v>
      </c>
      <c r="BE370" s="250" t="s">
        <v>6</v>
      </c>
      <c r="BF370" s="250" t="s">
        <v>6</v>
      </c>
      <c r="BG370" s="250" t="s">
        <v>6</v>
      </c>
      <c r="BH370" s="250" t="s">
        <v>6</v>
      </c>
      <c r="BI370" s="250" t="s">
        <v>6</v>
      </c>
      <c r="BJ370" s="250" t="s">
        <v>6</v>
      </c>
      <c r="BK370" s="250" t="s">
        <v>6</v>
      </c>
      <c r="BL370" s="250" t="s">
        <v>6</v>
      </c>
      <c r="BM370" s="250" t="s">
        <v>41</v>
      </c>
      <c r="BN370" s="250" t="s">
        <v>119</v>
      </c>
      <c r="BO370" s="250" t="s">
        <v>13</v>
      </c>
      <c r="BP370" s="250" t="s">
        <v>13</v>
      </c>
      <c r="BQ370" s="250" t="s">
        <v>160</v>
      </c>
      <c r="BR370" s="250" t="s">
        <v>119</v>
      </c>
      <c r="BS370" s="250" t="s">
        <v>40</v>
      </c>
      <c r="BT370" s="250" t="s">
        <v>119</v>
      </c>
      <c r="BU370" s="262" t="s">
        <v>6</v>
      </c>
      <c r="BV370" s="250" t="s">
        <v>6</v>
      </c>
      <c r="BW370" s="250" t="s">
        <v>6</v>
      </c>
      <c r="BX370" s="250" t="s">
        <v>6</v>
      </c>
      <c r="BY370" s="250" t="s">
        <v>173</v>
      </c>
      <c r="BZ370" s="250" t="s">
        <v>118</v>
      </c>
      <c r="CA370" s="244" t="s">
        <v>184</v>
      </c>
      <c r="CB370" s="244" t="s">
        <v>6</v>
      </c>
      <c r="CC370" s="244" t="s">
        <v>6</v>
      </c>
      <c r="CD370" s="244" t="s">
        <v>6</v>
      </c>
    </row>
    <row r="371" spans="1:82" s="244" customFormat="1" ht="31" x14ac:dyDescent="0.35">
      <c r="A371" s="259" t="s">
        <v>1918</v>
      </c>
      <c r="B371" s="259" t="s">
        <v>2880</v>
      </c>
      <c r="C371" s="259" t="s">
        <v>1538</v>
      </c>
      <c r="D371" s="259" t="s">
        <v>1571</v>
      </c>
      <c r="E371" s="244" t="s">
        <v>304</v>
      </c>
      <c r="F371" s="244" t="s">
        <v>2674</v>
      </c>
      <c r="G371" s="244" t="s">
        <v>1902</v>
      </c>
      <c r="H371" s="244" t="s">
        <v>3351</v>
      </c>
      <c r="I371" s="244" t="str">
        <f>IF(H371="","",VLOOKUP(H371,'Cost Categories'!$A$1:$B$66,2,FALSE))</f>
        <v>Personnel</v>
      </c>
      <c r="J371" s="244" t="s">
        <v>3274</v>
      </c>
      <c r="K371" s="244" t="str">
        <f>IF(J371="","",VLOOKUP(J371,'Cost Categories'!$A$70:$B$85,2,FALSE))</f>
        <v>Personnel</v>
      </c>
      <c r="L371" s="244" t="s">
        <v>3297</v>
      </c>
      <c r="M371" s="244" t="str">
        <f>IF(L371="","",VLOOKUP(L371,'Cost Categories'!$A$112:$B$133,2,FALSE))</f>
        <v>Mixed</v>
      </c>
      <c r="N371" s="244" t="s">
        <v>3368</v>
      </c>
      <c r="O371" s="245" t="s">
        <v>13</v>
      </c>
      <c r="P371" s="244" t="s">
        <v>3369</v>
      </c>
      <c r="Q371" s="253" t="s">
        <v>3372</v>
      </c>
      <c r="R371" s="253" t="s">
        <v>13</v>
      </c>
      <c r="S371" s="244" t="s">
        <v>517</v>
      </c>
      <c r="T371" s="244" t="s">
        <v>1624</v>
      </c>
      <c r="U371" s="244" t="s">
        <v>1087</v>
      </c>
      <c r="V371" s="244" t="s">
        <v>1309</v>
      </c>
      <c r="W371" s="244" t="s">
        <v>217</v>
      </c>
      <c r="X371" s="246">
        <v>17.829999999999998</v>
      </c>
      <c r="Y371" s="246" t="s">
        <v>6</v>
      </c>
      <c r="Z371" s="250" t="s">
        <v>6</v>
      </c>
      <c r="AA371" s="250" t="s">
        <v>6</v>
      </c>
      <c r="AB371" s="250" t="s">
        <v>6</v>
      </c>
      <c r="AC371" s="250" t="s">
        <v>6</v>
      </c>
      <c r="AD371" s="250" t="s">
        <v>6</v>
      </c>
      <c r="AE371" s="348">
        <v>1</v>
      </c>
      <c r="AF371" s="348" t="s">
        <v>20</v>
      </c>
      <c r="AG371" s="244" t="s">
        <v>6</v>
      </c>
      <c r="AI371" s="246" t="s">
        <v>6</v>
      </c>
      <c r="AJ371" s="247" t="s">
        <v>6</v>
      </c>
      <c r="AK371" s="244" t="s">
        <v>6</v>
      </c>
      <c r="AL371" s="244" t="s">
        <v>6</v>
      </c>
      <c r="AM371" s="266" t="s">
        <v>6</v>
      </c>
      <c r="AN371" s="262" t="s">
        <v>6</v>
      </c>
      <c r="AO371" s="262" t="s">
        <v>6</v>
      </c>
      <c r="AP371" s="244" t="s">
        <v>1737</v>
      </c>
      <c r="AQ371" s="244" t="s">
        <v>184</v>
      </c>
      <c r="AR371" s="250" t="s">
        <v>6</v>
      </c>
      <c r="AS371" s="250" t="s">
        <v>6</v>
      </c>
      <c r="AT371" s="250" t="s">
        <v>184</v>
      </c>
      <c r="AU371" s="250" t="s">
        <v>184</v>
      </c>
      <c r="AV371" s="250" t="s">
        <v>1305</v>
      </c>
      <c r="AW371" s="250" t="s">
        <v>1903</v>
      </c>
      <c r="AX371" s="250" t="s">
        <v>118</v>
      </c>
      <c r="AY371" s="250" t="s">
        <v>1904</v>
      </c>
      <c r="AZ371" s="250" t="s">
        <v>118</v>
      </c>
      <c r="BA371" s="250" t="s">
        <v>381</v>
      </c>
      <c r="BB371" s="250" t="s">
        <v>119</v>
      </c>
      <c r="BC371" s="250" t="s">
        <v>384</v>
      </c>
      <c r="BD371" s="250" t="s">
        <v>118</v>
      </c>
      <c r="BE371" s="250" t="s">
        <v>6</v>
      </c>
      <c r="BF371" s="250" t="s">
        <v>6</v>
      </c>
      <c r="BG371" s="250" t="s">
        <v>6</v>
      </c>
      <c r="BH371" s="250" t="s">
        <v>6</v>
      </c>
      <c r="BI371" s="250" t="s">
        <v>6</v>
      </c>
      <c r="BJ371" s="250" t="s">
        <v>6</v>
      </c>
      <c r="BK371" s="250" t="s">
        <v>6</v>
      </c>
      <c r="BL371" s="250" t="s">
        <v>6</v>
      </c>
      <c r="BM371" s="250" t="s">
        <v>41</v>
      </c>
      <c r="BN371" s="250" t="s">
        <v>119</v>
      </c>
      <c r="BO371" s="250" t="s">
        <v>13</v>
      </c>
      <c r="BP371" s="250" t="s">
        <v>13</v>
      </c>
      <c r="BQ371" s="250" t="s">
        <v>160</v>
      </c>
      <c r="BR371" s="250" t="s">
        <v>119</v>
      </c>
      <c r="BS371" s="250" t="s">
        <v>40</v>
      </c>
      <c r="BT371" s="250" t="s">
        <v>119</v>
      </c>
      <c r="BU371" s="262" t="s">
        <v>6</v>
      </c>
      <c r="BV371" s="250" t="s">
        <v>6</v>
      </c>
      <c r="BW371" s="250" t="s">
        <v>6</v>
      </c>
      <c r="BX371" s="250" t="s">
        <v>6</v>
      </c>
      <c r="BY371" s="250" t="s">
        <v>173</v>
      </c>
      <c r="BZ371" s="250" t="s">
        <v>118</v>
      </c>
      <c r="CA371" s="244" t="s">
        <v>184</v>
      </c>
      <c r="CB371" s="244" t="s">
        <v>6</v>
      </c>
      <c r="CC371" s="244" t="s">
        <v>6</v>
      </c>
      <c r="CD371" s="244" t="s">
        <v>6</v>
      </c>
    </row>
    <row r="372" spans="1:82" s="244" customFormat="1" ht="31" x14ac:dyDescent="0.35">
      <c r="A372" s="259" t="s">
        <v>1918</v>
      </c>
      <c r="B372" s="259" t="s">
        <v>2880</v>
      </c>
      <c r="C372" s="259" t="s">
        <v>1548</v>
      </c>
      <c r="D372" s="259" t="s">
        <v>1571</v>
      </c>
      <c r="E372" s="244" t="s">
        <v>304</v>
      </c>
      <c r="F372" s="244" t="s">
        <v>2674</v>
      </c>
      <c r="G372" s="244" t="s">
        <v>3</v>
      </c>
      <c r="H372" s="244" t="s">
        <v>3</v>
      </c>
      <c r="I372" s="244" t="str">
        <f>IF(H372="","",VLOOKUP(H372,'Cost Categories'!$A$1:$B$66,2,FALSE))</f>
        <v>Recurring services</v>
      </c>
      <c r="J372" s="244" t="s">
        <v>3297</v>
      </c>
      <c r="K372" s="244" t="str">
        <f>IF(J372="","",VLOOKUP(J372,'Cost Categories'!$A$70:$B$85,2,FALSE))</f>
        <v>Mixed</v>
      </c>
      <c r="L372" s="244" t="s">
        <v>3</v>
      </c>
      <c r="M372" s="244" t="str">
        <f>IF(L372="","",VLOOKUP(L372,'Cost Categories'!$A$112:$B$133,2,FALSE))</f>
        <v>Operational</v>
      </c>
      <c r="N372" s="244" t="s">
        <v>3368</v>
      </c>
      <c r="O372" s="245" t="s">
        <v>13</v>
      </c>
      <c r="P372" s="244" t="s">
        <v>3369</v>
      </c>
      <c r="Q372" s="253" t="s">
        <v>3372</v>
      </c>
      <c r="R372" s="253" t="s">
        <v>13</v>
      </c>
      <c r="S372" s="244" t="s">
        <v>111</v>
      </c>
      <c r="T372" s="244" t="s">
        <v>1624</v>
      </c>
      <c r="U372" s="244" t="s">
        <v>1087</v>
      </c>
      <c r="V372" s="244" t="s">
        <v>1309</v>
      </c>
      <c r="W372" s="244" t="s">
        <v>217</v>
      </c>
      <c r="X372" s="246">
        <v>0.57999999999999996</v>
      </c>
      <c r="Y372" s="246" t="s">
        <v>6</v>
      </c>
      <c r="Z372" s="250" t="s">
        <v>6</v>
      </c>
      <c r="AA372" s="250" t="s">
        <v>6</v>
      </c>
      <c r="AB372" s="250" t="s">
        <v>6</v>
      </c>
      <c r="AC372" s="250" t="s">
        <v>6</v>
      </c>
      <c r="AD372" s="250" t="s">
        <v>6</v>
      </c>
      <c r="AE372" s="348">
        <v>1</v>
      </c>
      <c r="AF372" s="348" t="s">
        <v>20</v>
      </c>
      <c r="AG372" s="244" t="s">
        <v>6</v>
      </c>
      <c r="AI372" s="246" t="s">
        <v>6</v>
      </c>
      <c r="AJ372" s="247" t="s">
        <v>6</v>
      </c>
      <c r="AK372" s="244" t="s">
        <v>6</v>
      </c>
      <c r="AL372" s="244" t="s">
        <v>6</v>
      </c>
      <c r="AM372" s="266" t="s">
        <v>6</v>
      </c>
      <c r="AN372" s="262" t="s">
        <v>6</v>
      </c>
      <c r="AO372" s="262" t="s">
        <v>6</v>
      </c>
      <c r="AP372" s="244" t="s">
        <v>1737</v>
      </c>
      <c r="AQ372" s="244" t="s">
        <v>184</v>
      </c>
      <c r="AR372" s="250" t="s">
        <v>6</v>
      </c>
      <c r="AS372" s="250" t="s">
        <v>6</v>
      </c>
      <c r="AT372" s="250" t="s">
        <v>184</v>
      </c>
      <c r="AU372" s="250" t="s">
        <v>184</v>
      </c>
      <c r="AV372" s="250" t="s">
        <v>1305</v>
      </c>
      <c r="AW372" s="250" t="s">
        <v>1905</v>
      </c>
      <c r="AX372" s="250" t="s">
        <v>119</v>
      </c>
      <c r="AY372" s="250" t="s">
        <v>1906</v>
      </c>
      <c r="AZ372" s="250" t="s">
        <v>118</v>
      </c>
      <c r="BA372" s="250" t="s">
        <v>381</v>
      </c>
      <c r="BB372" s="250" t="s">
        <v>119</v>
      </c>
      <c r="BC372" s="250" t="s">
        <v>384</v>
      </c>
      <c r="BD372" s="250" t="s">
        <v>118</v>
      </c>
      <c r="BE372" s="250" t="s">
        <v>6</v>
      </c>
      <c r="BF372" s="250" t="s">
        <v>6</v>
      </c>
      <c r="BG372" s="250" t="s">
        <v>6</v>
      </c>
      <c r="BH372" s="250" t="s">
        <v>6</v>
      </c>
      <c r="BI372" s="250" t="s">
        <v>6</v>
      </c>
      <c r="BJ372" s="250" t="s">
        <v>6</v>
      </c>
      <c r="BK372" s="250" t="s">
        <v>6</v>
      </c>
      <c r="BL372" s="250" t="s">
        <v>6</v>
      </c>
      <c r="BM372" s="250" t="s">
        <v>41</v>
      </c>
      <c r="BN372" s="250" t="s">
        <v>119</v>
      </c>
      <c r="BO372" s="250" t="s">
        <v>13</v>
      </c>
      <c r="BP372" s="250" t="s">
        <v>13</v>
      </c>
      <c r="BQ372" s="250" t="s">
        <v>160</v>
      </c>
      <c r="BR372" s="250" t="s">
        <v>119</v>
      </c>
      <c r="BS372" s="250" t="s">
        <v>40</v>
      </c>
      <c r="BT372" s="250" t="s">
        <v>119</v>
      </c>
      <c r="BU372" s="262" t="s">
        <v>6</v>
      </c>
      <c r="BV372" s="250" t="s">
        <v>6</v>
      </c>
      <c r="BW372" s="250" t="s">
        <v>6</v>
      </c>
      <c r="BX372" s="250" t="s">
        <v>6</v>
      </c>
      <c r="BY372" s="250" t="s">
        <v>173</v>
      </c>
      <c r="BZ372" s="250" t="s">
        <v>118</v>
      </c>
      <c r="CA372" s="244" t="s">
        <v>184</v>
      </c>
      <c r="CB372" s="244" t="s">
        <v>6</v>
      </c>
      <c r="CC372" s="244" t="s">
        <v>6</v>
      </c>
      <c r="CD372" s="244" t="s">
        <v>6</v>
      </c>
    </row>
    <row r="373" spans="1:82" s="244" customFormat="1" ht="46.5" x14ac:dyDescent="0.35">
      <c r="A373" s="259" t="s">
        <v>1918</v>
      </c>
      <c r="B373" s="259" t="s">
        <v>2880</v>
      </c>
      <c r="C373" s="259" t="s">
        <v>356</v>
      </c>
      <c r="D373" s="259" t="s">
        <v>1571</v>
      </c>
      <c r="E373" s="244" t="s">
        <v>304</v>
      </c>
      <c r="F373" s="244" t="s">
        <v>2674</v>
      </c>
      <c r="G373" s="244" t="s">
        <v>1623</v>
      </c>
      <c r="H373" s="244" t="s">
        <v>1623</v>
      </c>
      <c r="I373" s="244" t="str">
        <f>IF(H373="","",VLOOKUP(H373,'Cost Categories'!$A$1:$B$66,2,FALSE))</f>
        <v>Recurring goods</v>
      </c>
      <c r="J373" s="244" t="s">
        <v>3288</v>
      </c>
      <c r="K373" s="244" t="str">
        <f>IF(J373="","",VLOOKUP(J373,'Cost Categories'!$A$70:$B$85,2,FALSE))</f>
        <v>Recurrent - other</v>
      </c>
      <c r="L373" s="244" t="s">
        <v>3307</v>
      </c>
      <c r="M373" s="244" t="str">
        <f>IF(L373="","",VLOOKUP(L373,'Cost Categories'!$A$112:$B$133,2,FALSE))</f>
        <v>Primary service delivery</v>
      </c>
      <c r="N373" s="244" t="s">
        <v>3368</v>
      </c>
      <c r="O373" s="245" t="s">
        <v>1245</v>
      </c>
      <c r="P373" s="244" t="s">
        <v>3371</v>
      </c>
      <c r="Q373" s="253" t="s">
        <v>3372</v>
      </c>
      <c r="R373" s="253" t="s">
        <v>13</v>
      </c>
      <c r="S373" s="244" t="s">
        <v>111</v>
      </c>
      <c r="T373" s="244" t="s">
        <v>1624</v>
      </c>
      <c r="U373" s="244" t="s">
        <v>1087</v>
      </c>
      <c r="V373" s="244" t="s">
        <v>1309</v>
      </c>
      <c r="W373" s="244" t="s">
        <v>217</v>
      </c>
      <c r="X373" s="246">
        <v>27.62</v>
      </c>
      <c r="Y373" s="246" t="s">
        <v>6</v>
      </c>
      <c r="Z373" s="250" t="s">
        <v>6</v>
      </c>
      <c r="AA373" s="250" t="s">
        <v>6</v>
      </c>
      <c r="AB373" s="250" t="s">
        <v>6</v>
      </c>
      <c r="AC373" s="250" t="s">
        <v>6</v>
      </c>
      <c r="AD373" s="250" t="s">
        <v>6</v>
      </c>
      <c r="AE373" s="348">
        <v>1</v>
      </c>
      <c r="AF373" s="348" t="s">
        <v>20</v>
      </c>
      <c r="AG373" s="244" t="s">
        <v>6</v>
      </c>
      <c r="AI373" s="246" t="s">
        <v>6</v>
      </c>
      <c r="AJ373" s="247" t="s">
        <v>6</v>
      </c>
      <c r="AK373" s="244" t="s">
        <v>6</v>
      </c>
      <c r="AL373" s="244" t="s">
        <v>6</v>
      </c>
      <c r="AM373" s="266" t="s">
        <v>6</v>
      </c>
      <c r="AN373" s="262" t="s">
        <v>6</v>
      </c>
      <c r="AO373" s="262" t="s">
        <v>6</v>
      </c>
      <c r="AP373" s="244" t="s">
        <v>1737</v>
      </c>
      <c r="AQ373" s="244" t="s">
        <v>184</v>
      </c>
      <c r="AR373" s="250" t="s">
        <v>6</v>
      </c>
      <c r="AS373" s="250" t="s">
        <v>6</v>
      </c>
      <c r="AT373" s="250" t="s">
        <v>184</v>
      </c>
      <c r="AU373" s="250" t="s">
        <v>184</v>
      </c>
      <c r="AV373" s="250" t="s">
        <v>1305</v>
      </c>
      <c r="AW373" s="250" t="s">
        <v>1907</v>
      </c>
      <c r="AX373" s="250" t="s">
        <v>118</v>
      </c>
      <c r="AY373" s="250" t="s">
        <v>6</v>
      </c>
      <c r="AZ373" s="250" t="s">
        <v>6</v>
      </c>
      <c r="BA373" s="250" t="s">
        <v>381</v>
      </c>
      <c r="BB373" s="250" t="s">
        <v>119</v>
      </c>
      <c r="BC373" s="250" t="s">
        <v>383</v>
      </c>
      <c r="BD373" s="250" t="s">
        <v>118</v>
      </c>
      <c r="BE373" s="250" t="s">
        <v>6</v>
      </c>
      <c r="BF373" s="250" t="s">
        <v>6</v>
      </c>
      <c r="BG373" s="250" t="s">
        <v>6</v>
      </c>
      <c r="BH373" s="250" t="s">
        <v>6</v>
      </c>
      <c r="BI373" s="250" t="s">
        <v>6</v>
      </c>
      <c r="BJ373" s="250" t="s">
        <v>6</v>
      </c>
      <c r="BK373" s="250" t="s">
        <v>6</v>
      </c>
      <c r="BL373" s="250" t="s">
        <v>6</v>
      </c>
      <c r="BM373" s="250" t="s">
        <v>41</v>
      </c>
      <c r="BN373" s="250" t="s">
        <v>119</v>
      </c>
      <c r="BO373" s="250" t="s">
        <v>13</v>
      </c>
      <c r="BP373" s="250" t="s">
        <v>13</v>
      </c>
      <c r="BQ373" s="250" t="s">
        <v>160</v>
      </c>
      <c r="BR373" s="250" t="s">
        <v>119</v>
      </c>
      <c r="BS373" s="250" t="s">
        <v>40</v>
      </c>
      <c r="BT373" s="250" t="s">
        <v>119</v>
      </c>
      <c r="BU373" s="262" t="s">
        <v>6</v>
      </c>
      <c r="BV373" s="250" t="s">
        <v>6</v>
      </c>
      <c r="BW373" s="250" t="s">
        <v>6</v>
      </c>
      <c r="BX373" s="250" t="s">
        <v>6</v>
      </c>
      <c r="BY373" s="250" t="s">
        <v>173</v>
      </c>
      <c r="BZ373" s="250" t="s">
        <v>118</v>
      </c>
      <c r="CA373" s="244" t="s">
        <v>184</v>
      </c>
      <c r="CB373" s="244" t="s">
        <v>6</v>
      </c>
      <c r="CC373" s="244" t="s">
        <v>6</v>
      </c>
      <c r="CD373" s="244" t="s">
        <v>6</v>
      </c>
    </row>
    <row r="374" spans="1:82" s="244" customFormat="1" ht="46.5" x14ac:dyDescent="0.35">
      <c r="A374" s="259" t="s">
        <v>1918</v>
      </c>
      <c r="B374" s="259" t="s">
        <v>2880</v>
      </c>
      <c r="C374" s="259" t="s">
        <v>1555</v>
      </c>
      <c r="D374" s="259" t="s">
        <v>1571</v>
      </c>
      <c r="E374" s="244" t="s">
        <v>304</v>
      </c>
      <c r="F374" s="244" t="s">
        <v>2674</v>
      </c>
      <c r="G374" s="244" t="s">
        <v>1908</v>
      </c>
      <c r="H374" s="244" t="s">
        <v>407</v>
      </c>
      <c r="I374" s="244" t="str">
        <f>IF(H374="","",VLOOKUP(H374,'Cost Categories'!$A$1:$B$66,2,FALSE))</f>
        <v>Recurring goods</v>
      </c>
      <c r="J374" s="244" t="s">
        <v>3288</v>
      </c>
      <c r="K374" s="244" t="str">
        <f>IF(J374="","",VLOOKUP(J374,'Cost Categories'!$A$70:$B$85,2,FALSE))</f>
        <v>Recurrent - other</v>
      </c>
      <c r="L374" s="244" t="s">
        <v>3417</v>
      </c>
      <c r="M374" s="244" t="str">
        <f>IF(L374="","",VLOOKUP(L374,'Cost Categories'!$A$112:$B$133,2,FALSE))</f>
        <v>Primary service delivery</v>
      </c>
      <c r="N374" s="244" t="s">
        <v>3368</v>
      </c>
      <c r="O374" s="245" t="s">
        <v>1245</v>
      </c>
      <c r="P374" s="244" t="s">
        <v>3371</v>
      </c>
      <c r="Q374" s="253" t="s">
        <v>3372</v>
      </c>
      <c r="R374" s="253" t="s">
        <v>13</v>
      </c>
      <c r="S374" s="244" t="s">
        <v>1612</v>
      </c>
      <c r="T374" s="244" t="s">
        <v>1624</v>
      </c>
      <c r="U374" s="244" t="s">
        <v>1087</v>
      </c>
      <c r="V374" s="244" t="s">
        <v>1309</v>
      </c>
      <c r="W374" s="244" t="s">
        <v>217</v>
      </c>
      <c r="X374" s="246">
        <v>3.25</v>
      </c>
      <c r="Y374" s="246" t="s">
        <v>6</v>
      </c>
      <c r="Z374" s="250" t="s">
        <v>6</v>
      </c>
      <c r="AA374" s="250" t="s">
        <v>6</v>
      </c>
      <c r="AB374" s="250" t="s">
        <v>6</v>
      </c>
      <c r="AC374" s="250" t="s">
        <v>6</v>
      </c>
      <c r="AD374" s="250" t="s">
        <v>6</v>
      </c>
      <c r="AE374" s="348">
        <v>1</v>
      </c>
      <c r="AF374" s="348" t="s">
        <v>20</v>
      </c>
      <c r="AG374" s="244" t="s">
        <v>6</v>
      </c>
      <c r="AI374" s="246" t="s">
        <v>6</v>
      </c>
      <c r="AJ374" s="247" t="s">
        <v>6</v>
      </c>
      <c r="AK374" s="244" t="s">
        <v>6</v>
      </c>
      <c r="AL374" s="244" t="s">
        <v>6</v>
      </c>
      <c r="AM374" s="266" t="s">
        <v>6</v>
      </c>
      <c r="AN374" s="262" t="s">
        <v>6</v>
      </c>
      <c r="AO374" s="262" t="s">
        <v>6</v>
      </c>
      <c r="AP374" s="244" t="s">
        <v>1737</v>
      </c>
      <c r="AQ374" s="244" t="s">
        <v>184</v>
      </c>
      <c r="AR374" s="250" t="s">
        <v>6</v>
      </c>
      <c r="AS374" s="250" t="s">
        <v>6</v>
      </c>
      <c r="AT374" s="250" t="s">
        <v>184</v>
      </c>
      <c r="AU374" s="250" t="s">
        <v>184</v>
      </c>
      <c r="AV374" s="250" t="s">
        <v>1305</v>
      </c>
      <c r="AW374" s="250" t="s">
        <v>1909</v>
      </c>
      <c r="AX374" s="250" t="s">
        <v>118</v>
      </c>
      <c r="AY374" s="250" t="s">
        <v>1910</v>
      </c>
      <c r="AZ374" s="250" t="s">
        <v>118</v>
      </c>
      <c r="BA374" s="250" t="s">
        <v>381</v>
      </c>
      <c r="BB374" s="250" t="s">
        <v>119</v>
      </c>
      <c r="BC374" s="250" t="s">
        <v>383</v>
      </c>
      <c r="BD374" s="250" t="s">
        <v>118</v>
      </c>
      <c r="BE374" s="250" t="s">
        <v>6</v>
      </c>
      <c r="BF374" s="250" t="s">
        <v>6</v>
      </c>
      <c r="BG374" s="250" t="s">
        <v>6</v>
      </c>
      <c r="BH374" s="250" t="s">
        <v>6</v>
      </c>
      <c r="BI374" s="250" t="s">
        <v>6</v>
      </c>
      <c r="BJ374" s="250" t="s">
        <v>6</v>
      </c>
      <c r="BK374" s="250" t="s">
        <v>6</v>
      </c>
      <c r="BL374" s="250" t="s">
        <v>6</v>
      </c>
      <c r="BM374" s="250" t="s">
        <v>41</v>
      </c>
      <c r="BN374" s="250" t="s">
        <v>119</v>
      </c>
      <c r="BO374" s="250" t="s">
        <v>13</v>
      </c>
      <c r="BP374" s="250" t="s">
        <v>13</v>
      </c>
      <c r="BQ374" s="250" t="s">
        <v>160</v>
      </c>
      <c r="BR374" s="250" t="s">
        <v>119</v>
      </c>
      <c r="BS374" s="250" t="s">
        <v>40</v>
      </c>
      <c r="BT374" s="250" t="s">
        <v>119</v>
      </c>
      <c r="BU374" s="262" t="s">
        <v>6</v>
      </c>
      <c r="BV374" s="250" t="s">
        <v>6</v>
      </c>
      <c r="BW374" s="250" t="s">
        <v>6</v>
      </c>
      <c r="BX374" s="250" t="s">
        <v>6</v>
      </c>
      <c r="BY374" s="250" t="s">
        <v>173</v>
      </c>
      <c r="BZ374" s="250" t="s">
        <v>118</v>
      </c>
      <c r="CA374" s="244" t="s">
        <v>184</v>
      </c>
      <c r="CB374" s="244" t="s">
        <v>6</v>
      </c>
      <c r="CC374" s="244" t="s">
        <v>6</v>
      </c>
      <c r="CD374" s="244" t="s">
        <v>6</v>
      </c>
    </row>
    <row r="375" spans="1:82" s="244" customFormat="1" ht="31" x14ac:dyDescent="0.35">
      <c r="A375" s="259" t="s">
        <v>1918</v>
      </c>
      <c r="B375" s="259" t="s">
        <v>2880</v>
      </c>
      <c r="C375" s="259" t="s">
        <v>1540</v>
      </c>
      <c r="D375" s="259" t="s">
        <v>1571</v>
      </c>
      <c r="E375" s="244" t="s">
        <v>304</v>
      </c>
      <c r="F375" s="244" t="s">
        <v>2674</v>
      </c>
      <c r="G375" s="244" t="s">
        <v>1911</v>
      </c>
      <c r="H375" s="244" t="s">
        <v>3350</v>
      </c>
      <c r="I375" s="244" t="str">
        <f>IF(H375="","",VLOOKUP(H375,'Cost Categories'!$A$1:$B$66,2,FALSE))</f>
        <v>Capital</v>
      </c>
      <c r="J375" s="244" t="s">
        <v>3276</v>
      </c>
      <c r="K375" s="244" t="str">
        <f>IF(J375="","",VLOOKUP(J375,'Cost Categories'!$A$70:$B$85,2,FALSE))</f>
        <v>Capital</v>
      </c>
      <c r="L375" s="244" t="s">
        <v>3307</v>
      </c>
      <c r="M375" s="244" t="str">
        <f>IF(L375="","",VLOOKUP(L375,'Cost Categories'!$A$112:$B$133,2,FALSE))</f>
        <v>Primary service delivery</v>
      </c>
      <c r="N375" s="244" t="s">
        <v>3368</v>
      </c>
      <c r="O375" s="245" t="s">
        <v>1245</v>
      </c>
      <c r="P375" s="244" t="s">
        <v>3370</v>
      </c>
      <c r="Q375" s="253" t="s">
        <v>3372</v>
      </c>
      <c r="R375" s="253" t="s">
        <v>13</v>
      </c>
      <c r="S375" s="244" t="s">
        <v>111</v>
      </c>
      <c r="T375" s="244" t="s">
        <v>1624</v>
      </c>
      <c r="U375" s="244" t="s">
        <v>1087</v>
      </c>
      <c r="V375" s="244" t="s">
        <v>1309</v>
      </c>
      <c r="W375" s="244" t="s">
        <v>217</v>
      </c>
      <c r="X375" s="246">
        <v>1.42</v>
      </c>
      <c r="Y375" s="246" t="s">
        <v>6</v>
      </c>
      <c r="Z375" s="250" t="s">
        <v>6</v>
      </c>
      <c r="AA375" s="250" t="s">
        <v>6</v>
      </c>
      <c r="AB375" s="250" t="s">
        <v>6</v>
      </c>
      <c r="AC375" s="250" t="s">
        <v>6</v>
      </c>
      <c r="AD375" s="250" t="s">
        <v>6</v>
      </c>
      <c r="AE375" s="348">
        <v>1</v>
      </c>
      <c r="AF375" s="348" t="s">
        <v>20</v>
      </c>
      <c r="AG375" s="244" t="s">
        <v>6</v>
      </c>
      <c r="AI375" s="246" t="s">
        <v>6</v>
      </c>
      <c r="AJ375" s="247" t="s">
        <v>6</v>
      </c>
      <c r="AK375" s="244" t="s">
        <v>6</v>
      </c>
      <c r="AL375" s="244" t="s">
        <v>6</v>
      </c>
      <c r="AM375" s="266" t="s">
        <v>6</v>
      </c>
      <c r="AN375" s="262" t="s">
        <v>6</v>
      </c>
      <c r="AO375" s="262" t="s">
        <v>6</v>
      </c>
      <c r="AP375" s="244" t="s">
        <v>1737</v>
      </c>
      <c r="AQ375" s="244" t="s">
        <v>184</v>
      </c>
      <c r="AR375" s="250" t="s">
        <v>6</v>
      </c>
      <c r="AS375" s="250" t="s">
        <v>6</v>
      </c>
      <c r="AT375" s="250" t="s">
        <v>184</v>
      </c>
      <c r="AU375" s="250" t="s">
        <v>184</v>
      </c>
      <c r="AV375" s="250" t="s">
        <v>1305</v>
      </c>
      <c r="AW375" s="250" t="s">
        <v>1907</v>
      </c>
      <c r="AX375" s="250" t="s">
        <v>118</v>
      </c>
      <c r="AY375" s="250" t="s">
        <v>1912</v>
      </c>
      <c r="AZ375" s="250" t="s">
        <v>118</v>
      </c>
      <c r="BA375" s="250" t="s">
        <v>381</v>
      </c>
      <c r="BB375" s="250" t="s">
        <v>119</v>
      </c>
      <c r="BC375" s="250" t="s">
        <v>384</v>
      </c>
      <c r="BD375" s="250" t="s">
        <v>118</v>
      </c>
      <c r="BE375" s="250" t="s">
        <v>6</v>
      </c>
      <c r="BF375" s="250" t="s">
        <v>6</v>
      </c>
      <c r="BG375" s="250" t="s">
        <v>6</v>
      </c>
      <c r="BH375" s="250" t="s">
        <v>6</v>
      </c>
      <c r="BI375" s="250" t="s">
        <v>6</v>
      </c>
      <c r="BJ375" s="250" t="s">
        <v>6</v>
      </c>
      <c r="BK375" s="250" t="s">
        <v>6</v>
      </c>
      <c r="BL375" s="250" t="s">
        <v>6</v>
      </c>
      <c r="BM375" s="250" t="s">
        <v>41</v>
      </c>
      <c r="BN375" s="250" t="s">
        <v>119</v>
      </c>
      <c r="BO375" s="250" t="s">
        <v>13</v>
      </c>
      <c r="BP375" s="250" t="s">
        <v>13</v>
      </c>
      <c r="BQ375" s="250" t="s">
        <v>160</v>
      </c>
      <c r="BR375" s="250" t="s">
        <v>119</v>
      </c>
      <c r="BS375" s="250" t="s">
        <v>40</v>
      </c>
      <c r="BT375" s="250" t="s">
        <v>119</v>
      </c>
      <c r="BU375" s="262" t="s">
        <v>6</v>
      </c>
      <c r="BV375" s="250" t="s">
        <v>6</v>
      </c>
      <c r="BW375" s="250" t="s">
        <v>6</v>
      </c>
      <c r="BX375" s="250" t="s">
        <v>6</v>
      </c>
      <c r="BY375" s="250" t="s">
        <v>173</v>
      </c>
      <c r="BZ375" s="250" t="s">
        <v>118</v>
      </c>
      <c r="CA375" s="244" t="s">
        <v>184</v>
      </c>
      <c r="CB375" s="244" t="s">
        <v>6</v>
      </c>
      <c r="CC375" s="244" t="s">
        <v>6</v>
      </c>
      <c r="CD375" s="244" t="s">
        <v>6</v>
      </c>
    </row>
    <row r="376" spans="1:82" s="244" customFormat="1" ht="31" x14ac:dyDescent="0.35">
      <c r="A376" s="259" t="s">
        <v>1918</v>
      </c>
      <c r="B376" s="259" t="s">
        <v>2880</v>
      </c>
      <c r="C376" s="259" t="s">
        <v>1561</v>
      </c>
      <c r="D376" s="259" t="s">
        <v>1571</v>
      </c>
      <c r="E376" s="244" t="s">
        <v>304</v>
      </c>
      <c r="F376" s="244" t="s">
        <v>2674</v>
      </c>
      <c r="G376" s="244" t="s">
        <v>1913</v>
      </c>
      <c r="H376" s="244" t="s">
        <v>3355</v>
      </c>
      <c r="I376" s="244" t="str">
        <f>IF(H376="","",VLOOKUP(H376,'Cost Categories'!$A$1:$B$66,2,FALSE))</f>
        <v>Recurring services</v>
      </c>
      <c r="J376" s="244" t="s">
        <v>3297</v>
      </c>
      <c r="K376" s="244" t="str">
        <f>IF(J376="","",VLOOKUP(J376,'Cost Categories'!$A$70:$B$85,2,FALSE))</f>
        <v>Mixed</v>
      </c>
      <c r="L376" s="244" t="s">
        <v>3320</v>
      </c>
      <c r="M376" s="244" t="str">
        <f>IF(L376="","",VLOOKUP(L376,'Cost Categories'!$A$112:$B$133,2,FALSE))</f>
        <v>Operational</v>
      </c>
      <c r="N376" s="244" t="s">
        <v>3422</v>
      </c>
      <c r="O376" s="245" t="s">
        <v>13</v>
      </c>
      <c r="P376" s="244" t="s">
        <v>3369</v>
      </c>
      <c r="Q376" s="253" t="s">
        <v>3372</v>
      </c>
      <c r="R376" s="253" t="s">
        <v>13</v>
      </c>
      <c r="S376" s="244" t="s">
        <v>111</v>
      </c>
      <c r="T376" s="244" t="s">
        <v>1624</v>
      </c>
      <c r="U376" s="244" t="s">
        <v>1087</v>
      </c>
      <c r="V376" s="244" t="s">
        <v>1309</v>
      </c>
      <c r="W376" s="244" t="s">
        <v>217</v>
      </c>
      <c r="X376" s="246">
        <v>9.69</v>
      </c>
      <c r="Y376" s="246" t="s">
        <v>6</v>
      </c>
      <c r="Z376" s="250" t="s">
        <v>6</v>
      </c>
      <c r="AA376" s="250" t="s">
        <v>6</v>
      </c>
      <c r="AB376" s="250" t="s">
        <v>6</v>
      </c>
      <c r="AC376" s="250" t="s">
        <v>6</v>
      </c>
      <c r="AD376" s="250" t="s">
        <v>6</v>
      </c>
      <c r="AE376" s="348">
        <v>1</v>
      </c>
      <c r="AF376" s="348" t="s">
        <v>20</v>
      </c>
      <c r="AG376" s="244" t="s">
        <v>6</v>
      </c>
      <c r="AI376" s="246" t="s">
        <v>6</v>
      </c>
      <c r="AJ376" s="247" t="s">
        <v>6</v>
      </c>
      <c r="AK376" s="244" t="s">
        <v>6</v>
      </c>
      <c r="AL376" s="244" t="s">
        <v>6</v>
      </c>
      <c r="AM376" s="266" t="s">
        <v>6</v>
      </c>
      <c r="AN376" s="262" t="s">
        <v>6</v>
      </c>
      <c r="AO376" s="262" t="s">
        <v>6</v>
      </c>
      <c r="AP376" s="244" t="s">
        <v>1737</v>
      </c>
      <c r="AQ376" s="244" t="s">
        <v>184</v>
      </c>
      <c r="AR376" s="250" t="s">
        <v>6</v>
      </c>
      <c r="AS376" s="250" t="s">
        <v>6</v>
      </c>
      <c r="AT376" s="250" t="s">
        <v>184</v>
      </c>
      <c r="AU376" s="250" t="s">
        <v>184</v>
      </c>
      <c r="AV376" s="250" t="s">
        <v>1305</v>
      </c>
      <c r="AW376" s="250" t="s">
        <v>1914</v>
      </c>
      <c r="AX376" s="250" t="s">
        <v>118</v>
      </c>
      <c r="AY376" s="250" t="s">
        <v>1915</v>
      </c>
      <c r="AZ376" s="250" t="s">
        <v>118</v>
      </c>
      <c r="BA376" s="250" t="s">
        <v>381</v>
      </c>
      <c r="BB376" s="250" t="s">
        <v>119</v>
      </c>
      <c r="BC376" s="250" t="s">
        <v>384</v>
      </c>
      <c r="BD376" s="250" t="s">
        <v>118</v>
      </c>
      <c r="BE376" s="250" t="s">
        <v>6</v>
      </c>
      <c r="BF376" s="250" t="s">
        <v>6</v>
      </c>
      <c r="BG376" s="250" t="s">
        <v>6</v>
      </c>
      <c r="BH376" s="250" t="s">
        <v>6</v>
      </c>
      <c r="BI376" s="250" t="s">
        <v>6</v>
      </c>
      <c r="BJ376" s="250" t="s">
        <v>6</v>
      </c>
      <c r="BK376" s="250" t="s">
        <v>6</v>
      </c>
      <c r="BL376" s="250" t="s">
        <v>6</v>
      </c>
      <c r="BM376" s="250" t="s">
        <v>41</v>
      </c>
      <c r="BN376" s="250" t="s">
        <v>119</v>
      </c>
      <c r="BO376" s="250" t="s">
        <v>13</v>
      </c>
      <c r="BP376" s="250" t="s">
        <v>13</v>
      </c>
      <c r="BQ376" s="250" t="s">
        <v>160</v>
      </c>
      <c r="BR376" s="250" t="s">
        <v>119</v>
      </c>
      <c r="BS376" s="250" t="s">
        <v>40</v>
      </c>
      <c r="BT376" s="250" t="s">
        <v>119</v>
      </c>
      <c r="BU376" s="262" t="s">
        <v>6</v>
      </c>
      <c r="BV376" s="250" t="s">
        <v>6</v>
      </c>
      <c r="BW376" s="250" t="s">
        <v>6</v>
      </c>
      <c r="BX376" s="250" t="s">
        <v>6</v>
      </c>
      <c r="BY376" s="250" t="s">
        <v>173</v>
      </c>
      <c r="BZ376" s="250" t="s">
        <v>118</v>
      </c>
      <c r="CA376" s="244" t="s">
        <v>184</v>
      </c>
      <c r="CB376" s="244" t="s">
        <v>6</v>
      </c>
      <c r="CC376" s="244" t="s">
        <v>6</v>
      </c>
      <c r="CD376" s="244" t="s">
        <v>6</v>
      </c>
    </row>
    <row r="377" spans="1:82" s="244" customFormat="1" ht="62" x14ac:dyDescent="0.35">
      <c r="A377" s="259" t="s">
        <v>1918</v>
      </c>
      <c r="B377" s="259" t="s">
        <v>2880</v>
      </c>
      <c r="C377" s="259" t="s">
        <v>1567</v>
      </c>
      <c r="D377" s="259" t="s">
        <v>1571</v>
      </c>
      <c r="E377" s="244" t="s">
        <v>304</v>
      </c>
      <c r="F377" s="244" t="s">
        <v>2674</v>
      </c>
      <c r="G377" s="244" t="s">
        <v>1916</v>
      </c>
      <c r="H377" s="244" t="s">
        <v>1916</v>
      </c>
      <c r="I377" s="244" t="str">
        <f>IF(H377="","",VLOOKUP(H377,'Cost Categories'!$A$1:$B$66,2,FALSE))</f>
        <v>Facility</v>
      </c>
      <c r="J377" s="244" t="s">
        <v>3297</v>
      </c>
      <c r="K377" s="244" t="str">
        <f>IF(J377="","",VLOOKUP(J377,'Cost Categories'!$A$70:$B$85,2,FALSE))</f>
        <v>Mixed</v>
      </c>
      <c r="L377" s="244" t="s">
        <v>3323</v>
      </c>
      <c r="M377" s="244" t="str">
        <f>IF(L377="","",VLOOKUP(L377,'Cost Categories'!$A$112:$B$133,2,FALSE))</f>
        <v>Operational</v>
      </c>
      <c r="N377" s="244" t="s">
        <v>3368</v>
      </c>
      <c r="O377" s="245" t="s">
        <v>13</v>
      </c>
      <c r="P377" s="244" t="s">
        <v>3370</v>
      </c>
      <c r="Q377" s="253" t="s">
        <v>3372</v>
      </c>
      <c r="R377" s="253" t="s">
        <v>13</v>
      </c>
      <c r="S377" s="244" t="s">
        <v>111</v>
      </c>
      <c r="T377" s="244" t="s">
        <v>1624</v>
      </c>
      <c r="U377" s="244" t="s">
        <v>1087</v>
      </c>
      <c r="V377" s="244" t="s">
        <v>1309</v>
      </c>
      <c r="W377" s="244" t="s">
        <v>217</v>
      </c>
      <c r="X377" s="246">
        <v>0.19</v>
      </c>
      <c r="Y377" s="246" t="s">
        <v>6</v>
      </c>
      <c r="Z377" s="250" t="s">
        <v>6</v>
      </c>
      <c r="AA377" s="250" t="s">
        <v>6</v>
      </c>
      <c r="AB377" s="250" t="s">
        <v>6</v>
      </c>
      <c r="AC377" s="250" t="s">
        <v>6</v>
      </c>
      <c r="AD377" s="250" t="s">
        <v>6</v>
      </c>
      <c r="AE377" s="348">
        <v>1</v>
      </c>
      <c r="AF377" s="348" t="s">
        <v>20</v>
      </c>
      <c r="AG377" s="244" t="s">
        <v>6</v>
      </c>
      <c r="AI377" s="246" t="s">
        <v>6</v>
      </c>
      <c r="AJ377" s="247" t="s">
        <v>6</v>
      </c>
      <c r="AK377" s="244" t="s">
        <v>6</v>
      </c>
      <c r="AL377" s="244" t="s">
        <v>6</v>
      </c>
      <c r="AM377" s="266" t="s">
        <v>6</v>
      </c>
      <c r="AN377" s="262" t="s">
        <v>6</v>
      </c>
      <c r="AO377" s="262" t="s">
        <v>6</v>
      </c>
      <c r="AP377" s="244" t="s">
        <v>1737</v>
      </c>
      <c r="AQ377" s="244" t="s">
        <v>184</v>
      </c>
      <c r="AR377" s="250" t="s">
        <v>6</v>
      </c>
      <c r="AS377" s="250" t="s">
        <v>6</v>
      </c>
      <c r="AT377" s="250" t="s">
        <v>184</v>
      </c>
      <c r="AU377" s="250" t="s">
        <v>184</v>
      </c>
      <c r="AV377" s="250" t="s">
        <v>1305</v>
      </c>
      <c r="AW377" s="250" t="s">
        <v>1809</v>
      </c>
      <c r="AX377" s="250" t="s">
        <v>118</v>
      </c>
      <c r="AY377" s="250" t="s">
        <v>1917</v>
      </c>
      <c r="AZ377" s="250" t="s">
        <v>118</v>
      </c>
      <c r="BA377" s="250" t="s">
        <v>381</v>
      </c>
      <c r="BB377" s="250" t="s">
        <v>119</v>
      </c>
      <c r="BC377" s="250" t="s">
        <v>383</v>
      </c>
      <c r="BD377" s="250" t="s">
        <v>118</v>
      </c>
      <c r="BE377" s="250" t="s">
        <v>6</v>
      </c>
      <c r="BF377" s="250" t="s">
        <v>6</v>
      </c>
      <c r="BG377" s="250" t="s">
        <v>6</v>
      </c>
      <c r="BH377" s="250" t="s">
        <v>6</v>
      </c>
      <c r="BI377" s="250" t="s">
        <v>6</v>
      </c>
      <c r="BJ377" s="250" t="s">
        <v>6</v>
      </c>
      <c r="BK377" s="250" t="s">
        <v>6</v>
      </c>
      <c r="BL377" s="250" t="s">
        <v>6</v>
      </c>
      <c r="BM377" s="250" t="s">
        <v>41</v>
      </c>
      <c r="BN377" s="250" t="s">
        <v>119</v>
      </c>
      <c r="BO377" s="250" t="s">
        <v>13</v>
      </c>
      <c r="BP377" s="250" t="s">
        <v>13</v>
      </c>
      <c r="BQ377" s="250" t="s">
        <v>160</v>
      </c>
      <c r="BR377" s="250" t="s">
        <v>119</v>
      </c>
      <c r="BS377" s="250" t="s">
        <v>40</v>
      </c>
      <c r="BT377" s="250" t="s">
        <v>119</v>
      </c>
      <c r="BU377" s="262" t="s">
        <v>6</v>
      </c>
      <c r="BV377" s="250" t="s">
        <v>6</v>
      </c>
      <c r="BW377" s="250" t="s">
        <v>6</v>
      </c>
      <c r="BX377" s="250" t="s">
        <v>6</v>
      </c>
      <c r="BY377" s="250" t="s">
        <v>173</v>
      </c>
      <c r="BZ377" s="250" t="s">
        <v>118</v>
      </c>
      <c r="CA377" s="244" t="s">
        <v>184</v>
      </c>
      <c r="CB377" s="244" t="s">
        <v>6</v>
      </c>
      <c r="CC377" s="244" t="s">
        <v>6</v>
      </c>
      <c r="CD377" s="244" t="s">
        <v>6</v>
      </c>
    </row>
    <row r="378" spans="1:82" s="244" customFormat="1" ht="31" x14ac:dyDescent="0.35">
      <c r="A378" s="259" t="s">
        <v>1918</v>
      </c>
      <c r="B378" s="259" t="s">
        <v>2880</v>
      </c>
      <c r="C378" s="259" t="s">
        <v>1571</v>
      </c>
      <c r="D378" s="259" t="s">
        <v>1579</v>
      </c>
      <c r="E378" s="244" t="s">
        <v>304</v>
      </c>
      <c r="F378" s="244" t="s">
        <v>2674</v>
      </c>
      <c r="G378" s="244" t="s">
        <v>1806</v>
      </c>
      <c r="H378" s="244" t="s">
        <v>1578</v>
      </c>
      <c r="I378" s="244" t="str">
        <f>IF(H378="","",VLOOKUP(H378,'Cost Categories'!$A$1:$B$66,2,FALSE))</f>
        <v>Total</v>
      </c>
      <c r="J378" s="244" t="s">
        <v>3297</v>
      </c>
      <c r="K378" s="244" t="str">
        <f>IF(J378="","",VLOOKUP(J378,'Cost Categories'!$A$70:$B$85,2,FALSE))</f>
        <v>Mixed</v>
      </c>
      <c r="L378" s="244" t="s">
        <v>3297</v>
      </c>
      <c r="M378" s="244" t="str">
        <f>IF(L378="","",VLOOKUP(L378,'Cost Categories'!$A$112:$B$133,2,FALSE))</f>
        <v>Mixed</v>
      </c>
      <c r="N378" s="244" t="s">
        <v>22</v>
      </c>
      <c r="O378" s="245" t="s">
        <v>13</v>
      </c>
      <c r="P378" s="244" t="s">
        <v>3416</v>
      </c>
      <c r="Q378" s="253" t="s">
        <v>3372</v>
      </c>
      <c r="R378" s="253" t="s">
        <v>13</v>
      </c>
      <c r="S378" s="244" t="s">
        <v>111</v>
      </c>
      <c r="T378" s="244" t="s">
        <v>1624</v>
      </c>
      <c r="U378" s="244" t="s">
        <v>1087</v>
      </c>
      <c r="V378" s="244" t="s">
        <v>1309</v>
      </c>
      <c r="W378" s="244" t="s">
        <v>217</v>
      </c>
      <c r="X378" s="246">
        <v>60.58</v>
      </c>
      <c r="Y378" s="246" t="s">
        <v>6</v>
      </c>
      <c r="Z378" s="250" t="s">
        <v>6</v>
      </c>
      <c r="AA378" s="250" t="s">
        <v>6</v>
      </c>
      <c r="AB378" s="250" t="s">
        <v>6</v>
      </c>
      <c r="AC378" s="250" t="s">
        <v>6</v>
      </c>
      <c r="AD378" s="250" t="s">
        <v>6</v>
      </c>
      <c r="AE378" s="348">
        <v>1</v>
      </c>
      <c r="AF378" s="348" t="s">
        <v>20</v>
      </c>
      <c r="AG378" s="244" t="s">
        <v>6</v>
      </c>
      <c r="AI378" s="246" t="s">
        <v>6</v>
      </c>
      <c r="AJ378" s="247" t="s">
        <v>6</v>
      </c>
      <c r="AK378" s="244" t="s">
        <v>6</v>
      </c>
      <c r="AL378" s="244" t="s">
        <v>6</v>
      </c>
      <c r="AM378" s="266" t="s">
        <v>6</v>
      </c>
      <c r="AN378" s="262" t="s">
        <v>6</v>
      </c>
      <c r="AO378" s="262" t="s">
        <v>6</v>
      </c>
      <c r="AP378" s="244" t="s">
        <v>1737</v>
      </c>
      <c r="AQ378" s="244" t="s">
        <v>184</v>
      </c>
      <c r="AR378" s="250" t="s">
        <v>6</v>
      </c>
      <c r="AS378" s="250" t="s">
        <v>6</v>
      </c>
      <c r="AT378" s="250" t="s">
        <v>184</v>
      </c>
      <c r="AU378" s="250" t="s">
        <v>184</v>
      </c>
      <c r="AV378" s="250" t="s">
        <v>1305</v>
      </c>
      <c r="AW378" s="250" t="s">
        <v>22</v>
      </c>
      <c r="AX378" s="250" t="s">
        <v>118</v>
      </c>
      <c r="AY378" s="250" t="s">
        <v>22</v>
      </c>
      <c r="AZ378" s="250" t="s">
        <v>118</v>
      </c>
      <c r="BA378" s="250" t="s">
        <v>381</v>
      </c>
      <c r="BB378" s="250" t="s">
        <v>119</v>
      </c>
      <c r="BC378" s="250" t="s">
        <v>22</v>
      </c>
      <c r="BD378" s="250" t="s">
        <v>118</v>
      </c>
      <c r="BE378" s="250" t="s">
        <v>6</v>
      </c>
      <c r="BF378" s="250" t="s">
        <v>6</v>
      </c>
      <c r="BG378" s="250" t="s">
        <v>6</v>
      </c>
      <c r="BH378" s="250" t="s">
        <v>6</v>
      </c>
      <c r="BI378" s="250" t="s">
        <v>6</v>
      </c>
      <c r="BJ378" s="250" t="s">
        <v>6</v>
      </c>
      <c r="BK378" s="250" t="s">
        <v>6</v>
      </c>
      <c r="BL378" s="250" t="s">
        <v>6</v>
      </c>
      <c r="BM378" s="250" t="s">
        <v>41</v>
      </c>
      <c r="BN378" s="250" t="s">
        <v>119</v>
      </c>
      <c r="BO378" s="250" t="s">
        <v>13</v>
      </c>
      <c r="BP378" s="250" t="s">
        <v>13</v>
      </c>
      <c r="BQ378" s="250" t="s">
        <v>160</v>
      </c>
      <c r="BR378" s="250" t="s">
        <v>119</v>
      </c>
      <c r="BS378" s="250" t="s">
        <v>40</v>
      </c>
      <c r="BT378" s="250" t="s">
        <v>119</v>
      </c>
      <c r="BU378" s="262" t="s">
        <v>6</v>
      </c>
      <c r="BV378" s="250" t="s">
        <v>6</v>
      </c>
      <c r="BW378" s="250" t="s">
        <v>6</v>
      </c>
      <c r="BX378" s="250" t="s">
        <v>6</v>
      </c>
      <c r="BY378" s="250" t="s">
        <v>173</v>
      </c>
      <c r="BZ378" s="250" t="s">
        <v>118</v>
      </c>
      <c r="CA378" s="244" t="s">
        <v>184</v>
      </c>
      <c r="CB378" s="244" t="s">
        <v>6</v>
      </c>
      <c r="CC378" s="244" t="s">
        <v>6</v>
      </c>
      <c r="CD378" s="244" t="s">
        <v>6</v>
      </c>
    </row>
    <row r="379" spans="1:82" s="244" customFormat="1" ht="31" x14ac:dyDescent="0.35">
      <c r="A379" s="259" t="s">
        <v>1919</v>
      </c>
      <c r="B379" s="259" t="s">
        <v>2880</v>
      </c>
      <c r="C379" s="259" t="s">
        <v>1538</v>
      </c>
      <c r="D379" s="259" t="s">
        <v>1571</v>
      </c>
      <c r="E379" s="244" t="s">
        <v>304</v>
      </c>
      <c r="F379" s="244" t="s">
        <v>2674</v>
      </c>
      <c r="G379" s="244" t="s">
        <v>1902</v>
      </c>
      <c r="H379" s="244" t="s">
        <v>3351</v>
      </c>
      <c r="I379" s="244" t="str">
        <f>IF(H379="","",VLOOKUP(H379,'Cost Categories'!$A$1:$B$66,2,FALSE))</f>
        <v>Personnel</v>
      </c>
      <c r="J379" s="244" t="s">
        <v>3274</v>
      </c>
      <c r="K379" s="244" t="str">
        <f>IF(J379="","",VLOOKUP(J379,'Cost Categories'!$A$70:$B$85,2,FALSE))</f>
        <v>Personnel</v>
      </c>
      <c r="L379" s="244" t="s">
        <v>3297</v>
      </c>
      <c r="M379" s="244" t="str">
        <f>IF(L379="","",VLOOKUP(L379,'Cost Categories'!$A$112:$B$133,2,FALSE))</f>
        <v>Mixed</v>
      </c>
      <c r="N379" s="244" t="s">
        <v>3368</v>
      </c>
      <c r="O379" s="245" t="s">
        <v>13</v>
      </c>
      <c r="P379" s="244" t="s">
        <v>3369</v>
      </c>
      <c r="Q379" s="253" t="s">
        <v>3372</v>
      </c>
      <c r="R379" s="253" t="s">
        <v>13</v>
      </c>
      <c r="S379" s="244" t="s">
        <v>517</v>
      </c>
      <c r="T379" s="244" t="s">
        <v>1624</v>
      </c>
      <c r="U379" s="244" t="s">
        <v>1087</v>
      </c>
      <c r="V379" s="244" t="s">
        <v>1309</v>
      </c>
      <c r="W379" s="244" t="s">
        <v>217</v>
      </c>
      <c r="X379" s="246">
        <v>14.9</v>
      </c>
      <c r="Y379" s="246" t="s">
        <v>6</v>
      </c>
      <c r="Z379" s="250" t="s">
        <v>6</v>
      </c>
      <c r="AA379" s="250" t="s">
        <v>6</v>
      </c>
      <c r="AB379" s="250" t="s">
        <v>6</v>
      </c>
      <c r="AC379" s="250" t="s">
        <v>6</v>
      </c>
      <c r="AD379" s="250" t="s">
        <v>6</v>
      </c>
      <c r="AE379" s="348" t="s">
        <v>13</v>
      </c>
      <c r="AF379" s="348" t="s">
        <v>13</v>
      </c>
      <c r="AG379" s="244" t="s">
        <v>6</v>
      </c>
      <c r="AI379" s="246" t="s">
        <v>6</v>
      </c>
      <c r="AJ379" s="247" t="s">
        <v>6</v>
      </c>
      <c r="AK379" s="244" t="s">
        <v>6</v>
      </c>
      <c r="AL379" s="244" t="s">
        <v>6</v>
      </c>
      <c r="AM379" s="266" t="s">
        <v>6</v>
      </c>
      <c r="AN379" s="262" t="s">
        <v>6</v>
      </c>
      <c r="AO379" s="262" t="s">
        <v>6</v>
      </c>
      <c r="AP379" s="244" t="s">
        <v>1737</v>
      </c>
      <c r="AQ379" s="244" t="s">
        <v>184</v>
      </c>
      <c r="AR379" s="250" t="s">
        <v>6</v>
      </c>
      <c r="AS379" s="250" t="s">
        <v>6</v>
      </c>
      <c r="AT379" s="250" t="s">
        <v>184</v>
      </c>
      <c r="AU379" s="250" t="s">
        <v>184</v>
      </c>
      <c r="AV379" s="250" t="s">
        <v>1315</v>
      </c>
      <c r="AW379" s="250" t="s">
        <v>1903</v>
      </c>
      <c r="AX379" s="250" t="s">
        <v>118</v>
      </c>
      <c r="AY379" s="250" t="s">
        <v>1904</v>
      </c>
      <c r="AZ379" s="250" t="s">
        <v>118</v>
      </c>
      <c r="BA379" s="250" t="s">
        <v>381</v>
      </c>
      <c r="BB379" s="250" t="s">
        <v>119</v>
      </c>
      <c r="BC379" s="250" t="s">
        <v>384</v>
      </c>
      <c r="BD379" s="250" t="s">
        <v>118</v>
      </c>
      <c r="BE379" s="250" t="s">
        <v>6</v>
      </c>
      <c r="BF379" s="250" t="s">
        <v>6</v>
      </c>
      <c r="BG379" s="250" t="s">
        <v>6</v>
      </c>
      <c r="BH379" s="250" t="s">
        <v>6</v>
      </c>
      <c r="BI379" s="250" t="s">
        <v>6</v>
      </c>
      <c r="BJ379" s="250" t="s">
        <v>6</v>
      </c>
      <c r="BK379" s="250" t="s">
        <v>6</v>
      </c>
      <c r="BL379" s="250" t="s">
        <v>6</v>
      </c>
      <c r="BM379" s="250" t="s">
        <v>41</v>
      </c>
      <c r="BN379" s="250" t="s">
        <v>119</v>
      </c>
      <c r="BO379" s="250" t="s">
        <v>13</v>
      </c>
      <c r="BP379" s="250" t="s">
        <v>13</v>
      </c>
      <c r="BQ379" s="250" t="s">
        <v>160</v>
      </c>
      <c r="BR379" s="250" t="s">
        <v>119</v>
      </c>
      <c r="BS379" s="250" t="s">
        <v>40</v>
      </c>
      <c r="BT379" s="250" t="s">
        <v>119</v>
      </c>
      <c r="BU379" s="262" t="s">
        <v>6</v>
      </c>
      <c r="BV379" s="250" t="s">
        <v>6</v>
      </c>
      <c r="BW379" s="250" t="s">
        <v>6</v>
      </c>
      <c r="BX379" s="250" t="s">
        <v>6</v>
      </c>
      <c r="BY379" s="250" t="s">
        <v>173</v>
      </c>
      <c r="BZ379" s="250" t="s">
        <v>118</v>
      </c>
      <c r="CA379" s="244" t="s">
        <v>184</v>
      </c>
      <c r="CB379" s="244" t="s">
        <v>6</v>
      </c>
      <c r="CC379" s="244" t="s">
        <v>6</v>
      </c>
      <c r="CD379" s="244" t="s">
        <v>6</v>
      </c>
    </row>
    <row r="380" spans="1:82" s="244" customFormat="1" ht="31" x14ac:dyDescent="0.35">
      <c r="A380" s="259" t="s">
        <v>1919</v>
      </c>
      <c r="B380" s="259" t="s">
        <v>2880</v>
      </c>
      <c r="C380" s="259" t="s">
        <v>1548</v>
      </c>
      <c r="D380" s="259" t="s">
        <v>1571</v>
      </c>
      <c r="E380" s="244" t="s">
        <v>304</v>
      </c>
      <c r="F380" s="244" t="s">
        <v>2674</v>
      </c>
      <c r="G380" s="244" t="s">
        <v>3</v>
      </c>
      <c r="H380" s="244" t="s">
        <v>3</v>
      </c>
      <c r="I380" s="244" t="str">
        <f>IF(H380="","",VLOOKUP(H380,'Cost Categories'!$A$1:$B$66,2,FALSE))</f>
        <v>Recurring services</v>
      </c>
      <c r="J380" s="244" t="s">
        <v>3297</v>
      </c>
      <c r="K380" s="244" t="str">
        <f>IF(J380="","",VLOOKUP(J380,'Cost Categories'!$A$70:$B$85,2,FALSE))</f>
        <v>Mixed</v>
      </c>
      <c r="L380" s="244" t="s">
        <v>3</v>
      </c>
      <c r="M380" s="244" t="str">
        <f>IF(L380="","",VLOOKUP(L380,'Cost Categories'!$A$112:$B$133,2,FALSE))</f>
        <v>Operational</v>
      </c>
      <c r="N380" s="244" t="s">
        <v>3368</v>
      </c>
      <c r="O380" s="245" t="s">
        <v>13</v>
      </c>
      <c r="P380" s="244" t="s">
        <v>3369</v>
      </c>
      <c r="Q380" s="253" t="s">
        <v>3372</v>
      </c>
      <c r="R380" s="253" t="s">
        <v>13</v>
      </c>
      <c r="S380" s="244" t="s">
        <v>111</v>
      </c>
      <c r="T380" s="244" t="s">
        <v>1624</v>
      </c>
      <c r="U380" s="244" t="s">
        <v>1087</v>
      </c>
      <c r="V380" s="244" t="s">
        <v>1309</v>
      </c>
      <c r="W380" s="244" t="s">
        <v>217</v>
      </c>
      <c r="X380" s="246">
        <v>0.45</v>
      </c>
      <c r="Y380" s="246" t="s">
        <v>6</v>
      </c>
      <c r="Z380" s="250" t="s">
        <v>6</v>
      </c>
      <c r="AA380" s="250" t="s">
        <v>6</v>
      </c>
      <c r="AB380" s="250" t="s">
        <v>6</v>
      </c>
      <c r="AC380" s="250" t="s">
        <v>6</v>
      </c>
      <c r="AD380" s="250" t="s">
        <v>6</v>
      </c>
      <c r="AE380" s="348" t="s">
        <v>13</v>
      </c>
      <c r="AF380" s="348" t="s">
        <v>13</v>
      </c>
      <c r="AG380" s="244" t="s">
        <v>6</v>
      </c>
      <c r="AI380" s="246" t="s">
        <v>6</v>
      </c>
      <c r="AJ380" s="247" t="s">
        <v>6</v>
      </c>
      <c r="AK380" s="244" t="s">
        <v>6</v>
      </c>
      <c r="AL380" s="244" t="s">
        <v>6</v>
      </c>
      <c r="AM380" s="266" t="s">
        <v>6</v>
      </c>
      <c r="AN380" s="262" t="s">
        <v>6</v>
      </c>
      <c r="AO380" s="262" t="s">
        <v>6</v>
      </c>
      <c r="AP380" s="244" t="s">
        <v>1737</v>
      </c>
      <c r="AQ380" s="244" t="s">
        <v>184</v>
      </c>
      <c r="AR380" s="250" t="s">
        <v>6</v>
      </c>
      <c r="AS380" s="250" t="s">
        <v>6</v>
      </c>
      <c r="AT380" s="250" t="s">
        <v>184</v>
      </c>
      <c r="AU380" s="250" t="s">
        <v>184</v>
      </c>
      <c r="AV380" s="250" t="s">
        <v>1315</v>
      </c>
      <c r="AW380" s="250" t="s">
        <v>1905</v>
      </c>
      <c r="AX380" s="250" t="s">
        <v>119</v>
      </c>
      <c r="AY380" s="250" t="s">
        <v>1906</v>
      </c>
      <c r="AZ380" s="250" t="s">
        <v>118</v>
      </c>
      <c r="BA380" s="250" t="s">
        <v>381</v>
      </c>
      <c r="BB380" s="250" t="s">
        <v>119</v>
      </c>
      <c r="BC380" s="250" t="s">
        <v>384</v>
      </c>
      <c r="BD380" s="250" t="s">
        <v>118</v>
      </c>
      <c r="BE380" s="250" t="s">
        <v>6</v>
      </c>
      <c r="BF380" s="250" t="s">
        <v>6</v>
      </c>
      <c r="BG380" s="250" t="s">
        <v>6</v>
      </c>
      <c r="BH380" s="250" t="s">
        <v>6</v>
      </c>
      <c r="BI380" s="250" t="s">
        <v>6</v>
      </c>
      <c r="BJ380" s="250" t="s">
        <v>6</v>
      </c>
      <c r="BK380" s="250" t="s">
        <v>6</v>
      </c>
      <c r="BL380" s="250" t="s">
        <v>6</v>
      </c>
      <c r="BM380" s="250" t="s">
        <v>41</v>
      </c>
      <c r="BN380" s="250" t="s">
        <v>119</v>
      </c>
      <c r="BO380" s="250" t="s">
        <v>13</v>
      </c>
      <c r="BP380" s="250" t="s">
        <v>13</v>
      </c>
      <c r="BQ380" s="250" t="s">
        <v>160</v>
      </c>
      <c r="BR380" s="250" t="s">
        <v>119</v>
      </c>
      <c r="BS380" s="250" t="s">
        <v>40</v>
      </c>
      <c r="BT380" s="250" t="s">
        <v>119</v>
      </c>
      <c r="BU380" s="262" t="s">
        <v>6</v>
      </c>
      <c r="BV380" s="250" t="s">
        <v>6</v>
      </c>
      <c r="BW380" s="250" t="s">
        <v>6</v>
      </c>
      <c r="BX380" s="250" t="s">
        <v>6</v>
      </c>
      <c r="BY380" s="250" t="s">
        <v>173</v>
      </c>
      <c r="BZ380" s="250" t="s">
        <v>118</v>
      </c>
      <c r="CA380" s="244" t="s">
        <v>184</v>
      </c>
      <c r="CB380" s="244" t="s">
        <v>6</v>
      </c>
      <c r="CC380" s="244" t="s">
        <v>6</v>
      </c>
      <c r="CD380" s="244" t="s">
        <v>6</v>
      </c>
    </row>
    <row r="381" spans="1:82" s="244" customFormat="1" ht="46.5" x14ac:dyDescent="0.35">
      <c r="A381" s="259" t="s">
        <v>1919</v>
      </c>
      <c r="B381" s="259" t="s">
        <v>2880</v>
      </c>
      <c r="C381" s="259" t="s">
        <v>356</v>
      </c>
      <c r="D381" s="259" t="s">
        <v>1571</v>
      </c>
      <c r="E381" s="244" t="s">
        <v>304</v>
      </c>
      <c r="F381" s="244" t="s">
        <v>2674</v>
      </c>
      <c r="G381" s="244" t="s">
        <v>1623</v>
      </c>
      <c r="H381" s="244" t="s">
        <v>1623</v>
      </c>
      <c r="I381" s="244" t="str">
        <f>IF(H381="","",VLOOKUP(H381,'Cost Categories'!$A$1:$B$66,2,FALSE))</f>
        <v>Recurring goods</v>
      </c>
      <c r="J381" s="244" t="s">
        <v>3288</v>
      </c>
      <c r="K381" s="244" t="str">
        <f>IF(J381="","",VLOOKUP(J381,'Cost Categories'!$A$70:$B$85,2,FALSE))</f>
        <v>Recurrent - other</v>
      </c>
      <c r="L381" s="244" t="s">
        <v>3307</v>
      </c>
      <c r="M381" s="244" t="str">
        <f>IF(L381="","",VLOOKUP(L381,'Cost Categories'!$A$112:$B$133,2,FALSE))</f>
        <v>Primary service delivery</v>
      </c>
      <c r="N381" s="244" t="s">
        <v>3368</v>
      </c>
      <c r="O381" s="245" t="s">
        <v>1245</v>
      </c>
      <c r="P381" s="244" t="s">
        <v>3371</v>
      </c>
      <c r="Q381" s="253" t="s">
        <v>3372</v>
      </c>
      <c r="R381" s="253" t="s">
        <v>13</v>
      </c>
      <c r="S381" s="244" t="s">
        <v>111</v>
      </c>
      <c r="T381" s="244" t="s">
        <v>1624</v>
      </c>
      <c r="U381" s="244" t="s">
        <v>1087</v>
      </c>
      <c r="V381" s="244" t="s">
        <v>1309</v>
      </c>
      <c r="W381" s="244" t="s">
        <v>217</v>
      </c>
      <c r="X381" s="246">
        <v>27.62</v>
      </c>
      <c r="Y381" s="246" t="s">
        <v>6</v>
      </c>
      <c r="Z381" s="250" t="s">
        <v>6</v>
      </c>
      <c r="AA381" s="250" t="s">
        <v>6</v>
      </c>
      <c r="AB381" s="250" t="s">
        <v>6</v>
      </c>
      <c r="AC381" s="250" t="s">
        <v>6</v>
      </c>
      <c r="AD381" s="250" t="s">
        <v>6</v>
      </c>
      <c r="AE381" s="348" t="s">
        <v>13</v>
      </c>
      <c r="AF381" s="348" t="s">
        <v>13</v>
      </c>
      <c r="AG381" s="244" t="s">
        <v>6</v>
      </c>
      <c r="AI381" s="246" t="s">
        <v>6</v>
      </c>
      <c r="AJ381" s="247" t="s">
        <v>6</v>
      </c>
      <c r="AK381" s="244" t="s">
        <v>6</v>
      </c>
      <c r="AL381" s="244" t="s">
        <v>6</v>
      </c>
      <c r="AM381" s="266" t="s">
        <v>6</v>
      </c>
      <c r="AN381" s="262" t="s">
        <v>6</v>
      </c>
      <c r="AO381" s="262" t="s">
        <v>6</v>
      </c>
      <c r="AP381" s="244" t="s">
        <v>1737</v>
      </c>
      <c r="AQ381" s="244" t="s">
        <v>184</v>
      </c>
      <c r="AR381" s="250" t="s">
        <v>6</v>
      </c>
      <c r="AS381" s="250" t="s">
        <v>6</v>
      </c>
      <c r="AT381" s="250" t="s">
        <v>184</v>
      </c>
      <c r="AU381" s="250" t="s">
        <v>184</v>
      </c>
      <c r="AV381" s="250" t="s">
        <v>1315</v>
      </c>
      <c r="AW381" s="250" t="s">
        <v>1907</v>
      </c>
      <c r="AX381" s="250" t="s">
        <v>118</v>
      </c>
      <c r="AY381" s="250" t="s">
        <v>6</v>
      </c>
      <c r="AZ381" s="250" t="s">
        <v>6</v>
      </c>
      <c r="BA381" s="250" t="s">
        <v>381</v>
      </c>
      <c r="BB381" s="250" t="s">
        <v>119</v>
      </c>
      <c r="BC381" s="250" t="s">
        <v>383</v>
      </c>
      <c r="BD381" s="250" t="s">
        <v>118</v>
      </c>
      <c r="BE381" s="250" t="s">
        <v>6</v>
      </c>
      <c r="BF381" s="250" t="s">
        <v>6</v>
      </c>
      <c r="BG381" s="250" t="s">
        <v>6</v>
      </c>
      <c r="BH381" s="250" t="s">
        <v>6</v>
      </c>
      <c r="BI381" s="250" t="s">
        <v>6</v>
      </c>
      <c r="BJ381" s="250" t="s">
        <v>6</v>
      </c>
      <c r="BK381" s="250" t="s">
        <v>6</v>
      </c>
      <c r="BL381" s="250" t="s">
        <v>6</v>
      </c>
      <c r="BM381" s="250" t="s">
        <v>41</v>
      </c>
      <c r="BN381" s="250" t="s">
        <v>119</v>
      </c>
      <c r="BO381" s="250" t="s">
        <v>13</v>
      </c>
      <c r="BP381" s="250" t="s">
        <v>13</v>
      </c>
      <c r="BQ381" s="250" t="s">
        <v>160</v>
      </c>
      <c r="BR381" s="250" t="s">
        <v>119</v>
      </c>
      <c r="BS381" s="250" t="s">
        <v>40</v>
      </c>
      <c r="BT381" s="250" t="s">
        <v>119</v>
      </c>
      <c r="BU381" s="262" t="s">
        <v>6</v>
      </c>
      <c r="BV381" s="250" t="s">
        <v>6</v>
      </c>
      <c r="BW381" s="250" t="s">
        <v>6</v>
      </c>
      <c r="BX381" s="250" t="s">
        <v>6</v>
      </c>
      <c r="BY381" s="250" t="s">
        <v>173</v>
      </c>
      <c r="BZ381" s="250" t="s">
        <v>118</v>
      </c>
      <c r="CA381" s="244" t="s">
        <v>184</v>
      </c>
      <c r="CB381" s="244" t="s">
        <v>6</v>
      </c>
      <c r="CC381" s="244" t="s">
        <v>6</v>
      </c>
      <c r="CD381" s="244" t="s">
        <v>6</v>
      </c>
    </row>
    <row r="382" spans="1:82" s="244" customFormat="1" ht="46.5" x14ac:dyDescent="0.35">
      <c r="A382" s="259" t="s">
        <v>1919</v>
      </c>
      <c r="B382" s="259" t="s">
        <v>2880</v>
      </c>
      <c r="C382" s="259" t="s">
        <v>1555</v>
      </c>
      <c r="D382" s="259" t="s">
        <v>1571</v>
      </c>
      <c r="E382" s="244" t="s">
        <v>304</v>
      </c>
      <c r="F382" s="244" t="s">
        <v>2674</v>
      </c>
      <c r="G382" s="244" t="s">
        <v>1908</v>
      </c>
      <c r="H382" s="244" t="s">
        <v>407</v>
      </c>
      <c r="I382" s="244" t="str">
        <f>IF(H382="","",VLOOKUP(H382,'Cost Categories'!$A$1:$B$66,2,FALSE))</f>
        <v>Recurring goods</v>
      </c>
      <c r="J382" s="244" t="s">
        <v>3288</v>
      </c>
      <c r="K382" s="244" t="str">
        <f>IF(J382="","",VLOOKUP(J382,'Cost Categories'!$A$70:$B$85,2,FALSE))</f>
        <v>Recurrent - other</v>
      </c>
      <c r="L382" s="244" t="s">
        <v>3417</v>
      </c>
      <c r="M382" s="244" t="str">
        <f>IF(L382="","",VLOOKUP(L382,'Cost Categories'!$A$112:$B$133,2,FALSE))</f>
        <v>Primary service delivery</v>
      </c>
      <c r="N382" s="244" t="s">
        <v>3368</v>
      </c>
      <c r="O382" s="245" t="s">
        <v>1245</v>
      </c>
      <c r="P382" s="244" t="s">
        <v>3371</v>
      </c>
      <c r="Q382" s="253" t="s">
        <v>3372</v>
      </c>
      <c r="R382" s="253" t="s">
        <v>13</v>
      </c>
      <c r="S382" s="244" t="s">
        <v>1612</v>
      </c>
      <c r="T382" s="244" t="s">
        <v>1624</v>
      </c>
      <c r="U382" s="244" t="s">
        <v>1087</v>
      </c>
      <c r="V382" s="244" t="s">
        <v>1309</v>
      </c>
      <c r="W382" s="244" t="s">
        <v>217</v>
      </c>
      <c r="X382" s="246">
        <v>3.25</v>
      </c>
      <c r="Y382" s="246" t="s">
        <v>6</v>
      </c>
      <c r="Z382" s="250" t="s">
        <v>6</v>
      </c>
      <c r="AA382" s="250" t="s">
        <v>6</v>
      </c>
      <c r="AB382" s="250" t="s">
        <v>6</v>
      </c>
      <c r="AC382" s="250" t="s">
        <v>6</v>
      </c>
      <c r="AD382" s="250" t="s">
        <v>6</v>
      </c>
      <c r="AE382" s="348" t="s">
        <v>13</v>
      </c>
      <c r="AF382" s="348" t="s">
        <v>13</v>
      </c>
      <c r="AG382" s="244" t="s">
        <v>6</v>
      </c>
      <c r="AI382" s="246" t="s">
        <v>6</v>
      </c>
      <c r="AJ382" s="247" t="s">
        <v>6</v>
      </c>
      <c r="AK382" s="244" t="s">
        <v>6</v>
      </c>
      <c r="AL382" s="244" t="s">
        <v>6</v>
      </c>
      <c r="AM382" s="266" t="s">
        <v>6</v>
      </c>
      <c r="AN382" s="262" t="s">
        <v>6</v>
      </c>
      <c r="AO382" s="262" t="s">
        <v>6</v>
      </c>
      <c r="AP382" s="244" t="s">
        <v>1737</v>
      </c>
      <c r="AQ382" s="244" t="s">
        <v>184</v>
      </c>
      <c r="AR382" s="250" t="s">
        <v>6</v>
      </c>
      <c r="AS382" s="250" t="s">
        <v>6</v>
      </c>
      <c r="AT382" s="250" t="s">
        <v>184</v>
      </c>
      <c r="AU382" s="250" t="s">
        <v>184</v>
      </c>
      <c r="AV382" s="250" t="s">
        <v>1315</v>
      </c>
      <c r="AW382" s="250" t="s">
        <v>1909</v>
      </c>
      <c r="AX382" s="250" t="s">
        <v>118</v>
      </c>
      <c r="AY382" s="250" t="s">
        <v>1910</v>
      </c>
      <c r="AZ382" s="250" t="s">
        <v>118</v>
      </c>
      <c r="BA382" s="250" t="s">
        <v>381</v>
      </c>
      <c r="BB382" s="250" t="s">
        <v>119</v>
      </c>
      <c r="BC382" s="250" t="s">
        <v>383</v>
      </c>
      <c r="BD382" s="250" t="s">
        <v>118</v>
      </c>
      <c r="BE382" s="250" t="s">
        <v>6</v>
      </c>
      <c r="BF382" s="250" t="s">
        <v>6</v>
      </c>
      <c r="BG382" s="250" t="s">
        <v>6</v>
      </c>
      <c r="BH382" s="250" t="s">
        <v>6</v>
      </c>
      <c r="BI382" s="250" t="s">
        <v>6</v>
      </c>
      <c r="BJ382" s="250" t="s">
        <v>6</v>
      </c>
      <c r="BK382" s="250" t="s">
        <v>6</v>
      </c>
      <c r="BL382" s="250" t="s">
        <v>6</v>
      </c>
      <c r="BM382" s="250" t="s">
        <v>41</v>
      </c>
      <c r="BN382" s="250" t="s">
        <v>119</v>
      </c>
      <c r="BO382" s="250" t="s">
        <v>13</v>
      </c>
      <c r="BP382" s="250" t="s">
        <v>13</v>
      </c>
      <c r="BQ382" s="250" t="s">
        <v>160</v>
      </c>
      <c r="BR382" s="250" t="s">
        <v>119</v>
      </c>
      <c r="BS382" s="250" t="s">
        <v>40</v>
      </c>
      <c r="BT382" s="250" t="s">
        <v>119</v>
      </c>
      <c r="BU382" s="262" t="s">
        <v>6</v>
      </c>
      <c r="BV382" s="250" t="s">
        <v>6</v>
      </c>
      <c r="BW382" s="250" t="s">
        <v>6</v>
      </c>
      <c r="BX382" s="250" t="s">
        <v>6</v>
      </c>
      <c r="BY382" s="250" t="s">
        <v>173</v>
      </c>
      <c r="BZ382" s="250" t="s">
        <v>118</v>
      </c>
      <c r="CA382" s="244" t="s">
        <v>184</v>
      </c>
      <c r="CB382" s="244" t="s">
        <v>6</v>
      </c>
      <c r="CC382" s="244" t="s">
        <v>6</v>
      </c>
      <c r="CD382" s="244" t="s">
        <v>6</v>
      </c>
    </row>
    <row r="383" spans="1:82" s="244" customFormat="1" ht="31" x14ac:dyDescent="0.35">
      <c r="A383" s="259" t="s">
        <v>1919</v>
      </c>
      <c r="B383" s="259" t="s">
        <v>2880</v>
      </c>
      <c r="C383" s="259" t="s">
        <v>1540</v>
      </c>
      <c r="D383" s="259" t="s">
        <v>1571</v>
      </c>
      <c r="E383" s="244" t="s">
        <v>304</v>
      </c>
      <c r="F383" s="244" t="s">
        <v>2674</v>
      </c>
      <c r="G383" s="244" t="s">
        <v>1911</v>
      </c>
      <c r="H383" s="244" t="s">
        <v>3350</v>
      </c>
      <c r="I383" s="244" t="str">
        <f>IF(H383="","",VLOOKUP(H383,'Cost Categories'!$A$1:$B$66,2,FALSE))</f>
        <v>Capital</v>
      </c>
      <c r="J383" s="244" t="s">
        <v>3276</v>
      </c>
      <c r="K383" s="244" t="str">
        <f>IF(J383="","",VLOOKUP(J383,'Cost Categories'!$A$70:$B$85,2,FALSE))</f>
        <v>Capital</v>
      </c>
      <c r="L383" s="244" t="s">
        <v>3307</v>
      </c>
      <c r="M383" s="244" t="str">
        <f>IF(L383="","",VLOOKUP(L383,'Cost Categories'!$A$112:$B$133,2,FALSE))</f>
        <v>Primary service delivery</v>
      </c>
      <c r="N383" s="244" t="s">
        <v>3368</v>
      </c>
      <c r="O383" s="245" t="s">
        <v>1245</v>
      </c>
      <c r="P383" s="244" t="s">
        <v>3370</v>
      </c>
      <c r="Q383" s="253" t="s">
        <v>3372</v>
      </c>
      <c r="R383" s="253" t="s">
        <v>13</v>
      </c>
      <c r="S383" s="244" t="s">
        <v>111</v>
      </c>
      <c r="T383" s="244" t="s">
        <v>1624</v>
      </c>
      <c r="U383" s="244" t="s">
        <v>1087</v>
      </c>
      <c r="V383" s="244" t="s">
        <v>1309</v>
      </c>
      <c r="W383" s="244" t="s">
        <v>217</v>
      </c>
      <c r="X383" s="246">
        <v>1.35</v>
      </c>
      <c r="Y383" s="246" t="s">
        <v>6</v>
      </c>
      <c r="Z383" s="250" t="s">
        <v>6</v>
      </c>
      <c r="AA383" s="250" t="s">
        <v>6</v>
      </c>
      <c r="AB383" s="250" t="s">
        <v>6</v>
      </c>
      <c r="AC383" s="250" t="s">
        <v>6</v>
      </c>
      <c r="AD383" s="250" t="s">
        <v>6</v>
      </c>
      <c r="AE383" s="348" t="s">
        <v>13</v>
      </c>
      <c r="AF383" s="348" t="s">
        <v>13</v>
      </c>
      <c r="AG383" s="244" t="s">
        <v>6</v>
      </c>
      <c r="AI383" s="246" t="s">
        <v>6</v>
      </c>
      <c r="AJ383" s="247" t="s">
        <v>6</v>
      </c>
      <c r="AK383" s="244" t="s">
        <v>6</v>
      </c>
      <c r="AL383" s="244" t="s">
        <v>6</v>
      </c>
      <c r="AM383" s="266" t="s">
        <v>6</v>
      </c>
      <c r="AN383" s="262" t="s">
        <v>6</v>
      </c>
      <c r="AO383" s="262" t="s">
        <v>6</v>
      </c>
      <c r="AP383" s="244" t="s">
        <v>1737</v>
      </c>
      <c r="AQ383" s="244" t="s">
        <v>184</v>
      </c>
      <c r="AR383" s="250" t="s">
        <v>6</v>
      </c>
      <c r="AS383" s="250" t="s">
        <v>6</v>
      </c>
      <c r="AT383" s="250" t="s">
        <v>184</v>
      </c>
      <c r="AU383" s="250" t="s">
        <v>184</v>
      </c>
      <c r="AV383" s="250" t="s">
        <v>1315</v>
      </c>
      <c r="AW383" s="250" t="s">
        <v>1907</v>
      </c>
      <c r="AX383" s="250" t="s">
        <v>118</v>
      </c>
      <c r="AY383" s="250" t="s">
        <v>1912</v>
      </c>
      <c r="AZ383" s="250" t="s">
        <v>118</v>
      </c>
      <c r="BA383" s="250" t="s">
        <v>381</v>
      </c>
      <c r="BB383" s="250" t="s">
        <v>119</v>
      </c>
      <c r="BC383" s="250" t="s">
        <v>384</v>
      </c>
      <c r="BD383" s="250" t="s">
        <v>118</v>
      </c>
      <c r="BE383" s="250" t="s">
        <v>6</v>
      </c>
      <c r="BF383" s="250" t="s">
        <v>6</v>
      </c>
      <c r="BG383" s="250" t="s">
        <v>6</v>
      </c>
      <c r="BH383" s="250" t="s">
        <v>6</v>
      </c>
      <c r="BI383" s="250" t="s">
        <v>6</v>
      </c>
      <c r="BJ383" s="250" t="s">
        <v>6</v>
      </c>
      <c r="BK383" s="250" t="s">
        <v>6</v>
      </c>
      <c r="BL383" s="250" t="s">
        <v>6</v>
      </c>
      <c r="BM383" s="250" t="s">
        <v>41</v>
      </c>
      <c r="BN383" s="250" t="s">
        <v>119</v>
      </c>
      <c r="BO383" s="250" t="s">
        <v>13</v>
      </c>
      <c r="BP383" s="250" t="s">
        <v>13</v>
      </c>
      <c r="BQ383" s="250" t="s">
        <v>160</v>
      </c>
      <c r="BR383" s="250" t="s">
        <v>119</v>
      </c>
      <c r="BS383" s="250" t="s">
        <v>40</v>
      </c>
      <c r="BT383" s="250" t="s">
        <v>119</v>
      </c>
      <c r="BU383" s="262" t="s">
        <v>6</v>
      </c>
      <c r="BV383" s="250" t="s">
        <v>6</v>
      </c>
      <c r="BW383" s="250" t="s">
        <v>6</v>
      </c>
      <c r="BX383" s="250" t="s">
        <v>6</v>
      </c>
      <c r="BY383" s="250" t="s">
        <v>173</v>
      </c>
      <c r="BZ383" s="250" t="s">
        <v>118</v>
      </c>
      <c r="CA383" s="244" t="s">
        <v>184</v>
      </c>
      <c r="CB383" s="244" t="s">
        <v>6</v>
      </c>
      <c r="CC383" s="244" t="s">
        <v>6</v>
      </c>
      <c r="CD383" s="244" t="s">
        <v>6</v>
      </c>
    </row>
    <row r="384" spans="1:82" s="244" customFormat="1" ht="31" x14ac:dyDescent="0.35">
      <c r="A384" s="259" t="s">
        <v>1919</v>
      </c>
      <c r="B384" s="259" t="s">
        <v>2880</v>
      </c>
      <c r="C384" s="259" t="s">
        <v>1561</v>
      </c>
      <c r="D384" s="259" t="s">
        <v>1571</v>
      </c>
      <c r="E384" s="244" t="s">
        <v>304</v>
      </c>
      <c r="F384" s="244" t="s">
        <v>2674</v>
      </c>
      <c r="G384" s="244" t="s">
        <v>1913</v>
      </c>
      <c r="H384" s="244" t="s">
        <v>3355</v>
      </c>
      <c r="I384" s="244" t="str">
        <f>IF(H384="","",VLOOKUP(H384,'Cost Categories'!$A$1:$B$66,2,FALSE))</f>
        <v>Recurring services</v>
      </c>
      <c r="J384" s="244" t="s">
        <v>3297</v>
      </c>
      <c r="K384" s="244" t="str">
        <f>IF(J384="","",VLOOKUP(J384,'Cost Categories'!$A$70:$B$85,2,FALSE))</f>
        <v>Mixed</v>
      </c>
      <c r="L384" s="244" t="s">
        <v>3320</v>
      </c>
      <c r="M384" s="244" t="str">
        <f>IF(L384="","",VLOOKUP(L384,'Cost Categories'!$A$112:$B$133,2,FALSE))</f>
        <v>Operational</v>
      </c>
      <c r="N384" s="244" t="s">
        <v>3422</v>
      </c>
      <c r="O384" s="245" t="s">
        <v>13</v>
      </c>
      <c r="P384" s="244" t="s">
        <v>3369</v>
      </c>
      <c r="Q384" s="253" t="s">
        <v>3372</v>
      </c>
      <c r="R384" s="253" t="s">
        <v>13</v>
      </c>
      <c r="S384" s="244" t="s">
        <v>111</v>
      </c>
      <c r="T384" s="244" t="s">
        <v>1624</v>
      </c>
      <c r="U384" s="244" t="s">
        <v>1087</v>
      </c>
      <c r="V384" s="244" t="s">
        <v>1309</v>
      </c>
      <c r="W384" s="244" t="s">
        <v>217</v>
      </c>
      <c r="X384" s="246">
        <v>9.69</v>
      </c>
      <c r="Y384" s="246" t="s">
        <v>6</v>
      </c>
      <c r="Z384" s="250" t="s">
        <v>6</v>
      </c>
      <c r="AA384" s="250" t="s">
        <v>6</v>
      </c>
      <c r="AB384" s="250" t="s">
        <v>6</v>
      </c>
      <c r="AC384" s="250" t="s">
        <v>6</v>
      </c>
      <c r="AD384" s="250" t="s">
        <v>6</v>
      </c>
      <c r="AE384" s="348" t="s">
        <v>13</v>
      </c>
      <c r="AF384" s="348" t="s">
        <v>13</v>
      </c>
      <c r="AG384" s="244" t="s">
        <v>6</v>
      </c>
      <c r="AI384" s="246" t="s">
        <v>6</v>
      </c>
      <c r="AJ384" s="247" t="s">
        <v>6</v>
      </c>
      <c r="AK384" s="244" t="s">
        <v>6</v>
      </c>
      <c r="AL384" s="244" t="s">
        <v>6</v>
      </c>
      <c r="AM384" s="266" t="s">
        <v>6</v>
      </c>
      <c r="AN384" s="262" t="s">
        <v>6</v>
      </c>
      <c r="AO384" s="262" t="s">
        <v>6</v>
      </c>
      <c r="AP384" s="244" t="s">
        <v>1737</v>
      </c>
      <c r="AQ384" s="244" t="s">
        <v>184</v>
      </c>
      <c r="AR384" s="250" t="s">
        <v>6</v>
      </c>
      <c r="AS384" s="250" t="s">
        <v>6</v>
      </c>
      <c r="AT384" s="250" t="s">
        <v>184</v>
      </c>
      <c r="AU384" s="250" t="s">
        <v>184</v>
      </c>
      <c r="AV384" s="250" t="s">
        <v>1315</v>
      </c>
      <c r="AW384" s="250" t="s">
        <v>1914</v>
      </c>
      <c r="AX384" s="250" t="s">
        <v>118</v>
      </c>
      <c r="AY384" s="250" t="s">
        <v>1915</v>
      </c>
      <c r="AZ384" s="250" t="s">
        <v>118</v>
      </c>
      <c r="BA384" s="250" t="s">
        <v>381</v>
      </c>
      <c r="BB384" s="250" t="s">
        <v>119</v>
      </c>
      <c r="BC384" s="250" t="s">
        <v>384</v>
      </c>
      <c r="BD384" s="250" t="s">
        <v>118</v>
      </c>
      <c r="BE384" s="250" t="s">
        <v>6</v>
      </c>
      <c r="BF384" s="250" t="s">
        <v>6</v>
      </c>
      <c r="BG384" s="250" t="s">
        <v>6</v>
      </c>
      <c r="BH384" s="250" t="s">
        <v>6</v>
      </c>
      <c r="BI384" s="250" t="s">
        <v>6</v>
      </c>
      <c r="BJ384" s="250" t="s">
        <v>6</v>
      </c>
      <c r="BK384" s="250" t="s">
        <v>6</v>
      </c>
      <c r="BL384" s="250" t="s">
        <v>6</v>
      </c>
      <c r="BM384" s="250" t="s">
        <v>41</v>
      </c>
      <c r="BN384" s="250" t="s">
        <v>119</v>
      </c>
      <c r="BO384" s="250" t="s">
        <v>13</v>
      </c>
      <c r="BP384" s="250" t="s">
        <v>13</v>
      </c>
      <c r="BQ384" s="250" t="s">
        <v>160</v>
      </c>
      <c r="BR384" s="250" t="s">
        <v>119</v>
      </c>
      <c r="BS384" s="250" t="s">
        <v>40</v>
      </c>
      <c r="BT384" s="250" t="s">
        <v>119</v>
      </c>
      <c r="BU384" s="262" t="s">
        <v>6</v>
      </c>
      <c r="BV384" s="250" t="s">
        <v>6</v>
      </c>
      <c r="BW384" s="250" t="s">
        <v>6</v>
      </c>
      <c r="BX384" s="250" t="s">
        <v>6</v>
      </c>
      <c r="BY384" s="250" t="s">
        <v>173</v>
      </c>
      <c r="BZ384" s="250" t="s">
        <v>118</v>
      </c>
      <c r="CA384" s="244" t="s">
        <v>184</v>
      </c>
      <c r="CB384" s="244" t="s">
        <v>6</v>
      </c>
      <c r="CC384" s="244" t="s">
        <v>6</v>
      </c>
      <c r="CD384" s="244" t="s">
        <v>6</v>
      </c>
    </row>
    <row r="385" spans="1:82" s="244" customFormat="1" ht="62" x14ac:dyDescent="0.35">
      <c r="A385" s="259" t="s">
        <v>1919</v>
      </c>
      <c r="B385" s="259" t="s">
        <v>2880</v>
      </c>
      <c r="C385" s="259" t="s">
        <v>1567</v>
      </c>
      <c r="D385" s="259" t="s">
        <v>1571</v>
      </c>
      <c r="E385" s="244" t="s">
        <v>304</v>
      </c>
      <c r="F385" s="244" t="s">
        <v>2674</v>
      </c>
      <c r="G385" s="244" t="s">
        <v>1916</v>
      </c>
      <c r="H385" s="244" t="s">
        <v>1916</v>
      </c>
      <c r="I385" s="244" t="str">
        <f>IF(H385="","",VLOOKUP(H385,'Cost Categories'!$A$1:$B$66,2,FALSE))</f>
        <v>Facility</v>
      </c>
      <c r="J385" s="244" t="s">
        <v>3297</v>
      </c>
      <c r="K385" s="244" t="str">
        <f>IF(J385="","",VLOOKUP(J385,'Cost Categories'!$A$70:$B$85,2,FALSE))</f>
        <v>Mixed</v>
      </c>
      <c r="L385" s="244" t="s">
        <v>3323</v>
      </c>
      <c r="M385" s="244" t="str">
        <f>IF(L385="","",VLOOKUP(L385,'Cost Categories'!$A$112:$B$133,2,FALSE))</f>
        <v>Operational</v>
      </c>
      <c r="N385" s="244" t="s">
        <v>3368</v>
      </c>
      <c r="O385" s="245" t="s">
        <v>13</v>
      </c>
      <c r="P385" s="244" t="s">
        <v>3370</v>
      </c>
      <c r="Q385" s="253" t="s">
        <v>3372</v>
      </c>
      <c r="R385" s="253" t="s">
        <v>13</v>
      </c>
      <c r="S385" s="244" t="s">
        <v>111</v>
      </c>
      <c r="T385" s="244" t="s">
        <v>1624</v>
      </c>
      <c r="U385" s="244" t="s">
        <v>1087</v>
      </c>
      <c r="V385" s="244" t="s">
        <v>1309</v>
      </c>
      <c r="W385" s="244" t="s">
        <v>217</v>
      </c>
      <c r="X385" s="246">
        <v>0.19</v>
      </c>
      <c r="Y385" s="246" t="s">
        <v>6</v>
      </c>
      <c r="Z385" s="250" t="s">
        <v>6</v>
      </c>
      <c r="AA385" s="250" t="s">
        <v>6</v>
      </c>
      <c r="AB385" s="250" t="s">
        <v>6</v>
      </c>
      <c r="AC385" s="250" t="s">
        <v>6</v>
      </c>
      <c r="AD385" s="250" t="s">
        <v>6</v>
      </c>
      <c r="AE385" s="348" t="s">
        <v>13</v>
      </c>
      <c r="AF385" s="348" t="s">
        <v>13</v>
      </c>
      <c r="AG385" s="244" t="s">
        <v>6</v>
      </c>
      <c r="AI385" s="246" t="s">
        <v>6</v>
      </c>
      <c r="AJ385" s="247" t="s">
        <v>6</v>
      </c>
      <c r="AK385" s="244" t="s">
        <v>6</v>
      </c>
      <c r="AL385" s="244" t="s">
        <v>6</v>
      </c>
      <c r="AM385" s="266" t="s">
        <v>6</v>
      </c>
      <c r="AN385" s="262" t="s">
        <v>6</v>
      </c>
      <c r="AO385" s="262" t="s">
        <v>6</v>
      </c>
      <c r="AP385" s="244" t="s">
        <v>1737</v>
      </c>
      <c r="AQ385" s="244" t="s">
        <v>184</v>
      </c>
      <c r="AR385" s="250" t="s">
        <v>6</v>
      </c>
      <c r="AS385" s="250" t="s">
        <v>6</v>
      </c>
      <c r="AT385" s="250" t="s">
        <v>184</v>
      </c>
      <c r="AU385" s="250" t="s">
        <v>184</v>
      </c>
      <c r="AV385" s="250" t="s">
        <v>1315</v>
      </c>
      <c r="AW385" s="250" t="s">
        <v>1809</v>
      </c>
      <c r="AX385" s="250" t="s">
        <v>118</v>
      </c>
      <c r="AY385" s="250" t="s">
        <v>1917</v>
      </c>
      <c r="AZ385" s="250" t="s">
        <v>118</v>
      </c>
      <c r="BA385" s="250" t="s">
        <v>381</v>
      </c>
      <c r="BB385" s="250" t="s">
        <v>119</v>
      </c>
      <c r="BC385" s="250" t="s">
        <v>383</v>
      </c>
      <c r="BD385" s="250" t="s">
        <v>118</v>
      </c>
      <c r="BE385" s="250" t="s">
        <v>6</v>
      </c>
      <c r="BF385" s="250" t="s">
        <v>6</v>
      </c>
      <c r="BG385" s="250" t="s">
        <v>6</v>
      </c>
      <c r="BH385" s="250" t="s">
        <v>6</v>
      </c>
      <c r="BI385" s="250" t="s">
        <v>6</v>
      </c>
      <c r="BJ385" s="250" t="s">
        <v>6</v>
      </c>
      <c r="BK385" s="250" t="s">
        <v>6</v>
      </c>
      <c r="BL385" s="250" t="s">
        <v>6</v>
      </c>
      <c r="BM385" s="250" t="s">
        <v>41</v>
      </c>
      <c r="BN385" s="250" t="s">
        <v>119</v>
      </c>
      <c r="BO385" s="250" t="s">
        <v>13</v>
      </c>
      <c r="BP385" s="250" t="s">
        <v>13</v>
      </c>
      <c r="BQ385" s="250" t="s">
        <v>160</v>
      </c>
      <c r="BR385" s="250" t="s">
        <v>119</v>
      </c>
      <c r="BS385" s="250" t="s">
        <v>40</v>
      </c>
      <c r="BT385" s="250" t="s">
        <v>119</v>
      </c>
      <c r="BU385" s="262" t="s">
        <v>6</v>
      </c>
      <c r="BV385" s="250" t="s">
        <v>6</v>
      </c>
      <c r="BW385" s="250" t="s">
        <v>6</v>
      </c>
      <c r="BX385" s="250" t="s">
        <v>6</v>
      </c>
      <c r="BY385" s="250" t="s">
        <v>173</v>
      </c>
      <c r="BZ385" s="250" t="s">
        <v>118</v>
      </c>
      <c r="CA385" s="244" t="s">
        <v>184</v>
      </c>
      <c r="CB385" s="244" t="s">
        <v>6</v>
      </c>
      <c r="CC385" s="244" t="s">
        <v>6</v>
      </c>
      <c r="CD385" s="244" t="s">
        <v>6</v>
      </c>
    </row>
    <row r="386" spans="1:82" s="244" customFormat="1" ht="31" x14ac:dyDescent="0.35">
      <c r="A386" s="259" t="s">
        <v>1919</v>
      </c>
      <c r="B386" s="259" t="s">
        <v>2880</v>
      </c>
      <c r="C386" s="259" t="s">
        <v>1571</v>
      </c>
      <c r="D386" s="259" t="s">
        <v>1579</v>
      </c>
      <c r="E386" s="244" t="s">
        <v>304</v>
      </c>
      <c r="F386" s="244" t="s">
        <v>2674</v>
      </c>
      <c r="G386" s="244" t="s">
        <v>1806</v>
      </c>
      <c r="H386" s="244" t="s">
        <v>1578</v>
      </c>
      <c r="I386" s="244" t="str">
        <f>IF(H386="","",VLOOKUP(H386,'Cost Categories'!$A$1:$B$66,2,FALSE))</f>
        <v>Total</v>
      </c>
      <c r="J386" s="244" t="s">
        <v>3297</v>
      </c>
      <c r="K386" s="244" t="str">
        <f>IF(J386="","",VLOOKUP(J386,'Cost Categories'!$A$70:$B$85,2,FALSE))</f>
        <v>Mixed</v>
      </c>
      <c r="L386" s="244" t="s">
        <v>3297</v>
      </c>
      <c r="M386" s="244" t="str">
        <f>IF(L386="","",VLOOKUP(L386,'Cost Categories'!$A$112:$B$133,2,FALSE))</f>
        <v>Mixed</v>
      </c>
      <c r="N386" s="244" t="s">
        <v>22</v>
      </c>
      <c r="O386" s="245" t="s">
        <v>13</v>
      </c>
      <c r="P386" s="244" t="s">
        <v>3416</v>
      </c>
      <c r="Q386" s="253" t="s">
        <v>3372</v>
      </c>
      <c r="R386" s="253" t="s">
        <v>13</v>
      </c>
      <c r="S386" s="244" t="s">
        <v>111</v>
      </c>
      <c r="T386" s="244" t="s">
        <v>1624</v>
      </c>
      <c r="U386" s="244" t="s">
        <v>1087</v>
      </c>
      <c r="V386" s="244" t="s">
        <v>1309</v>
      </c>
      <c r="W386" s="244" t="s">
        <v>217</v>
      </c>
      <c r="X386" s="246">
        <v>57.45</v>
      </c>
      <c r="Y386" s="246" t="s">
        <v>6</v>
      </c>
      <c r="Z386" s="250" t="s">
        <v>6</v>
      </c>
      <c r="AA386" s="250" t="s">
        <v>6</v>
      </c>
      <c r="AB386" s="250" t="s">
        <v>6</v>
      </c>
      <c r="AC386" s="250" t="s">
        <v>6</v>
      </c>
      <c r="AD386" s="250" t="s">
        <v>6</v>
      </c>
      <c r="AE386" s="348" t="s">
        <v>13</v>
      </c>
      <c r="AF386" s="348" t="s">
        <v>13</v>
      </c>
      <c r="AG386" s="244" t="s">
        <v>6</v>
      </c>
      <c r="AI386" s="246" t="s">
        <v>6</v>
      </c>
      <c r="AJ386" s="247" t="s">
        <v>6</v>
      </c>
      <c r="AK386" s="244" t="s">
        <v>6</v>
      </c>
      <c r="AL386" s="244" t="s">
        <v>6</v>
      </c>
      <c r="AM386" s="266" t="s">
        <v>6</v>
      </c>
      <c r="AN386" s="262" t="s">
        <v>6</v>
      </c>
      <c r="AO386" s="262" t="s">
        <v>6</v>
      </c>
      <c r="AP386" s="244" t="s">
        <v>1737</v>
      </c>
      <c r="AQ386" s="244" t="s">
        <v>184</v>
      </c>
      <c r="AR386" s="250" t="s">
        <v>6</v>
      </c>
      <c r="AS386" s="250" t="s">
        <v>6</v>
      </c>
      <c r="AT386" s="250" t="s">
        <v>184</v>
      </c>
      <c r="AU386" s="250" t="s">
        <v>184</v>
      </c>
      <c r="AV386" s="250" t="s">
        <v>1315</v>
      </c>
      <c r="AW386" s="250" t="s">
        <v>22</v>
      </c>
      <c r="AX386" s="250" t="s">
        <v>118</v>
      </c>
      <c r="AY386" s="250" t="s">
        <v>22</v>
      </c>
      <c r="AZ386" s="250" t="s">
        <v>118</v>
      </c>
      <c r="BA386" s="250" t="s">
        <v>381</v>
      </c>
      <c r="BB386" s="250" t="s">
        <v>119</v>
      </c>
      <c r="BC386" s="250" t="s">
        <v>22</v>
      </c>
      <c r="BD386" s="250" t="s">
        <v>118</v>
      </c>
      <c r="BE386" s="250" t="s">
        <v>6</v>
      </c>
      <c r="BF386" s="250" t="s">
        <v>6</v>
      </c>
      <c r="BG386" s="250" t="s">
        <v>6</v>
      </c>
      <c r="BH386" s="250" t="s">
        <v>6</v>
      </c>
      <c r="BI386" s="250" t="s">
        <v>6</v>
      </c>
      <c r="BJ386" s="250" t="s">
        <v>6</v>
      </c>
      <c r="BK386" s="250" t="s">
        <v>6</v>
      </c>
      <c r="BL386" s="250" t="s">
        <v>6</v>
      </c>
      <c r="BM386" s="250" t="s">
        <v>41</v>
      </c>
      <c r="BN386" s="250" t="s">
        <v>119</v>
      </c>
      <c r="BO386" s="250" t="s">
        <v>13</v>
      </c>
      <c r="BP386" s="250" t="s">
        <v>13</v>
      </c>
      <c r="BQ386" s="250" t="s">
        <v>160</v>
      </c>
      <c r="BR386" s="250" t="s">
        <v>119</v>
      </c>
      <c r="BS386" s="250" t="s">
        <v>40</v>
      </c>
      <c r="BT386" s="250" t="s">
        <v>119</v>
      </c>
      <c r="BU386" s="262" t="s">
        <v>6</v>
      </c>
      <c r="BV386" s="250" t="s">
        <v>6</v>
      </c>
      <c r="BW386" s="250" t="s">
        <v>6</v>
      </c>
      <c r="BX386" s="250" t="s">
        <v>6</v>
      </c>
      <c r="BY386" s="250" t="s">
        <v>173</v>
      </c>
      <c r="BZ386" s="250" t="s">
        <v>118</v>
      </c>
      <c r="CA386" s="244" t="s">
        <v>184</v>
      </c>
      <c r="CB386" s="244" t="s">
        <v>6</v>
      </c>
      <c r="CC386" s="244" t="s">
        <v>6</v>
      </c>
      <c r="CD386" s="244" t="s">
        <v>6</v>
      </c>
    </row>
    <row r="387" spans="1:82" s="244" customFormat="1" ht="46.5" x14ac:dyDescent="0.35">
      <c r="A387" s="259" t="s">
        <v>1920</v>
      </c>
      <c r="B387" s="259" t="s">
        <v>2880</v>
      </c>
      <c r="C387" s="259" t="s">
        <v>1538</v>
      </c>
      <c r="D387" s="259" t="s">
        <v>1573</v>
      </c>
      <c r="E387" s="244" t="s">
        <v>304</v>
      </c>
      <c r="F387" s="244" t="s">
        <v>2674</v>
      </c>
      <c r="G387" s="244" t="s">
        <v>1743</v>
      </c>
      <c r="H387" s="244" t="s">
        <v>1623</v>
      </c>
      <c r="I387" s="244" t="str">
        <f>IF(H387="","",VLOOKUP(H387,'Cost Categories'!$A$1:$B$66,2,FALSE))</f>
        <v>Recurring goods</v>
      </c>
      <c r="J387" s="244" t="s">
        <v>3288</v>
      </c>
      <c r="K387" s="244" t="str">
        <f>IF(J387="","",VLOOKUP(J387,'Cost Categories'!$A$70:$B$85,2,FALSE))</f>
        <v>Recurrent - other</v>
      </c>
      <c r="L387" s="244" t="s">
        <v>3307</v>
      </c>
      <c r="M387" s="244" t="str">
        <f>IF(L387="","",VLOOKUP(L387,'Cost Categories'!$A$112:$B$133,2,FALSE))</f>
        <v>Primary service delivery</v>
      </c>
      <c r="N387" s="244" t="s">
        <v>3368</v>
      </c>
      <c r="O387" s="245" t="s">
        <v>1245</v>
      </c>
      <c r="P387" s="244" t="s">
        <v>3371</v>
      </c>
      <c r="Q387" s="253" t="s">
        <v>3372</v>
      </c>
      <c r="R387" s="253" t="s">
        <v>13</v>
      </c>
      <c r="S387" s="244" t="s">
        <v>111</v>
      </c>
      <c r="T387" s="244" t="s">
        <v>1921</v>
      </c>
      <c r="U387" s="244" t="s">
        <v>1087</v>
      </c>
      <c r="V387" s="244" t="s">
        <v>1309</v>
      </c>
      <c r="W387" s="244" t="s">
        <v>217</v>
      </c>
      <c r="X387" s="246">
        <v>9.35</v>
      </c>
      <c r="Y387" s="246" t="s">
        <v>6</v>
      </c>
      <c r="Z387" s="250" t="s">
        <v>6</v>
      </c>
      <c r="AA387" s="250" t="s">
        <v>6</v>
      </c>
      <c r="AB387" s="250" t="s">
        <v>6</v>
      </c>
      <c r="AC387" s="250" t="s">
        <v>6</v>
      </c>
      <c r="AD387" s="250" t="s">
        <v>6</v>
      </c>
      <c r="AE387" s="348">
        <v>4</v>
      </c>
      <c r="AF387" s="348" t="s">
        <v>1922</v>
      </c>
      <c r="AG387" s="244" t="s">
        <v>6</v>
      </c>
      <c r="AI387" s="246" t="s">
        <v>6</v>
      </c>
      <c r="AJ387" s="247" t="s">
        <v>6</v>
      </c>
      <c r="AK387" s="244" t="s">
        <v>6</v>
      </c>
      <c r="AL387" s="244" t="s">
        <v>6</v>
      </c>
      <c r="AM387" s="266" t="s">
        <v>6</v>
      </c>
      <c r="AN387" s="262">
        <v>48265</v>
      </c>
      <c r="AO387" s="262">
        <v>24</v>
      </c>
      <c r="AP387" s="244" t="s">
        <v>1737</v>
      </c>
      <c r="AQ387" s="244" t="s">
        <v>184</v>
      </c>
      <c r="AR387" s="250" t="s">
        <v>6</v>
      </c>
      <c r="AS387" s="250" t="s">
        <v>6</v>
      </c>
      <c r="AT387" s="250" t="s">
        <v>184</v>
      </c>
      <c r="AU387" s="250" t="s">
        <v>184</v>
      </c>
      <c r="AV387" s="250" t="s">
        <v>1315</v>
      </c>
      <c r="AW387" s="250" t="s">
        <v>1923</v>
      </c>
      <c r="AX387" s="250" t="s">
        <v>118</v>
      </c>
      <c r="AY387" s="250" t="s">
        <v>6</v>
      </c>
      <c r="AZ387" s="250" t="s">
        <v>6</v>
      </c>
      <c r="BA387" s="250" t="s">
        <v>6</v>
      </c>
      <c r="BB387" s="250" t="s">
        <v>6</v>
      </c>
      <c r="BC387" s="250" t="s">
        <v>384</v>
      </c>
      <c r="BD387" s="250" t="s">
        <v>119</v>
      </c>
      <c r="BE387" s="250" t="s">
        <v>6</v>
      </c>
      <c r="BF387" s="250" t="s">
        <v>6</v>
      </c>
      <c r="BG387" s="250" t="s">
        <v>6</v>
      </c>
      <c r="BH387" s="250" t="s">
        <v>6</v>
      </c>
      <c r="BI387" s="250" t="s">
        <v>6</v>
      </c>
      <c r="BJ387" s="250" t="s">
        <v>6</v>
      </c>
      <c r="BK387" s="250" t="s">
        <v>6</v>
      </c>
      <c r="BL387" s="250" t="s">
        <v>6</v>
      </c>
      <c r="BM387" s="250" t="s">
        <v>40</v>
      </c>
      <c r="BN387" s="250" t="s">
        <v>119</v>
      </c>
      <c r="BO387" s="250" t="s">
        <v>13</v>
      </c>
      <c r="BP387" s="250" t="s">
        <v>13</v>
      </c>
      <c r="BQ387" s="250" t="s">
        <v>160</v>
      </c>
      <c r="BR387" s="250" t="s">
        <v>119</v>
      </c>
      <c r="BS387" s="250" t="s">
        <v>40</v>
      </c>
      <c r="BT387" s="250" t="s">
        <v>119</v>
      </c>
      <c r="BU387" s="262" t="s">
        <v>6</v>
      </c>
      <c r="BV387" s="250" t="s">
        <v>6</v>
      </c>
      <c r="BW387" s="250" t="s">
        <v>6</v>
      </c>
      <c r="BX387" s="250" t="s">
        <v>6</v>
      </c>
      <c r="BY387" s="250" t="s">
        <v>6</v>
      </c>
      <c r="BZ387" s="250" t="s">
        <v>6</v>
      </c>
      <c r="CA387" s="244" t="s">
        <v>184</v>
      </c>
      <c r="CB387" s="244" t="s">
        <v>763</v>
      </c>
      <c r="CC387" s="244" t="s">
        <v>764</v>
      </c>
      <c r="CD387" s="244" t="s">
        <v>118</v>
      </c>
    </row>
    <row r="388" spans="1:82" s="244" customFormat="1" ht="46.5" x14ac:dyDescent="0.35">
      <c r="A388" s="259" t="s">
        <v>1920</v>
      </c>
      <c r="B388" s="259" t="s">
        <v>2880</v>
      </c>
      <c r="C388" s="259" t="s">
        <v>1548</v>
      </c>
      <c r="D388" s="259" t="s">
        <v>1573</v>
      </c>
      <c r="E388" s="244" t="s">
        <v>304</v>
      </c>
      <c r="F388" s="244" t="s">
        <v>2674</v>
      </c>
      <c r="G388" s="244" t="s">
        <v>1317</v>
      </c>
      <c r="H388" s="244" t="s">
        <v>3350</v>
      </c>
      <c r="I388" s="244" t="str">
        <f>IF(H388="","",VLOOKUP(H388,'Cost Categories'!$A$1:$B$66,2,FALSE))</f>
        <v>Capital</v>
      </c>
      <c r="J388" s="244" t="s">
        <v>3276</v>
      </c>
      <c r="K388" s="244" t="str">
        <f>IF(J388="","",VLOOKUP(J388,'Cost Categories'!$A$70:$B$85,2,FALSE))</f>
        <v>Capital</v>
      </c>
      <c r="L388" s="244" t="s">
        <v>3307</v>
      </c>
      <c r="M388" s="244" t="str">
        <f>IF(L388="","",VLOOKUP(L388,'Cost Categories'!$A$112:$B$133,2,FALSE))</f>
        <v>Primary service delivery</v>
      </c>
      <c r="N388" s="244" t="s">
        <v>3368</v>
      </c>
      <c r="O388" s="245" t="s">
        <v>1245</v>
      </c>
      <c r="P388" s="244" t="s">
        <v>3369</v>
      </c>
      <c r="Q388" s="253" t="s">
        <v>3372</v>
      </c>
      <c r="R388" s="253" t="s">
        <v>13</v>
      </c>
      <c r="S388" s="244" t="s">
        <v>111</v>
      </c>
      <c r="T388" s="244" t="s">
        <v>1921</v>
      </c>
      <c r="U388" s="244" t="s">
        <v>1087</v>
      </c>
      <c r="V388" s="244" t="s">
        <v>1309</v>
      </c>
      <c r="W388" s="244" t="s">
        <v>217</v>
      </c>
      <c r="X388" s="246">
        <v>6.71</v>
      </c>
      <c r="Y388" s="246" t="s">
        <v>6</v>
      </c>
      <c r="Z388" s="250" t="s">
        <v>6</v>
      </c>
      <c r="AA388" s="250" t="s">
        <v>6</v>
      </c>
      <c r="AB388" s="250" t="s">
        <v>6</v>
      </c>
      <c r="AC388" s="250" t="s">
        <v>6</v>
      </c>
      <c r="AD388" s="250" t="s">
        <v>6</v>
      </c>
      <c r="AE388" s="348">
        <v>4</v>
      </c>
      <c r="AF388" s="348" t="s">
        <v>1922</v>
      </c>
      <c r="AG388" s="244" t="s">
        <v>6</v>
      </c>
      <c r="AI388" s="246" t="s">
        <v>6</v>
      </c>
      <c r="AJ388" s="247" t="s">
        <v>6</v>
      </c>
      <c r="AK388" s="244" t="s">
        <v>6</v>
      </c>
      <c r="AL388" s="244" t="s">
        <v>6</v>
      </c>
      <c r="AM388" s="266" t="s">
        <v>6</v>
      </c>
      <c r="AN388" s="262">
        <v>48265</v>
      </c>
      <c r="AO388" s="262">
        <v>24</v>
      </c>
      <c r="AP388" s="244" t="s">
        <v>1737</v>
      </c>
      <c r="AQ388" s="244" t="s">
        <v>184</v>
      </c>
      <c r="AR388" s="250" t="s">
        <v>6</v>
      </c>
      <c r="AS388" s="250" t="s">
        <v>6</v>
      </c>
      <c r="AT388" s="250" t="s">
        <v>184</v>
      </c>
      <c r="AU388" s="250" t="s">
        <v>184</v>
      </c>
      <c r="AV388" s="250" t="s">
        <v>1315</v>
      </c>
      <c r="AW388" s="250" t="s">
        <v>1923</v>
      </c>
      <c r="AX388" s="250" t="s">
        <v>118</v>
      </c>
      <c r="AY388" s="250" t="s">
        <v>6</v>
      </c>
      <c r="AZ388" s="250" t="s">
        <v>6</v>
      </c>
      <c r="BA388" s="250" t="s">
        <v>6</v>
      </c>
      <c r="BB388" s="250" t="s">
        <v>6</v>
      </c>
      <c r="BC388" s="250" t="s">
        <v>384</v>
      </c>
      <c r="BD388" s="250" t="s">
        <v>119</v>
      </c>
      <c r="BE388" s="250" t="s">
        <v>6</v>
      </c>
      <c r="BF388" s="250" t="s">
        <v>6</v>
      </c>
      <c r="BG388" s="250" t="s">
        <v>6</v>
      </c>
      <c r="BH388" s="250" t="s">
        <v>6</v>
      </c>
      <c r="BI388" s="250" t="s">
        <v>6</v>
      </c>
      <c r="BJ388" s="250" t="s">
        <v>6</v>
      </c>
      <c r="BK388" s="250" t="s">
        <v>6</v>
      </c>
      <c r="BL388" s="250" t="s">
        <v>6</v>
      </c>
      <c r="BM388" s="250" t="s">
        <v>40</v>
      </c>
      <c r="BN388" s="250" t="s">
        <v>119</v>
      </c>
      <c r="BO388" s="250" t="s">
        <v>13</v>
      </c>
      <c r="BP388" s="250" t="s">
        <v>13</v>
      </c>
      <c r="BQ388" s="250" t="s">
        <v>160</v>
      </c>
      <c r="BR388" s="250" t="s">
        <v>119</v>
      </c>
      <c r="BS388" s="250" t="s">
        <v>40</v>
      </c>
      <c r="BT388" s="250" t="s">
        <v>119</v>
      </c>
      <c r="BU388" s="262" t="s">
        <v>6</v>
      </c>
      <c r="BV388" s="250" t="s">
        <v>6</v>
      </c>
      <c r="BW388" s="250" t="s">
        <v>6</v>
      </c>
      <c r="BX388" s="250" t="s">
        <v>6</v>
      </c>
      <c r="BY388" s="250" t="s">
        <v>6</v>
      </c>
      <c r="BZ388" s="250" t="s">
        <v>6</v>
      </c>
      <c r="CA388" s="244" t="s">
        <v>184</v>
      </c>
      <c r="CB388" s="244" t="s">
        <v>763</v>
      </c>
      <c r="CC388" s="244" t="s">
        <v>764</v>
      </c>
      <c r="CD388" s="244" t="s">
        <v>118</v>
      </c>
    </row>
    <row r="389" spans="1:82" s="244" customFormat="1" ht="46.5" x14ac:dyDescent="0.35">
      <c r="A389" s="259" t="s">
        <v>1920</v>
      </c>
      <c r="B389" s="259" t="s">
        <v>2880</v>
      </c>
      <c r="C389" s="259" t="s">
        <v>356</v>
      </c>
      <c r="D389" s="259" t="s">
        <v>1573</v>
      </c>
      <c r="E389" s="244" t="s">
        <v>304</v>
      </c>
      <c r="F389" s="244" t="s">
        <v>2674</v>
      </c>
      <c r="G389" s="244" t="s">
        <v>1924</v>
      </c>
      <c r="H389" s="244" t="s">
        <v>3271</v>
      </c>
      <c r="I389" s="244" t="str">
        <f>IF(H389="","",VLOOKUP(H389,'Cost Categories'!$A$1:$B$66,2,FALSE))</f>
        <v>Personnel</v>
      </c>
      <c r="J389" s="244" t="s">
        <v>3271</v>
      </c>
      <c r="K389" s="244" t="str">
        <f>IF(J389="","",VLOOKUP(J389,'Cost Categories'!$A$70:$B$85,2,FALSE))</f>
        <v>Personnel</v>
      </c>
      <c r="L389" s="244" t="s">
        <v>3307</v>
      </c>
      <c r="M389" s="244" t="str">
        <f>IF(L389="","",VLOOKUP(L389,'Cost Categories'!$A$112:$B$133,2,FALSE))</f>
        <v>Primary service delivery</v>
      </c>
      <c r="N389" s="244" t="s">
        <v>3368</v>
      </c>
      <c r="O389" s="245" t="s">
        <v>13</v>
      </c>
      <c r="P389" s="244" t="s">
        <v>3369</v>
      </c>
      <c r="Q389" s="253" t="s">
        <v>3372</v>
      </c>
      <c r="R389" s="253" t="s">
        <v>13</v>
      </c>
      <c r="S389" s="244" t="s">
        <v>517</v>
      </c>
      <c r="T389" s="244" t="s">
        <v>1921</v>
      </c>
      <c r="U389" s="244" t="s">
        <v>1087</v>
      </c>
      <c r="V389" s="244" t="s">
        <v>1309</v>
      </c>
      <c r="W389" s="244" t="s">
        <v>217</v>
      </c>
      <c r="X389" s="246">
        <v>10.72</v>
      </c>
      <c r="Y389" s="246" t="s">
        <v>6</v>
      </c>
      <c r="Z389" s="250" t="s">
        <v>6</v>
      </c>
      <c r="AA389" s="250" t="s">
        <v>6</v>
      </c>
      <c r="AB389" s="250" t="s">
        <v>6</v>
      </c>
      <c r="AC389" s="250" t="s">
        <v>6</v>
      </c>
      <c r="AD389" s="250" t="s">
        <v>6</v>
      </c>
      <c r="AE389" s="348">
        <v>4</v>
      </c>
      <c r="AF389" s="348" t="s">
        <v>1922</v>
      </c>
      <c r="AG389" s="244" t="s">
        <v>6</v>
      </c>
      <c r="AI389" s="246" t="s">
        <v>6</v>
      </c>
      <c r="AJ389" s="247" t="s">
        <v>6</v>
      </c>
      <c r="AK389" s="244" t="s">
        <v>6</v>
      </c>
      <c r="AL389" s="244" t="s">
        <v>6</v>
      </c>
      <c r="AM389" s="266" t="s">
        <v>6</v>
      </c>
      <c r="AN389" s="262">
        <v>48265</v>
      </c>
      <c r="AO389" s="262">
        <v>24</v>
      </c>
      <c r="AP389" s="244" t="s">
        <v>1737</v>
      </c>
      <c r="AQ389" s="244" t="s">
        <v>184</v>
      </c>
      <c r="AR389" s="250" t="s">
        <v>6</v>
      </c>
      <c r="AS389" s="250" t="s">
        <v>6</v>
      </c>
      <c r="AT389" s="250" t="s">
        <v>184</v>
      </c>
      <c r="AU389" s="250" t="s">
        <v>184</v>
      </c>
      <c r="AV389" s="250" t="s">
        <v>1315</v>
      </c>
      <c r="AW389" s="250" t="s">
        <v>1923</v>
      </c>
      <c r="AX389" s="250" t="s">
        <v>118</v>
      </c>
      <c r="AY389" s="250" t="s">
        <v>6</v>
      </c>
      <c r="AZ389" s="250" t="s">
        <v>6</v>
      </c>
      <c r="BA389" s="250" t="s">
        <v>6</v>
      </c>
      <c r="BB389" s="250" t="s">
        <v>6</v>
      </c>
      <c r="BC389" s="250" t="s">
        <v>384</v>
      </c>
      <c r="BD389" s="250" t="s">
        <v>119</v>
      </c>
      <c r="BE389" s="250" t="s">
        <v>6</v>
      </c>
      <c r="BF389" s="250" t="s">
        <v>6</v>
      </c>
      <c r="BG389" s="250" t="s">
        <v>6</v>
      </c>
      <c r="BH389" s="250" t="s">
        <v>6</v>
      </c>
      <c r="BI389" s="250" t="s">
        <v>6</v>
      </c>
      <c r="BJ389" s="250" t="s">
        <v>6</v>
      </c>
      <c r="BK389" s="250" t="s">
        <v>6</v>
      </c>
      <c r="BL389" s="250" t="s">
        <v>6</v>
      </c>
      <c r="BM389" s="250" t="s">
        <v>40</v>
      </c>
      <c r="BN389" s="250" t="s">
        <v>119</v>
      </c>
      <c r="BO389" s="250" t="s">
        <v>13</v>
      </c>
      <c r="BP389" s="250" t="s">
        <v>13</v>
      </c>
      <c r="BQ389" s="250" t="s">
        <v>160</v>
      </c>
      <c r="BR389" s="250" t="s">
        <v>119</v>
      </c>
      <c r="BS389" s="250" t="s">
        <v>40</v>
      </c>
      <c r="BT389" s="250" t="s">
        <v>119</v>
      </c>
      <c r="BU389" s="262" t="s">
        <v>6</v>
      </c>
      <c r="BV389" s="250" t="s">
        <v>6</v>
      </c>
      <c r="BW389" s="250" t="s">
        <v>6</v>
      </c>
      <c r="BX389" s="250" t="s">
        <v>6</v>
      </c>
      <c r="BY389" s="250" t="s">
        <v>6</v>
      </c>
      <c r="BZ389" s="250" t="s">
        <v>6</v>
      </c>
      <c r="CA389" s="244" t="s">
        <v>184</v>
      </c>
      <c r="CB389" s="244" t="s">
        <v>763</v>
      </c>
      <c r="CC389" s="244" t="s">
        <v>764</v>
      </c>
      <c r="CD389" s="244" t="s">
        <v>118</v>
      </c>
    </row>
    <row r="390" spans="1:82" s="244" customFormat="1" ht="46.5" x14ac:dyDescent="0.35">
      <c r="A390" s="259" t="s">
        <v>1920</v>
      </c>
      <c r="B390" s="259" t="s">
        <v>2880</v>
      </c>
      <c r="C390" s="259" t="s">
        <v>1555</v>
      </c>
      <c r="D390" s="259" t="s">
        <v>1573</v>
      </c>
      <c r="E390" s="244" t="s">
        <v>304</v>
      </c>
      <c r="F390" s="244" t="s">
        <v>2674</v>
      </c>
      <c r="G390" s="244" t="s">
        <v>3</v>
      </c>
      <c r="H390" s="244" t="s">
        <v>3</v>
      </c>
      <c r="I390" s="244" t="str">
        <f>IF(H390="","",VLOOKUP(H390,'Cost Categories'!$A$1:$B$66,2,FALSE))</f>
        <v>Recurring services</v>
      </c>
      <c r="J390" s="244" t="s">
        <v>3297</v>
      </c>
      <c r="K390" s="244" t="str">
        <f>IF(J390="","",VLOOKUP(J390,'Cost Categories'!$A$70:$B$85,2,FALSE))</f>
        <v>Mixed</v>
      </c>
      <c r="L390" s="244" t="s">
        <v>3</v>
      </c>
      <c r="M390" s="244" t="str">
        <f>IF(L390="","",VLOOKUP(L390,'Cost Categories'!$A$112:$B$133,2,FALSE))</f>
        <v>Operational</v>
      </c>
      <c r="N390" s="244" t="s">
        <v>3368</v>
      </c>
      <c r="O390" s="245" t="s">
        <v>13</v>
      </c>
      <c r="P390" s="244" t="s">
        <v>3369</v>
      </c>
      <c r="Q390" s="253" t="s">
        <v>3372</v>
      </c>
      <c r="R390" s="253" t="s">
        <v>13</v>
      </c>
      <c r="S390" s="244" t="s">
        <v>111</v>
      </c>
      <c r="T390" s="244" t="s">
        <v>1921</v>
      </c>
      <c r="U390" s="244" t="s">
        <v>1087</v>
      </c>
      <c r="V390" s="244" t="s">
        <v>1309</v>
      </c>
      <c r="W390" s="244" t="s">
        <v>217</v>
      </c>
      <c r="X390" s="246">
        <v>0.97</v>
      </c>
      <c r="Y390" s="246" t="s">
        <v>6</v>
      </c>
      <c r="Z390" s="250" t="s">
        <v>6</v>
      </c>
      <c r="AA390" s="250" t="s">
        <v>6</v>
      </c>
      <c r="AB390" s="250" t="s">
        <v>6</v>
      </c>
      <c r="AC390" s="250" t="s">
        <v>6</v>
      </c>
      <c r="AD390" s="250" t="s">
        <v>6</v>
      </c>
      <c r="AE390" s="348">
        <v>4</v>
      </c>
      <c r="AF390" s="348" t="s">
        <v>1922</v>
      </c>
      <c r="AG390" s="244" t="s">
        <v>6</v>
      </c>
      <c r="AI390" s="246" t="s">
        <v>6</v>
      </c>
      <c r="AJ390" s="247" t="s">
        <v>6</v>
      </c>
      <c r="AK390" s="244" t="s">
        <v>6</v>
      </c>
      <c r="AL390" s="244" t="s">
        <v>6</v>
      </c>
      <c r="AM390" s="266" t="s">
        <v>6</v>
      </c>
      <c r="AN390" s="262">
        <v>48265</v>
      </c>
      <c r="AO390" s="262">
        <v>24</v>
      </c>
      <c r="AP390" s="244" t="s">
        <v>1737</v>
      </c>
      <c r="AQ390" s="244" t="s">
        <v>184</v>
      </c>
      <c r="AR390" s="250" t="s">
        <v>6</v>
      </c>
      <c r="AS390" s="250" t="s">
        <v>6</v>
      </c>
      <c r="AT390" s="250" t="s">
        <v>184</v>
      </c>
      <c r="AU390" s="250" t="s">
        <v>184</v>
      </c>
      <c r="AV390" s="250" t="s">
        <v>1315</v>
      </c>
      <c r="AW390" s="250" t="s">
        <v>1923</v>
      </c>
      <c r="AX390" s="250" t="s">
        <v>118</v>
      </c>
      <c r="AY390" s="250" t="s">
        <v>6</v>
      </c>
      <c r="AZ390" s="250" t="s">
        <v>6</v>
      </c>
      <c r="BA390" s="250" t="s">
        <v>6</v>
      </c>
      <c r="BB390" s="250" t="s">
        <v>6</v>
      </c>
      <c r="BC390" s="250" t="s">
        <v>384</v>
      </c>
      <c r="BD390" s="250" t="s">
        <v>119</v>
      </c>
      <c r="BE390" s="250" t="s">
        <v>6</v>
      </c>
      <c r="BF390" s="250" t="s">
        <v>6</v>
      </c>
      <c r="BG390" s="250" t="s">
        <v>6</v>
      </c>
      <c r="BH390" s="250" t="s">
        <v>6</v>
      </c>
      <c r="BI390" s="250" t="s">
        <v>6</v>
      </c>
      <c r="BJ390" s="250" t="s">
        <v>6</v>
      </c>
      <c r="BK390" s="250" t="s">
        <v>6</v>
      </c>
      <c r="BL390" s="250" t="s">
        <v>6</v>
      </c>
      <c r="BM390" s="250" t="s">
        <v>40</v>
      </c>
      <c r="BN390" s="250" t="s">
        <v>119</v>
      </c>
      <c r="BO390" s="250" t="s">
        <v>13</v>
      </c>
      <c r="BP390" s="250" t="s">
        <v>13</v>
      </c>
      <c r="BQ390" s="250" t="s">
        <v>160</v>
      </c>
      <c r="BR390" s="250" t="s">
        <v>119</v>
      </c>
      <c r="BS390" s="250" t="s">
        <v>40</v>
      </c>
      <c r="BT390" s="250" t="s">
        <v>119</v>
      </c>
      <c r="BU390" s="262" t="s">
        <v>6</v>
      </c>
      <c r="BV390" s="250" t="s">
        <v>6</v>
      </c>
      <c r="BW390" s="250" t="s">
        <v>6</v>
      </c>
      <c r="BX390" s="250" t="s">
        <v>6</v>
      </c>
      <c r="BY390" s="250" t="s">
        <v>6</v>
      </c>
      <c r="BZ390" s="250" t="s">
        <v>6</v>
      </c>
      <c r="CA390" s="244" t="s">
        <v>184</v>
      </c>
      <c r="CB390" s="244" t="s">
        <v>763</v>
      </c>
      <c r="CC390" s="244" t="s">
        <v>764</v>
      </c>
      <c r="CD390" s="244" t="s">
        <v>118</v>
      </c>
    </row>
    <row r="391" spans="1:82" s="244" customFormat="1" ht="46.5" x14ac:dyDescent="0.35">
      <c r="A391" s="259" t="s">
        <v>1920</v>
      </c>
      <c r="B391" s="259" t="s">
        <v>2880</v>
      </c>
      <c r="C391" s="259" t="s">
        <v>1540</v>
      </c>
      <c r="D391" s="259" t="s">
        <v>358</v>
      </c>
      <c r="E391" s="244" t="s">
        <v>304</v>
      </c>
      <c r="F391" s="244" t="s">
        <v>2674</v>
      </c>
      <c r="G391" s="244" t="s">
        <v>1925</v>
      </c>
      <c r="H391" s="244" t="s">
        <v>3350</v>
      </c>
      <c r="I391" s="244" t="str">
        <f>IF(H391="","",VLOOKUP(H391,'Cost Categories'!$A$1:$B$66,2,FALSE))</f>
        <v>Capital</v>
      </c>
      <c r="J391" s="244" t="s">
        <v>3283</v>
      </c>
      <c r="K391" s="244" t="str">
        <f>IF(J391="","",VLOOKUP(J391,'Cost Categories'!$A$70:$B$85,2,FALSE))</f>
        <v>Capital</v>
      </c>
      <c r="L391" s="244" t="s">
        <v>3324</v>
      </c>
      <c r="M391" s="244" t="str">
        <f>IF(L391="","",VLOOKUP(L391,'Cost Categories'!$A$112:$B$133,2,FALSE))</f>
        <v>Operational</v>
      </c>
      <c r="N391" s="244" t="s">
        <v>3368</v>
      </c>
      <c r="O391" s="245" t="s">
        <v>1245</v>
      </c>
      <c r="P391" s="244" t="s">
        <v>3370</v>
      </c>
      <c r="Q391" s="253" t="s">
        <v>3372</v>
      </c>
      <c r="R391" s="253" t="s">
        <v>13</v>
      </c>
      <c r="S391" s="244" t="s">
        <v>111</v>
      </c>
      <c r="T391" s="244" t="s">
        <v>1921</v>
      </c>
      <c r="U391" s="244" t="s">
        <v>1087</v>
      </c>
      <c r="V391" s="244" t="s">
        <v>1309</v>
      </c>
      <c r="W391" s="244" t="s">
        <v>217</v>
      </c>
      <c r="X391" s="246">
        <v>2.57</v>
      </c>
      <c r="Y391" s="246" t="s">
        <v>6</v>
      </c>
      <c r="Z391" s="250" t="s">
        <v>6</v>
      </c>
      <c r="AA391" s="250" t="s">
        <v>6</v>
      </c>
      <c r="AB391" s="250" t="s">
        <v>6</v>
      </c>
      <c r="AC391" s="250" t="s">
        <v>6</v>
      </c>
      <c r="AD391" s="250" t="s">
        <v>6</v>
      </c>
      <c r="AE391" s="348">
        <v>4</v>
      </c>
      <c r="AF391" s="348" t="s">
        <v>1922</v>
      </c>
      <c r="AG391" s="244" t="s">
        <v>6</v>
      </c>
      <c r="AI391" s="246" t="s">
        <v>6</v>
      </c>
      <c r="AJ391" s="247" t="s">
        <v>6</v>
      </c>
      <c r="AK391" s="244" t="s">
        <v>6</v>
      </c>
      <c r="AL391" s="244" t="s">
        <v>6</v>
      </c>
      <c r="AM391" s="266" t="s">
        <v>6</v>
      </c>
      <c r="AN391" s="262">
        <v>48265</v>
      </c>
      <c r="AO391" s="262">
        <v>24</v>
      </c>
      <c r="AP391" s="244" t="s">
        <v>1737</v>
      </c>
      <c r="AQ391" s="244" t="s">
        <v>184</v>
      </c>
      <c r="AR391" s="250" t="s">
        <v>6</v>
      </c>
      <c r="AS391" s="250" t="s">
        <v>6</v>
      </c>
      <c r="AT391" s="250" t="s">
        <v>184</v>
      </c>
      <c r="AU391" s="250" t="s">
        <v>184</v>
      </c>
      <c r="AV391" s="250" t="s">
        <v>1315</v>
      </c>
      <c r="AW391" s="250" t="s">
        <v>1923</v>
      </c>
      <c r="AX391" s="250" t="s">
        <v>118</v>
      </c>
      <c r="AY391" s="250" t="s">
        <v>6</v>
      </c>
      <c r="AZ391" s="250" t="s">
        <v>6</v>
      </c>
      <c r="BA391" s="250" t="s">
        <v>6</v>
      </c>
      <c r="BB391" s="250" t="s">
        <v>6</v>
      </c>
      <c r="BC391" s="250" t="s">
        <v>384</v>
      </c>
      <c r="BD391" s="250" t="s">
        <v>119</v>
      </c>
      <c r="BE391" s="250" t="s">
        <v>6</v>
      </c>
      <c r="BF391" s="250" t="s">
        <v>6</v>
      </c>
      <c r="BG391" s="250" t="s">
        <v>6</v>
      </c>
      <c r="BH391" s="250" t="s">
        <v>6</v>
      </c>
      <c r="BI391" s="250" t="s">
        <v>6</v>
      </c>
      <c r="BJ391" s="250" t="s">
        <v>6</v>
      </c>
      <c r="BK391" s="250" t="s">
        <v>6</v>
      </c>
      <c r="BL391" s="250" t="s">
        <v>6</v>
      </c>
      <c r="BM391" s="250" t="s">
        <v>40</v>
      </c>
      <c r="BN391" s="250" t="s">
        <v>119</v>
      </c>
      <c r="BO391" s="250" t="s">
        <v>13</v>
      </c>
      <c r="BP391" s="250" t="s">
        <v>13</v>
      </c>
      <c r="BQ391" s="250" t="s">
        <v>160</v>
      </c>
      <c r="BR391" s="250" t="s">
        <v>119</v>
      </c>
      <c r="BS391" s="250" t="s">
        <v>40</v>
      </c>
      <c r="BT391" s="250" t="s">
        <v>119</v>
      </c>
      <c r="BU391" s="262" t="s">
        <v>6</v>
      </c>
      <c r="BV391" s="250" t="s">
        <v>6</v>
      </c>
      <c r="BW391" s="250" t="s">
        <v>6</v>
      </c>
      <c r="BX391" s="250" t="s">
        <v>6</v>
      </c>
      <c r="BY391" s="250" t="s">
        <v>6</v>
      </c>
      <c r="BZ391" s="250" t="s">
        <v>6</v>
      </c>
      <c r="CA391" s="244" t="s">
        <v>184</v>
      </c>
      <c r="CB391" s="244" t="s">
        <v>763</v>
      </c>
      <c r="CC391" s="244" t="s">
        <v>764</v>
      </c>
      <c r="CD391" s="244" t="s">
        <v>118</v>
      </c>
    </row>
    <row r="392" spans="1:82" s="244" customFormat="1" ht="62" x14ac:dyDescent="0.35">
      <c r="A392" s="259" t="s">
        <v>1920</v>
      </c>
      <c r="B392" s="259" t="s">
        <v>2880</v>
      </c>
      <c r="C392" s="259" t="s">
        <v>1561</v>
      </c>
      <c r="D392" s="259" t="s">
        <v>358</v>
      </c>
      <c r="E392" s="244" t="s">
        <v>304</v>
      </c>
      <c r="F392" s="244" t="s">
        <v>2674</v>
      </c>
      <c r="G392" s="244" t="s">
        <v>1926</v>
      </c>
      <c r="H392" s="244" t="s">
        <v>1632</v>
      </c>
      <c r="I392" s="244" t="str">
        <f>IF(H392="","",VLOOKUP(H392,'Cost Categories'!$A$1:$B$66,2,FALSE))</f>
        <v>Facility</v>
      </c>
      <c r="J392" s="244" t="s">
        <v>3297</v>
      </c>
      <c r="K392" s="244" t="str">
        <f>IF(J392="","",VLOOKUP(J392,'Cost Categories'!$A$70:$B$85,2,FALSE))</f>
        <v>Mixed</v>
      </c>
      <c r="L392" s="244" t="s">
        <v>3323</v>
      </c>
      <c r="M392" s="244" t="str">
        <f>IF(L392="","",VLOOKUP(L392,'Cost Categories'!$A$112:$B$133,2,FALSE))</f>
        <v>Operational</v>
      </c>
      <c r="N392" s="244" t="s">
        <v>3368</v>
      </c>
      <c r="O392" s="245" t="s">
        <v>13</v>
      </c>
      <c r="P392" s="244" t="s">
        <v>3370</v>
      </c>
      <c r="Q392" s="253" t="s">
        <v>3372</v>
      </c>
      <c r="R392" s="253" t="s">
        <v>13</v>
      </c>
      <c r="S392" s="244" t="s">
        <v>111</v>
      </c>
      <c r="T392" s="244" t="s">
        <v>1921</v>
      </c>
      <c r="U392" s="244" t="s">
        <v>1087</v>
      </c>
      <c r="V392" s="244" t="s">
        <v>1309</v>
      </c>
      <c r="W392" s="244" t="s">
        <v>217</v>
      </c>
      <c r="X392" s="246">
        <v>3.47</v>
      </c>
      <c r="Y392" s="246" t="s">
        <v>6</v>
      </c>
      <c r="Z392" s="250" t="s">
        <v>6</v>
      </c>
      <c r="AA392" s="250" t="s">
        <v>6</v>
      </c>
      <c r="AB392" s="250" t="s">
        <v>6</v>
      </c>
      <c r="AC392" s="250" t="s">
        <v>6</v>
      </c>
      <c r="AD392" s="250" t="s">
        <v>6</v>
      </c>
      <c r="AE392" s="348">
        <v>4</v>
      </c>
      <c r="AF392" s="348" t="s">
        <v>1922</v>
      </c>
      <c r="AG392" s="244" t="s">
        <v>6</v>
      </c>
      <c r="AI392" s="246" t="s">
        <v>6</v>
      </c>
      <c r="AJ392" s="247" t="s">
        <v>6</v>
      </c>
      <c r="AK392" s="244" t="s">
        <v>6</v>
      </c>
      <c r="AL392" s="244" t="s">
        <v>6</v>
      </c>
      <c r="AM392" s="266" t="s">
        <v>6</v>
      </c>
      <c r="AN392" s="262">
        <v>48265</v>
      </c>
      <c r="AO392" s="262">
        <v>24</v>
      </c>
      <c r="AP392" s="244" t="s">
        <v>1737</v>
      </c>
      <c r="AQ392" s="244" t="s">
        <v>184</v>
      </c>
      <c r="AR392" s="250" t="s">
        <v>6</v>
      </c>
      <c r="AS392" s="250" t="s">
        <v>6</v>
      </c>
      <c r="AT392" s="250" t="s">
        <v>184</v>
      </c>
      <c r="AU392" s="250" t="s">
        <v>184</v>
      </c>
      <c r="AV392" s="250" t="s">
        <v>1315</v>
      </c>
      <c r="AW392" s="250" t="s">
        <v>1923</v>
      </c>
      <c r="AX392" s="250" t="s">
        <v>118</v>
      </c>
      <c r="AY392" s="250" t="s">
        <v>6</v>
      </c>
      <c r="AZ392" s="250" t="s">
        <v>6</v>
      </c>
      <c r="BA392" s="250" t="s">
        <v>6</v>
      </c>
      <c r="BB392" s="250" t="s">
        <v>6</v>
      </c>
      <c r="BC392" s="250" t="s">
        <v>384</v>
      </c>
      <c r="BD392" s="250" t="s">
        <v>119</v>
      </c>
      <c r="BE392" s="250" t="s">
        <v>6</v>
      </c>
      <c r="BF392" s="250" t="s">
        <v>6</v>
      </c>
      <c r="BG392" s="250" t="s">
        <v>6</v>
      </c>
      <c r="BH392" s="250" t="s">
        <v>6</v>
      </c>
      <c r="BI392" s="250" t="s">
        <v>6</v>
      </c>
      <c r="BJ392" s="250" t="s">
        <v>6</v>
      </c>
      <c r="BK392" s="250" t="s">
        <v>6</v>
      </c>
      <c r="BL392" s="250" t="s">
        <v>6</v>
      </c>
      <c r="BM392" s="250" t="s">
        <v>40</v>
      </c>
      <c r="BN392" s="250" t="s">
        <v>119</v>
      </c>
      <c r="BO392" s="250" t="s">
        <v>13</v>
      </c>
      <c r="BP392" s="250" t="s">
        <v>13</v>
      </c>
      <c r="BQ392" s="250" t="s">
        <v>160</v>
      </c>
      <c r="BR392" s="250" t="s">
        <v>119</v>
      </c>
      <c r="BS392" s="250" t="s">
        <v>40</v>
      </c>
      <c r="BT392" s="250" t="s">
        <v>119</v>
      </c>
      <c r="BU392" s="262" t="s">
        <v>6</v>
      </c>
      <c r="BV392" s="250" t="s">
        <v>6</v>
      </c>
      <c r="BW392" s="250" t="s">
        <v>6</v>
      </c>
      <c r="BX392" s="250" t="s">
        <v>6</v>
      </c>
      <c r="BY392" s="250" t="s">
        <v>6</v>
      </c>
      <c r="BZ392" s="250" t="s">
        <v>6</v>
      </c>
      <c r="CA392" s="244" t="s">
        <v>184</v>
      </c>
      <c r="CB392" s="244" t="s">
        <v>763</v>
      </c>
      <c r="CC392" s="244" t="s">
        <v>764</v>
      </c>
      <c r="CD392" s="244" t="s">
        <v>118</v>
      </c>
    </row>
    <row r="393" spans="1:82" s="244" customFormat="1" ht="46.5" x14ac:dyDescent="0.35">
      <c r="A393" s="259" t="s">
        <v>1920</v>
      </c>
      <c r="B393" s="259" t="s">
        <v>2880</v>
      </c>
      <c r="C393" s="259" t="s">
        <v>1567</v>
      </c>
      <c r="D393" s="259" t="s">
        <v>358</v>
      </c>
      <c r="E393" s="244" t="s">
        <v>304</v>
      </c>
      <c r="F393" s="244" t="s">
        <v>2674</v>
      </c>
      <c r="G393" s="244" t="s">
        <v>1757</v>
      </c>
      <c r="H393" s="244" t="s">
        <v>3353</v>
      </c>
      <c r="I393" s="244" t="str">
        <f>IF(H393="","",VLOOKUP(H393,'Cost Categories'!$A$1:$B$66,2,FALSE))</f>
        <v>Personnel</v>
      </c>
      <c r="J393" s="244" t="s">
        <v>1757</v>
      </c>
      <c r="K393" s="244" t="str">
        <f>IF(J393="","",VLOOKUP(J393,'Cost Categories'!$A$70:$B$85,2,FALSE))</f>
        <v>Personnel</v>
      </c>
      <c r="L393" s="244" t="s">
        <v>3324</v>
      </c>
      <c r="M393" s="244" t="str">
        <f>IF(L393="","",VLOOKUP(L393,'Cost Categories'!$A$112:$B$133,2,FALSE))</f>
        <v>Operational</v>
      </c>
      <c r="N393" s="244" t="s">
        <v>3368</v>
      </c>
      <c r="O393" s="245" t="s">
        <v>13</v>
      </c>
      <c r="P393" s="244" t="s">
        <v>3369</v>
      </c>
      <c r="Q393" s="253" t="s">
        <v>3372</v>
      </c>
      <c r="R393" s="253" t="s">
        <v>13</v>
      </c>
      <c r="S393" s="244" t="s">
        <v>111</v>
      </c>
      <c r="T393" s="244" t="s">
        <v>1921</v>
      </c>
      <c r="U393" s="244" t="s">
        <v>1087</v>
      </c>
      <c r="V393" s="244" t="s">
        <v>1309</v>
      </c>
      <c r="W393" s="244" t="s">
        <v>217</v>
      </c>
      <c r="X393" s="246">
        <v>10.78</v>
      </c>
      <c r="Y393" s="246" t="s">
        <v>6</v>
      </c>
      <c r="Z393" s="250" t="s">
        <v>6</v>
      </c>
      <c r="AA393" s="250" t="s">
        <v>6</v>
      </c>
      <c r="AB393" s="250" t="s">
        <v>6</v>
      </c>
      <c r="AC393" s="250" t="s">
        <v>6</v>
      </c>
      <c r="AD393" s="250" t="s">
        <v>6</v>
      </c>
      <c r="AE393" s="348">
        <v>4</v>
      </c>
      <c r="AF393" s="348" t="s">
        <v>1922</v>
      </c>
      <c r="AG393" s="244" t="s">
        <v>6</v>
      </c>
      <c r="AI393" s="246" t="s">
        <v>6</v>
      </c>
      <c r="AJ393" s="247" t="s">
        <v>6</v>
      </c>
      <c r="AK393" s="244" t="s">
        <v>6</v>
      </c>
      <c r="AL393" s="244" t="s">
        <v>6</v>
      </c>
      <c r="AM393" s="266" t="s">
        <v>6</v>
      </c>
      <c r="AN393" s="262">
        <v>48265</v>
      </c>
      <c r="AO393" s="262">
        <v>24</v>
      </c>
      <c r="AP393" s="244" t="s">
        <v>1737</v>
      </c>
      <c r="AQ393" s="244" t="s">
        <v>184</v>
      </c>
      <c r="AR393" s="250" t="s">
        <v>6</v>
      </c>
      <c r="AS393" s="250" t="s">
        <v>6</v>
      </c>
      <c r="AT393" s="250" t="s">
        <v>184</v>
      </c>
      <c r="AU393" s="250" t="s">
        <v>184</v>
      </c>
      <c r="AV393" s="250" t="s">
        <v>1315</v>
      </c>
      <c r="AW393" s="250" t="s">
        <v>1923</v>
      </c>
      <c r="AX393" s="250" t="s">
        <v>118</v>
      </c>
      <c r="AY393" s="250" t="s">
        <v>6</v>
      </c>
      <c r="AZ393" s="250" t="s">
        <v>6</v>
      </c>
      <c r="BA393" s="250" t="s">
        <v>6</v>
      </c>
      <c r="BB393" s="250" t="s">
        <v>6</v>
      </c>
      <c r="BC393" s="250" t="s">
        <v>384</v>
      </c>
      <c r="BD393" s="250" t="s">
        <v>119</v>
      </c>
      <c r="BE393" s="250" t="s">
        <v>6</v>
      </c>
      <c r="BF393" s="250" t="s">
        <v>6</v>
      </c>
      <c r="BG393" s="250" t="s">
        <v>6</v>
      </c>
      <c r="BH393" s="250" t="s">
        <v>6</v>
      </c>
      <c r="BI393" s="250" t="s">
        <v>6</v>
      </c>
      <c r="BJ393" s="250" t="s">
        <v>6</v>
      </c>
      <c r="BK393" s="250" t="s">
        <v>6</v>
      </c>
      <c r="BL393" s="250" t="s">
        <v>6</v>
      </c>
      <c r="BM393" s="250" t="s">
        <v>40</v>
      </c>
      <c r="BN393" s="250" t="s">
        <v>119</v>
      </c>
      <c r="BO393" s="250" t="s">
        <v>13</v>
      </c>
      <c r="BP393" s="250" t="s">
        <v>13</v>
      </c>
      <c r="BQ393" s="250" t="s">
        <v>160</v>
      </c>
      <c r="BR393" s="250" t="s">
        <v>119</v>
      </c>
      <c r="BS393" s="250" t="s">
        <v>40</v>
      </c>
      <c r="BT393" s="250" t="s">
        <v>119</v>
      </c>
      <c r="BU393" s="262" t="s">
        <v>6</v>
      </c>
      <c r="BV393" s="250" t="s">
        <v>6</v>
      </c>
      <c r="BW393" s="250" t="s">
        <v>6</v>
      </c>
      <c r="BX393" s="250" t="s">
        <v>6</v>
      </c>
      <c r="BY393" s="250" t="s">
        <v>6</v>
      </c>
      <c r="BZ393" s="250" t="s">
        <v>6</v>
      </c>
      <c r="CA393" s="244" t="s">
        <v>184</v>
      </c>
      <c r="CB393" s="244" t="s">
        <v>763</v>
      </c>
      <c r="CC393" s="244" t="s">
        <v>764</v>
      </c>
      <c r="CD393" s="244" t="s">
        <v>118</v>
      </c>
    </row>
    <row r="394" spans="1:82" s="244" customFormat="1" ht="46.5" x14ac:dyDescent="0.35">
      <c r="A394" s="259" t="s">
        <v>1920</v>
      </c>
      <c r="B394" s="259" t="s">
        <v>2880</v>
      </c>
      <c r="C394" s="259" t="s">
        <v>1571</v>
      </c>
      <c r="D394" s="259" t="s">
        <v>358</v>
      </c>
      <c r="E394" s="244" t="s">
        <v>304</v>
      </c>
      <c r="F394" s="244" t="s">
        <v>2674</v>
      </c>
      <c r="G394" s="244" t="s">
        <v>1927</v>
      </c>
      <c r="H394" s="244" t="s">
        <v>7</v>
      </c>
      <c r="I394" s="244" t="str">
        <f>IF(H394="","",VLOOKUP(H394,'Cost Categories'!$A$1:$B$66,2,FALSE))</f>
        <v>Recurring services</v>
      </c>
      <c r="J394" s="244" t="s">
        <v>3297</v>
      </c>
      <c r="K394" s="244" t="str">
        <f>IF(J394="","",VLOOKUP(J394,'Cost Categories'!$A$70:$B$85,2,FALSE))</f>
        <v>Mixed</v>
      </c>
      <c r="L394" s="244" t="s">
        <v>3322</v>
      </c>
      <c r="M394" s="244" t="str">
        <f>IF(L394="","",VLOOKUP(L394,'Cost Categories'!$A$112:$B$133,2,FALSE))</f>
        <v>Operational</v>
      </c>
      <c r="N394" s="244" t="s">
        <v>3422</v>
      </c>
      <c r="O394" s="245" t="s">
        <v>13</v>
      </c>
      <c r="P394" s="244" t="s">
        <v>3370</v>
      </c>
      <c r="Q394" s="253" t="s">
        <v>3372</v>
      </c>
      <c r="R394" s="253" t="s">
        <v>13</v>
      </c>
      <c r="S394" s="244" t="s">
        <v>111</v>
      </c>
      <c r="T394" s="244" t="s">
        <v>1921</v>
      </c>
      <c r="U394" s="244" t="s">
        <v>1087</v>
      </c>
      <c r="V394" s="244" t="s">
        <v>1309</v>
      </c>
      <c r="W394" s="244" t="s">
        <v>217</v>
      </c>
      <c r="X394" s="246">
        <v>10.72</v>
      </c>
      <c r="Y394" s="246" t="s">
        <v>6</v>
      </c>
      <c r="Z394" s="250" t="s">
        <v>6</v>
      </c>
      <c r="AA394" s="250" t="s">
        <v>6</v>
      </c>
      <c r="AB394" s="250" t="s">
        <v>6</v>
      </c>
      <c r="AC394" s="250" t="s">
        <v>6</v>
      </c>
      <c r="AD394" s="250" t="s">
        <v>6</v>
      </c>
      <c r="AE394" s="348">
        <v>4</v>
      </c>
      <c r="AF394" s="348" t="s">
        <v>1922</v>
      </c>
      <c r="AG394" s="244" t="s">
        <v>6</v>
      </c>
      <c r="AI394" s="246" t="s">
        <v>6</v>
      </c>
      <c r="AJ394" s="247" t="s">
        <v>6</v>
      </c>
      <c r="AK394" s="244" t="s">
        <v>6</v>
      </c>
      <c r="AL394" s="244" t="s">
        <v>6</v>
      </c>
      <c r="AM394" s="266" t="s">
        <v>6</v>
      </c>
      <c r="AN394" s="262">
        <v>48265</v>
      </c>
      <c r="AO394" s="262">
        <v>24</v>
      </c>
      <c r="AP394" s="244" t="s">
        <v>1737</v>
      </c>
      <c r="AQ394" s="244" t="s">
        <v>184</v>
      </c>
      <c r="AR394" s="250" t="s">
        <v>6</v>
      </c>
      <c r="AS394" s="250" t="s">
        <v>6</v>
      </c>
      <c r="AT394" s="250" t="s">
        <v>184</v>
      </c>
      <c r="AU394" s="250" t="s">
        <v>184</v>
      </c>
      <c r="AV394" s="250" t="s">
        <v>1315</v>
      </c>
      <c r="AW394" s="250" t="s">
        <v>1923</v>
      </c>
      <c r="AX394" s="250" t="s">
        <v>118</v>
      </c>
      <c r="AY394" s="250" t="s">
        <v>6</v>
      </c>
      <c r="AZ394" s="250" t="s">
        <v>6</v>
      </c>
      <c r="BA394" s="250" t="s">
        <v>6</v>
      </c>
      <c r="BB394" s="250" t="s">
        <v>6</v>
      </c>
      <c r="BC394" s="250" t="s">
        <v>384</v>
      </c>
      <c r="BD394" s="250" t="s">
        <v>119</v>
      </c>
      <c r="BE394" s="250" t="s">
        <v>6</v>
      </c>
      <c r="BF394" s="250" t="s">
        <v>6</v>
      </c>
      <c r="BG394" s="250" t="s">
        <v>6</v>
      </c>
      <c r="BH394" s="250" t="s">
        <v>6</v>
      </c>
      <c r="BI394" s="250" t="s">
        <v>6</v>
      </c>
      <c r="BJ394" s="250" t="s">
        <v>6</v>
      </c>
      <c r="BK394" s="250" t="s">
        <v>6</v>
      </c>
      <c r="BL394" s="250" t="s">
        <v>6</v>
      </c>
      <c r="BM394" s="250" t="s">
        <v>40</v>
      </c>
      <c r="BN394" s="250" t="s">
        <v>119</v>
      </c>
      <c r="BO394" s="250" t="s">
        <v>13</v>
      </c>
      <c r="BP394" s="250" t="s">
        <v>13</v>
      </c>
      <c r="BQ394" s="250" t="s">
        <v>160</v>
      </c>
      <c r="BR394" s="250" t="s">
        <v>119</v>
      </c>
      <c r="BS394" s="250" t="s">
        <v>40</v>
      </c>
      <c r="BT394" s="250" t="s">
        <v>119</v>
      </c>
      <c r="BU394" s="262" t="s">
        <v>6</v>
      </c>
      <c r="BV394" s="250" t="s">
        <v>6</v>
      </c>
      <c r="BW394" s="250" t="s">
        <v>6</v>
      </c>
      <c r="BX394" s="250" t="s">
        <v>6</v>
      </c>
      <c r="BY394" s="250" t="s">
        <v>6</v>
      </c>
      <c r="BZ394" s="250" t="s">
        <v>6</v>
      </c>
      <c r="CA394" s="244" t="s">
        <v>184</v>
      </c>
      <c r="CB394" s="244" t="s">
        <v>763</v>
      </c>
      <c r="CC394" s="244" t="s">
        <v>764</v>
      </c>
      <c r="CD394" s="244" t="s">
        <v>118</v>
      </c>
    </row>
    <row r="395" spans="1:82" s="244" customFormat="1" ht="46.5" x14ac:dyDescent="0.35">
      <c r="A395" s="259" t="s">
        <v>1920</v>
      </c>
      <c r="B395" s="259" t="s">
        <v>2880</v>
      </c>
      <c r="C395" s="259" t="s">
        <v>1562</v>
      </c>
      <c r="D395" s="259" t="s">
        <v>1579</v>
      </c>
      <c r="E395" s="244" t="s">
        <v>304</v>
      </c>
      <c r="F395" s="244" t="s">
        <v>2674</v>
      </c>
      <c r="G395" s="244" t="s">
        <v>361</v>
      </c>
      <c r="H395" s="244" t="s">
        <v>1578</v>
      </c>
      <c r="I395" s="244" t="str">
        <f>IF(H395="","",VLOOKUP(H395,'Cost Categories'!$A$1:$B$66,2,FALSE))</f>
        <v>Total</v>
      </c>
      <c r="J395" s="244" t="s">
        <v>3297</v>
      </c>
      <c r="K395" s="244" t="str">
        <f>IF(J395="","",VLOOKUP(J395,'Cost Categories'!$A$70:$B$85,2,FALSE))</f>
        <v>Mixed</v>
      </c>
      <c r="L395" s="244" t="s">
        <v>3297</v>
      </c>
      <c r="M395" s="244" t="str">
        <f>IF(L395="","",VLOOKUP(L395,'Cost Categories'!$A$112:$B$133,2,FALSE))</f>
        <v>Mixed</v>
      </c>
      <c r="N395" s="244" t="s">
        <v>22</v>
      </c>
      <c r="O395" s="245" t="s">
        <v>13</v>
      </c>
      <c r="P395" s="244" t="s">
        <v>3416</v>
      </c>
      <c r="Q395" s="253" t="s">
        <v>3372</v>
      </c>
      <c r="R395" s="253" t="s">
        <v>13</v>
      </c>
      <c r="S395" s="244" t="s">
        <v>111</v>
      </c>
      <c r="T395" s="244" t="s">
        <v>1921</v>
      </c>
      <c r="U395" s="244" t="s">
        <v>1087</v>
      </c>
      <c r="V395" s="244" t="s">
        <v>1309</v>
      </c>
      <c r="W395" s="244" t="s">
        <v>217</v>
      </c>
      <c r="X395" s="246">
        <v>55.29</v>
      </c>
      <c r="Y395" s="246" t="s">
        <v>6</v>
      </c>
      <c r="Z395" s="250" t="s">
        <v>6</v>
      </c>
      <c r="AA395" s="250" t="s">
        <v>6</v>
      </c>
      <c r="AB395" s="250" t="s">
        <v>6</v>
      </c>
      <c r="AC395" s="250" t="s">
        <v>6</v>
      </c>
      <c r="AD395" s="250" t="s">
        <v>6</v>
      </c>
      <c r="AE395" s="348">
        <v>4</v>
      </c>
      <c r="AF395" s="348" t="s">
        <v>1922</v>
      </c>
      <c r="AG395" s="244" t="s">
        <v>6</v>
      </c>
      <c r="AI395" s="246" t="s">
        <v>6</v>
      </c>
      <c r="AJ395" s="247" t="s">
        <v>6</v>
      </c>
      <c r="AK395" s="244" t="s">
        <v>6</v>
      </c>
      <c r="AL395" s="244" t="s">
        <v>6</v>
      </c>
      <c r="AM395" s="266" t="s">
        <v>6</v>
      </c>
      <c r="AN395" s="262">
        <v>48265</v>
      </c>
      <c r="AO395" s="262">
        <v>24</v>
      </c>
      <c r="AP395" s="244" t="s">
        <v>1737</v>
      </c>
      <c r="AQ395" s="244" t="s">
        <v>184</v>
      </c>
      <c r="AR395" s="250" t="s">
        <v>6</v>
      </c>
      <c r="AS395" s="250" t="s">
        <v>6</v>
      </c>
      <c r="AT395" s="250" t="s">
        <v>184</v>
      </c>
      <c r="AU395" s="250" t="s">
        <v>184</v>
      </c>
      <c r="AV395" s="250" t="s">
        <v>1315</v>
      </c>
      <c r="AW395" s="250" t="s">
        <v>1923</v>
      </c>
      <c r="AX395" s="250" t="s">
        <v>118</v>
      </c>
      <c r="AY395" s="250" t="s">
        <v>6</v>
      </c>
      <c r="AZ395" s="250" t="s">
        <v>6</v>
      </c>
      <c r="BA395" s="250" t="s">
        <v>6</v>
      </c>
      <c r="BB395" s="250" t="s">
        <v>6</v>
      </c>
      <c r="BC395" s="250" t="s">
        <v>384</v>
      </c>
      <c r="BD395" s="250" t="s">
        <v>119</v>
      </c>
      <c r="BE395" s="250" t="s">
        <v>6</v>
      </c>
      <c r="BF395" s="250" t="s">
        <v>6</v>
      </c>
      <c r="BG395" s="250" t="s">
        <v>6</v>
      </c>
      <c r="BH395" s="250" t="s">
        <v>6</v>
      </c>
      <c r="BI395" s="250" t="s">
        <v>6</v>
      </c>
      <c r="BJ395" s="250" t="s">
        <v>6</v>
      </c>
      <c r="BK395" s="250" t="s">
        <v>6</v>
      </c>
      <c r="BL395" s="250" t="s">
        <v>6</v>
      </c>
      <c r="BM395" s="250" t="s">
        <v>40</v>
      </c>
      <c r="BN395" s="250" t="s">
        <v>119</v>
      </c>
      <c r="BO395" s="250" t="s">
        <v>13</v>
      </c>
      <c r="BP395" s="250" t="s">
        <v>13</v>
      </c>
      <c r="BQ395" s="250" t="s">
        <v>160</v>
      </c>
      <c r="BR395" s="250" t="s">
        <v>119</v>
      </c>
      <c r="BS395" s="250" t="s">
        <v>40</v>
      </c>
      <c r="BT395" s="250" t="s">
        <v>119</v>
      </c>
      <c r="BU395" s="262" t="s">
        <v>6</v>
      </c>
      <c r="BV395" s="250" t="s">
        <v>6</v>
      </c>
      <c r="BW395" s="250" t="s">
        <v>6</v>
      </c>
      <c r="BX395" s="250" t="s">
        <v>6</v>
      </c>
      <c r="BY395" s="250" t="s">
        <v>6</v>
      </c>
      <c r="BZ395" s="250" t="s">
        <v>6</v>
      </c>
      <c r="CA395" s="244" t="s">
        <v>184</v>
      </c>
      <c r="CB395" s="244" t="s">
        <v>763</v>
      </c>
      <c r="CC395" s="244" t="s">
        <v>764</v>
      </c>
      <c r="CD395" s="244" t="s">
        <v>118</v>
      </c>
    </row>
    <row r="396" spans="1:82" s="244" customFormat="1" ht="46.5" x14ac:dyDescent="0.35">
      <c r="A396" s="259" t="s">
        <v>1928</v>
      </c>
      <c r="B396" s="259" t="s">
        <v>2880</v>
      </c>
      <c r="C396" s="259" t="s">
        <v>1538</v>
      </c>
      <c r="D396" s="259" t="s">
        <v>1573</v>
      </c>
      <c r="E396" s="244" t="s">
        <v>304</v>
      </c>
      <c r="F396" s="244" t="s">
        <v>2674</v>
      </c>
      <c r="G396" s="244" t="s">
        <v>1743</v>
      </c>
      <c r="H396" s="244" t="s">
        <v>1623</v>
      </c>
      <c r="I396" s="244" t="str">
        <f>IF(H396="","",VLOOKUP(H396,'Cost Categories'!$A$1:$B$66,2,FALSE))</f>
        <v>Recurring goods</v>
      </c>
      <c r="J396" s="244" t="s">
        <v>3288</v>
      </c>
      <c r="K396" s="244" t="str">
        <f>IF(J396="","",VLOOKUP(J396,'Cost Categories'!$A$70:$B$85,2,FALSE))</f>
        <v>Recurrent - other</v>
      </c>
      <c r="L396" s="244" t="s">
        <v>3307</v>
      </c>
      <c r="M396" s="244" t="str">
        <f>IF(L396="","",VLOOKUP(L396,'Cost Categories'!$A$112:$B$133,2,FALSE))</f>
        <v>Primary service delivery</v>
      </c>
      <c r="N396" s="244" t="s">
        <v>3368</v>
      </c>
      <c r="O396" s="245" t="s">
        <v>1245</v>
      </c>
      <c r="P396" s="244" t="s">
        <v>3371</v>
      </c>
      <c r="Q396" s="253" t="s">
        <v>3372</v>
      </c>
      <c r="R396" s="253" t="s">
        <v>13</v>
      </c>
      <c r="S396" s="244" t="s">
        <v>111</v>
      </c>
      <c r="T396" s="244" t="s">
        <v>1921</v>
      </c>
      <c r="U396" s="244" t="s">
        <v>1087</v>
      </c>
      <c r="V396" s="244" t="s">
        <v>1309</v>
      </c>
      <c r="W396" s="244" t="s">
        <v>217</v>
      </c>
      <c r="X396" s="246">
        <v>8.91</v>
      </c>
      <c r="Y396" s="246" t="s">
        <v>6</v>
      </c>
      <c r="Z396" s="250" t="s">
        <v>6</v>
      </c>
      <c r="AA396" s="250" t="s">
        <v>6</v>
      </c>
      <c r="AB396" s="250" t="s">
        <v>6</v>
      </c>
      <c r="AC396" s="250" t="s">
        <v>6</v>
      </c>
      <c r="AD396" s="250" t="s">
        <v>6</v>
      </c>
      <c r="AE396" s="348">
        <v>4</v>
      </c>
      <c r="AF396" s="348" t="s">
        <v>1922</v>
      </c>
      <c r="AG396" s="244" t="s">
        <v>6</v>
      </c>
      <c r="AI396" s="246" t="s">
        <v>6</v>
      </c>
      <c r="AJ396" s="247" t="s">
        <v>6</v>
      </c>
      <c r="AK396" s="244" t="s">
        <v>6</v>
      </c>
      <c r="AL396" s="244" t="s">
        <v>6</v>
      </c>
      <c r="AM396" s="266" t="s">
        <v>6</v>
      </c>
      <c r="AN396" s="262">
        <v>48265</v>
      </c>
      <c r="AO396" s="262">
        <v>24</v>
      </c>
      <c r="AP396" s="244" t="s">
        <v>1737</v>
      </c>
      <c r="AQ396" s="244" t="s">
        <v>184</v>
      </c>
      <c r="AR396" s="250" t="s">
        <v>6</v>
      </c>
      <c r="AS396" s="250" t="s">
        <v>6</v>
      </c>
      <c r="AT396" s="250" t="s">
        <v>184</v>
      </c>
      <c r="AU396" s="250" t="s">
        <v>184</v>
      </c>
      <c r="AV396" s="250" t="s">
        <v>1315</v>
      </c>
      <c r="AW396" s="250" t="s">
        <v>1923</v>
      </c>
      <c r="AX396" s="250" t="s">
        <v>118</v>
      </c>
      <c r="AY396" s="250" t="s">
        <v>6</v>
      </c>
      <c r="AZ396" s="250" t="s">
        <v>6</v>
      </c>
      <c r="BA396" s="250" t="s">
        <v>6</v>
      </c>
      <c r="BB396" s="250" t="s">
        <v>6</v>
      </c>
      <c r="BC396" s="250" t="s">
        <v>384</v>
      </c>
      <c r="BD396" s="250" t="s">
        <v>119</v>
      </c>
      <c r="BE396" s="250" t="s">
        <v>6</v>
      </c>
      <c r="BF396" s="250" t="s">
        <v>6</v>
      </c>
      <c r="BG396" s="250" t="s">
        <v>6</v>
      </c>
      <c r="BH396" s="250" t="s">
        <v>6</v>
      </c>
      <c r="BI396" s="250" t="s">
        <v>6</v>
      </c>
      <c r="BJ396" s="250" t="s">
        <v>6</v>
      </c>
      <c r="BK396" s="250" t="s">
        <v>6</v>
      </c>
      <c r="BL396" s="250" t="s">
        <v>6</v>
      </c>
      <c r="BM396" s="250" t="s">
        <v>40</v>
      </c>
      <c r="BN396" s="250" t="s">
        <v>119</v>
      </c>
      <c r="BO396" s="250" t="s">
        <v>13</v>
      </c>
      <c r="BP396" s="250" t="s">
        <v>13</v>
      </c>
      <c r="BQ396" s="250" t="s">
        <v>160</v>
      </c>
      <c r="BR396" s="250" t="s">
        <v>119</v>
      </c>
      <c r="BS396" s="250" t="s">
        <v>40</v>
      </c>
      <c r="BT396" s="250" t="s">
        <v>119</v>
      </c>
      <c r="BU396" s="262" t="s">
        <v>6</v>
      </c>
      <c r="BV396" s="250" t="s">
        <v>6</v>
      </c>
      <c r="BW396" s="250" t="s">
        <v>6</v>
      </c>
      <c r="BX396" s="250" t="s">
        <v>6</v>
      </c>
      <c r="BY396" s="250" t="s">
        <v>6</v>
      </c>
      <c r="BZ396" s="250" t="s">
        <v>6</v>
      </c>
      <c r="CA396" s="244" t="s">
        <v>184</v>
      </c>
      <c r="CB396" s="244" t="s">
        <v>763</v>
      </c>
      <c r="CC396" s="244" t="s">
        <v>764</v>
      </c>
      <c r="CD396" s="244" t="s">
        <v>118</v>
      </c>
    </row>
    <row r="397" spans="1:82" s="244" customFormat="1" ht="46.5" x14ac:dyDescent="0.35">
      <c r="A397" s="259" t="s">
        <v>1928</v>
      </c>
      <c r="B397" s="259" t="s">
        <v>2880</v>
      </c>
      <c r="C397" s="259" t="s">
        <v>1548</v>
      </c>
      <c r="D397" s="259" t="s">
        <v>1573</v>
      </c>
      <c r="E397" s="244" t="s">
        <v>304</v>
      </c>
      <c r="F397" s="244" t="s">
        <v>2674</v>
      </c>
      <c r="G397" s="244" t="s">
        <v>1317</v>
      </c>
      <c r="H397" s="244" t="s">
        <v>1317</v>
      </c>
      <c r="I397" s="244" t="str">
        <f>IF(H397="","",VLOOKUP(H397,'Cost Categories'!$A$1:$B$66,2,FALSE))</f>
        <v>Capital</v>
      </c>
      <c r="J397" s="244" t="s">
        <v>3276</v>
      </c>
      <c r="K397" s="244" t="str">
        <f>IF(J397="","",VLOOKUP(J397,'Cost Categories'!$A$70:$B$85,2,FALSE))</f>
        <v>Capital</v>
      </c>
      <c r="L397" s="244" t="s">
        <v>3307</v>
      </c>
      <c r="M397" s="244" t="str">
        <f>IF(L397="","",VLOOKUP(L397,'Cost Categories'!$A$112:$B$133,2,FALSE))</f>
        <v>Primary service delivery</v>
      </c>
      <c r="N397" s="244" t="s">
        <v>3368</v>
      </c>
      <c r="O397" s="245" t="s">
        <v>1245</v>
      </c>
      <c r="P397" s="244" t="s">
        <v>3369</v>
      </c>
      <c r="Q397" s="253" t="s">
        <v>3372</v>
      </c>
      <c r="R397" s="253" t="s">
        <v>13</v>
      </c>
      <c r="S397" s="244" t="s">
        <v>111</v>
      </c>
      <c r="T397" s="244" t="s">
        <v>1921</v>
      </c>
      <c r="U397" s="244" t="s">
        <v>1087</v>
      </c>
      <c r="V397" s="244" t="s">
        <v>1309</v>
      </c>
      <c r="W397" s="244" t="s">
        <v>217</v>
      </c>
      <c r="X397" s="246">
        <v>6.51</v>
      </c>
      <c r="Y397" s="246" t="s">
        <v>6</v>
      </c>
      <c r="Z397" s="250" t="s">
        <v>6</v>
      </c>
      <c r="AA397" s="250" t="s">
        <v>6</v>
      </c>
      <c r="AB397" s="250" t="s">
        <v>6</v>
      </c>
      <c r="AC397" s="250" t="s">
        <v>6</v>
      </c>
      <c r="AD397" s="250" t="s">
        <v>6</v>
      </c>
      <c r="AE397" s="348">
        <v>4</v>
      </c>
      <c r="AF397" s="348" t="s">
        <v>1922</v>
      </c>
      <c r="AG397" s="244" t="s">
        <v>6</v>
      </c>
      <c r="AI397" s="246" t="s">
        <v>6</v>
      </c>
      <c r="AJ397" s="247" t="s">
        <v>6</v>
      </c>
      <c r="AK397" s="244" t="s">
        <v>6</v>
      </c>
      <c r="AL397" s="244" t="s">
        <v>6</v>
      </c>
      <c r="AM397" s="266" t="s">
        <v>6</v>
      </c>
      <c r="AN397" s="262">
        <v>48265</v>
      </c>
      <c r="AO397" s="262">
        <v>24</v>
      </c>
      <c r="AP397" s="244" t="s">
        <v>1737</v>
      </c>
      <c r="AQ397" s="244" t="s">
        <v>184</v>
      </c>
      <c r="AR397" s="250" t="s">
        <v>6</v>
      </c>
      <c r="AS397" s="250" t="s">
        <v>6</v>
      </c>
      <c r="AT397" s="250" t="s">
        <v>184</v>
      </c>
      <c r="AU397" s="250" t="s">
        <v>184</v>
      </c>
      <c r="AV397" s="250" t="s">
        <v>1315</v>
      </c>
      <c r="AW397" s="250" t="s">
        <v>1923</v>
      </c>
      <c r="AX397" s="250" t="s">
        <v>118</v>
      </c>
      <c r="AY397" s="250" t="s">
        <v>6</v>
      </c>
      <c r="AZ397" s="250" t="s">
        <v>6</v>
      </c>
      <c r="BA397" s="250" t="s">
        <v>6</v>
      </c>
      <c r="BB397" s="250" t="s">
        <v>6</v>
      </c>
      <c r="BC397" s="250" t="s">
        <v>384</v>
      </c>
      <c r="BD397" s="250" t="s">
        <v>119</v>
      </c>
      <c r="BE397" s="250" t="s">
        <v>6</v>
      </c>
      <c r="BF397" s="250" t="s">
        <v>6</v>
      </c>
      <c r="BG397" s="250" t="s">
        <v>6</v>
      </c>
      <c r="BH397" s="250" t="s">
        <v>6</v>
      </c>
      <c r="BI397" s="250" t="s">
        <v>6</v>
      </c>
      <c r="BJ397" s="250" t="s">
        <v>6</v>
      </c>
      <c r="BK397" s="250" t="s">
        <v>6</v>
      </c>
      <c r="BL397" s="250" t="s">
        <v>6</v>
      </c>
      <c r="BM397" s="250" t="s">
        <v>40</v>
      </c>
      <c r="BN397" s="250" t="s">
        <v>119</v>
      </c>
      <c r="BO397" s="250" t="s">
        <v>13</v>
      </c>
      <c r="BP397" s="250" t="s">
        <v>13</v>
      </c>
      <c r="BQ397" s="250" t="s">
        <v>160</v>
      </c>
      <c r="BR397" s="250" t="s">
        <v>119</v>
      </c>
      <c r="BS397" s="250" t="s">
        <v>40</v>
      </c>
      <c r="BT397" s="250" t="s">
        <v>119</v>
      </c>
      <c r="BU397" s="262" t="s">
        <v>6</v>
      </c>
      <c r="BV397" s="250" t="s">
        <v>6</v>
      </c>
      <c r="BW397" s="250" t="s">
        <v>6</v>
      </c>
      <c r="BX397" s="250" t="s">
        <v>6</v>
      </c>
      <c r="BY397" s="250" t="s">
        <v>6</v>
      </c>
      <c r="BZ397" s="250" t="s">
        <v>6</v>
      </c>
      <c r="CA397" s="244" t="s">
        <v>184</v>
      </c>
      <c r="CB397" s="244" t="s">
        <v>763</v>
      </c>
      <c r="CC397" s="244" t="s">
        <v>764</v>
      </c>
      <c r="CD397" s="244" t="s">
        <v>118</v>
      </c>
    </row>
    <row r="398" spans="1:82" s="244" customFormat="1" ht="46.5" x14ac:dyDescent="0.35">
      <c r="A398" s="259" t="s">
        <v>1928</v>
      </c>
      <c r="B398" s="259" t="s">
        <v>2880</v>
      </c>
      <c r="C398" s="259" t="s">
        <v>356</v>
      </c>
      <c r="D398" s="259" t="s">
        <v>1573</v>
      </c>
      <c r="E398" s="244" t="s">
        <v>304</v>
      </c>
      <c r="F398" s="244" t="s">
        <v>2674</v>
      </c>
      <c r="G398" s="244" t="s">
        <v>1924</v>
      </c>
      <c r="H398" s="244" t="s">
        <v>3271</v>
      </c>
      <c r="I398" s="244" t="str">
        <f>IF(H398="","",VLOOKUP(H398,'Cost Categories'!$A$1:$B$66,2,FALSE))</f>
        <v>Personnel</v>
      </c>
      <c r="J398" s="244" t="s">
        <v>3271</v>
      </c>
      <c r="K398" s="244" t="str">
        <f>IF(J398="","",VLOOKUP(J398,'Cost Categories'!$A$70:$B$85,2,FALSE))</f>
        <v>Personnel</v>
      </c>
      <c r="L398" s="244" t="s">
        <v>3307</v>
      </c>
      <c r="M398" s="244" t="str">
        <f>IF(L398="","",VLOOKUP(L398,'Cost Categories'!$A$112:$B$133,2,FALSE))</f>
        <v>Primary service delivery</v>
      </c>
      <c r="N398" s="244" t="s">
        <v>3368</v>
      </c>
      <c r="O398" s="245" t="s">
        <v>13</v>
      </c>
      <c r="P398" s="244" t="s">
        <v>3369</v>
      </c>
      <c r="Q398" s="253" t="s">
        <v>3372</v>
      </c>
      <c r="R398" s="253" t="s">
        <v>13</v>
      </c>
      <c r="S398" s="244" t="s">
        <v>517</v>
      </c>
      <c r="T398" s="244" t="s">
        <v>1921</v>
      </c>
      <c r="U398" s="244" t="s">
        <v>1087</v>
      </c>
      <c r="V398" s="244" t="s">
        <v>1309</v>
      </c>
      <c r="W398" s="244" t="s">
        <v>217</v>
      </c>
      <c r="X398" s="246">
        <v>10.59</v>
      </c>
      <c r="Y398" s="246" t="s">
        <v>6</v>
      </c>
      <c r="Z398" s="250" t="s">
        <v>6</v>
      </c>
      <c r="AA398" s="250" t="s">
        <v>6</v>
      </c>
      <c r="AB398" s="250" t="s">
        <v>6</v>
      </c>
      <c r="AC398" s="250" t="s">
        <v>6</v>
      </c>
      <c r="AD398" s="250" t="s">
        <v>6</v>
      </c>
      <c r="AE398" s="348">
        <v>4</v>
      </c>
      <c r="AF398" s="348" t="s">
        <v>1922</v>
      </c>
      <c r="AG398" s="244" t="s">
        <v>6</v>
      </c>
      <c r="AI398" s="246" t="s">
        <v>6</v>
      </c>
      <c r="AJ398" s="247" t="s">
        <v>6</v>
      </c>
      <c r="AK398" s="244" t="s">
        <v>6</v>
      </c>
      <c r="AL398" s="244" t="s">
        <v>6</v>
      </c>
      <c r="AM398" s="266" t="s">
        <v>6</v>
      </c>
      <c r="AN398" s="262">
        <v>48265</v>
      </c>
      <c r="AO398" s="262">
        <v>24</v>
      </c>
      <c r="AP398" s="244" t="s">
        <v>1737</v>
      </c>
      <c r="AQ398" s="244" t="s">
        <v>184</v>
      </c>
      <c r="AR398" s="250" t="s">
        <v>6</v>
      </c>
      <c r="AS398" s="250" t="s">
        <v>6</v>
      </c>
      <c r="AT398" s="250" t="s">
        <v>184</v>
      </c>
      <c r="AU398" s="250" t="s">
        <v>184</v>
      </c>
      <c r="AV398" s="250" t="s">
        <v>1315</v>
      </c>
      <c r="AW398" s="250" t="s">
        <v>1923</v>
      </c>
      <c r="AX398" s="250" t="s">
        <v>118</v>
      </c>
      <c r="AY398" s="250" t="s">
        <v>6</v>
      </c>
      <c r="AZ398" s="250" t="s">
        <v>6</v>
      </c>
      <c r="BA398" s="250" t="s">
        <v>6</v>
      </c>
      <c r="BB398" s="250" t="s">
        <v>6</v>
      </c>
      <c r="BC398" s="250" t="s">
        <v>384</v>
      </c>
      <c r="BD398" s="250" t="s">
        <v>119</v>
      </c>
      <c r="BE398" s="250" t="s">
        <v>6</v>
      </c>
      <c r="BF398" s="250" t="s">
        <v>6</v>
      </c>
      <c r="BG398" s="250" t="s">
        <v>6</v>
      </c>
      <c r="BH398" s="250" t="s">
        <v>6</v>
      </c>
      <c r="BI398" s="250" t="s">
        <v>6</v>
      </c>
      <c r="BJ398" s="250" t="s">
        <v>6</v>
      </c>
      <c r="BK398" s="250" t="s">
        <v>6</v>
      </c>
      <c r="BL398" s="250" t="s">
        <v>6</v>
      </c>
      <c r="BM398" s="250" t="s">
        <v>40</v>
      </c>
      <c r="BN398" s="250" t="s">
        <v>119</v>
      </c>
      <c r="BO398" s="250" t="s">
        <v>13</v>
      </c>
      <c r="BP398" s="250" t="s">
        <v>13</v>
      </c>
      <c r="BQ398" s="250" t="s">
        <v>160</v>
      </c>
      <c r="BR398" s="250" t="s">
        <v>119</v>
      </c>
      <c r="BS398" s="250" t="s">
        <v>40</v>
      </c>
      <c r="BT398" s="250" t="s">
        <v>119</v>
      </c>
      <c r="BU398" s="262" t="s">
        <v>6</v>
      </c>
      <c r="BV398" s="250" t="s">
        <v>6</v>
      </c>
      <c r="BW398" s="250" t="s">
        <v>6</v>
      </c>
      <c r="BX398" s="250" t="s">
        <v>6</v>
      </c>
      <c r="BY398" s="250" t="s">
        <v>6</v>
      </c>
      <c r="BZ398" s="250" t="s">
        <v>6</v>
      </c>
      <c r="CA398" s="244" t="s">
        <v>184</v>
      </c>
      <c r="CB398" s="244" t="s">
        <v>763</v>
      </c>
      <c r="CC398" s="244" t="s">
        <v>764</v>
      </c>
      <c r="CD398" s="244" t="s">
        <v>118</v>
      </c>
    </row>
    <row r="399" spans="1:82" s="244" customFormat="1" ht="46.5" x14ac:dyDescent="0.35">
      <c r="A399" s="259" t="s">
        <v>1928</v>
      </c>
      <c r="B399" s="259" t="s">
        <v>2880</v>
      </c>
      <c r="C399" s="259" t="s">
        <v>1555</v>
      </c>
      <c r="D399" s="259" t="s">
        <v>1573</v>
      </c>
      <c r="E399" s="244" t="s">
        <v>304</v>
      </c>
      <c r="F399" s="244" t="s">
        <v>2674</v>
      </c>
      <c r="G399" s="244" t="s">
        <v>3</v>
      </c>
      <c r="H399" s="244" t="s">
        <v>3</v>
      </c>
      <c r="I399" s="244" t="str">
        <f>IF(H399="","",VLOOKUP(H399,'Cost Categories'!$A$1:$B$66,2,FALSE))</f>
        <v>Recurring services</v>
      </c>
      <c r="J399" s="244" t="s">
        <v>3297</v>
      </c>
      <c r="K399" s="244" t="str">
        <f>IF(J399="","",VLOOKUP(J399,'Cost Categories'!$A$70:$B$85,2,FALSE))</f>
        <v>Mixed</v>
      </c>
      <c r="L399" s="244" t="s">
        <v>3</v>
      </c>
      <c r="M399" s="244" t="str">
        <f>IF(L399="","",VLOOKUP(L399,'Cost Categories'!$A$112:$B$133,2,FALSE))</f>
        <v>Operational</v>
      </c>
      <c r="N399" s="244" t="s">
        <v>3368</v>
      </c>
      <c r="O399" s="245" t="s">
        <v>13</v>
      </c>
      <c r="P399" s="244" t="s">
        <v>3369</v>
      </c>
      <c r="Q399" s="253" t="s">
        <v>3372</v>
      </c>
      <c r="R399" s="253" t="s">
        <v>13</v>
      </c>
      <c r="S399" s="244" t="s">
        <v>111</v>
      </c>
      <c r="T399" s="244" t="s">
        <v>1921</v>
      </c>
      <c r="U399" s="244" t="s">
        <v>1087</v>
      </c>
      <c r="V399" s="244" t="s">
        <v>1309</v>
      </c>
      <c r="W399" s="244" t="s">
        <v>217</v>
      </c>
      <c r="X399" s="246">
        <v>0.97</v>
      </c>
      <c r="Y399" s="246" t="s">
        <v>6</v>
      </c>
      <c r="Z399" s="250" t="s">
        <v>6</v>
      </c>
      <c r="AA399" s="250" t="s">
        <v>6</v>
      </c>
      <c r="AB399" s="250" t="s">
        <v>6</v>
      </c>
      <c r="AC399" s="250" t="s">
        <v>6</v>
      </c>
      <c r="AD399" s="250" t="s">
        <v>6</v>
      </c>
      <c r="AE399" s="348">
        <v>4</v>
      </c>
      <c r="AF399" s="348" t="s">
        <v>1922</v>
      </c>
      <c r="AG399" s="244" t="s">
        <v>6</v>
      </c>
      <c r="AI399" s="246" t="s">
        <v>6</v>
      </c>
      <c r="AJ399" s="247" t="s">
        <v>6</v>
      </c>
      <c r="AK399" s="244" t="s">
        <v>6</v>
      </c>
      <c r="AL399" s="244" t="s">
        <v>6</v>
      </c>
      <c r="AM399" s="266" t="s">
        <v>6</v>
      </c>
      <c r="AN399" s="262">
        <v>48265</v>
      </c>
      <c r="AO399" s="262">
        <v>24</v>
      </c>
      <c r="AP399" s="244" t="s">
        <v>1737</v>
      </c>
      <c r="AQ399" s="244" t="s">
        <v>184</v>
      </c>
      <c r="AR399" s="250" t="s">
        <v>6</v>
      </c>
      <c r="AS399" s="250" t="s">
        <v>6</v>
      </c>
      <c r="AT399" s="250" t="s">
        <v>184</v>
      </c>
      <c r="AU399" s="250" t="s">
        <v>184</v>
      </c>
      <c r="AV399" s="250" t="s">
        <v>1315</v>
      </c>
      <c r="AW399" s="250" t="s">
        <v>1923</v>
      </c>
      <c r="AX399" s="250" t="s">
        <v>118</v>
      </c>
      <c r="AY399" s="250" t="s">
        <v>6</v>
      </c>
      <c r="AZ399" s="250" t="s">
        <v>6</v>
      </c>
      <c r="BA399" s="250" t="s">
        <v>6</v>
      </c>
      <c r="BB399" s="250" t="s">
        <v>6</v>
      </c>
      <c r="BC399" s="250" t="s">
        <v>384</v>
      </c>
      <c r="BD399" s="250" t="s">
        <v>119</v>
      </c>
      <c r="BE399" s="250" t="s">
        <v>6</v>
      </c>
      <c r="BF399" s="250" t="s">
        <v>6</v>
      </c>
      <c r="BG399" s="250" t="s">
        <v>6</v>
      </c>
      <c r="BH399" s="250" t="s">
        <v>6</v>
      </c>
      <c r="BI399" s="250" t="s">
        <v>6</v>
      </c>
      <c r="BJ399" s="250" t="s">
        <v>6</v>
      </c>
      <c r="BK399" s="250" t="s">
        <v>6</v>
      </c>
      <c r="BL399" s="250" t="s">
        <v>6</v>
      </c>
      <c r="BM399" s="250" t="s">
        <v>40</v>
      </c>
      <c r="BN399" s="250" t="s">
        <v>119</v>
      </c>
      <c r="BO399" s="250" t="s">
        <v>13</v>
      </c>
      <c r="BP399" s="250" t="s">
        <v>13</v>
      </c>
      <c r="BQ399" s="250" t="s">
        <v>160</v>
      </c>
      <c r="BR399" s="250" t="s">
        <v>119</v>
      </c>
      <c r="BS399" s="250" t="s">
        <v>40</v>
      </c>
      <c r="BT399" s="250" t="s">
        <v>119</v>
      </c>
      <c r="BU399" s="262" t="s">
        <v>6</v>
      </c>
      <c r="BV399" s="250" t="s">
        <v>6</v>
      </c>
      <c r="BW399" s="250" t="s">
        <v>6</v>
      </c>
      <c r="BX399" s="250" t="s">
        <v>6</v>
      </c>
      <c r="BY399" s="250" t="s">
        <v>6</v>
      </c>
      <c r="BZ399" s="250" t="s">
        <v>6</v>
      </c>
      <c r="CA399" s="244" t="s">
        <v>184</v>
      </c>
      <c r="CB399" s="244" t="s">
        <v>763</v>
      </c>
      <c r="CC399" s="244" t="s">
        <v>764</v>
      </c>
      <c r="CD399" s="244" t="s">
        <v>118</v>
      </c>
    </row>
    <row r="400" spans="1:82" s="244" customFormat="1" ht="46.5" x14ac:dyDescent="0.35">
      <c r="A400" s="259" t="s">
        <v>1928</v>
      </c>
      <c r="B400" s="259" t="s">
        <v>2880</v>
      </c>
      <c r="C400" s="259" t="s">
        <v>1540</v>
      </c>
      <c r="D400" s="259" t="s">
        <v>358</v>
      </c>
      <c r="E400" s="244" t="s">
        <v>304</v>
      </c>
      <c r="F400" s="244" t="s">
        <v>2674</v>
      </c>
      <c r="G400" s="244" t="s">
        <v>1925</v>
      </c>
      <c r="H400" s="244" t="s">
        <v>3350</v>
      </c>
      <c r="I400" s="244" t="str">
        <f>IF(H400="","",VLOOKUP(H400,'Cost Categories'!$A$1:$B$66,2,FALSE))</f>
        <v>Capital</v>
      </c>
      <c r="J400" s="244" t="s">
        <v>3283</v>
      </c>
      <c r="K400" s="244" t="str">
        <f>IF(J400="","",VLOOKUP(J400,'Cost Categories'!$A$70:$B$85,2,FALSE))</f>
        <v>Capital</v>
      </c>
      <c r="L400" s="244" t="s">
        <v>3324</v>
      </c>
      <c r="M400" s="244" t="str">
        <f>IF(L400="","",VLOOKUP(L400,'Cost Categories'!$A$112:$B$133,2,FALSE))</f>
        <v>Operational</v>
      </c>
      <c r="N400" s="244" t="s">
        <v>3368</v>
      </c>
      <c r="O400" s="245" t="s">
        <v>1245</v>
      </c>
      <c r="P400" s="244" t="s">
        <v>3370</v>
      </c>
      <c r="Q400" s="253" t="s">
        <v>3372</v>
      </c>
      <c r="R400" s="253" t="s">
        <v>13</v>
      </c>
      <c r="S400" s="244" t="s">
        <v>111</v>
      </c>
      <c r="T400" s="244" t="s">
        <v>1921</v>
      </c>
      <c r="U400" s="244" t="s">
        <v>1087</v>
      </c>
      <c r="V400" s="244" t="s">
        <v>1309</v>
      </c>
      <c r="W400" s="244" t="s">
        <v>217</v>
      </c>
      <c r="X400" s="246">
        <v>2.57</v>
      </c>
      <c r="Y400" s="246" t="s">
        <v>6</v>
      </c>
      <c r="Z400" s="250" t="s">
        <v>6</v>
      </c>
      <c r="AA400" s="250" t="s">
        <v>6</v>
      </c>
      <c r="AB400" s="250" t="s">
        <v>6</v>
      </c>
      <c r="AC400" s="250" t="s">
        <v>6</v>
      </c>
      <c r="AD400" s="250" t="s">
        <v>6</v>
      </c>
      <c r="AE400" s="348">
        <v>4</v>
      </c>
      <c r="AF400" s="348" t="s">
        <v>1922</v>
      </c>
      <c r="AG400" s="244" t="s">
        <v>6</v>
      </c>
      <c r="AI400" s="246" t="s">
        <v>6</v>
      </c>
      <c r="AJ400" s="247" t="s">
        <v>6</v>
      </c>
      <c r="AK400" s="244" t="s">
        <v>6</v>
      </c>
      <c r="AL400" s="244" t="s">
        <v>6</v>
      </c>
      <c r="AM400" s="266" t="s">
        <v>6</v>
      </c>
      <c r="AN400" s="262">
        <v>48265</v>
      </c>
      <c r="AO400" s="262">
        <v>24</v>
      </c>
      <c r="AP400" s="244" t="s">
        <v>1737</v>
      </c>
      <c r="AQ400" s="244" t="s">
        <v>184</v>
      </c>
      <c r="AR400" s="250" t="s">
        <v>6</v>
      </c>
      <c r="AS400" s="250" t="s">
        <v>6</v>
      </c>
      <c r="AT400" s="250" t="s">
        <v>184</v>
      </c>
      <c r="AU400" s="250" t="s">
        <v>184</v>
      </c>
      <c r="AV400" s="250" t="s">
        <v>1315</v>
      </c>
      <c r="AW400" s="250" t="s">
        <v>1923</v>
      </c>
      <c r="AX400" s="250" t="s">
        <v>118</v>
      </c>
      <c r="AY400" s="250" t="s">
        <v>6</v>
      </c>
      <c r="AZ400" s="250" t="s">
        <v>6</v>
      </c>
      <c r="BA400" s="250" t="s">
        <v>6</v>
      </c>
      <c r="BB400" s="250" t="s">
        <v>6</v>
      </c>
      <c r="BC400" s="250" t="s">
        <v>384</v>
      </c>
      <c r="BD400" s="250" t="s">
        <v>119</v>
      </c>
      <c r="BE400" s="250" t="s">
        <v>6</v>
      </c>
      <c r="BF400" s="250" t="s">
        <v>6</v>
      </c>
      <c r="BG400" s="250" t="s">
        <v>6</v>
      </c>
      <c r="BH400" s="250" t="s">
        <v>6</v>
      </c>
      <c r="BI400" s="250" t="s">
        <v>6</v>
      </c>
      <c r="BJ400" s="250" t="s">
        <v>6</v>
      </c>
      <c r="BK400" s="250" t="s">
        <v>6</v>
      </c>
      <c r="BL400" s="250" t="s">
        <v>6</v>
      </c>
      <c r="BM400" s="250" t="s">
        <v>40</v>
      </c>
      <c r="BN400" s="250" t="s">
        <v>119</v>
      </c>
      <c r="BO400" s="250" t="s">
        <v>13</v>
      </c>
      <c r="BP400" s="250" t="s">
        <v>13</v>
      </c>
      <c r="BQ400" s="250" t="s">
        <v>160</v>
      </c>
      <c r="BR400" s="250" t="s">
        <v>119</v>
      </c>
      <c r="BS400" s="250" t="s">
        <v>40</v>
      </c>
      <c r="BT400" s="250" t="s">
        <v>119</v>
      </c>
      <c r="BU400" s="262" t="s">
        <v>6</v>
      </c>
      <c r="BV400" s="250" t="s">
        <v>6</v>
      </c>
      <c r="BW400" s="250" t="s">
        <v>6</v>
      </c>
      <c r="BX400" s="250" t="s">
        <v>6</v>
      </c>
      <c r="BY400" s="250" t="s">
        <v>6</v>
      </c>
      <c r="BZ400" s="250" t="s">
        <v>6</v>
      </c>
      <c r="CA400" s="244" t="s">
        <v>184</v>
      </c>
      <c r="CB400" s="244" t="s">
        <v>763</v>
      </c>
      <c r="CC400" s="244" t="s">
        <v>764</v>
      </c>
      <c r="CD400" s="244" t="s">
        <v>118</v>
      </c>
    </row>
    <row r="401" spans="1:82" s="244" customFormat="1" ht="62" x14ac:dyDescent="0.35">
      <c r="A401" s="259" t="s">
        <v>1928</v>
      </c>
      <c r="B401" s="259" t="s">
        <v>2880</v>
      </c>
      <c r="C401" s="259" t="s">
        <v>1561</v>
      </c>
      <c r="D401" s="259" t="s">
        <v>358</v>
      </c>
      <c r="E401" s="244" t="s">
        <v>304</v>
      </c>
      <c r="F401" s="244" t="s">
        <v>2674</v>
      </c>
      <c r="G401" s="244" t="s">
        <v>1926</v>
      </c>
      <c r="H401" s="244" t="s">
        <v>1632</v>
      </c>
      <c r="I401" s="244" t="str">
        <f>IF(H401="","",VLOOKUP(H401,'Cost Categories'!$A$1:$B$66,2,FALSE))</f>
        <v>Facility</v>
      </c>
      <c r="J401" s="244" t="s">
        <v>3297</v>
      </c>
      <c r="K401" s="244" t="str">
        <f>IF(J401="","",VLOOKUP(J401,'Cost Categories'!$A$70:$B$85,2,FALSE))</f>
        <v>Mixed</v>
      </c>
      <c r="L401" s="244" t="s">
        <v>3323</v>
      </c>
      <c r="M401" s="244" t="str">
        <f>IF(L401="","",VLOOKUP(L401,'Cost Categories'!$A$112:$B$133,2,FALSE))</f>
        <v>Operational</v>
      </c>
      <c r="N401" s="244" t="s">
        <v>3368</v>
      </c>
      <c r="O401" s="245" t="s">
        <v>13</v>
      </c>
      <c r="P401" s="244" t="s">
        <v>3370</v>
      </c>
      <c r="Q401" s="253" t="s">
        <v>3372</v>
      </c>
      <c r="R401" s="253" t="s">
        <v>13</v>
      </c>
      <c r="S401" s="244" t="s">
        <v>111</v>
      </c>
      <c r="T401" s="244" t="s">
        <v>1921</v>
      </c>
      <c r="U401" s="244" t="s">
        <v>1087</v>
      </c>
      <c r="V401" s="244" t="s">
        <v>1309</v>
      </c>
      <c r="W401" s="244" t="s">
        <v>217</v>
      </c>
      <c r="X401" s="246">
        <v>3.47</v>
      </c>
      <c r="Y401" s="246" t="s">
        <v>6</v>
      </c>
      <c r="Z401" s="250" t="s">
        <v>6</v>
      </c>
      <c r="AA401" s="250" t="s">
        <v>6</v>
      </c>
      <c r="AB401" s="250" t="s">
        <v>6</v>
      </c>
      <c r="AC401" s="250" t="s">
        <v>6</v>
      </c>
      <c r="AD401" s="250" t="s">
        <v>6</v>
      </c>
      <c r="AE401" s="348">
        <v>4</v>
      </c>
      <c r="AF401" s="348" t="s">
        <v>1922</v>
      </c>
      <c r="AG401" s="244" t="s">
        <v>6</v>
      </c>
      <c r="AI401" s="246" t="s">
        <v>6</v>
      </c>
      <c r="AJ401" s="247" t="s">
        <v>6</v>
      </c>
      <c r="AK401" s="244" t="s">
        <v>6</v>
      </c>
      <c r="AL401" s="244" t="s">
        <v>6</v>
      </c>
      <c r="AM401" s="266" t="s">
        <v>6</v>
      </c>
      <c r="AN401" s="262">
        <v>48265</v>
      </c>
      <c r="AO401" s="262">
        <v>24</v>
      </c>
      <c r="AP401" s="244" t="s">
        <v>1737</v>
      </c>
      <c r="AQ401" s="244" t="s">
        <v>184</v>
      </c>
      <c r="AR401" s="250" t="s">
        <v>6</v>
      </c>
      <c r="AS401" s="250" t="s">
        <v>6</v>
      </c>
      <c r="AT401" s="250" t="s">
        <v>184</v>
      </c>
      <c r="AU401" s="250" t="s">
        <v>184</v>
      </c>
      <c r="AV401" s="250" t="s">
        <v>1315</v>
      </c>
      <c r="AW401" s="250" t="s">
        <v>1923</v>
      </c>
      <c r="AX401" s="250" t="s">
        <v>118</v>
      </c>
      <c r="AY401" s="250" t="s">
        <v>6</v>
      </c>
      <c r="AZ401" s="250" t="s">
        <v>6</v>
      </c>
      <c r="BA401" s="250" t="s">
        <v>6</v>
      </c>
      <c r="BB401" s="250" t="s">
        <v>6</v>
      </c>
      <c r="BC401" s="250" t="s">
        <v>384</v>
      </c>
      <c r="BD401" s="250" t="s">
        <v>119</v>
      </c>
      <c r="BE401" s="250" t="s">
        <v>6</v>
      </c>
      <c r="BF401" s="250" t="s">
        <v>6</v>
      </c>
      <c r="BG401" s="250" t="s">
        <v>6</v>
      </c>
      <c r="BH401" s="250" t="s">
        <v>6</v>
      </c>
      <c r="BI401" s="250" t="s">
        <v>6</v>
      </c>
      <c r="BJ401" s="250" t="s">
        <v>6</v>
      </c>
      <c r="BK401" s="250" t="s">
        <v>6</v>
      </c>
      <c r="BL401" s="250" t="s">
        <v>6</v>
      </c>
      <c r="BM401" s="250" t="s">
        <v>40</v>
      </c>
      <c r="BN401" s="250" t="s">
        <v>119</v>
      </c>
      <c r="BO401" s="250" t="s">
        <v>13</v>
      </c>
      <c r="BP401" s="250" t="s">
        <v>13</v>
      </c>
      <c r="BQ401" s="250" t="s">
        <v>160</v>
      </c>
      <c r="BR401" s="250" t="s">
        <v>119</v>
      </c>
      <c r="BS401" s="250" t="s">
        <v>40</v>
      </c>
      <c r="BT401" s="250" t="s">
        <v>119</v>
      </c>
      <c r="BU401" s="262" t="s">
        <v>6</v>
      </c>
      <c r="BV401" s="250" t="s">
        <v>6</v>
      </c>
      <c r="BW401" s="250" t="s">
        <v>6</v>
      </c>
      <c r="BX401" s="250" t="s">
        <v>6</v>
      </c>
      <c r="BY401" s="250" t="s">
        <v>6</v>
      </c>
      <c r="BZ401" s="250" t="s">
        <v>6</v>
      </c>
      <c r="CA401" s="244" t="s">
        <v>184</v>
      </c>
      <c r="CB401" s="244" t="s">
        <v>763</v>
      </c>
      <c r="CC401" s="244" t="s">
        <v>764</v>
      </c>
      <c r="CD401" s="244" t="s">
        <v>118</v>
      </c>
    </row>
    <row r="402" spans="1:82" s="244" customFormat="1" ht="46.5" x14ac:dyDescent="0.35">
      <c r="A402" s="259" t="s">
        <v>1928</v>
      </c>
      <c r="B402" s="259" t="s">
        <v>2880</v>
      </c>
      <c r="C402" s="259" t="s">
        <v>1567</v>
      </c>
      <c r="D402" s="259" t="s">
        <v>358</v>
      </c>
      <c r="E402" s="244" t="s">
        <v>304</v>
      </c>
      <c r="F402" s="244" t="s">
        <v>2674</v>
      </c>
      <c r="G402" s="244" t="s">
        <v>1757</v>
      </c>
      <c r="H402" s="244" t="s">
        <v>3353</v>
      </c>
      <c r="I402" s="244" t="str">
        <f>IF(H402="","",VLOOKUP(H402,'Cost Categories'!$A$1:$B$66,2,FALSE))</f>
        <v>Personnel</v>
      </c>
      <c r="J402" s="244" t="s">
        <v>1757</v>
      </c>
      <c r="K402" s="244" t="str">
        <f>IF(J402="","",VLOOKUP(J402,'Cost Categories'!$A$70:$B$85,2,FALSE))</f>
        <v>Personnel</v>
      </c>
      <c r="L402" s="244" t="s">
        <v>3324</v>
      </c>
      <c r="M402" s="244" t="str">
        <f>IF(L402="","",VLOOKUP(L402,'Cost Categories'!$A$112:$B$133,2,FALSE))</f>
        <v>Operational</v>
      </c>
      <c r="N402" s="244" t="s">
        <v>3368</v>
      </c>
      <c r="O402" s="245" t="s">
        <v>13</v>
      </c>
      <c r="P402" s="244" t="s">
        <v>3369</v>
      </c>
      <c r="Q402" s="253" t="s">
        <v>3372</v>
      </c>
      <c r="R402" s="253" t="s">
        <v>13</v>
      </c>
      <c r="S402" s="244" t="s">
        <v>111</v>
      </c>
      <c r="T402" s="244" t="s">
        <v>1921</v>
      </c>
      <c r="U402" s="244" t="s">
        <v>1087</v>
      </c>
      <c r="V402" s="244" t="s">
        <v>1309</v>
      </c>
      <c r="W402" s="244" t="s">
        <v>217</v>
      </c>
      <c r="X402" s="246">
        <v>10.78</v>
      </c>
      <c r="Y402" s="246" t="s">
        <v>6</v>
      </c>
      <c r="Z402" s="250" t="s">
        <v>6</v>
      </c>
      <c r="AA402" s="250" t="s">
        <v>6</v>
      </c>
      <c r="AB402" s="250" t="s">
        <v>6</v>
      </c>
      <c r="AC402" s="250" t="s">
        <v>6</v>
      </c>
      <c r="AD402" s="250" t="s">
        <v>6</v>
      </c>
      <c r="AE402" s="348">
        <v>4</v>
      </c>
      <c r="AF402" s="348" t="s">
        <v>1922</v>
      </c>
      <c r="AG402" s="244" t="s">
        <v>6</v>
      </c>
      <c r="AI402" s="246" t="s">
        <v>6</v>
      </c>
      <c r="AJ402" s="247" t="s">
        <v>6</v>
      </c>
      <c r="AK402" s="244" t="s">
        <v>6</v>
      </c>
      <c r="AL402" s="244" t="s">
        <v>6</v>
      </c>
      <c r="AM402" s="266" t="s">
        <v>6</v>
      </c>
      <c r="AN402" s="262">
        <v>48265</v>
      </c>
      <c r="AO402" s="262">
        <v>24</v>
      </c>
      <c r="AP402" s="244" t="s">
        <v>1737</v>
      </c>
      <c r="AQ402" s="244" t="s">
        <v>184</v>
      </c>
      <c r="AR402" s="250" t="s">
        <v>6</v>
      </c>
      <c r="AS402" s="250" t="s">
        <v>6</v>
      </c>
      <c r="AT402" s="250" t="s">
        <v>184</v>
      </c>
      <c r="AU402" s="250" t="s">
        <v>184</v>
      </c>
      <c r="AV402" s="250" t="s">
        <v>1315</v>
      </c>
      <c r="AW402" s="250" t="s">
        <v>1923</v>
      </c>
      <c r="AX402" s="250" t="s">
        <v>118</v>
      </c>
      <c r="AY402" s="250" t="s">
        <v>6</v>
      </c>
      <c r="AZ402" s="250" t="s">
        <v>6</v>
      </c>
      <c r="BA402" s="250" t="s">
        <v>6</v>
      </c>
      <c r="BB402" s="250" t="s">
        <v>6</v>
      </c>
      <c r="BC402" s="250" t="s">
        <v>384</v>
      </c>
      <c r="BD402" s="250" t="s">
        <v>119</v>
      </c>
      <c r="BE402" s="250" t="s">
        <v>6</v>
      </c>
      <c r="BF402" s="250" t="s">
        <v>6</v>
      </c>
      <c r="BG402" s="250" t="s">
        <v>6</v>
      </c>
      <c r="BH402" s="250" t="s">
        <v>6</v>
      </c>
      <c r="BI402" s="250" t="s">
        <v>6</v>
      </c>
      <c r="BJ402" s="250" t="s">
        <v>6</v>
      </c>
      <c r="BK402" s="250" t="s">
        <v>6</v>
      </c>
      <c r="BL402" s="250" t="s">
        <v>6</v>
      </c>
      <c r="BM402" s="250" t="s">
        <v>40</v>
      </c>
      <c r="BN402" s="250" t="s">
        <v>119</v>
      </c>
      <c r="BO402" s="250" t="s">
        <v>13</v>
      </c>
      <c r="BP402" s="250" t="s">
        <v>13</v>
      </c>
      <c r="BQ402" s="250" t="s">
        <v>160</v>
      </c>
      <c r="BR402" s="250" t="s">
        <v>119</v>
      </c>
      <c r="BS402" s="250" t="s">
        <v>40</v>
      </c>
      <c r="BT402" s="250" t="s">
        <v>119</v>
      </c>
      <c r="BU402" s="262" t="s">
        <v>6</v>
      </c>
      <c r="BV402" s="250" t="s">
        <v>6</v>
      </c>
      <c r="BW402" s="250" t="s">
        <v>6</v>
      </c>
      <c r="BX402" s="250" t="s">
        <v>6</v>
      </c>
      <c r="BY402" s="250" t="s">
        <v>6</v>
      </c>
      <c r="BZ402" s="250" t="s">
        <v>6</v>
      </c>
      <c r="CA402" s="244" t="s">
        <v>184</v>
      </c>
      <c r="CB402" s="244" t="s">
        <v>763</v>
      </c>
      <c r="CC402" s="244" t="s">
        <v>764</v>
      </c>
      <c r="CD402" s="244" t="s">
        <v>118</v>
      </c>
    </row>
    <row r="403" spans="1:82" s="244" customFormat="1" ht="46.5" x14ac:dyDescent="0.35">
      <c r="A403" s="259" t="s">
        <v>1928</v>
      </c>
      <c r="B403" s="259" t="s">
        <v>2880</v>
      </c>
      <c r="C403" s="259" t="s">
        <v>1571</v>
      </c>
      <c r="D403" s="259" t="s">
        <v>358</v>
      </c>
      <c r="E403" s="244" t="s">
        <v>304</v>
      </c>
      <c r="F403" s="244" t="s">
        <v>2674</v>
      </c>
      <c r="G403" s="244" t="s">
        <v>1927</v>
      </c>
      <c r="H403" s="244" t="s">
        <v>7</v>
      </c>
      <c r="I403" s="244" t="str">
        <f>IF(H403="","",VLOOKUP(H403,'Cost Categories'!$A$1:$B$66,2,FALSE))</f>
        <v>Recurring services</v>
      </c>
      <c r="J403" s="244" t="s">
        <v>3297</v>
      </c>
      <c r="K403" s="244" t="str">
        <f>IF(J403="","",VLOOKUP(J403,'Cost Categories'!$A$70:$B$85,2,FALSE))</f>
        <v>Mixed</v>
      </c>
      <c r="L403" s="244" t="s">
        <v>3322</v>
      </c>
      <c r="M403" s="244" t="str">
        <f>IF(L403="","",VLOOKUP(L403,'Cost Categories'!$A$112:$B$133,2,FALSE))</f>
        <v>Operational</v>
      </c>
      <c r="N403" s="244" t="s">
        <v>3422</v>
      </c>
      <c r="O403" s="245" t="s">
        <v>13</v>
      </c>
      <c r="P403" s="244" t="s">
        <v>3370</v>
      </c>
      <c r="Q403" s="253" t="s">
        <v>3372</v>
      </c>
      <c r="R403" s="253" t="s">
        <v>13</v>
      </c>
      <c r="S403" s="244" t="s">
        <v>111</v>
      </c>
      <c r="T403" s="244" t="s">
        <v>1921</v>
      </c>
      <c r="U403" s="244" t="s">
        <v>1087</v>
      </c>
      <c r="V403" s="244" t="s">
        <v>1309</v>
      </c>
      <c r="W403" s="244" t="s">
        <v>217</v>
      </c>
      <c r="X403" s="246">
        <v>10.72</v>
      </c>
      <c r="Y403" s="246" t="s">
        <v>6</v>
      </c>
      <c r="Z403" s="250" t="s">
        <v>6</v>
      </c>
      <c r="AA403" s="250" t="s">
        <v>6</v>
      </c>
      <c r="AB403" s="250" t="s">
        <v>6</v>
      </c>
      <c r="AC403" s="250" t="s">
        <v>6</v>
      </c>
      <c r="AD403" s="250" t="s">
        <v>6</v>
      </c>
      <c r="AE403" s="348">
        <v>4</v>
      </c>
      <c r="AF403" s="348" t="s">
        <v>1922</v>
      </c>
      <c r="AG403" s="244" t="s">
        <v>6</v>
      </c>
      <c r="AI403" s="246" t="s">
        <v>6</v>
      </c>
      <c r="AJ403" s="247" t="s">
        <v>6</v>
      </c>
      <c r="AK403" s="244" t="s">
        <v>6</v>
      </c>
      <c r="AL403" s="244" t="s">
        <v>6</v>
      </c>
      <c r="AM403" s="266" t="s">
        <v>6</v>
      </c>
      <c r="AN403" s="262">
        <v>48265</v>
      </c>
      <c r="AO403" s="262">
        <v>24</v>
      </c>
      <c r="AP403" s="244" t="s">
        <v>1737</v>
      </c>
      <c r="AQ403" s="244" t="s">
        <v>184</v>
      </c>
      <c r="AR403" s="250" t="s">
        <v>6</v>
      </c>
      <c r="AS403" s="250" t="s">
        <v>6</v>
      </c>
      <c r="AT403" s="250" t="s">
        <v>184</v>
      </c>
      <c r="AU403" s="250" t="s">
        <v>184</v>
      </c>
      <c r="AV403" s="250" t="s">
        <v>1315</v>
      </c>
      <c r="AW403" s="250" t="s">
        <v>1923</v>
      </c>
      <c r="AX403" s="250" t="s">
        <v>118</v>
      </c>
      <c r="AY403" s="250" t="s">
        <v>6</v>
      </c>
      <c r="AZ403" s="250" t="s">
        <v>6</v>
      </c>
      <c r="BA403" s="250" t="s">
        <v>6</v>
      </c>
      <c r="BB403" s="250" t="s">
        <v>6</v>
      </c>
      <c r="BC403" s="250" t="s">
        <v>384</v>
      </c>
      <c r="BD403" s="250" t="s">
        <v>119</v>
      </c>
      <c r="BE403" s="250" t="s">
        <v>6</v>
      </c>
      <c r="BF403" s="250" t="s">
        <v>6</v>
      </c>
      <c r="BG403" s="250" t="s">
        <v>6</v>
      </c>
      <c r="BH403" s="250" t="s">
        <v>6</v>
      </c>
      <c r="BI403" s="250" t="s">
        <v>6</v>
      </c>
      <c r="BJ403" s="250" t="s">
        <v>6</v>
      </c>
      <c r="BK403" s="250" t="s">
        <v>6</v>
      </c>
      <c r="BL403" s="250" t="s">
        <v>6</v>
      </c>
      <c r="BM403" s="250" t="s">
        <v>40</v>
      </c>
      <c r="BN403" s="250" t="s">
        <v>119</v>
      </c>
      <c r="BO403" s="250" t="s">
        <v>13</v>
      </c>
      <c r="BP403" s="250" t="s">
        <v>13</v>
      </c>
      <c r="BQ403" s="250" t="s">
        <v>160</v>
      </c>
      <c r="BR403" s="250" t="s">
        <v>119</v>
      </c>
      <c r="BS403" s="250" t="s">
        <v>40</v>
      </c>
      <c r="BT403" s="250" t="s">
        <v>119</v>
      </c>
      <c r="BU403" s="262" t="s">
        <v>6</v>
      </c>
      <c r="BV403" s="250" t="s">
        <v>6</v>
      </c>
      <c r="BW403" s="250" t="s">
        <v>6</v>
      </c>
      <c r="BX403" s="250" t="s">
        <v>6</v>
      </c>
      <c r="BY403" s="250" t="s">
        <v>6</v>
      </c>
      <c r="BZ403" s="250" t="s">
        <v>6</v>
      </c>
      <c r="CA403" s="244" t="s">
        <v>184</v>
      </c>
      <c r="CB403" s="244" t="s">
        <v>763</v>
      </c>
      <c r="CC403" s="244" t="s">
        <v>764</v>
      </c>
      <c r="CD403" s="244" t="s">
        <v>118</v>
      </c>
    </row>
    <row r="404" spans="1:82" s="244" customFormat="1" ht="46.5" x14ac:dyDescent="0.35">
      <c r="A404" s="259" t="s">
        <v>1928</v>
      </c>
      <c r="B404" s="259" t="s">
        <v>2880</v>
      </c>
      <c r="C404" s="259" t="s">
        <v>1562</v>
      </c>
      <c r="D404" s="259" t="s">
        <v>1579</v>
      </c>
      <c r="E404" s="244" t="s">
        <v>304</v>
      </c>
      <c r="F404" s="244" t="s">
        <v>2674</v>
      </c>
      <c r="G404" s="244" t="s">
        <v>361</v>
      </c>
      <c r="H404" s="244" t="s">
        <v>1578</v>
      </c>
      <c r="I404" s="244" t="str">
        <f>IF(H404="","",VLOOKUP(H404,'Cost Categories'!$A$1:$B$66,2,FALSE))</f>
        <v>Total</v>
      </c>
      <c r="J404" s="244" t="s">
        <v>3297</v>
      </c>
      <c r="K404" s="244" t="str">
        <f>IF(J404="","",VLOOKUP(J404,'Cost Categories'!$A$70:$B$85,2,FALSE))</f>
        <v>Mixed</v>
      </c>
      <c r="L404" s="244" t="s">
        <v>3297</v>
      </c>
      <c r="M404" s="244" t="str">
        <f>IF(L404="","",VLOOKUP(L404,'Cost Categories'!$A$112:$B$133,2,FALSE))</f>
        <v>Mixed</v>
      </c>
      <c r="N404" s="244" t="s">
        <v>22</v>
      </c>
      <c r="O404" s="245" t="s">
        <v>13</v>
      </c>
      <c r="P404" s="244" t="s">
        <v>3416</v>
      </c>
      <c r="Q404" s="253" t="s">
        <v>3372</v>
      </c>
      <c r="R404" s="253" t="s">
        <v>13</v>
      </c>
      <c r="S404" s="244" t="s">
        <v>111</v>
      </c>
      <c r="T404" s="244" t="s">
        <v>1921</v>
      </c>
      <c r="U404" s="244" t="s">
        <v>1087</v>
      </c>
      <c r="V404" s="244" t="s">
        <v>1309</v>
      </c>
      <c r="W404" s="244" t="s">
        <v>217</v>
      </c>
      <c r="X404" s="246">
        <v>54.52</v>
      </c>
      <c r="Y404" s="246" t="s">
        <v>6</v>
      </c>
      <c r="Z404" s="250" t="s">
        <v>6</v>
      </c>
      <c r="AA404" s="250" t="s">
        <v>6</v>
      </c>
      <c r="AB404" s="250" t="s">
        <v>6</v>
      </c>
      <c r="AC404" s="250" t="s">
        <v>6</v>
      </c>
      <c r="AD404" s="250" t="s">
        <v>6</v>
      </c>
      <c r="AE404" s="348">
        <v>4</v>
      </c>
      <c r="AF404" s="348" t="s">
        <v>1922</v>
      </c>
      <c r="AG404" s="244" t="s">
        <v>6</v>
      </c>
      <c r="AI404" s="246" t="s">
        <v>6</v>
      </c>
      <c r="AJ404" s="247" t="s">
        <v>6</v>
      </c>
      <c r="AK404" s="244" t="s">
        <v>6</v>
      </c>
      <c r="AL404" s="244" t="s">
        <v>6</v>
      </c>
      <c r="AM404" s="266" t="s">
        <v>6</v>
      </c>
      <c r="AN404" s="262">
        <v>48265</v>
      </c>
      <c r="AO404" s="262">
        <v>24</v>
      </c>
      <c r="AP404" s="244" t="s">
        <v>1737</v>
      </c>
      <c r="AQ404" s="244" t="s">
        <v>184</v>
      </c>
      <c r="AR404" s="250" t="s">
        <v>6</v>
      </c>
      <c r="AS404" s="250" t="s">
        <v>6</v>
      </c>
      <c r="AT404" s="250" t="s">
        <v>184</v>
      </c>
      <c r="AU404" s="250" t="s">
        <v>184</v>
      </c>
      <c r="AV404" s="250" t="s">
        <v>1315</v>
      </c>
      <c r="AW404" s="250" t="s">
        <v>1923</v>
      </c>
      <c r="AX404" s="250" t="s">
        <v>118</v>
      </c>
      <c r="AY404" s="250" t="s">
        <v>6</v>
      </c>
      <c r="AZ404" s="250" t="s">
        <v>6</v>
      </c>
      <c r="BA404" s="250" t="s">
        <v>6</v>
      </c>
      <c r="BB404" s="250" t="s">
        <v>6</v>
      </c>
      <c r="BC404" s="250" t="s">
        <v>384</v>
      </c>
      <c r="BD404" s="250" t="s">
        <v>119</v>
      </c>
      <c r="BE404" s="250" t="s">
        <v>6</v>
      </c>
      <c r="BF404" s="250" t="s">
        <v>6</v>
      </c>
      <c r="BG404" s="250" t="s">
        <v>6</v>
      </c>
      <c r="BH404" s="250" t="s">
        <v>6</v>
      </c>
      <c r="BI404" s="250" t="s">
        <v>6</v>
      </c>
      <c r="BJ404" s="250" t="s">
        <v>6</v>
      </c>
      <c r="BK404" s="250" t="s">
        <v>6</v>
      </c>
      <c r="BL404" s="250" t="s">
        <v>6</v>
      </c>
      <c r="BM404" s="250" t="s">
        <v>40</v>
      </c>
      <c r="BN404" s="250" t="s">
        <v>119</v>
      </c>
      <c r="BO404" s="250" t="s">
        <v>13</v>
      </c>
      <c r="BP404" s="250" t="s">
        <v>13</v>
      </c>
      <c r="BQ404" s="250" t="s">
        <v>160</v>
      </c>
      <c r="BR404" s="250" t="s">
        <v>119</v>
      </c>
      <c r="BS404" s="250" t="s">
        <v>40</v>
      </c>
      <c r="BT404" s="250" t="s">
        <v>119</v>
      </c>
      <c r="BU404" s="262" t="s">
        <v>6</v>
      </c>
      <c r="BV404" s="250" t="s">
        <v>6</v>
      </c>
      <c r="BW404" s="250" t="s">
        <v>6</v>
      </c>
      <c r="BX404" s="250" t="s">
        <v>6</v>
      </c>
      <c r="BY404" s="250" t="s">
        <v>6</v>
      </c>
      <c r="BZ404" s="250" t="s">
        <v>6</v>
      </c>
      <c r="CA404" s="244" t="s">
        <v>184</v>
      </c>
      <c r="CB404" s="244" t="s">
        <v>763</v>
      </c>
      <c r="CC404" s="244" t="s">
        <v>764</v>
      </c>
      <c r="CD404" s="244" t="s">
        <v>118</v>
      </c>
    </row>
    <row r="405" spans="1:82" s="244" customFormat="1" ht="46.5" x14ac:dyDescent="0.35">
      <c r="A405" s="259" t="s">
        <v>1929</v>
      </c>
      <c r="B405" s="259" t="s">
        <v>2880</v>
      </c>
      <c r="C405" s="259" t="s">
        <v>1538</v>
      </c>
      <c r="D405" s="259" t="s">
        <v>1573</v>
      </c>
      <c r="E405" s="244" t="s">
        <v>304</v>
      </c>
      <c r="F405" s="244" t="s">
        <v>2674</v>
      </c>
      <c r="G405" s="244" t="s">
        <v>1743</v>
      </c>
      <c r="H405" s="244" t="s">
        <v>1623</v>
      </c>
      <c r="I405" s="244" t="str">
        <f>IF(H405="","",VLOOKUP(H405,'Cost Categories'!$A$1:$B$66,2,FALSE))</f>
        <v>Recurring goods</v>
      </c>
      <c r="J405" s="244" t="s">
        <v>3288</v>
      </c>
      <c r="K405" s="244" t="str">
        <f>IF(J405="","",VLOOKUP(J405,'Cost Categories'!$A$70:$B$85,2,FALSE))</f>
        <v>Recurrent - other</v>
      </c>
      <c r="L405" s="244" t="s">
        <v>3307</v>
      </c>
      <c r="M405" s="244" t="str">
        <f>IF(L405="","",VLOOKUP(L405,'Cost Categories'!$A$112:$B$133,2,FALSE))</f>
        <v>Primary service delivery</v>
      </c>
      <c r="N405" s="244" t="s">
        <v>3368</v>
      </c>
      <c r="O405" s="245" t="s">
        <v>1245</v>
      </c>
      <c r="P405" s="244" t="s">
        <v>3371</v>
      </c>
      <c r="Q405" s="253" t="s">
        <v>3372</v>
      </c>
      <c r="R405" s="253" t="s">
        <v>13</v>
      </c>
      <c r="S405" s="244" t="s">
        <v>111</v>
      </c>
      <c r="T405" s="244" t="s">
        <v>1921</v>
      </c>
      <c r="U405" s="244" t="s">
        <v>1087</v>
      </c>
      <c r="V405" s="244" t="s">
        <v>1309</v>
      </c>
      <c r="W405" s="244" t="s">
        <v>217</v>
      </c>
      <c r="X405" s="246">
        <v>5.32</v>
      </c>
      <c r="Y405" s="246" t="s">
        <v>6</v>
      </c>
      <c r="Z405" s="250" t="s">
        <v>6</v>
      </c>
      <c r="AA405" s="250" t="s">
        <v>6</v>
      </c>
      <c r="AB405" s="250" t="s">
        <v>6</v>
      </c>
      <c r="AC405" s="250" t="s">
        <v>6</v>
      </c>
      <c r="AD405" s="250" t="s">
        <v>6</v>
      </c>
      <c r="AE405" s="348">
        <v>4</v>
      </c>
      <c r="AF405" s="348" t="s">
        <v>1922</v>
      </c>
      <c r="AG405" s="244" t="s">
        <v>6</v>
      </c>
      <c r="AI405" s="246" t="s">
        <v>6</v>
      </c>
      <c r="AJ405" s="247" t="s">
        <v>6</v>
      </c>
      <c r="AK405" s="244" t="s">
        <v>6</v>
      </c>
      <c r="AL405" s="244" t="s">
        <v>6</v>
      </c>
      <c r="AM405" s="266" t="s">
        <v>6</v>
      </c>
      <c r="AN405" s="262">
        <v>48265</v>
      </c>
      <c r="AO405" s="262">
        <v>24</v>
      </c>
      <c r="AP405" s="244" t="s">
        <v>1737</v>
      </c>
      <c r="AQ405" s="244" t="s">
        <v>184</v>
      </c>
      <c r="AR405" s="250" t="s">
        <v>6</v>
      </c>
      <c r="AS405" s="250" t="s">
        <v>6</v>
      </c>
      <c r="AT405" s="250" t="s">
        <v>184</v>
      </c>
      <c r="AU405" s="250" t="s">
        <v>184</v>
      </c>
      <c r="AV405" s="250" t="s">
        <v>1315</v>
      </c>
      <c r="AW405" s="250" t="s">
        <v>1923</v>
      </c>
      <c r="AX405" s="250" t="s">
        <v>118</v>
      </c>
      <c r="AY405" s="250" t="s">
        <v>6</v>
      </c>
      <c r="AZ405" s="250" t="s">
        <v>6</v>
      </c>
      <c r="BA405" s="250" t="s">
        <v>6</v>
      </c>
      <c r="BB405" s="250" t="s">
        <v>6</v>
      </c>
      <c r="BC405" s="250" t="s">
        <v>384</v>
      </c>
      <c r="BD405" s="250" t="s">
        <v>119</v>
      </c>
      <c r="BE405" s="250" t="s">
        <v>6</v>
      </c>
      <c r="BF405" s="250" t="s">
        <v>6</v>
      </c>
      <c r="BG405" s="250" t="s">
        <v>6</v>
      </c>
      <c r="BH405" s="250" t="s">
        <v>6</v>
      </c>
      <c r="BI405" s="250" t="s">
        <v>6</v>
      </c>
      <c r="BJ405" s="250" t="s">
        <v>6</v>
      </c>
      <c r="BK405" s="250" t="s">
        <v>6</v>
      </c>
      <c r="BL405" s="250" t="s">
        <v>6</v>
      </c>
      <c r="BM405" s="250" t="s">
        <v>40</v>
      </c>
      <c r="BN405" s="250" t="s">
        <v>119</v>
      </c>
      <c r="BO405" s="250" t="s">
        <v>13</v>
      </c>
      <c r="BP405" s="250" t="s">
        <v>13</v>
      </c>
      <c r="BQ405" s="250" t="s">
        <v>160</v>
      </c>
      <c r="BR405" s="250" t="s">
        <v>119</v>
      </c>
      <c r="BS405" s="250" t="s">
        <v>40</v>
      </c>
      <c r="BT405" s="250" t="s">
        <v>119</v>
      </c>
      <c r="BU405" s="262" t="s">
        <v>6</v>
      </c>
      <c r="BV405" s="250" t="s">
        <v>6</v>
      </c>
      <c r="BW405" s="250" t="s">
        <v>6</v>
      </c>
      <c r="BX405" s="250" t="s">
        <v>6</v>
      </c>
      <c r="BY405" s="250" t="s">
        <v>6</v>
      </c>
      <c r="BZ405" s="250" t="s">
        <v>6</v>
      </c>
      <c r="CA405" s="244" t="s">
        <v>184</v>
      </c>
      <c r="CB405" s="244" t="s">
        <v>763</v>
      </c>
      <c r="CC405" s="244" t="s">
        <v>764</v>
      </c>
      <c r="CD405" s="244" t="s">
        <v>118</v>
      </c>
    </row>
    <row r="406" spans="1:82" s="244" customFormat="1" ht="58" customHeight="1" x14ac:dyDescent="0.35">
      <c r="A406" s="259" t="s">
        <v>1929</v>
      </c>
      <c r="B406" s="259" t="s">
        <v>2880</v>
      </c>
      <c r="C406" s="259" t="s">
        <v>1548</v>
      </c>
      <c r="D406" s="259" t="s">
        <v>1573</v>
      </c>
      <c r="E406" s="244" t="s">
        <v>304</v>
      </c>
      <c r="F406" s="244" t="s">
        <v>2674</v>
      </c>
      <c r="G406" s="244" t="s">
        <v>1317</v>
      </c>
      <c r="H406" s="244" t="s">
        <v>1317</v>
      </c>
      <c r="I406" s="244" t="str">
        <f>IF(H406="","",VLOOKUP(H406,'Cost Categories'!$A$1:$B$66,2,FALSE))</f>
        <v>Capital</v>
      </c>
      <c r="J406" s="244" t="s">
        <v>3276</v>
      </c>
      <c r="K406" s="244" t="str">
        <f>IF(J406="","",VLOOKUP(J406,'Cost Categories'!$A$70:$B$85,2,FALSE))</f>
        <v>Capital</v>
      </c>
      <c r="L406" s="244" t="s">
        <v>3307</v>
      </c>
      <c r="M406" s="244" t="str">
        <f>IF(L406="","",VLOOKUP(L406,'Cost Categories'!$A$112:$B$133,2,FALSE))</f>
        <v>Primary service delivery</v>
      </c>
      <c r="N406" s="244" t="s">
        <v>3368</v>
      </c>
      <c r="O406" s="245" t="s">
        <v>1245</v>
      </c>
      <c r="P406" s="244" t="s">
        <v>3369</v>
      </c>
      <c r="Q406" s="253" t="s">
        <v>3372</v>
      </c>
      <c r="R406" s="253" t="s">
        <v>13</v>
      </c>
      <c r="S406" s="244" t="s">
        <v>111</v>
      </c>
      <c r="T406" s="244" t="s">
        <v>1921</v>
      </c>
      <c r="U406" s="244" t="s">
        <v>1087</v>
      </c>
      <c r="V406" s="244" t="s">
        <v>1309</v>
      </c>
      <c r="W406" s="244" t="s">
        <v>217</v>
      </c>
      <c r="X406" s="246">
        <v>5.45</v>
      </c>
      <c r="Y406" s="246" t="s">
        <v>6</v>
      </c>
      <c r="Z406" s="250" t="s">
        <v>6</v>
      </c>
      <c r="AA406" s="250" t="s">
        <v>6</v>
      </c>
      <c r="AB406" s="250" t="s">
        <v>6</v>
      </c>
      <c r="AC406" s="250" t="s">
        <v>6</v>
      </c>
      <c r="AD406" s="250" t="s">
        <v>6</v>
      </c>
      <c r="AE406" s="348">
        <v>4</v>
      </c>
      <c r="AF406" s="348" t="s">
        <v>1922</v>
      </c>
      <c r="AG406" s="244" t="s">
        <v>6</v>
      </c>
      <c r="AI406" s="246" t="s">
        <v>6</v>
      </c>
      <c r="AJ406" s="247" t="s">
        <v>6</v>
      </c>
      <c r="AK406" s="244" t="s">
        <v>6</v>
      </c>
      <c r="AL406" s="244" t="s">
        <v>6</v>
      </c>
      <c r="AM406" s="266" t="s">
        <v>6</v>
      </c>
      <c r="AN406" s="262">
        <v>48265</v>
      </c>
      <c r="AO406" s="262">
        <v>24</v>
      </c>
      <c r="AP406" s="244" t="s">
        <v>1737</v>
      </c>
      <c r="AQ406" s="244" t="s">
        <v>184</v>
      </c>
      <c r="AR406" s="250" t="s">
        <v>6</v>
      </c>
      <c r="AS406" s="250" t="s">
        <v>6</v>
      </c>
      <c r="AT406" s="250" t="s">
        <v>184</v>
      </c>
      <c r="AU406" s="250" t="s">
        <v>184</v>
      </c>
      <c r="AV406" s="250" t="s">
        <v>1315</v>
      </c>
      <c r="AW406" s="250" t="s">
        <v>1923</v>
      </c>
      <c r="AX406" s="250" t="s">
        <v>118</v>
      </c>
      <c r="AY406" s="250" t="s">
        <v>6</v>
      </c>
      <c r="AZ406" s="250" t="s">
        <v>6</v>
      </c>
      <c r="BA406" s="250" t="s">
        <v>6</v>
      </c>
      <c r="BB406" s="250" t="s">
        <v>6</v>
      </c>
      <c r="BC406" s="250" t="s">
        <v>384</v>
      </c>
      <c r="BD406" s="250" t="s">
        <v>119</v>
      </c>
      <c r="BE406" s="250" t="s">
        <v>6</v>
      </c>
      <c r="BF406" s="250" t="s">
        <v>6</v>
      </c>
      <c r="BG406" s="250" t="s">
        <v>6</v>
      </c>
      <c r="BH406" s="250" t="s">
        <v>6</v>
      </c>
      <c r="BI406" s="250" t="s">
        <v>6</v>
      </c>
      <c r="BJ406" s="250" t="s">
        <v>6</v>
      </c>
      <c r="BK406" s="250" t="s">
        <v>6</v>
      </c>
      <c r="BL406" s="250" t="s">
        <v>6</v>
      </c>
      <c r="BM406" s="250" t="s">
        <v>40</v>
      </c>
      <c r="BN406" s="250" t="s">
        <v>119</v>
      </c>
      <c r="BO406" s="250" t="s">
        <v>13</v>
      </c>
      <c r="BP406" s="250" t="s">
        <v>13</v>
      </c>
      <c r="BQ406" s="250" t="s">
        <v>160</v>
      </c>
      <c r="BR406" s="250" t="s">
        <v>119</v>
      </c>
      <c r="BS406" s="250" t="s">
        <v>40</v>
      </c>
      <c r="BT406" s="250" t="s">
        <v>119</v>
      </c>
      <c r="BU406" s="262" t="s">
        <v>6</v>
      </c>
      <c r="BV406" s="250" t="s">
        <v>6</v>
      </c>
      <c r="BW406" s="250" t="s">
        <v>6</v>
      </c>
      <c r="BX406" s="250" t="s">
        <v>6</v>
      </c>
      <c r="BY406" s="250" t="s">
        <v>6</v>
      </c>
      <c r="BZ406" s="250" t="s">
        <v>6</v>
      </c>
      <c r="CA406" s="244" t="s">
        <v>184</v>
      </c>
      <c r="CB406" s="244" t="s">
        <v>763</v>
      </c>
      <c r="CC406" s="244" t="s">
        <v>764</v>
      </c>
      <c r="CD406" s="244" t="s">
        <v>118</v>
      </c>
    </row>
    <row r="407" spans="1:82" s="244" customFormat="1" ht="58" customHeight="1" x14ac:dyDescent="0.35">
      <c r="A407" s="259" t="s">
        <v>1929</v>
      </c>
      <c r="B407" s="259" t="s">
        <v>2880</v>
      </c>
      <c r="C407" s="259" t="s">
        <v>356</v>
      </c>
      <c r="D407" s="259" t="s">
        <v>1573</v>
      </c>
      <c r="E407" s="244" t="s">
        <v>304</v>
      </c>
      <c r="F407" s="244" t="s">
        <v>2674</v>
      </c>
      <c r="G407" s="244" t="s">
        <v>1924</v>
      </c>
      <c r="H407" s="244" t="s">
        <v>3271</v>
      </c>
      <c r="I407" s="244" t="str">
        <f>IF(H407="","",VLOOKUP(H407,'Cost Categories'!$A$1:$B$66,2,FALSE))</f>
        <v>Personnel</v>
      </c>
      <c r="J407" s="244" t="s">
        <v>3271</v>
      </c>
      <c r="K407" s="244" t="str">
        <f>IF(J407="","",VLOOKUP(J407,'Cost Categories'!$A$70:$B$85,2,FALSE))</f>
        <v>Personnel</v>
      </c>
      <c r="L407" s="244" t="s">
        <v>3307</v>
      </c>
      <c r="M407" s="244" t="str">
        <f>IF(L407="","",VLOOKUP(L407,'Cost Categories'!$A$112:$B$133,2,FALSE))</f>
        <v>Primary service delivery</v>
      </c>
      <c r="N407" s="244" t="s">
        <v>3368</v>
      </c>
      <c r="O407" s="245" t="s">
        <v>13</v>
      </c>
      <c r="P407" s="244" t="s">
        <v>3369</v>
      </c>
      <c r="Q407" s="253" t="s">
        <v>3372</v>
      </c>
      <c r="R407" s="253" t="s">
        <v>13</v>
      </c>
      <c r="S407" s="244" t="s">
        <v>517</v>
      </c>
      <c r="T407" s="244" t="s">
        <v>1921</v>
      </c>
      <c r="U407" s="244" t="s">
        <v>1087</v>
      </c>
      <c r="V407" s="244" t="s">
        <v>1309</v>
      </c>
      <c r="W407" s="244" t="s">
        <v>217</v>
      </c>
      <c r="X407" s="246">
        <v>8.0299999999999994</v>
      </c>
      <c r="Y407" s="246" t="s">
        <v>6</v>
      </c>
      <c r="Z407" s="250" t="s">
        <v>6</v>
      </c>
      <c r="AA407" s="250" t="s">
        <v>6</v>
      </c>
      <c r="AB407" s="250" t="s">
        <v>6</v>
      </c>
      <c r="AC407" s="250" t="s">
        <v>6</v>
      </c>
      <c r="AD407" s="250" t="s">
        <v>6</v>
      </c>
      <c r="AE407" s="348">
        <v>4</v>
      </c>
      <c r="AF407" s="348" t="s">
        <v>1922</v>
      </c>
      <c r="AG407" s="244" t="s">
        <v>6</v>
      </c>
      <c r="AI407" s="246" t="s">
        <v>6</v>
      </c>
      <c r="AJ407" s="247" t="s">
        <v>6</v>
      </c>
      <c r="AK407" s="244" t="s">
        <v>6</v>
      </c>
      <c r="AL407" s="244" t="s">
        <v>6</v>
      </c>
      <c r="AM407" s="266" t="s">
        <v>6</v>
      </c>
      <c r="AN407" s="262">
        <v>48265</v>
      </c>
      <c r="AO407" s="262">
        <v>24</v>
      </c>
      <c r="AP407" s="244" t="s">
        <v>1737</v>
      </c>
      <c r="AQ407" s="244" t="s">
        <v>184</v>
      </c>
      <c r="AR407" s="250" t="s">
        <v>6</v>
      </c>
      <c r="AS407" s="250" t="s">
        <v>6</v>
      </c>
      <c r="AT407" s="250" t="s">
        <v>184</v>
      </c>
      <c r="AU407" s="250" t="s">
        <v>184</v>
      </c>
      <c r="AV407" s="250" t="s">
        <v>1315</v>
      </c>
      <c r="AW407" s="250" t="s">
        <v>1923</v>
      </c>
      <c r="AX407" s="250" t="s">
        <v>118</v>
      </c>
      <c r="AY407" s="250" t="s">
        <v>6</v>
      </c>
      <c r="AZ407" s="250" t="s">
        <v>6</v>
      </c>
      <c r="BA407" s="250" t="s">
        <v>6</v>
      </c>
      <c r="BB407" s="250" t="s">
        <v>6</v>
      </c>
      <c r="BC407" s="250" t="s">
        <v>384</v>
      </c>
      <c r="BD407" s="250" t="s">
        <v>119</v>
      </c>
      <c r="BE407" s="250" t="s">
        <v>6</v>
      </c>
      <c r="BF407" s="250" t="s">
        <v>6</v>
      </c>
      <c r="BG407" s="250" t="s">
        <v>6</v>
      </c>
      <c r="BH407" s="250" t="s">
        <v>6</v>
      </c>
      <c r="BI407" s="250" t="s">
        <v>6</v>
      </c>
      <c r="BJ407" s="250" t="s">
        <v>6</v>
      </c>
      <c r="BK407" s="250" t="s">
        <v>6</v>
      </c>
      <c r="BL407" s="250" t="s">
        <v>6</v>
      </c>
      <c r="BM407" s="250" t="s">
        <v>40</v>
      </c>
      <c r="BN407" s="250" t="s">
        <v>119</v>
      </c>
      <c r="BO407" s="250" t="s">
        <v>13</v>
      </c>
      <c r="BP407" s="250" t="s">
        <v>13</v>
      </c>
      <c r="BQ407" s="250" t="s">
        <v>160</v>
      </c>
      <c r="BR407" s="250" t="s">
        <v>119</v>
      </c>
      <c r="BS407" s="250" t="s">
        <v>40</v>
      </c>
      <c r="BT407" s="250" t="s">
        <v>119</v>
      </c>
      <c r="BU407" s="262" t="s">
        <v>6</v>
      </c>
      <c r="BV407" s="250" t="s">
        <v>6</v>
      </c>
      <c r="BW407" s="250" t="s">
        <v>6</v>
      </c>
      <c r="BX407" s="250" t="s">
        <v>6</v>
      </c>
      <c r="BY407" s="250" t="s">
        <v>6</v>
      </c>
      <c r="BZ407" s="250" t="s">
        <v>6</v>
      </c>
      <c r="CA407" s="244" t="s">
        <v>184</v>
      </c>
      <c r="CB407" s="244" t="s">
        <v>763</v>
      </c>
      <c r="CC407" s="244" t="s">
        <v>764</v>
      </c>
      <c r="CD407" s="244" t="s">
        <v>118</v>
      </c>
    </row>
    <row r="408" spans="1:82" s="244" customFormat="1" ht="58" customHeight="1" x14ac:dyDescent="0.35">
      <c r="A408" s="259" t="s">
        <v>1929</v>
      </c>
      <c r="B408" s="259" t="s">
        <v>2880</v>
      </c>
      <c r="C408" s="259" t="s">
        <v>1555</v>
      </c>
      <c r="D408" s="259" t="s">
        <v>1573</v>
      </c>
      <c r="E408" s="244" t="s">
        <v>304</v>
      </c>
      <c r="F408" s="244" t="s">
        <v>2674</v>
      </c>
      <c r="G408" s="244" t="s">
        <v>3</v>
      </c>
      <c r="H408" s="244" t="s">
        <v>3</v>
      </c>
      <c r="I408" s="244" t="str">
        <f>IF(H408="","",VLOOKUP(H408,'Cost Categories'!$A$1:$B$66,2,FALSE))</f>
        <v>Recurring services</v>
      </c>
      <c r="J408" s="244" t="s">
        <v>3297</v>
      </c>
      <c r="K408" s="244" t="str">
        <f>IF(J408="","",VLOOKUP(J408,'Cost Categories'!$A$70:$B$85,2,FALSE))</f>
        <v>Mixed</v>
      </c>
      <c r="L408" s="244" t="s">
        <v>3</v>
      </c>
      <c r="M408" s="244" t="str">
        <f>IF(L408="","",VLOOKUP(L408,'Cost Categories'!$A$112:$B$133,2,FALSE))</f>
        <v>Operational</v>
      </c>
      <c r="N408" s="244" t="s">
        <v>3368</v>
      </c>
      <c r="O408" s="245" t="s">
        <v>13</v>
      </c>
      <c r="P408" s="244" t="s">
        <v>3369</v>
      </c>
      <c r="Q408" s="253" t="s">
        <v>3372</v>
      </c>
      <c r="R408" s="253" t="s">
        <v>13</v>
      </c>
      <c r="S408" s="244" t="s">
        <v>111</v>
      </c>
      <c r="T408" s="244" t="s">
        <v>1921</v>
      </c>
      <c r="U408" s="244" t="s">
        <v>1087</v>
      </c>
      <c r="V408" s="244" t="s">
        <v>1309</v>
      </c>
      <c r="W408" s="244" t="s">
        <v>217</v>
      </c>
      <c r="X408" s="246">
        <v>0.65</v>
      </c>
      <c r="Y408" s="246" t="s">
        <v>6</v>
      </c>
      <c r="Z408" s="250" t="s">
        <v>6</v>
      </c>
      <c r="AA408" s="250" t="s">
        <v>6</v>
      </c>
      <c r="AB408" s="250" t="s">
        <v>6</v>
      </c>
      <c r="AC408" s="250" t="s">
        <v>6</v>
      </c>
      <c r="AD408" s="250" t="s">
        <v>6</v>
      </c>
      <c r="AE408" s="348">
        <v>4</v>
      </c>
      <c r="AF408" s="348" t="s">
        <v>1922</v>
      </c>
      <c r="AG408" s="244" t="s">
        <v>6</v>
      </c>
      <c r="AI408" s="246" t="s">
        <v>6</v>
      </c>
      <c r="AJ408" s="247" t="s">
        <v>6</v>
      </c>
      <c r="AK408" s="244" t="s">
        <v>6</v>
      </c>
      <c r="AL408" s="244" t="s">
        <v>6</v>
      </c>
      <c r="AM408" s="266" t="s">
        <v>6</v>
      </c>
      <c r="AN408" s="262">
        <v>48265</v>
      </c>
      <c r="AO408" s="262">
        <v>24</v>
      </c>
      <c r="AP408" s="244" t="s">
        <v>1737</v>
      </c>
      <c r="AQ408" s="244" t="s">
        <v>184</v>
      </c>
      <c r="AR408" s="250" t="s">
        <v>6</v>
      </c>
      <c r="AS408" s="250" t="s">
        <v>6</v>
      </c>
      <c r="AT408" s="250" t="s">
        <v>184</v>
      </c>
      <c r="AU408" s="250" t="s">
        <v>184</v>
      </c>
      <c r="AV408" s="250" t="s">
        <v>1315</v>
      </c>
      <c r="AW408" s="250" t="s">
        <v>1923</v>
      </c>
      <c r="AX408" s="250" t="s">
        <v>118</v>
      </c>
      <c r="AY408" s="250" t="s">
        <v>6</v>
      </c>
      <c r="AZ408" s="250" t="s">
        <v>6</v>
      </c>
      <c r="BA408" s="250" t="s">
        <v>6</v>
      </c>
      <c r="BB408" s="250" t="s">
        <v>6</v>
      </c>
      <c r="BC408" s="250" t="s">
        <v>384</v>
      </c>
      <c r="BD408" s="250" t="s">
        <v>119</v>
      </c>
      <c r="BE408" s="250" t="s">
        <v>6</v>
      </c>
      <c r="BF408" s="250" t="s">
        <v>6</v>
      </c>
      <c r="BG408" s="250" t="s">
        <v>6</v>
      </c>
      <c r="BH408" s="250" t="s">
        <v>6</v>
      </c>
      <c r="BI408" s="250" t="s">
        <v>6</v>
      </c>
      <c r="BJ408" s="250" t="s">
        <v>6</v>
      </c>
      <c r="BK408" s="250" t="s">
        <v>6</v>
      </c>
      <c r="BL408" s="250" t="s">
        <v>6</v>
      </c>
      <c r="BM408" s="250" t="s">
        <v>40</v>
      </c>
      <c r="BN408" s="250" t="s">
        <v>119</v>
      </c>
      <c r="BO408" s="250" t="s">
        <v>13</v>
      </c>
      <c r="BP408" s="250" t="s">
        <v>13</v>
      </c>
      <c r="BQ408" s="250" t="s">
        <v>160</v>
      </c>
      <c r="BR408" s="250" t="s">
        <v>119</v>
      </c>
      <c r="BS408" s="250" t="s">
        <v>40</v>
      </c>
      <c r="BT408" s="250" t="s">
        <v>119</v>
      </c>
      <c r="BU408" s="262" t="s">
        <v>6</v>
      </c>
      <c r="BV408" s="250" t="s">
        <v>6</v>
      </c>
      <c r="BW408" s="250" t="s">
        <v>6</v>
      </c>
      <c r="BX408" s="250" t="s">
        <v>6</v>
      </c>
      <c r="BY408" s="250" t="s">
        <v>6</v>
      </c>
      <c r="BZ408" s="250" t="s">
        <v>6</v>
      </c>
      <c r="CA408" s="244" t="s">
        <v>184</v>
      </c>
      <c r="CB408" s="244" t="s">
        <v>763</v>
      </c>
      <c r="CC408" s="244" t="s">
        <v>764</v>
      </c>
      <c r="CD408" s="244" t="s">
        <v>118</v>
      </c>
    </row>
    <row r="409" spans="1:82" s="244" customFormat="1" ht="58" customHeight="1" x14ac:dyDescent="0.35">
      <c r="A409" s="259" t="s">
        <v>1929</v>
      </c>
      <c r="B409" s="259" t="s">
        <v>2880</v>
      </c>
      <c r="C409" s="259" t="s">
        <v>1540</v>
      </c>
      <c r="D409" s="259" t="s">
        <v>358</v>
      </c>
      <c r="E409" s="244" t="s">
        <v>304</v>
      </c>
      <c r="F409" s="244" t="s">
        <v>2674</v>
      </c>
      <c r="G409" s="244" t="s">
        <v>1925</v>
      </c>
      <c r="H409" s="244" t="s">
        <v>3350</v>
      </c>
      <c r="I409" s="244" t="str">
        <f>IF(H409="","",VLOOKUP(H409,'Cost Categories'!$A$1:$B$66,2,FALSE))</f>
        <v>Capital</v>
      </c>
      <c r="J409" s="244" t="s">
        <v>3283</v>
      </c>
      <c r="K409" s="244" t="str">
        <f>IF(J409="","",VLOOKUP(J409,'Cost Categories'!$A$70:$B$85,2,FALSE))</f>
        <v>Capital</v>
      </c>
      <c r="L409" s="244" t="s">
        <v>3324</v>
      </c>
      <c r="M409" s="244" t="str">
        <f>IF(L409="","",VLOOKUP(L409,'Cost Categories'!$A$112:$B$133,2,FALSE))</f>
        <v>Operational</v>
      </c>
      <c r="N409" s="244" t="s">
        <v>3368</v>
      </c>
      <c r="O409" s="245" t="s">
        <v>1245</v>
      </c>
      <c r="P409" s="244" t="s">
        <v>3370</v>
      </c>
      <c r="Q409" s="253" t="s">
        <v>3372</v>
      </c>
      <c r="R409" s="253" t="s">
        <v>13</v>
      </c>
      <c r="S409" s="244" t="s">
        <v>111</v>
      </c>
      <c r="T409" s="244" t="s">
        <v>1921</v>
      </c>
      <c r="U409" s="244" t="s">
        <v>1087</v>
      </c>
      <c r="V409" s="244" t="s">
        <v>1309</v>
      </c>
      <c r="W409" s="244" t="s">
        <v>217</v>
      </c>
      <c r="X409" s="246">
        <v>2.52</v>
      </c>
      <c r="Y409" s="246" t="s">
        <v>6</v>
      </c>
      <c r="Z409" s="250" t="s">
        <v>6</v>
      </c>
      <c r="AA409" s="250" t="s">
        <v>6</v>
      </c>
      <c r="AB409" s="250" t="s">
        <v>6</v>
      </c>
      <c r="AC409" s="250" t="s">
        <v>6</v>
      </c>
      <c r="AD409" s="250" t="s">
        <v>6</v>
      </c>
      <c r="AE409" s="348">
        <v>4</v>
      </c>
      <c r="AF409" s="348" t="s">
        <v>1922</v>
      </c>
      <c r="AG409" s="244" t="s">
        <v>6</v>
      </c>
      <c r="AI409" s="246" t="s">
        <v>6</v>
      </c>
      <c r="AJ409" s="247" t="s">
        <v>6</v>
      </c>
      <c r="AK409" s="244" t="s">
        <v>6</v>
      </c>
      <c r="AL409" s="244" t="s">
        <v>6</v>
      </c>
      <c r="AM409" s="266" t="s">
        <v>6</v>
      </c>
      <c r="AN409" s="262">
        <v>48265</v>
      </c>
      <c r="AO409" s="262">
        <v>24</v>
      </c>
      <c r="AP409" s="244" t="s">
        <v>1737</v>
      </c>
      <c r="AQ409" s="244" t="s">
        <v>184</v>
      </c>
      <c r="AR409" s="250" t="s">
        <v>6</v>
      </c>
      <c r="AS409" s="250" t="s">
        <v>6</v>
      </c>
      <c r="AT409" s="250" t="s">
        <v>184</v>
      </c>
      <c r="AU409" s="250" t="s">
        <v>184</v>
      </c>
      <c r="AV409" s="250" t="s">
        <v>1315</v>
      </c>
      <c r="AW409" s="250" t="s">
        <v>1923</v>
      </c>
      <c r="AX409" s="250" t="s">
        <v>118</v>
      </c>
      <c r="AY409" s="250" t="s">
        <v>6</v>
      </c>
      <c r="AZ409" s="250" t="s">
        <v>6</v>
      </c>
      <c r="BA409" s="250" t="s">
        <v>6</v>
      </c>
      <c r="BB409" s="250" t="s">
        <v>6</v>
      </c>
      <c r="BC409" s="250" t="s">
        <v>384</v>
      </c>
      <c r="BD409" s="250" t="s">
        <v>119</v>
      </c>
      <c r="BE409" s="250" t="s">
        <v>6</v>
      </c>
      <c r="BF409" s="250" t="s">
        <v>6</v>
      </c>
      <c r="BG409" s="250" t="s">
        <v>6</v>
      </c>
      <c r="BH409" s="250" t="s">
        <v>6</v>
      </c>
      <c r="BI409" s="250" t="s">
        <v>6</v>
      </c>
      <c r="BJ409" s="250" t="s">
        <v>6</v>
      </c>
      <c r="BK409" s="250" t="s">
        <v>6</v>
      </c>
      <c r="BL409" s="250" t="s">
        <v>6</v>
      </c>
      <c r="BM409" s="250" t="s">
        <v>40</v>
      </c>
      <c r="BN409" s="250" t="s">
        <v>119</v>
      </c>
      <c r="BO409" s="250" t="s">
        <v>13</v>
      </c>
      <c r="BP409" s="250" t="s">
        <v>13</v>
      </c>
      <c r="BQ409" s="250" t="s">
        <v>160</v>
      </c>
      <c r="BR409" s="250" t="s">
        <v>119</v>
      </c>
      <c r="BS409" s="250" t="s">
        <v>40</v>
      </c>
      <c r="BT409" s="250" t="s">
        <v>119</v>
      </c>
      <c r="BU409" s="262" t="s">
        <v>6</v>
      </c>
      <c r="BV409" s="250" t="s">
        <v>6</v>
      </c>
      <c r="BW409" s="250" t="s">
        <v>6</v>
      </c>
      <c r="BX409" s="250" t="s">
        <v>6</v>
      </c>
      <c r="BY409" s="250" t="s">
        <v>6</v>
      </c>
      <c r="BZ409" s="250" t="s">
        <v>6</v>
      </c>
      <c r="CA409" s="244" t="s">
        <v>184</v>
      </c>
      <c r="CB409" s="244" t="s">
        <v>763</v>
      </c>
      <c r="CC409" s="244" t="s">
        <v>764</v>
      </c>
      <c r="CD409" s="244" t="s">
        <v>118</v>
      </c>
    </row>
    <row r="410" spans="1:82" s="244" customFormat="1" ht="58" customHeight="1" x14ac:dyDescent="0.35">
      <c r="A410" s="259" t="s">
        <v>1929</v>
      </c>
      <c r="B410" s="259" t="s">
        <v>2880</v>
      </c>
      <c r="C410" s="259" t="s">
        <v>1561</v>
      </c>
      <c r="D410" s="259" t="s">
        <v>358</v>
      </c>
      <c r="E410" s="244" t="s">
        <v>304</v>
      </c>
      <c r="F410" s="244" t="s">
        <v>2674</v>
      </c>
      <c r="G410" s="244" t="s">
        <v>1926</v>
      </c>
      <c r="H410" s="244" t="s">
        <v>1632</v>
      </c>
      <c r="I410" s="244" t="str">
        <f>IF(H410="","",VLOOKUP(H410,'Cost Categories'!$A$1:$B$66,2,FALSE))</f>
        <v>Facility</v>
      </c>
      <c r="J410" s="244" t="s">
        <v>3297</v>
      </c>
      <c r="K410" s="244" t="str">
        <f>IF(J410="","",VLOOKUP(J410,'Cost Categories'!$A$70:$B$85,2,FALSE))</f>
        <v>Mixed</v>
      </c>
      <c r="L410" s="244" t="s">
        <v>3323</v>
      </c>
      <c r="M410" s="244" t="str">
        <f>IF(L410="","",VLOOKUP(L410,'Cost Categories'!$A$112:$B$133,2,FALSE))</f>
        <v>Operational</v>
      </c>
      <c r="N410" s="244" t="s">
        <v>3368</v>
      </c>
      <c r="O410" s="245" t="s">
        <v>13</v>
      </c>
      <c r="P410" s="244" t="s">
        <v>3370</v>
      </c>
      <c r="Q410" s="253" t="s">
        <v>3372</v>
      </c>
      <c r="R410" s="253" t="s">
        <v>13</v>
      </c>
      <c r="S410" s="244" t="s">
        <v>111</v>
      </c>
      <c r="T410" s="244" t="s">
        <v>1921</v>
      </c>
      <c r="U410" s="244" t="s">
        <v>1087</v>
      </c>
      <c r="V410" s="244" t="s">
        <v>1309</v>
      </c>
      <c r="W410" s="244" t="s">
        <v>217</v>
      </c>
      <c r="X410" s="246">
        <v>3.47</v>
      </c>
      <c r="Y410" s="246" t="s">
        <v>6</v>
      </c>
      <c r="Z410" s="250" t="s">
        <v>6</v>
      </c>
      <c r="AA410" s="250" t="s">
        <v>6</v>
      </c>
      <c r="AB410" s="250" t="s">
        <v>6</v>
      </c>
      <c r="AC410" s="250" t="s">
        <v>6</v>
      </c>
      <c r="AD410" s="250" t="s">
        <v>6</v>
      </c>
      <c r="AE410" s="348">
        <v>4</v>
      </c>
      <c r="AF410" s="348" t="s">
        <v>1922</v>
      </c>
      <c r="AG410" s="244" t="s">
        <v>6</v>
      </c>
      <c r="AI410" s="246" t="s">
        <v>6</v>
      </c>
      <c r="AJ410" s="247" t="s">
        <v>6</v>
      </c>
      <c r="AK410" s="244" t="s">
        <v>6</v>
      </c>
      <c r="AL410" s="244" t="s">
        <v>6</v>
      </c>
      <c r="AM410" s="266" t="s">
        <v>6</v>
      </c>
      <c r="AN410" s="262">
        <v>48265</v>
      </c>
      <c r="AO410" s="262">
        <v>24</v>
      </c>
      <c r="AP410" s="244" t="s">
        <v>1737</v>
      </c>
      <c r="AQ410" s="244" t="s">
        <v>184</v>
      </c>
      <c r="AR410" s="250" t="s">
        <v>6</v>
      </c>
      <c r="AS410" s="250" t="s">
        <v>6</v>
      </c>
      <c r="AT410" s="250" t="s">
        <v>184</v>
      </c>
      <c r="AU410" s="250" t="s">
        <v>184</v>
      </c>
      <c r="AV410" s="250" t="s">
        <v>1315</v>
      </c>
      <c r="AW410" s="250" t="s">
        <v>1923</v>
      </c>
      <c r="AX410" s="250" t="s">
        <v>118</v>
      </c>
      <c r="AY410" s="250" t="s">
        <v>6</v>
      </c>
      <c r="AZ410" s="250" t="s">
        <v>6</v>
      </c>
      <c r="BA410" s="250" t="s">
        <v>6</v>
      </c>
      <c r="BB410" s="250" t="s">
        <v>6</v>
      </c>
      <c r="BC410" s="250" t="s">
        <v>384</v>
      </c>
      <c r="BD410" s="250" t="s">
        <v>119</v>
      </c>
      <c r="BE410" s="250" t="s">
        <v>6</v>
      </c>
      <c r="BF410" s="250" t="s">
        <v>6</v>
      </c>
      <c r="BG410" s="250" t="s">
        <v>6</v>
      </c>
      <c r="BH410" s="250" t="s">
        <v>6</v>
      </c>
      <c r="BI410" s="250" t="s">
        <v>6</v>
      </c>
      <c r="BJ410" s="250" t="s">
        <v>6</v>
      </c>
      <c r="BK410" s="250" t="s">
        <v>6</v>
      </c>
      <c r="BL410" s="250" t="s">
        <v>6</v>
      </c>
      <c r="BM410" s="250" t="s">
        <v>40</v>
      </c>
      <c r="BN410" s="250" t="s">
        <v>119</v>
      </c>
      <c r="BO410" s="250" t="s">
        <v>13</v>
      </c>
      <c r="BP410" s="250" t="s">
        <v>13</v>
      </c>
      <c r="BQ410" s="250" t="s">
        <v>160</v>
      </c>
      <c r="BR410" s="250" t="s">
        <v>119</v>
      </c>
      <c r="BS410" s="250" t="s">
        <v>40</v>
      </c>
      <c r="BT410" s="250" t="s">
        <v>119</v>
      </c>
      <c r="BU410" s="262" t="s">
        <v>6</v>
      </c>
      <c r="BV410" s="250" t="s">
        <v>6</v>
      </c>
      <c r="BW410" s="250" t="s">
        <v>6</v>
      </c>
      <c r="BX410" s="250" t="s">
        <v>6</v>
      </c>
      <c r="BY410" s="250" t="s">
        <v>6</v>
      </c>
      <c r="BZ410" s="250" t="s">
        <v>6</v>
      </c>
      <c r="CA410" s="244" t="s">
        <v>184</v>
      </c>
      <c r="CB410" s="244" t="s">
        <v>763</v>
      </c>
      <c r="CC410" s="244" t="s">
        <v>764</v>
      </c>
      <c r="CD410" s="244" t="s">
        <v>118</v>
      </c>
    </row>
    <row r="411" spans="1:82" s="244" customFormat="1" ht="58" customHeight="1" x14ac:dyDescent="0.35">
      <c r="A411" s="259" t="s">
        <v>1929</v>
      </c>
      <c r="B411" s="259" t="s">
        <v>2880</v>
      </c>
      <c r="C411" s="259" t="s">
        <v>1567</v>
      </c>
      <c r="D411" s="259" t="s">
        <v>358</v>
      </c>
      <c r="E411" s="244" t="s">
        <v>304</v>
      </c>
      <c r="F411" s="244" t="s">
        <v>2674</v>
      </c>
      <c r="G411" s="244" t="s">
        <v>1757</v>
      </c>
      <c r="H411" s="244" t="s">
        <v>3353</v>
      </c>
      <c r="I411" s="244" t="str">
        <f>IF(H411="","",VLOOKUP(H411,'Cost Categories'!$A$1:$B$66,2,FALSE))</f>
        <v>Personnel</v>
      </c>
      <c r="J411" s="244" t="s">
        <v>1757</v>
      </c>
      <c r="K411" s="244" t="str">
        <f>IF(J411="","",VLOOKUP(J411,'Cost Categories'!$A$70:$B$85,2,FALSE))</f>
        <v>Personnel</v>
      </c>
      <c r="L411" s="244" t="s">
        <v>3324</v>
      </c>
      <c r="M411" s="244" t="str">
        <f>IF(L411="","",VLOOKUP(L411,'Cost Categories'!$A$112:$B$133,2,FALSE))</f>
        <v>Operational</v>
      </c>
      <c r="N411" s="244" t="s">
        <v>3368</v>
      </c>
      <c r="O411" s="245" t="s">
        <v>13</v>
      </c>
      <c r="P411" s="244" t="s">
        <v>3369</v>
      </c>
      <c r="Q411" s="253" t="s">
        <v>3372</v>
      </c>
      <c r="R411" s="253" t="s">
        <v>13</v>
      </c>
      <c r="S411" s="244" t="s">
        <v>111</v>
      </c>
      <c r="T411" s="244" t="s">
        <v>1921</v>
      </c>
      <c r="U411" s="244" t="s">
        <v>1087</v>
      </c>
      <c r="V411" s="244" t="s">
        <v>1309</v>
      </c>
      <c r="W411" s="244" t="s">
        <v>217</v>
      </c>
      <c r="X411" s="246">
        <v>9.64</v>
      </c>
      <c r="Y411" s="246" t="s">
        <v>6</v>
      </c>
      <c r="Z411" s="250" t="s">
        <v>6</v>
      </c>
      <c r="AA411" s="250" t="s">
        <v>6</v>
      </c>
      <c r="AB411" s="250" t="s">
        <v>6</v>
      </c>
      <c r="AC411" s="250" t="s">
        <v>6</v>
      </c>
      <c r="AD411" s="250" t="s">
        <v>6</v>
      </c>
      <c r="AE411" s="348">
        <v>4</v>
      </c>
      <c r="AF411" s="348" t="s">
        <v>1922</v>
      </c>
      <c r="AG411" s="244" t="s">
        <v>6</v>
      </c>
      <c r="AI411" s="246" t="s">
        <v>6</v>
      </c>
      <c r="AJ411" s="247" t="s">
        <v>6</v>
      </c>
      <c r="AK411" s="244" t="s">
        <v>6</v>
      </c>
      <c r="AL411" s="244" t="s">
        <v>6</v>
      </c>
      <c r="AM411" s="266" t="s">
        <v>6</v>
      </c>
      <c r="AN411" s="262">
        <v>48265</v>
      </c>
      <c r="AO411" s="262">
        <v>24</v>
      </c>
      <c r="AP411" s="244" t="s">
        <v>1737</v>
      </c>
      <c r="AQ411" s="244" t="s">
        <v>184</v>
      </c>
      <c r="AR411" s="250" t="s">
        <v>6</v>
      </c>
      <c r="AS411" s="250" t="s">
        <v>6</v>
      </c>
      <c r="AT411" s="250" t="s">
        <v>184</v>
      </c>
      <c r="AU411" s="250" t="s">
        <v>184</v>
      </c>
      <c r="AV411" s="250" t="s">
        <v>1315</v>
      </c>
      <c r="AW411" s="250" t="s">
        <v>1923</v>
      </c>
      <c r="AX411" s="250" t="s">
        <v>118</v>
      </c>
      <c r="AY411" s="250" t="s">
        <v>6</v>
      </c>
      <c r="AZ411" s="250" t="s">
        <v>6</v>
      </c>
      <c r="BA411" s="250" t="s">
        <v>6</v>
      </c>
      <c r="BB411" s="250" t="s">
        <v>6</v>
      </c>
      <c r="BC411" s="250" t="s">
        <v>384</v>
      </c>
      <c r="BD411" s="250" t="s">
        <v>119</v>
      </c>
      <c r="BE411" s="250" t="s">
        <v>6</v>
      </c>
      <c r="BF411" s="250" t="s">
        <v>6</v>
      </c>
      <c r="BG411" s="250" t="s">
        <v>6</v>
      </c>
      <c r="BH411" s="250" t="s">
        <v>6</v>
      </c>
      <c r="BI411" s="250" t="s">
        <v>6</v>
      </c>
      <c r="BJ411" s="250" t="s">
        <v>6</v>
      </c>
      <c r="BK411" s="250" t="s">
        <v>6</v>
      </c>
      <c r="BL411" s="250" t="s">
        <v>6</v>
      </c>
      <c r="BM411" s="250" t="s">
        <v>40</v>
      </c>
      <c r="BN411" s="250" t="s">
        <v>119</v>
      </c>
      <c r="BO411" s="250" t="s">
        <v>13</v>
      </c>
      <c r="BP411" s="250" t="s">
        <v>13</v>
      </c>
      <c r="BQ411" s="250" t="s">
        <v>160</v>
      </c>
      <c r="BR411" s="250" t="s">
        <v>119</v>
      </c>
      <c r="BS411" s="250" t="s">
        <v>40</v>
      </c>
      <c r="BT411" s="250" t="s">
        <v>119</v>
      </c>
      <c r="BU411" s="262" t="s">
        <v>6</v>
      </c>
      <c r="BV411" s="250" t="s">
        <v>6</v>
      </c>
      <c r="BW411" s="250" t="s">
        <v>6</v>
      </c>
      <c r="BX411" s="250" t="s">
        <v>6</v>
      </c>
      <c r="BY411" s="250" t="s">
        <v>6</v>
      </c>
      <c r="BZ411" s="250" t="s">
        <v>6</v>
      </c>
      <c r="CA411" s="244" t="s">
        <v>184</v>
      </c>
      <c r="CB411" s="244" t="s">
        <v>763</v>
      </c>
      <c r="CC411" s="244" t="s">
        <v>764</v>
      </c>
      <c r="CD411" s="244" t="s">
        <v>118</v>
      </c>
    </row>
    <row r="412" spans="1:82" s="244" customFormat="1" ht="58" customHeight="1" x14ac:dyDescent="0.35">
      <c r="A412" s="259" t="s">
        <v>1929</v>
      </c>
      <c r="B412" s="259" t="s">
        <v>2880</v>
      </c>
      <c r="C412" s="259" t="s">
        <v>1571</v>
      </c>
      <c r="D412" s="259" t="s">
        <v>358</v>
      </c>
      <c r="E412" s="244" t="s">
        <v>304</v>
      </c>
      <c r="F412" s="244" t="s">
        <v>2674</v>
      </c>
      <c r="G412" s="244" t="s">
        <v>1927</v>
      </c>
      <c r="H412" s="244" t="s">
        <v>7</v>
      </c>
      <c r="I412" s="244" t="str">
        <f>IF(H412="","",VLOOKUP(H412,'Cost Categories'!$A$1:$B$66,2,FALSE))</f>
        <v>Recurring services</v>
      </c>
      <c r="J412" s="244" t="s">
        <v>3297</v>
      </c>
      <c r="K412" s="244" t="str">
        <f>IF(J412="","",VLOOKUP(J412,'Cost Categories'!$A$70:$B$85,2,FALSE))</f>
        <v>Mixed</v>
      </c>
      <c r="L412" s="244" t="s">
        <v>3322</v>
      </c>
      <c r="M412" s="244" t="str">
        <f>IF(L412="","",VLOOKUP(L412,'Cost Categories'!$A$112:$B$133,2,FALSE))</f>
        <v>Operational</v>
      </c>
      <c r="N412" s="244" t="s">
        <v>3422</v>
      </c>
      <c r="O412" s="245" t="s">
        <v>13</v>
      </c>
      <c r="P412" s="244" t="s">
        <v>3370</v>
      </c>
      <c r="Q412" s="253" t="s">
        <v>3372</v>
      </c>
      <c r="R412" s="253" t="s">
        <v>13</v>
      </c>
      <c r="S412" s="244" t="s">
        <v>111</v>
      </c>
      <c r="T412" s="244" t="s">
        <v>1921</v>
      </c>
      <c r="U412" s="244" t="s">
        <v>1087</v>
      </c>
      <c r="V412" s="244" t="s">
        <v>1309</v>
      </c>
      <c r="W412" s="244" t="s">
        <v>217</v>
      </c>
      <c r="X412" s="246">
        <v>10.72</v>
      </c>
      <c r="Y412" s="246" t="s">
        <v>6</v>
      </c>
      <c r="Z412" s="250" t="s">
        <v>6</v>
      </c>
      <c r="AA412" s="250" t="s">
        <v>6</v>
      </c>
      <c r="AB412" s="250" t="s">
        <v>6</v>
      </c>
      <c r="AC412" s="250" t="s">
        <v>6</v>
      </c>
      <c r="AD412" s="250" t="s">
        <v>6</v>
      </c>
      <c r="AE412" s="348">
        <v>4</v>
      </c>
      <c r="AF412" s="348" t="s">
        <v>1922</v>
      </c>
      <c r="AG412" s="244" t="s">
        <v>6</v>
      </c>
      <c r="AI412" s="246" t="s">
        <v>6</v>
      </c>
      <c r="AJ412" s="247" t="s">
        <v>6</v>
      </c>
      <c r="AK412" s="244" t="s">
        <v>6</v>
      </c>
      <c r="AL412" s="244" t="s">
        <v>6</v>
      </c>
      <c r="AM412" s="266" t="s">
        <v>6</v>
      </c>
      <c r="AN412" s="262">
        <v>48265</v>
      </c>
      <c r="AO412" s="262">
        <v>24</v>
      </c>
      <c r="AP412" s="244" t="s">
        <v>1737</v>
      </c>
      <c r="AQ412" s="244" t="s">
        <v>184</v>
      </c>
      <c r="AR412" s="250" t="s">
        <v>6</v>
      </c>
      <c r="AS412" s="250" t="s">
        <v>6</v>
      </c>
      <c r="AT412" s="250" t="s">
        <v>184</v>
      </c>
      <c r="AU412" s="250" t="s">
        <v>184</v>
      </c>
      <c r="AV412" s="250" t="s">
        <v>1315</v>
      </c>
      <c r="AW412" s="250" t="s">
        <v>1923</v>
      </c>
      <c r="AX412" s="250" t="s">
        <v>118</v>
      </c>
      <c r="AY412" s="250" t="s">
        <v>6</v>
      </c>
      <c r="AZ412" s="250" t="s">
        <v>6</v>
      </c>
      <c r="BA412" s="250" t="s">
        <v>6</v>
      </c>
      <c r="BB412" s="250" t="s">
        <v>6</v>
      </c>
      <c r="BC412" s="250" t="s">
        <v>384</v>
      </c>
      <c r="BD412" s="250" t="s">
        <v>119</v>
      </c>
      <c r="BE412" s="250" t="s">
        <v>6</v>
      </c>
      <c r="BF412" s="250" t="s">
        <v>6</v>
      </c>
      <c r="BG412" s="250" t="s">
        <v>6</v>
      </c>
      <c r="BH412" s="250" t="s">
        <v>6</v>
      </c>
      <c r="BI412" s="250" t="s">
        <v>6</v>
      </c>
      <c r="BJ412" s="250" t="s">
        <v>6</v>
      </c>
      <c r="BK412" s="250" t="s">
        <v>6</v>
      </c>
      <c r="BL412" s="250" t="s">
        <v>6</v>
      </c>
      <c r="BM412" s="250" t="s">
        <v>40</v>
      </c>
      <c r="BN412" s="250" t="s">
        <v>119</v>
      </c>
      <c r="BO412" s="250" t="s">
        <v>13</v>
      </c>
      <c r="BP412" s="250" t="s">
        <v>13</v>
      </c>
      <c r="BQ412" s="250" t="s">
        <v>160</v>
      </c>
      <c r="BR412" s="250" t="s">
        <v>119</v>
      </c>
      <c r="BS412" s="250" t="s">
        <v>40</v>
      </c>
      <c r="BT412" s="250" t="s">
        <v>119</v>
      </c>
      <c r="BU412" s="262" t="s">
        <v>6</v>
      </c>
      <c r="BV412" s="250" t="s">
        <v>6</v>
      </c>
      <c r="BW412" s="250" t="s">
        <v>6</v>
      </c>
      <c r="BX412" s="250" t="s">
        <v>6</v>
      </c>
      <c r="BY412" s="250" t="s">
        <v>6</v>
      </c>
      <c r="BZ412" s="250" t="s">
        <v>6</v>
      </c>
      <c r="CA412" s="244" t="s">
        <v>184</v>
      </c>
      <c r="CB412" s="244" t="s">
        <v>763</v>
      </c>
      <c r="CC412" s="244" t="s">
        <v>764</v>
      </c>
      <c r="CD412" s="244" t="s">
        <v>118</v>
      </c>
    </row>
    <row r="413" spans="1:82" s="244" customFormat="1" ht="58" customHeight="1" x14ac:dyDescent="0.35">
      <c r="A413" s="259" t="s">
        <v>1929</v>
      </c>
      <c r="B413" s="259" t="s">
        <v>2880</v>
      </c>
      <c r="C413" s="259" t="s">
        <v>1562</v>
      </c>
      <c r="D413" s="259" t="s">
        <v>1579</v>
      </c>
      <c r="E413" s="244" t="s">
        <v>304</v>
      </c>
      <c r="F413" s="244" t="s">
        <v>2674</v>
      </c>
      <c r="G413" s="244" t="s">
        <v>361</v>
      </c>
      <c r="H413" s="244" t="s">
        <v>1578</v>
      </c>
      <c r="I413" s="244" t="str">
        <f>IF(H413="","",VLOOKUP(H413,'Cost Categories'!$A$1:$B$66,2,FALSE))</f>
        <v>Total</v>
      </c>
      <c r="J413" s="244" t="s">
        <v>3297</v>
      </c>
      <c r="K413" s="244" t="str">
        <f>IF(J413="","",VLOOKUP(J413,'Cost Categories'!$A$70:$B$85,2,FALSE))</f>
        <v>Mixed</v>
      </c>
      <c r="L413" s="244" t="s">
        <v>3297</v>
      </c>
      <c r="M413" s="244" t="str">
        <f>IF(L413="","",VLOOKUP(L413,'Cost Categories'!$A$112:$B$133,2,FALSE))</f>
        <v>Mixed</v>
      </c>
      <c r="N413" s="244" t="s">
        <v>22</v>
      </c>
      <c r="O413" s="245" t="s">
        <v>13</v>
      </c>
      <c r="P413" s="244" t="s">
        <v>3416</v>
      </c>
      <c r="Q413" s="253" t="s">
        <v>3372</v>
      </c>
      <c r="R413" s="253" t="s">
        <v>13</v>
      </c>
      <c r="S413" s="244" t="s">
        <v>111</v>
      </c>
      <c r="T413" s="244" t="s">
        <v>1921</v>
      </c>
      <c r="U413" s="244" t="s">
        <v>1087</v>
      </c>
      <c r="V413" s="244" t="s">
        <v>1309</v>
      </c>
      <c r="W413" s="244" t="s">
        <v>217</v>
      </c>
      <c r="X413" s="246">
        <v>45.79</v>
      </c>
      <c r="Y413" s="246" t="s">
        <v>6</v>
      </c>
      <c r="Z413" s="250" t="s">
        <v>6</v>
      </c>
      <c r="AA413" s="250" t="s">
        <v>6</v>
      </c>
      <c r="AB413" s="250" t="s">
        <v>6</v>
      </c>
      <c r="AC413" s="250" t="s">
        <v>6</v>
      </c>
      <c r="AD413" s="250" t="s">
        <v>6</v>
      </c>
      <c r="AE413" s="348">
        <v>4</v>
      </c>
      <c r="AF413" s="348" t="s">
        <v>1922</v>
      </c>
      <c r="AG413" s="244" t="s">
        <v>6</v>
      </c>
      <c r="AI413" s="246" t="s">
        <v>6</v>
      </c>
      <c r="AJ413" s="247" t="s">
        <v>6</v>
      </c>
      <c r="AK413" s="244" t="s">
        <v>6</v>
      </c>
      <c r="AL413" s="244" t="s">
        <v>6</v>
      </c>
      <c r="AM413" s="266" t="s">
        <v>6</v>
      </c>
      <c r="AN413" s="262">
        <v>48265</v>
      </c>
      <c r="AO413" s="262">
        <v>24</v>
      </c>
      <c r="AP413" s="244" t="s">
        <v>1737</v>
      </c>
      <c r="AQ413" s="244" t="s">
        <v>184</v>
      </c>
      <c r="AR413" s="250" t="s">
        <v>6</v>
      </c>
      <c r="AS413" s="250" t="s">
        <v>6</v>
      </c>
      <c r="AT413" s="250" t="s">
        <v>184</v>
      </c>
      <c r="AU413" s="250" t="s">
        <v>184</v>
      </c>
      <c r="AV413" s="250" t="s">
        <v>1315</v>
      </c>
      <c r="AW413" s="250" t="s">
        <v>1923</v>
      </c>
      <c r="AX413" s="250" t="s">
        <v>118</v>
      </c>
      <c r="AY413" s="250" t="s">
        <v>6</v>
      </c>
      <c r="AZ413" s="250" t="s">
        <v>6</v>
      </c>
      <c r="BA413" s="250" t="s">
        <v>6</v>
      </c>
      <c r="BB413" s="250" t="s">
        <v>6</v>
      </c>
      <c r="BC413" s="250" t="s">
        <v>384</v>
      </c>
      <c r="BD413" s="250" t="s">
        <v>119</v>
      </c>
      <c r="BE413" s="250" t="s">
        <v>6</v>
      </c>
      <c r="BF413" s="250" t="s">
        <v>6</v>
      </c>
      <c r="BG413" s="250" t="s">
        <v>6</v>
      </c>
      <c r="BH413" s="250" t="s">
        <v>6</v>
      </c>
      <c r="BI413" s="250" t="s">
        <v>6</v>
      </c>
      <c r="BJ413" s="250" t="s">
        <v>6</v>
      </c>
      <c r="BK413" s="250" t="s">
        <v>6</v>
      </c>
      <c r="BL413" s="250" t="s">
        <v>6</v>
      </c>
      <c r="BM413" s="250" t="s">
        <v>40</v>
      </c>
      <c r="BN413" s="250" t="s">
        <v>119</v>
      </c>
      <c r="BO413" s="250" t="s">
        <v>13</v>
      </c>
      <c r="BP413" s="250" t="s">
        <v>13</v>
      </c>
      <c r="BQ413" s="250" t="s">
        <v>160</v>
      </c>
      <c r="BR413" s="250" t="s">
        <v>119</v>
      </c>
      <c r="BS413" s="250" t="s">
        <v>40</v>
      </c>
      <c r="BT413" s="250" t="s">
        <v>119</v>
      </c>
      <c r="BU413" s="262" t="s">
        <v>6</v>
      </c>
      <c r="BV413" s="250" t="s">
        <v>6</v>
      </c>
      <c r="BW413" s="250" t="s">
        <v>6</v>
      </c>
      <c r="BX413" s="250" t="s">
        <v>6</v>
      </c>
      <c r="BY413" s="250" t="s">
        <v>6</v>
      </c>
      <c r="BZ413" s="250" t="s">
        <v>6</v>
      </c>
      <c r="CA413" s="244" t="s">
        <v>184</v>
      </c>
      <c r="CB413" s="244" t="s">
        <v>763</v>
      </c>
      <c r="CC413" s="244" t="s">
        <v>764</v>
      </c>
      <c r="CD413" s="244" t="s">
        <v>118</v>
      </c>
    </row>
    <row r="414" spans="1:82" s="244" customFormat="1" ht="58" customHeight="1" x14ac:dyDescent="0.35">
      <c r="A414" s="259" t="s">
        <v>1930</v>
      </c>
      <c r="B414" s="259" t="s">
        <v>2880</v>
      </c>
      <c r="C414" s="259" t="s">
        <v>1538</v>
      </c>
      <c r="D414" s="259" t="s">
        <v>1573</v>
      </c>
      <c r="E414" s="244" t="s">
        <v>304</v>
      </c>
      <c r="F414" s="244" t="s">
        <v>2674</v>
      </c>
      <c r="G414" s="244" t="s">
        <v>1743</v>
      </c>
      <c r="H414" s="244" t="s">
        <v>1623</v>
      </c>
      <c r="I414" s="244" t="str">
        <f>IF(H414="","",VLOOKUP(H414,'Cost Categories'!$A$1:$B$66,2,FALSE))</f>
        <v>Recurring goods</v>
      </c>
      <c r="J414" s="244" t="s">
        <v>3288</v>
      </c>
      <c r="K414" s="244" t="str">
        <f>IF(J414="","",VLOOKUP(J414,'Cost Categories'!$A$70:$B$85,2,FALSE))</f>
        <v>Recurrent - other</v>
      </c>
      <c r="L414" s="244" t="s">
        <v>3307</v>
      </c>
      <c r="M414" s="244" t="str">
        <f>IF(L414="","",VLOOKUP(L414,'Cost Categories'!$A$112:$B$133,2,FALSE))</f>
        <v>Primary service delivery</v>
      </c>
      <c r="N414" s="244" t="s">
        <v>3368</v>
      </c>
      <c r="O414" s="245" t="s">
        <v>1245</v>
      </c>
      <c r="P414" s="244" t="s">
        <v>3371</v>
      </c>
      <c r="Q414" s="253" t="s">
        <v>3372</v>
      </c>
      <c r="R414" s="253" t="s">
        <v>13</v>
      </c>
      <c r="S414" s="244" t="s">
        <v>111</v>
      </c>
      <c r="T414" s="244" t="s">
        <v>1921</v>
      </c>
      <c r="U414" s="244" t="s">
        <v>1087</v>
      </c>
      <c r="V414" s="244" t="s">
        <v>1309</v>
      </c>
      <c r="W414" s="244" t="s">
        <v>217</v>
      </c>
      <c r="X414" s="246">
        <v>5.34</v>
      </c>
      <c r="Y414" s="246" t="s">
        <v>6</v>
      </c>
      <c r="Z414" s="250" t="s">
        <v>6</v>
      </c>
      <c r="AA414" s="250" t="s">
        <v>6</v>
      </c>
      <c r="AB414" s="250" t="s">
        <v>6</v>
      </c>
      <c r="AC414" s="250" t="s">
        <v>6</v>
      </c>
      <c r="AD414" s="250" t="s">
        <v>6</v>
      </c>
      <c r="AE414" s="348">
        <v>4</v>
      </c>
      <c r="AF414" s="348" t="s">
        <v>1922</v>
      </c>
      <c r="AG414" s="244" t="s">
        <v>6</v>
      </c>
      <c r="AI414" s="246" t="s">
        <v>6</v>
      </c>
      <c r="AJ414" s="247" t="s">
        <v>6</v>
      </c>
      <c r="AK414" s="244" t="s">
        <v>6</v>
      </c>
      <c r="AL414" s="244" t="s">
        <v>6</v>
      </c>
      <c r="AM414" s="266" t="s">
        <v>6</v>
      </c>
      <c r="AN414" s="262">
        <v>48265</v>
      </c>
      <c r="AO414" s="262">
        <v>24</v>
      </c>
      <c r="AP414" s="244" t="s">
        <v>1737</v>
      </c>
      <c r="AQ414" s="244" t="s">
        <v>184</v>
      </c>
      <c r="AR414" s="250" t="s">
        <v>6</v>
      </c>
      <c r="AS414" s="250" t="s">
        <v>6</v>
      </c>
      <c r="AT414" s="250" t="s">
        <v>184</v>
      </c>
      <c r="AU414" s="250" t="s">
        <v>184</v>
      </c>
      <c r="AV414" s="250" t="s">
        <v>1315</v>
      </c>
      <c r="AW414" s="250" t="s">
        <v>1923</v>
      </c>
      <c r="AX414" s="250" t="s">
        <v>118</v>
      </c>
      <c r="AY414" s="250" t="s">
        <v>6</v>
      </c>
      <c r="AZ414" s="250" t="s">
        <v>6</v>
      </c>
      <c r="BA414" s="250" t="s">
        <v>6</v>
      </c>
      <c r="BB414" s="250" t="s">
        <v>6</v>
      </c>
      <c r="BC414" s="250" t="s">
        <v>384</v>
      </c>
      <c r="BD414" s="250" t="s">
        <v>119</v>
      </c>
      <c r="BE414" s="250" t="s">
        <v>6</v>
      </c>
      <c r="BF414" s="250" t="s">
        <v>6</v>
      </c>
      <c r="BG414" s="250" t="s">
        <v>6</v>
      </c>
      <c r="BH414" s="250" t="s">
        <v>6</v>
      </c>
      <c r="BI414" s="250" t="s">
        <v>6</v>
      </c>
      <c r="BJ414" s="250" t="s">
        <v>6</v>
      </c>
      <c r="BK414" s="250" t="s">
        <v>6</v>
      </c>
      <c r="BL414" s="250" t="s">
        <v>6</v>
      </c>
      <c r="BM414" s="250" t="s">
        <v>40</v>
      </c>
      <c r="BN414" s="250" t="s">
        <v>119</v>
      </c>
      <c r="BO414" s="250" t="s">
        <v>13</v>
      </c>
      <c r="BP414" s="250" t="s">
        <v>13</v>
      </c>
      <c r="BQ414" s="250" t="s">
        <v>160</v>
      </c>
      <c r="BR414" s="250" t="s">
        <v>119</v>
      </c>
      <c r="BS414" s="250" t="s">
        <v>40</v>
      </c>
      <c r="BT414" s="250" t="s">
        <v>119</v>
      </c>
      <c r="BU414" s="262" t="s">
        <v>6</v>
      </c>
      <c r="BV414" s="250" t="s">
        <v>6</v>
      </c>
      <c r="BW414" s="250" t="s">
        <v>6</v>
      </c>
      <c r="BX414" s="250" t="s">
        <v>6</v>
      </c>
      <c r="BY414" s="250" t="s">
        <v>6</v>
      </c>
      <c r="BZ414" s="250" t="s">
        <v>6</v>
      </c>
      <c r="CA414" s="244" t="s">
        <v>184</v>
      </c>
      <c r="CB414" s="244" t="s">
        <v>763</v>
      </c>
      <c r="CC414" s="244" t="s">
        <v>764</v>
      </c>
      <c r="CD414" s="244" t="s">
        <v>118</v>
      </c>
    </row>
    <row r="415" spans="1:82" s="244" customFormat="1" ht="58" customHeight="1" x14ac:dyDescent="0.35">
      <c r="A415" s="259" t="s">
        <v>1930</v>
      </c>
      <c r="B415" s="259" t="s">
        <v>2880</v>
      </c>
      <c r="C415" s="259" t="s">
        <v>1548</v>
      </c>
      <c r="D415" s="259" t="s">
        <v>1573</v>
      </c>
      <c r="E415" s="244" t="s">
        <v>304</v>
      </c>
      <c r="F415" s="244" t="s">
        <v>2674</v>
      </c>
      <c r="G415" s="244" t="s">
        <v>1317</v>
      </c>
      <c r="H415" s="244" t="s">
        <v>1317</v>
      </c>
      <c r="I415" s="244" t="str">
        <f>IF(H415="","",VLOOKUP(H415,'Cost Categories'!$A$1:$B$66,2,FALSE))</f>
        <v>Capital</v>
      </c>
      <c r="J415" s="244" t="s">
        <v>3276</v>
      </c>
      <c r="K415" s="244" t="str">
        <f>IF(J415="","",VLOOKUP(J415,'Cost Categories'!$A$70:$B$85,2,FALSE))</f>
        <v>Capital</v>
      </c>
      <c r="L415" s="244" t="s">
        <v>3307</v>
      </c>
      <c r="M415" s="244" t="str">
        <f>IF(L415="","",VLOOKUP(L415,'Cost Categories'!$A$112:$B$133,2,FALSE))</f>
        <v>Primary service delivery</v>
      </c>
      <c r="N415" s="244" t="s">
        <v>3368</v>
      </c>
      <c r="O415" s="245" t="s">
        <v>1245</v>
      </c>
      <c r="P415" s="244" t="s">
        <v>3369</v>
      </c>
      <c r="Q415" s="253" t="s">
        <v>3372</v>
      </c>
      <c r="R415" s="253" t="s">
        <v>13</v>
      </c>
      <c r="S415" s="244" t="s">
        <v>111</v>
      </c>
      <c r="T415" s="244" t="s">
        <v>1921</v>
      </c>
      <c r="U415" s="244" t="s">
        <v>1087</v>
      </c>
      <c r="V415" s="244" t="s">
        <v>1309</v>
      </c>
      <c r="W415" s="244" t="s">
        <v>217</v>
      </c>
      <c r="X415" s="246">
        <v>5.48</v>
      </c>
      <c r="Y415" s="246" t="s">
        <v>6</v>
      </c>
      <c r="Z415" s="250" t="s">
        <v>6</v>
      </c>
      <c r="AA415" s="250" t="s">
        <v>6</v>
      </c>
      <c r="AB415" s="250" t="s">
        <v>6</v>
      </c>
      <c r="AC415" s="250" t="s">
        <v>6</v>
      </c>
      <c r="AD415" s="250" t="s">
        <v>6</v>
      </c>
      <c r="AE415" s="348">
        <v>4</v>
      </c>
      <c r="AF415" s="348" t="s">
        <v>1922</v>
      </c>
      <c r="AG415" s="244" t="s">
        <v>6</v>
      </c>
      <c r="AI415" s="246" t="s">
        <v>6</v>
      </c>
      <c r="AJ415" s="247" t="s">
        <v>6</v>
      </c>
      <c r="AK415" s="244" t="s">
        <v>6</v>
      </c>
      <c r="AL415" s="244" t="s">
        <v>6</v>
      </c>
      <c r="AM415" s="266" t="s">
        <v>6</v>
      </c>
      <c r="AN415" s="262">
        <v>48265</v>
      </c>
      <c r="AO415" s="262">
        <v>24</v>
      </c>
      <c r="AP415" s="244" t="s">
        <v>1737</v>
      </c>
      <c r="AQ415" s="244" t="s">
        <v>184</v>
      </c>
      <c r="AR415" s="250" t="s">
        <v>6</v>
      </c>
      <c r="AS415" s="250" t="s">
        <v>6</v>
      </c>
      <c r="AT415" s="250" t="s">
        <v>184</v>
      </c>
      <c r="AU415" s="250" t="s">
        <v>184</v>
      </c>
      <c r="AV415" s="250" t="s">
        <v>1315</v>
      </c>
      <c r="AW415" s="250" t="s">
        <v>1923</v>
      </c>
      <c r="AX415" s="250" t="s">
        <v>118</v>
      </c>
      <c r="AY415" s="250" t="s">
        <v>6</v>
      </c>
      <c r="AZ415" s="250" t="s">
        <v>6</v>
      </c>
      <c r="BA415" s="250" t="s">
        <v>6</v>
      </c>
      <c r="BB415" s="250" t="s">
        <v>6</v>
      </c>
      <c r="BC415" s="250" t="s">
        <v>384</v>
      </c>
      <c r="BD415" s="250" t="s">
        <v>119</v>
      </c>
      <c r="BE415" s="250" t="s">
        <v>6</v>
      </c>
      <c r="BF415" s="250" t="s">
        <v>6</v>
      </c>
      <c r="BG415" s="250" t="s">
        <v>6</v>
      </c>
      <c r="BH415" s="250" t="s">
        <v>6</v>
      </c>
      <c r="BI415" s="250" t="s">
        <v>6</v>
      </c>
      <c r="BJ415" s="250" t="s">
        <v>6</v>
      </c>
      <c r="BK415" s="250" t="s">
        <v>6</v>
      </c>
      <c r="BL415" s="250" t="s">
        <v>6</v>
      </c>
      <c r="BM415" s="250" t="s">
        <v>40</v>
      </c>
      <c r="BN415" s="250" t="s">
        <v>119</v>
      </c>
      <c r="BO415" s="250" t="s">
        <v>13</v>
      </c>
      <c r="BP415" s="250" t="s">
        <v>13</v>
      </c>
      <c r="BQ415" s="250" t="s">
        <v>160</v>
      </c>
      <c r="BR415" s="250" t="s">
        <v>119</v>
      </c>
      <c r="BS415" s="250" t="s">
        <v>40</v>
      </c>
      <c r="BT415" s="250" t="s">
        <v>119</v>
      </c>
      <c r="BU415" s="262" t="s">
        <v>6</v>
      </c>
      <c r="BV415" s="250" t="s">
        <v>6</v>
      </c>
      <c r="BW415" s="250" t="s">
        <v>6</v>
      </c>
      <c r="BX415" s="250" t="s">
        <v>6</v>
      </c>
      <c r="BY415" s="250" t="s">
        <v>6</v>
      </c>
      <c r="BZ415" s="250" t="s">
        <v>6</v>
      </c>
      <c r="CA415" s="244" t="s">
        <v>184</v>
      </c>
      <c r="CB415" s="244" t="s">
        <v>763</v>
      </c>
      <c r="CC415" s="244" t="s">
        <v>764</v>
      </c>
      <c r="CD415" s="244" t="s">
        <v>118</v>
      </c>
    </row>
    <row r="416" spans="1:82" s="244" customFormat="1" ht="58" customHeight="1" x14ac:dyDescent="0.35">
      <c r="A416" s="259" t="s">
        <v>1930</v>
      </c>
      <c r="B416" s="259" t="s">
        <v>2880</v>
      </c>
      <c r="C416" s="259" t="s">
        <v>356</v>
      </c>
      <c r="D416" s="259" t="s">
        <v>1573</v>
      </c>
      <c r="E416" s="244" t="s">
        <v>304</v>
      </c>
      <c r="F416" s="244" t="s">
        <v>2674</v>
      </c>
      <c r="G416" s="244" t="s">
        <v>1924</v>
      </c>
      <c r="H416" s="244" t="s">
        <v>3271</v>
      </c>
      <c r="I416" s="244" t="str">
        <f>IF(H416="","",VLOOKUP(H416,'Cost Categories'!$A$1:$B$66,2,FALSE))</f>
        <v>Personnel</v>
      </c>
      <c r="J416" s="244" t="s">
        <v>3271</v>
      </c>
      <c r="K416" s="244" t="str">
        <f>IF(J416="","",VLOOKUP(J416,'Cost Categories'!$A$70:$B$85,2,FALSE))</f>
        <v>Personnel</v>
      </c>
      <c r="L416" s="244" t="s">
        <v>3307</v>
      </c>
      <c r="M416" s="244" t="str">
        <f>IF(L416="","",VLOOKUP(L416,'Cost Categories'!$A$112:$B$133,2,FALSE))</f>
        <v>Primary service delivery</v>
      </c>
      <c r="N416" s="244" t="s">
        <v>3368</v>
      </c>
      <c r="O416" s="245" t="s">
        <v>13</v>
      </c>
      <c r="P416" s="244" t="s">
        <v>3369</v>
      </c>
      <c r="Q416" s="253" t="s">
        <v>3372</v>
      </c>
      <c r="R416" s="253" t="s">
        <v>13</v>
      </c>
      <c r="S416" s="244" t="s">
        <v>517</v>
      </c>
      <c r="T416" s="244" t="s">
        <v>1921</v>
      </c>
      <c r="U416" s="244" t="s">
        <v>1087</v>
      </c>
      <c r="V416" s="244" t="s">
        <v>1309</v>
      </c>
      <c r="W416" s="244" t="s">
        <v>217</v>
      </c>
      <c r="X416" s="246">
        <v>8.06</v>
      </c>
      <c r="Y416" s="246" t="s">
        <v>6</v>
      </c>
      <c r="Z416" s="250" t="s">
        <v>6</v>
      </c>
      <c r="AA416" s="250" t="s">
        <v>6</v>
      </c>
      <c r="AB416" s="250" t="s">
        <v>6</v>
      </c>
      <c r="AC416" s="250" t="s">
        <v>6</v>
      </c>
      <c r="AD416" s="250" t="s">
        <v>6</v>
      </c>
      <c r="AE416" s="348">
        <v>4</v>
      </c>
      <c r="AF416" s="348" t="s">
        <v>1922</v>
      </c>
      <c r="AG416" s="244" t="s">
        <v>6</v>
      </c>
      <c r="AI416" s="246" t="s">
        <v>6</v>
      </c>
      <c r="AJ416" s="247" t="s">
        <v>6</v>
      </c>
      <c r="AK416" s="244" t="s">
        <v>6</v>
      </c>
      <c r="AL416" s="244" t="s">
        <v>6</v>
      </c>
      <c r="AM416" s="266" t="s">
        <v>6</v>
      </c>
      <c r="AN416" s="262">
        <v>48265</v>
      </c>
      <c r="AO416" s="262">
        <v>24</v>
      </c>
      <c r="AP416" s="244" t="s">
        <v>1737</v>
      </c>
      <c r="AQ416" s="244" t="s">
        <v>184</v>
      </c>
      <c r="AR416" s="250" t="s">
        <v>6</v>
      </c>
      <c r="AS416" s="250" t="s">
        <v>6</v>
      </c>
      <c r="AT416" s="250" t="s">
        <v>184</v>
      </c>
      <c r="AU416" s="250" t="s">
        <v>184</v>
      </c>
      <c r="AV416" s="250" t="s">
        <v>1315</v>
      </c>
      <c r="AW416" s="250" t="s">
        <v>1923</v>
      </c>
      <c r="AX416" s="250" t="s">
        <v>118</v>
      </c>
      <c r="AY416" s="250" t="s">
        <v>6</v>
      </c>
      <c r="AZ416" s="250" t="s">
        <v>6</v>
      </c>
      <c r="BA416" s="250" t="s">
        <v>6</v>
      </c>
      <c r="BB416" s="250" t="s">
        <v>6</v>
      </c>
      <c r="BC416" s="250" t="s">
        <v>384</v>
      </c>
      <c r="BD416" s="250" t="s">
        <v>119</v>
      </c>
      <c r="BE416" s="250" t="s">
        <v>6</v>
      </c>
      <c r="BF416" s="250" t="s">
        <v>6</v>
      </c>
      <c r="BG416" s="250" t="s">
        <v>6</v>
      </c>
      <c r="BH416" s="250" t="s">
        <v>6</v>
      </c>
      <c r="BI416" s="250" t="s">
        <v>6</v>
      </c>
      <c r="BJ416" s="250" t="s">
        <v>6</v>
      </c>
      <c r="BK416" s="250" t="s">
        <v>6</v>
      </c>
      <c r="BL416" s="250" t="s">
        <v>6</v>
      </c>
      <c r="BM416" s="250" t="s">
        <v>40</v>
      </c>
      <c r="BN416" s="250" t="s">
        <v>119</v>
      </c>
      <c r="BO416" s="250" t="s">
        <v>13</v>
      </c>
      <c r="BP416" s="250" t="s">
        <v>13</v>
      </c>
      <c r="BQ416" s="250" t="s">
        <v>160</v>
      </c>
      <c r="BR416" s="250" t="s">
        <v>119</v>
      </c>
      <c r="BS416" s="250" t="s">
        <v>40</v>
      </c>
      <c r="BT416" s="250" t="s">
        <v>119</v>
      </c>
      <c r="BU416" s="262" t="s">
        <v>6</v>
      </c>
      <c r="BV416" s="250" t="s">
        <v>6</v>
      </c>
      <c r="BW416" s="250" t="s">
        <v>6</v>
      </c>
      <c r="BX416" s="250" t="s">
        <v>6</v>
      </c>
      <c r="BY416" s="250" t="s">
        <v>6</v>
      </c>
      <c r="BZ416" s="250" t="s">
        <v>6</v>
      </c>
      <c r="CA416" s="244" t="s">
        <v>184</v>
      </c>
      <c r="CB416" s="244" t="s">
        <v>763</v>
      </c>
      <c r="CC416" s="244" t="s">
        <v>764</v>
      </c>
      <c r="CD416" s="244" t="s">
        <v>118</v>
      </c>
    </row>
    <row r="417" spans="1:82" s="244" customFormat="1" ht="58" customHeight="1" x14ac:dyDescent="0.35">
      <c r="A417" s="259" t="s">
        <v>1930</v>
      </c>
      <c r="B417" s="259" t="s">
        <v>2880</v>
      </c>
      <c r="C417" s="259" t="s">
        <v>1555</v>
      </c>
      <c r="D417" s="259" t="s">
        <v>1573</v>
      </c>
      <c r="E417" s="244" t="s">
        <v>304</v>
      </c>
      <c r="F417" s="244" t="s">
        <v>2674</v>
      </c>
      <c r="G417" s="244" t="s">
        <v>3</v>
      </c>
      <c r="H417" s="244" t="s">
        <v>3</v>
      </c>
      <c r="I417" s="244" t="str">
        <f>IF(H417="","",VLOOKUP(H417,'Cost Categories'!$A$1:$B$66,2,FALSE))</f>
        <v>Recurring services</v>
      </c>
      <c r="J417" s="244" t="s">
        <v>3297</v>
      </c>
      <c r="K417" s="244" t="str">
        <f>IF(J417="","",VLOOKUP(J417,'Cost Categories'!$A$70:$B$85,2,FALSE))</f>
        <v>Mixed</v>
      </c>
      <c r="L417" s="244" t="s">
        <v>3</v>
      </c>
      <c r="M417" s="244" t="str">
        <f>IF(L417="","",VLOOKUP(L417,'Cost Categories'!$A$112:$B$133,2,FALSE))</f>
        <v>Operational</v>
      </c>
      <c r="N417" s="244" t="s">
        <v>3368</v>
      </c>
      <c r="O417" s="245" t="s">
        <v>13</v>
      </c>
      <c r="P417" s="244" t="s">
        <v>3369</v>
      </c>
      <c r="Q417" s="253" t="s">
        <v>3372</v>
      </c>
      <c r="R417" s="253" t="s">
        <v>13</v>
      </c>
      <c r="S417" s="244" t="s">
        <v>111</v>
      </c>
      <c r="T417" s="244" t="s">
        <v>1921</v>
      </c>
      <c r="U417" s="244" t="s">
        <v>1087</v>
      </c>
      <c r="V417" s="244" t="s">
        <v>1309</v>
      </c>
      <c r="W417" s="244" t="s">
        <v>217</v>
      </c>
      <c r="X417" s="246">
        <v>0.72</v>
      </c>
      <c r="Y417" s="246" t="s">
        <v>6</v>
      </c>
      <c r="Z417" s="250" t="s">
        <v>6</v>
      </c>
      <c r="AA417" s="250" t="s">
        <v>6</v>
      </c>
      <c r="AB417" s="250" t="s">
        <v>6</v>
      </c>
      <c r="AC417" s="250" t="s">
        <v>6</v>
      </c>
      <c r="AD417" s="250" t="s">
        <v>6</v>
      </c>
      <c r="AE417" s="348">
        <v>4</v>
      </c>
      <c r="AF417" s="348" t="s">
        <v>1922</v>
      </c>
      <c r="AG417" s="244" t="s">
        <v>6</v>
      </c>
      <c r="AI417" s="246" t="s">
        <v>6</v>
      </c>
      <c r="AJ417" s="247" t="s">
        <v>6</v>
      </c>
      <c r="AK417" s="244" t="s">
        <v>6</v>
      </c>
      <c r="AL417" s="244" t="s">
        <v>6</v>
      </c>
      <c r="AM417" s="266" t="s">
        <v>6</v>
      </c>
      <c r="AN417" s="262">
        <v>48265</v>
      </c>
      <c r="AO417" s="262">
        <v>24</v>
      </c>
      <c r="AP417" s="244" t="s">
        <v>1737</v>
      </c>
      <c r="AQ417" s="244" t="s">
        <v>184</v>
      </c>
      <c r="AR417" s="250" t="s">
        <v>6</v>
      </c>
      <c r="AS417" s="250" t="s">
        <v>6</v>
      </c>
      <c r="AT417" s="250" t="s">
        <v>184</v>
      </c>
      <c r="AU417" s="250" t="s">
        <v>184</v>
      </c>
      <c r="AV417" s="250" t="s">
        <v>1315</v>
      </c>
      <c r="AW417" s="250" t="s">
        <v>1923</v>
      </c>
      <c r="AX417" s="250" t="s">
        <v>118</v>
      </c>
      <c r="AY417" s="250" t="s">
        <v>6</v>
      </c>
      <c r="AZ417" s="250" t="s">
        <v>6</v>
      </c>
      <c r="BA417" s="250" t="s">
        <v>6</v>
      </c>
      <c r="BB417" s="250" t="s">
        <v>6</v>
      </c>
      <c r="BC417" s="250" t="s">
        <v>384</v>
      </c>
      <c r="BD417" s="250" t="s">
        <v>119</v>
      </c>
      <c r="BE417" s="250" t="s">
        <v>6</v>
      </c>
      <c r="BF417" s="250" t="s">
        <v>6</v>
      </c>
      <c r="BG417" s="250" t="s">
        <v>6</v>
      </c>
      <c r="BH417" s="250" t="s">
        <v>6</v>
      </c>
      <c r="BI417" s="250" t="s">
        <v>6</v>
      </c>
      <c r="BJ417" s="250" t="s">
        <v>6</v>
      </c>
      <c r="BK417" s="250" t="s">
        <v>6</v>
      </c>
      <c r="BL417" s="250" t="s">
        <v>6</v>
      </c>
      <c r="BM417" s="250" t="s">
        <v>40</v>
      </c>
      <c r="BN417" s="250" t="s">
        <v>119</v>
      </c>
      <c r="BO417" s="250" t="s">
        <v>13</v>
      </c>
      <c r="BP417" s="250" t="s">
        <v>13</v>
      </c>
      <c r="BQ417" s="250" t="s">
        <v>160</v>
      </c>
      <c r="BR417" s="250" t="s">
        <v>119</v>
      </c>
      <c r="BS417" s="250" t="s">
        <v>40</v>
      </c>
      <c r="BT417" s="250" t="s">
        <v>119</v>
      </c>
      <c r="BU417" s="262" t="s">
        <v>6</v>
      </c>
      <c r="BV417" s="250" t="s">
        <v>6</v>
      </c>
      <c r="BW417" s="250" t="s">
        <v>6</v>
      </c>
      <c r="BX417" s="250" t="s">
        <v>6</v>
      </c>
      <c r="BY417" s="250" t="s">
        <v>6</v>
      </c>
      <c r="BZ417" s="250" t="s">
        <v>6</v>
      </c>
      <c r="CA417" s="244" t="s">
        <v>184</v>
      </c>
      <c r="CB417" s="244" t="s">
        <v>763</v>
      </c>
      <c r="CC417" s="244" t="s">
        <v>764</v>
      </c>
      <c r="CD417" s="244" t="s">
        <v>118</v>
      </c>
    </row>
    <row r="418" spans="1:82" s="244" customFormat="1" ht="58" customHeight="1" x14ac:dyDescent="0.35">
      <c r="A418" s="259" t="s">
        <v>1930</v>
      </c>
      <c r="B418" s="259" t="s">
        <v>2880</v>
      </c>
      <c r="C418" s="259" t="s">
        <v>1540</v>
      </c>
      <c r="D418" s="259" t="s">
        <v>358</v>
      </c>
      <c r="E418" s="244" t="s">
        <v>304</v>
      </c>
      <c r="F418" s="244" t="s">
        <v>2674</v>
      </c>
      <c r="G418" s="244" t="s">
        <v>1925</v>
      </c>
      <c r="H418" s="244" t="s">
        <v>3350</v>
      </c>
      <c r="I418" s="244" t="str">
        <f>IF(H418="","",VLOOKUP(H418,'Cost Categories'!$A$1:$B$66,2,FALSE))</f>
        <v>Capital</v>
      </c>
      <c r="J418" s="244" t="s">
        <v>3283</v>
      </c>
      <c r="K418" s="244" t="str">
        <f>IF(J418="","",VLOOKUP(J418,'Cost Categories'!$A$70:$B$85,2,FALSE))</f>
        <v>Capital</v>
      </c>
      <c r="L418" s="244" t="s">
        <v>3324</v>
      </c>
      <c r="M418" s="244" t="str">
        <f>IF(L418="","",VLOOKUP(L418,'Cost Categories'!$A$112:$B$133,2,FALSE))</f>
        <v>Operational</v>
      </c>
      <c r="N418" s="244" t="s">
        <v>3368</v>
      </c>
      <c r="O418" s="245" t="s">
        <v>1245</v>
      </c>
      <c r="P418" s="244" t="s">
        <v>3370</v>
      </c>
      <c r="Q418" s="253" t="s">
        <v>3372</v>
      </c>
      <c r="R418" s="253" t="s">
        <v>13</v>
      </c>
      <c r="S418" s="244" t="s">
        <v>111</v>
      </c>
      <c r="T418" s="244" t="s">
        <v>1921</v>
      </c>
      <c r="U418" s="244" t="s">
        <v>1087</v>
      </c>
      <c r="V418" s="244" t="s">
        <v>1309</v>
      </c>
      <c r="W418" s="244" t="s">
        <v>217</v>
      </c>
      <c r="X418" s="246">
        <v>2.82</v>
      </c>
      <c r="Y418" s="246" t="s">
        <v>6</v>
      </c>
      <c r="Z418" s="250" t="s">
        <v>6</v>
      </c>
      <c r="AA418" s="250" t="s">
        <v>6</v>
      </c>
      <c r="AB418" s="250" t="s">
        <v>6</v>
      </c>
      <c r="AC418" s="250" t="s">
        <v>6</v>
      </c>
      <c r="AD418" s="250" t="s">
        <v>6</v>
      </c>
      <c r="AE418" s="348">
        <v>4</v>
      </c>
      <c r="AF418" s="348" t="s">
        <v>1922</v>
      </c>
      <c r="AG418" s="244" t="s">
        <v>6</v>
      </c>
      <c r="AI418" s="246" t="s">
        <v>6</v>
      </c>
      <c r="AJ418" s="247" t="s">
        <v>6</v>
      </c>
      <c r="AK418" s="244" t="s">
        <v>6</v>
      </c>
      <c r="AL418" s="244" t="s">
        <v>6</v>
      </c>
      <c r="AM418" s="266" t="s">
        <v>6</v>
      </c>
      <c r="AN418" s="262">
        <v>48265</v>
      </c>
      <c r="AO418" s="262">
        <v>24</v>
      </c>
      <c r="AP418" s="244" t="s">
        <v>1737</v>
      </c>
      <c r="AQ418" s="244" t="s">
        <v>184</v>
      </c>
      <c r="AR418" s="250" t="s">
        <v>6</v>
      </c>
      <c r="AS418" s="250" t="s">
        <v>6</v>
      </c>
      <c r="AT418" s="250" t="s">
        <v>184</v>
      </c>
      <c r="AU418" s="250" t="s">
        <v>184</v>
      </c>
      <c r="AV418" s="250" t="s">
        <v>1315</v>
      </c>
      <c r="AW418" s="250" t="s">
        <v>1923</v>
      </c>
      <c r="AX418" s="250" t="s">
        <v>118</v>
      </c>
      <c r="AY418" s="250" t="s">
        <v>6</v>
      </c>
      <c r="AZ418" s="250" t="s">
        <v>6</v>
      </c>
      <c r="BA418" s="250" t="s">
        <v>6</v>
      </c>
      <c r="BB418" s="250" t="s">
        <v>6</v>
      </c>
      <c r="BC418" s="250" t="s">
        <v>384</v>
      </c>
      <c r="BD418" s="250" t="s">
        <v>119</v>
      </c>
      <c r="BE418" s="250" t="s">
        <v>6</v>
      </c>
      <c r="BF418" s="250" t="s">
        <v>6</v>
      </c>
      <c r="BG418" s="250" t="s">
        <v>6</v>
      </c>
      <c r="BH418" s="250" t="s">
        <v>6</v>
      </c>
      <c r="BI418" s="250" t="s">
        <v>6</v>
      </c>
      <c r="BJ418" s="250" t="s">
        <v>6</v>
      </c>
      <c r="BK418" s="250" t="s">
        <v>6</v>
      </c>
      <c r="BL418" s="250" t="s">
        <v>6</v>
      </c>
      <c r="BM418" s="250" t="s">
        <v>40</v>
      </c>
      <c r="BN418" s="250" t="s">
        <v>119</v>
      </c>
      <c r="BO418" s="250" t="s">
        <v>13</v>
      </c>
      <c r="BP418" s="250" t="s">
        <v>13</v>
      </c>
      <c r="BQ418" s="250" t="s">
        <v>160</v>
      </c>
      <c r="BR418" s="250" t="s">
        <v>119</v>
      </c>
      <c r="BS418" s="250" t="s">
        <v>40</v>
      </c>
      <c r="BT418" s="250" t="s">
        <v>119</v>
      </c>
      <c r="BU418" s="262" t="s">
        <v>6</v>
      </c>
      <c r="BV418" s="250" t="s">
        <v>6</v>
      </c>
      <c r="BW418" s="250" t="s">
        <v>6</v>
      </c>
      <c r="BX418" s="250" t="s">
        <v>6</v>
      </c>
      <c r="BY418" s="250" t="s">
        <v>6</v>
      </c>
      <c r="BZ418" s="250" t="s">
        <v>6</v>
      </c>
      <c r="CA418" s="244" t="s">
        <v>184</v>
      </c>
      <c r="CB418" s="244" t="s">
        <v>763</v>
      </c>
      <c r="CC418" s="244" t="s">
        <v>764</v>
      </c>
      <c r="CD418" s="244" t="s">
        <v>118</v>
      </c>
    </row>
    <row r="419" spans="1:82" s="244" customFormat="1" ht="58" customHeight="1" x14ac:dyDescent="0.35">
      <c r="A419" s="259" t="s">
        <v>1930</v>
      </c>
      <c r="B419" s="259" t="s">
        <v>2880</v>
      </c>
      <c r="C419" s="259" t="s">
        <v>1561</v>
      </c>
      <c r="D419" s="259" t="s">
        <v>358</v>
      </c>
      <c r="E419" s="244" t="s">
        <v>304</v>
      </c>
      <c r="F419" s="244" t="s">
        <v>2674</v>
      </c>
      <c r="G419" s="244" t="s">
        <v>1926</v>
      </c>
      <c r="H419" s="244" t="s">
        <v>1632</v>
      </c>
      <c r="I419" s="244" t="str">
        <f>IF(H419="","",VLOOKUP(H419,'Cost Categories'!$A$1:$B$66,2,FALSE))</f>
        <v>Facility</v>
      </c>
      <c r="J419" s="244" t="s">
        <v>3297</v>
      </c>
      <c r="K419" s="244" t="str">
        <f>IF(J419="","",VLOOKUP(J419,'Cost Categories'!$A$70:$B$85,2,FALSE))</f>
        <v>Mixed</v>
      </c>
      <c r="L419" s="244" t="s">
        <v>3323</v>
      </c>
      <c r="M419" s="244" t="str">
        <f>IF(L419="","",VLOOKUP(L419,'Cost Categories'!$A$112:$B$133,2,FALSE))</f>
        <v>Operational</v>
      </c>
      <c r="N419" s="244" t="s">
        <v>3368</v>
      </c>
      <c r="O419" s="245" t="s">
        <v>13</v>
      </c>
      <c r="P419" s="244" t="s">
        <v>3370</v>
      </c>
      <c r="Q419" s="253" t="s">
        <v>3372</v>
      </c>
      <c r="R419" s="253" t="s">
        <v>13</v>
      </c>
      <c r="S419" s="244" t="s">
        <v>111</v>
      </c>
      <c r="T419" s="244" t="s">
        <v>1921</v>
      </c>
      <c r="U419" s="244" t="s">
        <v>1087</v>
      </c>
      <c r="V419" s="244" t="s">
        <v>1309</v>
      </c>
      <c r="W419" s="244" t="s">
        <v>217</v>
      </c>
      <c r="X419" s="246">
        <v>3.87</v>
      </c>
      <c r="Y419" s="246" t="s">
        <v>6</v>
      </c>
      <c r="Z419" s="250" t="s">
        <v>6</v>
      </c>
      <c r="AA419" s="250" t="s">
        <v>6</v>
      </c>
      <c r="AB419" s="250" t="s">
        <v>6</v>
      </c>
      <c r="AC419" s="250" t="s">
        <v>6</v>
      </c>
      <c r="AD419" s="250" t="s">
        <v>6</v>
      </c>
      <c r="AE419" s="348">
        <v>4</v>
      </c>
      <c r="AF419" s="348" t="s">
        <v>1922</v>
      </c>
      <c r="AG419" s="244" t="s">
        <v>6</v>
      </c>
      <c r="AI419" s="246" t="s">
        <v>6</v>
      </c>
      <c r="AJ419" s="247" t="s">
        <v>6</v>
      </c>
      <c r="AK419" s="244" t="s">
        <v>6</v>
      </c>
      <c r="AL419" s="244" t="s">
        <v>6</v>
      </c>
      <c r="AM419" s="266" t="s">
        <v>6</v>
      </c>
      <c r="AN419" s="262">
        <v>48265</v>
      </c>
      <c r="AO419" s="262">
        <v>24</v>
      </c>
      <c r="AP419" s="244" t="s">
        <v>1737</v>
      </c>
      <c r="AQ419" s="244" t="s">
        <v>184</v>
      </c>
      <c r="AR419" s="250" t="s">
        <v>6</v>
      </c>
      <c r="AS419" s="250" t="s">
        <v>6</v>
      </c>
      <c r="AT419" s="250" t="s">
        <v>184</v>
      </c>
      <c r="AU419" s="250" t="s">
        <v>184</v>
      </c>
      <c r="AV419" s="250" t="s">
        <v>1315</v>
      </c>
      <c r="AW419" s="250" t="s">
        <v>1923</v>
      </c>
      <c r="AX419" s="250" t="s">
        <v>118</v>
      </c>
      <c r="AY419" s="250" t="s">
        <v>6</v>
      </c>
      <c r="AZ419" s="250" t="s">
        <v>6</v>
      </c>
      <c r="BA419" s="250" t="s">
        <v>6</v>
      </c>
      <c r="BB419" s="250" t="s">
        <v>6</v>
      </c>
      <c r="BC419" s="250" t="s">
        <v>384</v>
      </c>
      <c r="BD419" s="250" t="s">
        <v>119</v>
      </c>
      <c r="BE419" s="250" t="s">
        <v>6</v>
      </c>
      <c r="BF419" s="250" t="s">
        <v>6</v>
      </c>
      <c r="BG419" s="250" t="s">
        <v>6</v>
      </c>
      <c r="BH419" s="250" t="s">
        <v>6</v>
      </c>
      <c r="BI419" s="250" t="s">
        <v>6</v>
      </c>
      <c r="BJ419" s="250" t="s">
        <v>6</v>
      </c>
      <c r="BK419" s="250" t="s">
        <v>6</v>
      </c>
      <c r="BL419" s="250" t="s">
        <v>6</v>
      </c>
      <c r="BM419" s="250" t="s">
        <v>40</v>
      </c>
      <c r="BN419" s="250" t="s">
        <v>119</v>
      </c>
      <c r="BO419" s="250" t="s">
        <v>13</v>
      </c>
      <c r="BP419" s="250" t="s">
        <v>13</v>
      </c>
      <c r="BQ419" s="250" t="s">
        <v>160</v>
      </c>
      <c r="BR419" s="250" t="s">
        <v>119</v>
      </c>
      <c r="BS419" s="250" t="s">
        <v>40</v>
      </c>
      <c r="BT419" s="250" t="s">
        <v>119</v>
      </c>
      <c r="BU419" s="262" t="s">
        <v>6</v>
      </c>
      <c r="BV419" s="250" t="s">
        <v>6</v>
      </c>
      <c r="BW419" s="250" t="s">
        <v>6</v>
      </c>
      <c r="BX419" s="250" t="s">
        <v>6</v>
      </c>
      <c r="BY419" s="250" t="s">
        <v>6</v>
      </c>
      <c r="BZ419" s="250" t="s">
        <v>6</v>
      </c>
      <c r="CA419" s="244" t="s">
        <v>184</v>
      </c>
      <c r="CB419" s="244" t="s">
        <v>763</v>
      </c>
      <c r="CC419" s="244" t="s">
        <v>764</v>
      </c>
      <c r="CD419" s="244" t="s">
        <v>118</v>
      </c>
    </row>
    <row r="420" spans="1:82" s="244" customFormat="1" ht="58" customHeight="1" x14ac:dyDescent="0.35">
      <c r="A420" s="259" t="s">
        <v>1930</v>
      </c>
      <c r="B420" s="259" t="s">
        <v>2880</v>
      </c>
      <c r="C420" s="259" t="s">
        <v>1567</v>
      </c>
      <c r="D420" s="259" t="s">
        <v>358</v>
      </c>
      <c r="E420" s="244" t="s">
        <v>304</v>
      </c>
      <c r="F420" s="244" t="s">
        <v>2674</v>
      </c>
      <c r="G420" s="244" t="s">
        <v>1757</v>
      </c>
      <c r="H420" s="244" t="s">
        <v>3353</v>
      </c>
      <c r="I420" s="244" t="str">
        <f>IF(H420="","",VLOOKUP(H420,'Cost Categories'!$A$1:$B$66,2,FALSE))</f>
        <v>Personnel</v>
      </c>
      <c r="J420" s="244" t="s">
        <v>1757</v>
      </c>
      <c r="K420" s="244" t="str">
        <f>IF(J420="","",VLOOKUP(J420,'Cost Categories'!$A$70:$B$85,2,FALSE))</f>
        <v>Personnel</v>
      </c>
      <c r="L420" s="244" t="s">
        <v>3324</v>
      </c>
      <c r="M420" s="244" t="str">
        <f>IF(L420="","",VLOOKUP(L420,'Cost Categories'!$A$112:$B$133,2,FALSE))</f>
        <v>Operational</v>
      </c>
      <c r="N420" s="244" t="s">
        <v>3368</v>
      </c>
      <c r="O420" s="245" t="s">
        <v>13</v>
      </c>
      <c r="P420" s="244" t="s">
        <v>3369</v>
      </c>
      <c r="Q420" s="253" t="s">
        <v>3372</v>
      </c>
      <c r="R420" s="253" t="s">
        <v>13</v>
      </c>
      <c r="S420" s="244" t="s">
        <v>111</v>
      </c>
      <c r="T420" s="244" t="s">
        <v>1921</v>
      </c>
      <c r="U420" s="244" t="s">
        <v>1087</v>
      </c>
      <c r="V420" s="244" t="s">
        <v>1309</v>
      </c>
      <c r="W420" s="244" t="s">
        <v>217</v>
      </c>
      <c r="X420" s="246">
        <v>10.77</v>
      </c>
      <c r="Y420" s="246" t="s">
        <v>6</v>
      </c>
      <c r="Z420" s="250" t="s">
        <v>6</v>
      </c>
      <c r="AA420" s="250" t="s">
        <v>6</v>
      </c>
      <c r="AB420" s="250" t="s">
        <v>6</v>
      </c>
      <c r="AC420" s="250" t="s">
        <v>6</v>
      </c>
      <c r="AD420" s="250" t="s">
        <v>6</v>
      </c>
      <c r="AE420" s="348">
        <v>4</v>
      </c>
      <c r="AF420" s="348" t="s">
        <v>1922</v>
      </c>
      <c r="AG420" s="244" t="s">
        <v>6</v>
      </c>
      <c r="AI420" s="246" t="s">
        <v>6</v>
      </c>
      <c r="AJ420" s="247" t="s">
        <v>6</v>
      </c>
      <c r="AK420" s="244" t="s">
        <v>6</v>
      </c>
      <c r="AL420" s="244" t="s">
        <v>6</v>
      </c>
      <c r="AM420" s="266" t="s">
        <v>6</v>
      </c>
      <c r="AN420" s="262">
        <v>48265</v>
      </c>
      <c r="AO420" s="262">
        <v>24</v>
      </c>
      <c r="AP420" s="244" t="s">
        <v>1737</v>
      </c>
      <c r="AQ420" s="244" t="s">
        <v>184</v>
      </c>
      <c r="AR420" s="250" t="s">
        <v>6</v>
      </c>
      <c r="AS420" s="250" t="s">
        <v>6</v>
      </c>
      <c r="AT420" s="250" t="s">
        <v>184</v>
      </c>
      <c r="AU420" s="250" t="s">
        <v>184</v>
      </c>
      <c r="AV420" s="250" t="s">
        <v>1315</v>
      </c>
      <c r="AW420" s="250" t="s">
        <v>1923</v>
      </c>
      <c r="AX420" s="250" t="s">
        <v>118</v>
      </c>
      <c r="AY420" s="250" t="s">
        <v>6</v>
      </c>
      <c r="AZ420" s="250" t="s">
        <v>6</v>
      </c>
      <c r="BA420" s="250" t="s">
        <v>6</v>
      </c>
      <c r="BB420" s="250" t="s">
        <v>6</v>
      </c>
      <c r="BC420" s="250" t="s">
        <v>384</v>
      </c>
      <c r="BD420" s="250" t="s">
        <v>119</v>
      </c>
      <c r="BE420" s="250" t="s">
        <v>6</v>
      </c>
      <c r="BF420" s="250" t="s">
        <v>6</v>
      </c>
      <c r="BG420" s="250" t="s">
        <v>6</v>
      </c>
      <c r="BH420" s="250" t="s">
        <v>6</v>
      </c>
      <c r="BI420" s="250" t="s">
        <v>6</v>
      </c>
      <c r="BJ420" s="250" t="s">
        <v>6</v>
      </c>
      <c r="BK420" s="250" t="s">
        <v>6</v>
      </c>
      <c r="BL420" s="250" t="s">
        <v>6</v>
      </c>
      <c r="BM420" s="250" t="s">
        <v>40</v>
      </c>
      <c r="BN420" s="250" t="s">
        <v>119</v>
      </c>
      <c r="BO420" s="250" t="s">
        <v>13</v>
      </c>
      <c r="BP420" s="250" t="s">
        <v>13</v>
      </c>
      <c r="BQ420" s="250" t="s">
        <v>160</v>
      </c>
      <c r="BR420" s="250" t="s">
        <v>119</v>
      </c>
      <c r="BS420" s="250" t="s">
        <v>40</v>
      </c>
      <c r="BT420" s="250" t="s">
        <v>119</v>
      </c>
      <c r="BU420" s="262" t="s">
        <v>6</v>
      </c>
      <c r="BV420" s="250" t="s">
        <v>6</v>
      </c>
      <c r="BW420" s="250" t="s">
        <v>6</v>
      </c>
      <c r="BX420" s="250" t="s">
        <v>6</v>
      </c>
      <c r="BY420" s="250" t="s">
        <v>6</v>
      </c>
      <c r="BZ420" s="250" t="s">
        <v>6</v>
      </c>
      <c r="CA420" s="244" t="s">
        <v>184</v>
      </c>
      <c r="CB420" s="244" t="s">
        <v>763</v>
      </c>
      <c r="CC420" s="244" t="s">
        <v>764</v>
      </c>
      <c r="CD420" s="244" t="s">
        <v>118</v>
      </c>
    </row>
    <row r="421" spans="1:82" s="244" customFormat="1" ht="58" customHeight="1" x14ac:dyDescent="0.35">
      <c r="A421" s="259" t="s">
        <v>1930</v>
      </c>
      <c r="B421" s="259" t="s">
        <v>2880</v>
      </c>
      <c r="C421" s="259" t="s">
        <v>1571</v>
      </c>
      <c r="D421" s="259" t="s">
        <v>358</v>
      </c>
      <c r="E421" s="244" t="s">
        <v>304</v>
      </c>
      <c r="F421" s="244" t="s">
        <v>2674</v>
      </c>
      <c r="G421" s="244" t="s">
        <v>1927</v>
      </c>
      <c r="H421" s="244" t="s">
        <v>7</v>
      </c>
      <c r="I421" s="244" t="str">
        <f>IF(H421="","",VLOOKUP(H421,'Cost Categories'!$A$1:$B$66,2,FALSE))</f>
        <v>Recurring services</v>
      </c>
      <c r="J421" s="244" t="s">
        <v>3297</v>
      </c>
      <c r="K421" s="244" t="str">
        <f>IF(J421="","",VLOOKUP(J421,'Cost Categories'!$A$70:$B$85,2,FALSE))</f>
        <v>Mixed</v>
      </c>
      <c r="L421" s="244" t="s">
        <v>3322</v>
      </c>
      <c r="M421" s="244" t="str">
        <f>IF(L421="","",VLOOKUP(L421,'Cost Categories'!$A$112:$B$133,2,FALSE))</f>
        <v>Operational</v>
      </c>
      <c r="N421" s="244" t="s">
        <v>3422</v>
      </c>
      <c r="O421" s="245" t="s">
        <v>13</v>
      </c>
      <c r="P421" s="244" t="s">
        <v>3370</v>
      </c>
      <c r="Q421" s="253" t="s">
        <v>3372</v>
      </c>
      <c r="R421" s="253" t="s">
        <v>13</v>
      </c>
      <c r="S421" s="244" t="s">
        <v>111</v>
      </c>
      <c r="T421" s="244" t="s">
        <v>1921</v>
      </c>
      <c r="U421" s="244" t="s">
        <v>1087</v>
      </c>
      <c r="V421" s="244" t="s">
        <v>1309</v>
      </c>
      <c r="W421" s="244" t="s">
        <v>217</v>
      </c>
      <c r="X421" s="246">
        <v>11.97</v>
      </c>
      <c r="Y421" s="246" t="s">
        <v>6</v>
      </c>
      <c r="Z421" s="250" t="s">
        <v>6</v>
      </c>
      <c r="AA421" s="250" t="s">
        <v>6</v>
      </c>
      <c r="AB421" s="250" t="s">
        <v>6</v>
      </c>
      <c r="AC421" s="250" t="s">
        <v>6</v>
      </c>
      <c r="AD421" s="250" t="s">
        <v>6</v>
      </c>
      <c r="AE421" s="348">
        <v>4</v>
      </c>
      <c r="AF421" s="348" t="s">
        <v>1922</v>
      </c>
      <c r="AG421" s="244" t="s">
        <v>6</v>
      </c>
      <c r="AI421" s="246" t="s">
        <v>6</v>
      </c>
      <c r="AJ421" s="247" t="s">
        <v>6</v>
      </c>
      <c r="AK421" s="244" t="s">
        <v>6</v>
      </c>
      <c r="AL421" s="244" t="s">
        <v>6</v>
      </c>
      <c r="AM421" s="266" t="s">
        <v>6</v>
      </c>
      <c r="AN421" s="262">
        <v>48265</v>
      </c>
      <c r="AO421" s="262">
        <v>24</v>
      </c>
      <c r="AP421" s="244" t="s">
        <v>1737</v>
      </c>
      <c r="AQ421" s="244" t="s">
        <v>184</v>
      </c>
      <c r="AR421" s="250" t="s">
        <v>6</v>
      </c>
      <c r="AS421" s="250" t="s">
        <v>6</v>
      </c>
      <c r="AT421" s="250" t="s">
        <v>184</v>
      </c>
      <c r="AU421" s="250" t="s">
        <v>184</v>
      </c>
      <c r="AV421" s="250" t="s">
        <v>1315</v>
      </c>
      <c r="AW421" s="250" t="s">
        <v>1923</v>
      </c>
      <c r="AX421" s="250" t="s">
        <v>118</v>
      </c>
      <c r="AY421" s="250" t="s">
        <v>6</v>
      </c>
      <c r="AZ421" s="250" t="s">
        <v>6</v>
      </c>
      <c r="BA421" s="250" t="s">
        <v>6</v>
      </c>
      <c r="BB421" s="250" t="s">
        <v>6</v>
      </c>
      <c r="BC421" s="250" t="s">
        <v>384</v>
      </c>
      <c r="BD421" s="250" t="s">
        <v>119</v>
      </c>
      <c r="BE421" s="250" t="s">
        <v>6</v>
      </c>
      <c r="BF421" s="250" t="s">
        <v>6</v>
      </c>
      <c r="BG421" s="250" t="s">
        <v>6</v>
      </c>
      <c r="BH421" s="250" t="s">
        <v>6</v>
      </c>
      <c r="BI421" s="250" t="s">
        <v>6</v>
      </c>
      <c r="BJ421" s="250" t="s">
        <v>6</v>
      </c>
      <c r="BK421" s="250" t="s">
        <v>6</v>
      </c>
      <c r="BL421" s="250" t="s">
        <v>6</v>
      </c>
      <c r="BM421" s="250" t="s">
        <v>40</v>
      </c>
      <c r="BN421" s="250" t="s">
        <v>119</v>
      </c>
      <c r="BO421" s="250" t="s">
        <v>13</v>
      </c>
      <c r="BP421" s="250" t="s">
        <v>13</v>
      </c>
      <c r="BQ421" s="250" t="s">
        <v>160</v>
      </c>
      <c r="BR421" s="250" t="s">
        <v>119</v>
      </c>
      <c r="BS421" s="250" t="s">
        <v>40</v>
      </c>
      <c r="BT421" s="250" t="s">
        <v>119</v>
      </c>
      <c r="BU421" s="262" t="s">
        <v>6</v>
      </c>
      <c r="BV421" s="250" t="s">
        <v>6</v>
      </c>
      <c r="BW421" s="250" t="s">
        <v>6</v>
      </c>
      <c r="BX421" s="250" t="s">
        <v>6</v>
      </c>
      <c r="BY421" s="250" t="s">
        <v>6</v>
      </c>
      <c r="BZ421" s="250" t="s">
        <v>6</v>
      </c>
      <c r="CA421" s="244" t="s">
        <v>184</v>
      </c>
      <c r="CB421" s="244" t="s">
        <v>763</v>
      </c>
      <c r="CC421" s="244" t="s">
        <v>764</v>
      </c>
      <c r="CD421" s="244" t="s">
        <v>118</v>
      </c>
    </row>
    <row r="422" spans="1:82" s="244" customFormat="1" ht="58" customHeight="1" x14ac:dyDescent="0.35">
      <c r="A422" s="259" t="s">
        <v>1930</v>
      </c>
      <c r="B422" s="259" t="s">
        <v>2880</v>
      </c>
      <c r="C422" s="259" t="s">
        <v>1562</v>
      </c>
      <c r="D422" s="259" t="s">
        <v>1579</v>
      </c>
      <c r="E422" s="244" t="s">
        <v>304</v>
      </c>
      <c r="F422" s="244" t="s">
        <v>2674</v>
      </c>
      <c r="G422" s="244" t="s">
        <v>361</v>
      </c>
      <c r="H422" s="244" t="s">
        <v>1578</v>
      </c>
      <c r="I422" s="244" t="str">
        <f>IF(H422="","",VLOOKUP(H422,'Cost Categories'!$A$1:$B$66,2,FALSE))</f>
        <v>Total</v>
      </c>
      <c r="J422" s="244" t="s">
        <v>3297</v>
      </c>
      <c r="K422" s="244" t="str">
        <f>IF(J422="","",VLOOKUP(J422,'Cost Categories'!$A$70:$B$85,2,FALSE))</f>
        <v>Mixed</v>
      </c>
      <c r="L422" s="244" t="s">
        <v>3297</v>
      </c>
      <c r="M422" s="244" t="str">
        <f>IF(L422="","",VLOOKUP(L422,'Cost Categories'!$A$112:$B$133,2,FALSE))</f>
        <v>Mixed</v>
      </c>
      <c r="N422" s="244" t="s">
        <v>22</v>
      </c>
      <c r="O422" s="245" t="s">
        <v>13</v>
      </c>
      <c r="P422" s="244" t="s">
        <v>3416</v>
      </c>
      <c r="Q422" s="253" t="s">
        <v>3372</v>
      </c>
      <c r="R422" s="253" t="s">
        <v>13</v>
      </c>
      <c r="S422" s="244" t="s">
        <v>111</v>
      </c>
      <c r="T422" s="244" t="s">
        <v>1921</v>
      </c>
      <c r="U422" s="244" t="s">
        <v>1087</v>
      </c>
      <c r="V422" s="244" t="s">
        <v>1309</v>
      </c>
      <c r="W422" s="244" t="s">
        <v>217</v>
      </c>
      <c r="X422" s="246">
        <v>49.02</v>
      </c>
      <c r="Y422" s="246" t="s">
        <v>6</v>
      </c>
      <c r="Z422" s="250" t="s">
        <v>6</v>
      </c>
      <c r="AA422" s="250" t="s">
        <v>6</v>
      </c>
      <c r="AB422" s="250" t="s">
        <v>6</v>
      </c>
      <c r="AC422" s="250" t="s">
        <v>6</v>
      </c>
      <c r="AD422" s="250" t="s">
        <v>6</v>
      </c>
      <c r="AE422" s="348">
        <v>4</v>
      </c>
      <c r="AF422" s="348" t="s">
        <v>1922</v>
      </c>
      <c r="AG422" s="244" t="s">
        <v>6</v>
      </c>
      <c r="AI422" s="246" t="s">
        <v>6</v>
      </c>
      <c r="AJ422" s="247" t="s">
        <v>6</v>
      </c>
      <c r="AK422" s="244" t="s">
        <v>6</v>
      </c>
      <c r="AL422" s="244" t="s">
        <v>6</v>
      </c>
      <c r="AM422" s="266" t="s">
        <v>6</v>
      </c>
      <c r="AN422" s="262">
        <v>48265</v>
      </c>
      <c r="AO422" s="262">
        <v>24</v>
      </c>
      <c r="AP422" s="244" t="s">
        <v>1737</v>
      </c>
      <c r="AQ422" s="244" t="s">
        <v>184</v>
      </c>
      <c r="AR422" s="250" t="s">
        <v>6</v>
      </c>
      <c r="AS422" s="250" t="s">
        <v>6</v>
      </c>
      <c r="AT422" s="250" t="s">
        <v>184</v>
      </c>
      <c r="AU422" s="250" t="s">
        <v>184</v>
      </c>
      <c r="AV422" s="250" t="s">
        <v>1315</v>
      </c>
      <c r="AW422" s="250" t="s">
        <v>1923</v>
      </c>
      <c r="AX422" s="250" t="s">
        <v>118</v>
      </c>
      <c r="AY422" s="250" t="s">
        <v>6</v>
      </c>
      <c r="AZ422" s="250" t="s">
        <v>6</v>
      </c>
      <c r="BA422" s="250" t="s">
        <v>6</v>
      </c>
      <c r="BB422" s="250" t="s">
        <v>6</v>
      </c>
      <c r="BC422" s="250" t="s">
        <v>384</v>
      </c>
      <c r="BD422" s="250" t="s">
        <v>119</v>
      </c>
      <c r="BE422" s="250" t="s">
        <v>6</v>
      </c>
      <c r="BF422" s="250" t="s">
        <v>6</v>
      </c>
      <c r="BG422" s="250" t="s">
        <v>6</v>
      </c>
      <c r="BH422" s="250" t="s">
        <v>6</v>
      </c>
      <c r="BI422" s="250" t="s">
        <v>6</v>
      </c>
      <c r="BJ422" s="250" t="s">
        <v>6</v>
      </c>
      <c r="BK422" s="250" t="s">
        <v>6</v>
      </c>
      <c r="BL422" s="250" t="s">
        <v>6</v>
      </c>
      <c r="BM422" s="250" t="s">
        <v>40</v>
      </c>
      <c r="BN422" s="250" t="s">
        <v>119</v>
      </c>
      <c r="BO422" s="250" t="s">
        <v>13</v>
      </c>
      <c r="BP422" s="250" t="s">
        <v>13</v>
      </c>
      <c r="BQ422" s="250" t="s">
        <v>160</v>
      </c>
      <c r="BR422" s="250" t="s">
        <v>119</v>
      </c>
      <c r="BS422" s="250" t="s">
        <v>40</v>
      </c>
      <c r="BT422" s="250" t="s">
        <v>119</v>
      </c>
      <c r="BU422" s="262" t="s">
        <v>6</v>
      </c>
      <c r="BV422" s="250" t="s">
        <v>6</v>
      </c>
      <c r="BW422" s="250" t="s">
        <v>6</v>
      </c>
      <c r="BX422" s="250" t="s">
        <v>6</v>
      </c>
      <c r="BY422" s="250" t="s">
        <v>6</v>
      </c>
      <c r="BZ422" s="250" t="s">
        <v>6</v>
      </c>
      <c r="CA422" s="244" t="s">
        <v>184</v>
      </c>
      <c r="CB422" s="244" t="s">
        <v>763</v>
      </c>
      <c r="CC422" s="244" t="s">
        <v>764</v>
      </c>
      <c r="CD422" s="244" t="s">
        <v>118</v>
      </c>
    </row>
    <row r="423" spans="1:82" s="244" customFormat="1" ht="58" customHeight="1" x14ac:dyDescent="0.35">
      <c r="A423" s="259" t="s">
        <v>1931</v>
      </c>
      <c r="B423" s="259" t="s">
        <v>2880</v>
      </c>
      <c r="C423" s="259" t="s">
        <v>1538</v>
      </c>
      <c r="D423" s="259" t="s">
        <v>1573</v>
      </c>
      <c r="E423" s="244" t="s">
        <v>304</v>
      </c>
      <c r="F423" s="244" t="s">
        <v>2674</v>
      </c>
      <c r="G423" s="244" t="s">
        <v>1743</v>
      </c>
      <c r="H423" s="244" t="s">
        <v>1623</v>
      </c>
      <c r="I423" s="244" t="str">
        <f>IF(H423="","",VLOOKUP(H423,'Cost Categories'!$A$1:$B$66,2,FALSE))</f>
        <v>Recurring goods</v>
      </c>
      <c r="J423" s="244" t="s">
        <v>3288</v>
      </c>
      <c r="K423" s="244" t="str">
        <f>IF(J423="","",VLOOKUP(J423,'Cost Categories'!$A$70:$B$85,2,FALSE))</f>
        <v>Recurrent - other</v>
      </c>
      <c r="L423" s="244" t="s">
        <v>3307</v>
      </c>
      <c r="M423" s="244" t="str">
        <f>IF(L423="","",VLOOKUP(L423,'Cost Categories'!$A$112:$B$133,2,FALSE))</f>
        <v>Primary service delivery</v>
      </c>
      <c r="N423" s="244" t="s">
        <v>3368</v>
      </c>
      <c r="O423" s="245" t="s">
        <v>1245</v>
      </c>
      <c r="P423" s="244" t="s">
        <v>3371</v>
      </c>
      <c r="Q423" s="253" t="s">
        <v>3372</v>
      </c>
      <c r="R423" s="253" t="s">
        <v>13</v>
      </c>
      <c r="S423" s="244" t="s">
        <v>111</v>
      </c>
      <c r="T423" s="244" t="s">
        <v>1921</v>
      </c>
      <c r="U423" s="244" t="s">
        <v>1087</v>
      </c>
      <c r="V423" s="244" t="s">
        <v>1309</v>
      </c>
      <c r="W423" s="244" t="s">
        <v>217</v>
      </c>
      <c r="X423" s="246">
        <v>5.32</v>
      </c>
      <c r="Y423" s="246" t="s">
        <v>6</v>
      </c>
      <c r="Z423" s="250" t="s">
        <v>6</v>
      </c>
      <c r="AA423" s="250" t="s">
        <v>6</v>
      </c>
      <c r="AB423" s="250" t="s">
        <v>6</v>
      </c>
      <c r="AC423" s="250" t="s">
        <v>6</v>
      </c>
      <c r="AD423" s="250" t="s">
        <v>6</v>
      </c>
      <c r="AE423" s="348">
        <v>4</v>
      </c>
      <c r="AF423" s="348" t="s">
        <v>1922</v>
      </c>
      <c r="AG423" s="244" t="s">
        <v>6</v>
      </c>
      <c r="AI423" s="246" t="s">
        <v>6</v>
      </c>
      <c r="AJ423" s="247" t="s">
        <v>6</v>
      </c>
      <c r="AK423" s="244" t="s">
        <v>6</v>
      </c>
      <c r="AL423" s="244" t="s">
        <v>6</v>
      </c>
      <c r="AM423" s="266" t="s">
        <v>6</v>
      </c>
      <c r="AN423" s="262">
        <v>48265</v>
      </c>
      <c r="AO423" s="262">
        <v>24</v>
      </c>
      <c r="AP423" s="244" t="s">
        <v>1737</v>
      </c>
      <c r="AQ423" s="244" t="s">
        <v>184</v>
      </c>
      <c r="AR423" s="250" t="s">
        <v>6</v>
      </c>
      <c r="AS423" s="250" t="s">
        <v>6</v>
      </c>
      <c r="AT423" s="250" t="s">
        <v>184</v>
      </c>
      <c r="AU423" s="250" t="s">
        <v>184</v>
      </c>
      <c r="AV423" s="250" t="s">
        <v>1315</v>
      </c>
      <c r="AW423" s="250" t="s">
        <v>1923</v>
      </c>
      <c r="AX423" s="250" t="s">
        <v>118</v>
      </c>
      <c r="AY423" s="250" t="s">
        <v>6</v>
      </c>
      <c r="AZ423" s="250" t="s">
        <v>6</v>
      </c>
      <c r="BA423" s="250" t="s">
        <v>6</v>
      </c>
      <c r="BB423" s="250" t="s">
        <v>6</v>
      </c>
      <c r="BC423" s="250" t="s">
        <v>384</v>
      </c>
      <c r="BD423" s="250" t="s">
        <v>119</v>
      </c>
      <c r="BE423" s="250" t="s">
        <v>6</v>
      </c>
      <c r="BF423" s="250" t="s">
        <v>6</v>
      </c>
      <c r="BG423" s="250" t="s">
        <v>6</v>
      </c>
      <c r="BH423" s="250" t="s">
        <v>6</v>
      </c>
      <c r="BI423" s="250" t="s">
        <v>6</v>
      </c>
      <c r="BJ423" s="250" t="s">
        <v>6</v>
      </c>
      <c r="BK423" s="250" t="s">
        <v>6</v>
      </c>
      <c r="BL423" s="250" t="s">
        <v>6</v>
      </c>
      <c r="BM423" s="250" t="s">
        <v>40</v>
      </c>
      <c r="BN423" s="250" t="s">
        <v>119</v>
      </c>
      <c r="BO423" s="250" t="s">
        <v>13</v>
      </c>
      <c r="BP423" s="250" t="s">
        <v>13</v>
      </c>
      <c r="BQ423" s="250" t="s">
        <v>160</v>
      </c>
      <c r="BR423" s="250" t="s">
        <v>119</v>
      </c>
      <c r="BS423" s="250" t="s">
        <v>40</v>
      </c>
      <c r="BT423" s="250" t="s">
        <v>119</v>
      </c>
      <c r="BU423" s="262" t="s">
        <v>6</v>
      </c>
      <c r="BV423" s="250" t="s">
        <v>6</v>
      </c>
      <c r="BW423" s="250" t="s">
        <v>6</v>
      </c>
      <c r="BX423" s="250" t="s">
        <v>6</v>
      </c>
      <c r="BY423" s="250" t="s">
        <v>6</v>
      </c>
      <c r="BZ423" s="250" t="s">
        <v>6</v>
      </c>
      <c r="CA423" s="244" t="s">
        <v>184</v>
      </c>
      <c r="CB423" s="244" t="s">
        <v>763</v>
      </c>
      <c r="CC423" s="244" t="s">
        <v>764</v>
      </c>
      <c r="CD423" s="244" t="s">
        <v>118</v>
      </c>
    </row>
    <row r="424" spans="1:82" s="244" customFormat="1" ht="58" customHeight="1" x14ac:dyDescent="0.35">
      <c r="A424" s="259" t="s">
        <v>1931</v>
      </c>
      <c r="B424" s="259" t="s">
        <v>2880</v>
      </c>
      <c r="C424" s="259" t="s">
        <v>1548</v>
      </c>
      <c r="D424" s="259" t="s">
        <v>1573</v>
      </c>
      <c r="E424" s="244" t="s">
        <v>304</v>
      </c>
      <c r="F424" s="244" t="s">
        <v>2674</v>
      </c>
      <c r="G424" s="244" t="s">
        <v>1317</v>
      </c>
      <c r="H424" s="244" t="s">
        <v>1317</v>
      </c>
      <c r="I424" s="244" t="str">
        <f>IF(H424="","",VLOOKUP(H424,'Cost Categories'!$A$1:$B$66,2,FALSE))</f>
        <v>Capital</v>
      </c>
      <c r="J424" s="244" t="s">
        <v>3276</v>
      </c>
      <c r="K424" s="244" t="str">
        <f>IF(J424="","",VLOOKUP(J424,'Cost Categories'!$A$70:$B$85,2,FALSE))</f>
        <v>Capital</v>
      </c>
      <c r="L424" s="244" t="s">
        <v>3307</v>
      </c>
      <c r="M424" s="244" t="str">
        <f>IF(L424="","",VLOOKUP(L424,'Cost Categories'!$A$112:$B$133,2,FALSE))</f>
        <v>Primary service delivery</v>
      </c>
      <c r="N424" s="244" t="s">
        <v>3368</v>
      </c>
      <c r="O424" s="245" t="s">
        <v>1245</v>
      </c>
      <c r="P424" s="244" t="s">
        <v>3369</v>
      </c>
      <c r="Q424" s="253" t="s">
        <v>3372</v>
      </c>
      <c r="R424" s="253" t="s">
        <v>13</v>
      </c>
      <c r="S424" s="244" t="s">
        <v>111</v>
      </c>
      <c r="T424" s="244" t="s">
        <v>1921</v>
      </c>
      <c r="U424" s="244" t="s">
        <v>1087</v>
      </c>
      <c r="V424" s="244" t="s">
        <v>1309</v>
      </c>
      <c r="W424" s="244" t="s">
        <v>217</v>
      </c>
      <c r="X424" s="246">
        <v>5.45</v>
      </c>
      <c r="Y424" s="246" t="s">
        <v>6</v>
      </c>
      <c r="Z424" s="250" t="s">
        <v>6</v>
      </c>
      <c r="AA424" s="250" t="s">
        <v>6</v>
      </c>
      <c r="AB424" s="250" t="s">
        <v>6</v>
      </c>
      <c r="AC424" s="250" t="s">
        <v>6</v>
      </c>
      <c r="AD424" s="250" t="s">
        <v>6</v>
      </c>
      <c r="AE424" s="348">
        <v>4</v>
      </c>
      <c r="AF424" s="348" t="s">
        <v>1922</v>
      </c>
      <c r="AG424" s="244" t="s">
        <v>6</v>
      </c>
      <c r="AI424" s="246" t="s">
        <v>6</v>
      </c>
      <c r="AJ424" s="247" t="s">
        <v>6</v>
      </c>
      <c r="AK424" s="244" t="s">
        <v>6</v>
      </c>
      <c r="AL424" s="244" t="s">
        <v>6</v>
      </c>
      <c r="AM424" s="266" t="s">
        <v>6</v>
      </c>
      <c r="AN424" s="262">
        <v>48265</v>
      </c>
      <c r="AO424" s="262">
        <v>24</v>
      </c>
      <c r="AP424" s="244" t="s">
        <v>1737</v>
      </c>
      <c r="AQ424" s="244" t="s">
        <v>184</v>
      </c>
      <c r="AR424" s="250" t="s">
        <v>6</v>
      </c>
      <c r="AS424" s="250" t="s">
        <v>6</v>
      </c>
      <c r="AT424" s="250" t="s">
        <v>184</v>
      </c>
      <c r="AU424" s="250" t="s">
        <v>184</v>
      </c>
      <c r="AV424" s="250" t="s">
        <v>1315</v>
      </c>
      <c r="AW424" s="250" t="s">
        <v>1923</v>
      </c>
      <c r="AX424" s="250" t="s">
        <v>118</v>
      </c>
      <c r="AY424" s="250" t="s">
        <v>6</v>
      </c>
      <c r="AZ424" s="250" t="s">
        <v>6</v>
      </c>
      <c r="BA424" s="250" t="s">
        <v>6</v>
      </c>
      <c r="BB424" s="250" t="s">
        <v>6</v>
      </c>
      <c r="BC424" s="250" t="s">
        <v>384</v>
      </c>
      <c r="BD424" s="250" t="s">
        <v>119</v>
      </c>
      <c r="BE424" s="250" t="s">
        <v>6</v>
      </c>
      <c r="BF424" s="250" t="s">
        <v>6</v>
      </c>
      <c r="BG424" s="250" t="s">
        <v>6</v>
      </c>
      <c r="BH424" s="250" t="s">
        <v>6</v>
      </c>
      <c r="BI424" s="250" t="s">
        <v>6</v>
      </c>
      <c r="BJ424" s="250" t="s">
        <v>6</v>
      </c>
      <c r="BK424" s="250" t="s">
        <v>6</v>
      </c>
      <c r="BL424" s="250" t="s">
        <v>6</v>
      </c>
      <c r="BM424" s="250" t="s">
        <v>40</v>
      </c>
      <c r="BN424" s="250" t="s">
        <v>119</v>
      </c>
      <c r="BO424" s="250" t="s">
        <v>13</v>
      </c>
      <c r="BP424" s="250" t="s">
        <v>13</v>
      </c>
      <c r="BQ424" s="250" t="s">
        <v>160</v>
      </c>
      <c r="BR424" s="250" t="s">
        <v>119</v>
      </c>
      <c r="BS424" s="250" t="s">
        <v>40</v>
      </c>
      <c r="BT424" s="250" t="s">
        <v>119</v>
      </c>
      <c r="BU424" s="262" t="s">
        <v>6</v>
      </c>
      <c r="BV424" s="250" t="s">
        <v>6</v>
      </c>
      <c r="BW424" s="250" t="s">
        <v>6</v>
      </c>
      <c r="BX424" s="250" t="s">
        <v>6</v>
      </c>
      <c r="BY424" s="250" t="s">
        <v>6</v>
      </c>
      <c r="BZ424" s="250" t="s">
        <v>6</v>
      </c>
      <c r="CA424" s="244" t="s">
        <v>184</v>
      </c>
      <c r="CB424" s="244" t="s">
        <v>763</v>
      </c>
      <c r="CC424" s="244" t="s">
        <v>764</v>
      </c>
      <c r="CD424" s="244" t="s">
        <v>118</v>
      </c>
    </row>
    <row r="425" spans="1:82" s="244" customFormat="1" ht="58" customHeight="1" x14ac:dyDescent="0.35">
      <c r="A425" s="259" t="s">
        <v>1931</v>
      </c>
      <c r="B425" s="259" t="s">
        <v>2880</v>
      </c>
      <c r="C425" s="259" t="s">
        <v>356</v>
      </c>
      <c r="D425" s="259" t="s">
        <v>1573</v>
      </c>
      <c r="E425" s="244" t="s">
        <v>304</v>
      </c>
      <c r="F425" s="244" t="s">
        <v>2674</v>
      </c>
      <c r="G425" s="244" t="s">
        <v>1924</v>
      </c>
      <c r="H425" s="244" t="s">
        <v>3271</v>
      </c>
      <c r="I425" s="244" t="str">
        <f>IF(H425="","",VLOOKUP(H425,'Cost Categories'!$A$1:$B$66,2,FALSE))</f>
        <v>Personnel</v>
      </c>
      <c r="J425" s="244" t="s">
        <v>3271</v>
      </c>
      <c r="K425" s="244" t="str">
        <f>IF(J425="","",VLOOKUP(J425,'Cost Categories'!$A$70:$B$85,2,FALSE))</f>
        <v>Personnel</v>
      </c>
      <c r="L425" s="244" t="s">
        <v>3307</v>
      </c>
      <c r="M425" s="244" t="str">
        <f>IF(L425="","",VLOOKUP(L425,'Cost Categories'!$A$112:$B$133,2,FALSE))</f>
        <v>Primary service delivery</v>
      </c>
      <c r="N425" s="244" t="s">
        <v>3368</v>
      </c>
      <c r="O425" s="245" t="s">
        <v>13</v>
      </c>
      <c r="P425" s="244" t="s">
        <v>3369</v>
      </c>
      <c r="Q425" s="253" t="s">
        <v>3372</v>
      </c>
      <c r="R425" s="253" t="s">
        <v>13</v>
      </c>
      <c r="S425" s="244" t="s">
        <v>517</v>
      </c>
      <c r="T425" s="244" t="s">
        <v>1921</v>
      </c>
      <c r="U425" s="244" t="s">
        <v>1087</v>
      </c>
      <c r="V425" s="244" t="s">
        <v>1309</v>
      </c>
      <c r="W425" s="244" t="s">
        <v>217</v>
      </c>
      <c r="X425" s="246">
        <v>6.77</v>
      </c>
      <c r="Y425" s="246" t="s">
        <v>6</v>
      </c>
      <c r="Z425" s="250" t="s">
        <v>6</v>
      </c>
      <c r="AA425" s="250" t="s">
        <v>6</v>
      </c>
      <c r="AB425" s="250" t="s">
        <v>6</v>
      </c>
      <c r="AC425" s="250" t="s">
        <v>6</v>
      </c>
      <c r="AD425" s="250" t="s">
        <v>6</v>
      </c>
      <c r="AE425" s="348">
        <v>4</v>
      </c>
      <c r="AF425" s="348" t="s">
        <v>1922</v>
      </c>
      <c r="AG425" s="244" t="s">
        <v>6</v>
      </c>
      <c r="AI425" s="246" t="s">
        <v>6</v>
      </c>
      <c r="AJ425" s="247" t="s">
        <v>6</v>
      </c>
      <c r="AK425" s="244" t="s">
        <v>6</v>
      </c>
      <c r="AL425" s="244" t="s">
        <v>6</v>
      </c>
      <c r="AM425" s="266" t="s">
        <v>6</v>
      </c>
      <c r="AN425" s="262">
        <v>48265</v>
      </c>
      <c r="AO425" s="262">
        <v>24</v>
      </c>
      <c r="AP425" s="244" t="s">
        <v>1737</v>
      </c>
      <c r="AQ425" s="244" t="s">
        <v>184</v>
      </c>
      <c r="AR425" s="250" t="s">
        <v>6</v>
      </c>
      <c r="AS425" s="250" t="s">
        <v>6</v>
      </c>
      <c r="AT425" s="250" t="s">
        <v>184</v>
      </c>
      <c r="AU425" s="250" t="s">
        <v>184</v>
      </c>
      <c r="AV425" s="250" t="s">
        <v>1315</v>
      </c>
      <c r="AW425" s="250" t="s">
        <v>1923</v>
      </c>
      <c r="AX425" s="250" t="s">
        <v>118</v>
      </c>
      <c r="AY425" s="250" t="s">
        <v>6</v>
      </c>
      <c r="AZ425" s="250" t="s">
        <v>6</v>
      </c>
      <c r="BA425" s="250" t="s">
        <v>6</v>
      </c>
      <c r="BB425" s="250" t="s">
        <v>6</v>
      </c>
      <c r="BC425" s="250" t="s">
        <v>384</v>
      </c>
      <c r="BD425" s="250" t="s">
        <v>119</v>
      </c>
      <c r="BE425" s="250" t="s">
        <v>6</v>
      </c>
      <c r="BF425" s="250" t="s">
        <v>6</v>
      </c>
      <c r="BG425" s="250" t="s">
        <v>6</v>
      </c>
      <c r="BH425" s="250" t="s">
        <v>6</v>
      </c>
      <c r="BI425" s="250" t="s">
        <v>6</v>
      </c>
      <c r="BJ425" s="250" t="s">
        <v>6</v>
      </c>
      <c r="BK425" s="250" t="s">
        <v>6</v>
      </c>
      <c r="BL425" s="250" t="s">
        <v>6</v>
      </c>
      <c r="BM425" s="250" t="s">
        <v>40</v>
      </c>
      <c r="BN425" s="250" t="s">
        <v>119</v>
      </c>
      <c r="BO425" s="250" t="s">
        <v>13</v>
      </c>
      <c r="BP425" s="250" t="s">
        <v>13</v>
      </c>
      <c r="BQ425" s="250" t="s">
        <v>160</v>
      </c>
      <c r="BR425" s="250" t="s">
        <v>119</v>
      </c>
      <c r="BS425" s="250" t="s">
        <v>40</v>
      </c>
      <c r="BT425" s="250" t="s">
        <v>119</v>
      </c>
      <c r="BU425" s="262" t="s">
        <v>6</v>
      </c>
      <c r="BV425" s="250" t="s">
        <v>6</v>
      </c>
      <c r="BW425" s="250" t="s">
        <v>6</v>
      </c>
      <c r="BX425" s="250" t="s">
        <v>6</v>
      </c>
      <c r="BY425" s="250" t="s">
        <v>6</v>
      </c>
      <c r="BZ425" s="250" t="s">
        <v>6</v>
      </c>
      <c r="CA425" s="244" t="s">
        <v>184</v>
      </c>
      <c r="CB425" s="244" t="s">
        <v>763</v>
      </c>
      <c r="CC425" s="244" t="s">
        <v>764</v>
      </c>
      <c r="CD425" s="244" t="s">
        <v>118</v>
      </c>
    </row>
    <row r="426" spans="1:82" s="244" customFormat="1" ht="58" customHeight="1" x14ac:dyDescent="0.35">
      <c r="A426" s="259" t="s">
        <v>1931</v>
      </c>
      <c r="B426" s="259" t="s">
        <v>2880</v>
      </c>
      <c r="C426" s="259" t="s">
        <v>1555</v>
      </c>
      <c r="D426" s="259" t="s">
        <v>1573</v>
      </c>
      <c r="E426" s="244" t="s">
        <v>304</v>
      </c>
      <c r="F426" s="244" t="s">
        <v>2674</v>
      </c>
      <c r="G426" s="244" t="s">
        <v>3</v>
      </c>
      <c r="H426" s="244" t="s">
        <v>3</v>
      </c>
      <c r="I426" s="244" t="str">
        <f>IF(H426="","",VLOOKUP(H426,'Cost Categories'!$A$1:$B$66,2,FALSE))</f>
        <v>Recurring services</v>
      </c>
      <c r="J426" s="244" t="s">
        <v>3297</v>
      </c>
      <c r="K426" s="244" t="str">
        <f>IF(J426="","",VLOOKUP(J426,'Cost Categories'!$A$70:$B$85,2,FALSE))</f>
        <v>Mixed</v>
      </c>
      <c r="L426" s="244" t="s">
        <v>3</v>
      </c>
      <c r="M426" s="244" t="str">
        <f>IF(L426="","",VLOOKUP(L426,'Cost Categories'!$A$112:$B$133,2,FALSE))</f>
        <v>Operational</v>
      </c>
      <c r="N426" s="244" t="s">
        <v>3368</v>
      </c>
      <c r="O426" s="245" t="s">
        <v>13</v>
      </c>
      <c r="P426" s="244" t="s">
        <v>3369</v>
      </c>
      <c r="Q426" s="253" t="s">
        <v>3372</v>
      </c>
      <c r="R426" s="253" t="s">
        <v>13</v>
      </c>
      <c r="S426" s="244" t="s">
        <v>111</v>
      </c>
      <c r="T426" s="244" t="s">
        <v>1921</v>
      </c>
      <c r="U426" s="244" t="s">
        <v>1087</v>
      </c>
      <c r="V426" s="244" t="s">
        <v>1309</v>
      </c>
      <c r="W426" s="244" t="s">
        <v>217</v>
      </c>
      <c r="X426" s="246">
        <v>0.65</v>
      </c>
      <c r="Y426" s="246" t="s">
        <v>6</v>
      </c>
      <c r="Z426" s="250" t="s">
        <v>6</v>
      </c>
      <c r="AA426" s="250" t="s">
        <v>6</v>
      </c>
      <c r="AB426" s="250" t="s">
        <v>6</v>
      </c>
      <c r="AC426" s="250" t="s">
        <v>6</v>
      </c>
      <c r="AD426" s="250" t="s">
        <v>6</v>
      </c>
      <c r="AE426" s="348">
        <v>4</v>
      </c>
      <c r="AF426" s="348" t="s">
        <v>1922</v>
      </c>
      <c r="AG426" s="244" t="s">
        <v>6</v>
      </c>
      <c r="AI426" s="246" t="s">
        <v>6</v>
      </c>
      <c r="AJ426" s="247" t="s">
        <v>6</v>
      </c>
      <c r="AK426" s="244" t="s">
        <v>6</v>
      </c>
      <c r="AL426" s="244" t="s">
        <v>6</v>
      </c>
      <c r="AM426" s="266" t="s">
        <v>6</v>
      </c>
      <c r="AN426" s="262">
        <v>48265</v>
      </c>
      <c r="AO426" s="262">
        <v>24</v>
      </c>
      <c r="AP426" s="244" t="s">
        <v>1737</v>
      </c>
      <c r="AQ426" s="244" t="s">
        <v>184</v>
      </c>
      <c r="AR426" s="250" t="s">
        <v>6</v>
      </c>
      <c r="AS426" s="250" t="s">
        <v>6</v>
      </c>
      <c r="AT426" s="250" t="s">
        <v>184</v>
      </c>
      <c r="AU426" s="250" t="s">
        <v>184</v>
      </c>
      <c r="AV426" s="250" t="s">
        <v>1315</v>
      </c>
      <c r="AW426" s="250" t="s">
        <v>1923</v>
      </c>
      <c r="AX426" s="250" t="s">
        <v>118</v>
      </c>
      <c r="AY426" s="250" t="s">
        <v>6</v>
      </c>
      <c r="AZ426" s="250" t="s">
        <v>6</v>
      </c>
      <c r="BA426" s="250" t="s">
        <v>6</v>
      </c>
      <c r="BB426" s="250" t="s">
        <v>6</v>
      </c>
      <c r="BC426" s="250" t="s">
        <v>384</v>
      </c>
      <c r="BD426" s="250" t="s">
        <v>119</v>
      </c>
      <c r="BE426" s="250" t="s">
        <v>6</v>
      </c>
      <c r="BF426" s="250" t="s">
        <v>6</v>
      </c>
      <c r="BG426" s="250" t="s">
        <v>6</v>
      </c>
      <c r="BH426" s="250" t="s">
        <v>6</v>
      </c>
      <c r="BI426" s="250" t="s">
        <v>6</v>
      </c>
      <c r="BJ426" s="250" t="s">
        <v>6</v>
      </c>
      <c r="BK426" s="250" t="s">
        <v>6</v>
      </c>
      <c r="BL426" s="250" t="s">
        <v>6</v>
      </c>
      <c r="BM426" s="250" t="s">
        <v>40</v>
      </c>
      <c r="BN426" s="250" t="s">
        <v>119</v>
      </c>
      <c r="BO426" s="250" t="s">
        <v>13</v>
      </c>
      <c r="BP426" s="250" t="s">
        <v>13</v>
      </c>
      <c r="BQ426" s="250" t="s">
        <v>160</v>
      </c>
      <c r="BR426" s="250" t="s">
        <v>119</v>
      </c>
      <c r="BS426" s="250" t="s">
        <v>40</v>
      </c>
      <c r="BT426" s="250" t="s">
        <v>119</v>
      </c>
      <c r="BU426" s="262" t="s">
        <v>6</v>
      </c>
      <c r="BV426" s="250" t="s">
        <v>6</v>
      </c>
      <c r="BW426" s="250" t="s">
        <v>6</v>
      </c>
      <c r="BX426" s="250" t="s">
        <v>6</v>
      </c>
      <c r="BY426" s="250" t="s">
        <v>6</v>
      </c>
      <c r="BZ426" s="250" t="s">
        <v>6</v>
      </c>
      <c r="CA426" s="244" t="s">
        <v>184</v>
      </c>
      <c r="CB426" s="244" t="s">
        <v>763</v>
      </c>
      <c r="CC426" s="244" t="s">
        <v>764</v>
      </c>
      <c r="CD426" s="244" t="s">
        <v>118</v>
      </c>
    </row>
    <row r="427" spans="1:82" s="244" customFormat="1" ht="58" customHeight="1" x14ac:dyDescent="0.35">
      <c r="A427" s="259" t="s">
        <v>1931</v>
      </c>
      <c r="B427" s="259" t="s">
        <v>2880</v>
      </c>
      <c r="C427" s="259" t="s">
        <v>1540</v>
      </c>
      <c r="D427" s="259" t="s">
        <v>358</v>
      </c>
      <c r="E427" s="244" t="s">
        <v>304</v>
      </c>
      <c r="F427" s="244" t="s">
        <v>2674</v>
      </c>
      <c r="G427" s="244" t="s">
        <v>1925</v>
      </c>
      <c r="H427" s="244" t="s">
        <v>3350</v>
      </c>
      <c r="I427" s="244" t="str">
        <f>IF(H427="","",VLOOKUP(H427,'Cost Categories'!$A$1:$B$66,2,FALSE))</f>
        <v>Capital</v>
      </c>
      <c r="J427" s="244" t="s">
        <v>3283</v>
      </c>
      <c r="K427" s="244" t="str">
        <f>IF(J427="","",VLOOKUP(J427,'Cost Categories'!$A$70:$B$85,2,FALSE))</f>
        <v>Capital</v>
      </c>
      <c r="L427" s="244" t="s">
        <v>3324</v>
      </c>
      <c r="M427" s="244" t="str">
        <f>IF(L427="","",VLOOKUP(L427,'Cost Categories'!$A$112:$B$133,2,FALSE))</f>
        <v>Operational</v>
      </c>
      <c r="N427" s="244" t="s">
        <v>3368</v>
      </c>
      <c r="O427" s="245" t="s">
        <v>1245</v>
      </c>
      <c r="P427" s="244" t="s">
        <v>3370</v>
      </c>
      <c r="Q427" s="253" t="s">
        <v>3372</v>
      </c>
      <c r="R427" s="253" t="s">
        <v>13</v>
      </c>
      <c r="S427" s="244" t="s">
        <v>111</v>
      </c>
      <c r="T427" s="244" t="s">
        <v>1921</v>
      </c>
      <c r="U427" s="244" t="s">
        <v>1087</v>
      </c>
      <c r="V427" s="244" t="s">
        <v>1309</v>
      </c>
      <c r="W427" s="244" t="s">
        <v>217</v>
      </c>
      <c r="X427" s="246">
        <v>2.52</v>
      </c>
      <c r="Y427" s="246" t="s">
        <v>6</v>
      </c>
      <c r="Z427" s="250" t="s">
        <v>6</v>
      </c>
      <c r="AA427" s="250" t="s">
        <v>6</v>
      </c>
      <c r="AB427" s="250" t="s">
        <v>6</v>
      </c>
      <c r="AC427" s="250" t="s">
        <v>6</v>
      </c>
      <c r="AD427" s="250" t="s">
        <v>6</v>
      </c>
      <c r="AE427" s="348">
        <v>4</v>
      </c>
      <c r="AF427" s="348" t="s">
        <v>1922</v>
      </c>
      <c r="AG427" s="244" t="s">
        <v>6</v>
      </c>
      <c r="AI427" s="246" t="s">
        <v>6</v>
      </c>
      <c r="AJ427" s="247" t="s">
        <v>6</v>
      </c>
      <c r="AK427" s="244" t="s">
        <v>6</v>
      </c>
      <c r="AL427" s="244" t="s">
        <v>6</v>
      </c>
      <c r="AM427" s="266" t="s">
        <v>6</v>
      </c>
      <c r="AN427" s="262">
        <v>48265</v>
      </c>
      <c r="AO427" s="262">
        <v>24</v>
      </c>
      <c r="AP427" s="244" t="s">
        <v>1737</v>
      </c>
      <c r="AQ427" s="244" t="s">
        <v>184</v>
      </c>
      <c r="AR427" s="250" t="s">
        <v>6</v>
      </c>
      <c r="AS427" s="250" t="s">
        <v>6</v>
      </c>
      <c r="AT427" s="250" t="s">
        <v>184</v>
      </c>
      <c r="AU427" s="250" t="s">
        <v>184</v>
      </c>
      <c r="AV427" s="250" t="s">
        <v>1315</v>
      </c>
      <c r="AW427" s="250" t="s">
        <v>1923</v>
      </c>
      <c r="AX427" s="250" t="s">
        <v>118</v>
      </c>
      <c r="AY427" s="250" t="s">
        <v>6</v>
      </c>
      <c r="AZ427" s="250" t="s">
        <v>6</v>
      </c>
      <c r="BA427" s="250" t="s">
        <v>6</v>
      </c>
      <c r="BB427" s="250" t="s">
        <v>6</v>
      </c>
      <c r="BC427" s="250" t="s">
        <v>384</v>
      </c>
      <c r="BD427" s="250" t="s">
        <v>119</v>
      </c>
      <c r="BE427" s="250" t="s">
        <v>6</v>
      </c>
      <c r="BF427" s="250" t="s">
        <v>6</v>
      </c>
      <c r="BG427" s="250" t="s">
        <v>6</v>
      </c>
      <c r="BH427" s="250" t="s">
        <v>6</v>
      </c>
      <c r="BI427" s="250" t="s">
        <v>6</v>
      </c>
      <c r="BJ427" s="250" t="s">
        <v>6</v>
      </c>
      <c r="BK427" s="250" t="s">
        <v>6</v>
      </c>
      <c r="BL427" s="250" t="s">
        <v>6</v>
      </c>
      <c r="BM427" s="250" t="s">
        <v>40</v>
      </c>
      <c r="BN427" s="250" t="s">
        <v>119</v>
      </c>
      <c r="BO427" s="250" t="s">
        <v>13</v>
      </c>
      <c r="BP427" s="250" t="s">
        <v>13</v>
      </c>
      <c r="BQ427" s="250" t="s">
        <v>160</v>
      </c>
      <c r="BR427" s="250" t="s">
        <v>119</v>
      </c>
      <c r="BS427" s="250" t="s">
        <v>40</v>
      </c>
      <c r="BT427" s="250" t="s">
        <v>119</v>
      </c>
      <c r="BU427" s="262" t="s">
        <v>6</v>
      </c>
      <c r="BV427" s="250" t="s">
        <v>6</v>
      </c>
      <c r="BW427" s="250" t="s">
        <v>6</v>
      </c>
      <c r="BX427" s="250" t="s">
        <v>6</v>
      </c>
      <c r="BY427" s="250" t="s">
        <v>6</v>
      </c>
      <c r="BZ427" s="250" t="s">
        <v>6</v>
      </c>
      <c r="CA427" s="244" t="s">
        <v>184</v>
      </c>
      <c r="CB427" s="244" t="s">
        <v>763</v>
      </c>
      <c r="CC427" s="244" t="s">
        <v>764</v>
      </c>
      <c r="CD427" s="244" t="s">
        <v>118</v>
      </c>
    </row>
    <row r="428" spans="1:82" s="244" customFormat="1" ht="58" customHeight="1" x14ac:dyDescent="0.35">
      <c r="A428" s="259" t="s">
        <v>1931</v>
      </c>
      <c r="B428" s="259" t="s">
        <v>2880</v>
      </c>
      <c r="C428" s="259" t="s">
        <v>1561</v>
      </c>
      <c r="D428" s="259" t="s">
        <v>358</v>
      </c>
      <c r="E428" s="244" t="s">
        <v>304</v>
      </c>
      <c r="F428" s="244" t="s">
        <v>2674</v>
      </c>
      <c r="G428" s="244" t="s">
        <v>1926</v>
      </c>
      <c r="H428" s="244" t="s">
        <v>1632</v>
      </c>
      <c r="I428" s="244" t="str">
        <f>IF(H428="","",VLOOKUP(H428,'Cost Categories'!$A$1:$B$66,2,FALSE))</f>
        <v>Facility</v>
      </c>
      <c r="J428" s="244" t="s">
        <v>3297</v>
      </c>
      <c r="K428" s="244" t="str">
        <f>IF(J428="","",VLOOKUP(J428,'Cost Categories'!$A$70:$B$85,2,FALSE))</f>
        <v>Mixed</v>
      </c>
      <c r="L428" s="244" t="s">
        <v>3323</v>
      </c>
      <c r="M428" s="244" t="str">
        <f>IF(L428="","",VLOOKUP(L428,'Cost Categories'!$A$112:$B$133,2,FALSE))</f>
        <v>Operational</v>
      </c>
      <c r="N428" s="244" t="s">
        <v>3368</v>
      </c>
      <c r="O428" s="245" t="s">
        <v>13</v>
      </c>
      <c r="P428" s="244" t="s">
        <v>3370</v>
      </c>
      <c r="Q428" s="253" t="s">
        <v>3372</v>
      </c>
      <c r="R428" s="253" t="s">
        <v>13</v>
      </c>
      <c r="S428" s="244" t="s">
        <v>111</v>
      </c>
      <c r="T428" s="244" t="s">
        <v>1921</v>
      </c>
      <c r="U428" s="244" t="s">
        <v>1087</v>
      </c>
      <c r="V428" s="244" t="s">
        <v>1309</v>
      </c>
      <c r="W428" s="244" t="s">
        <v>217</v>
      </c>
      <c r="X428" s="246">
        <v>3.47</v>
      </c>
      <c r="Y428" s="246" t="s">
        <v>6</v>
      </c>
      <c r="Z428" s="250" t="s">
        <v>6</v>
      </c>
      <c r="AA428" s="250" t="s">
        <v>6</v>
      </c>
      <c r="AB428" s="250" t="s">
        <v>6</v>
      </c>
      <c r="AC428" s="250" t="s">
        <v>6</v>
      </c>
      <c r="AD428" s="250" t="s">
        <v>6</v>
      </c>
      <c r="AE428" s="348">
        <v>4</v>
      </c>
      <c r="AF428" s="348" t="s">
        <v>1922</v>
      </c>
      <c r="AG428" s="244" t="s">
        <v>6</v>
      </c>
      <c r="AI428" s="246" t="s">
        <v>6</v>
      </c>
      <c r="AJ428" s="247" t="s">
        <v>6</v>
      </c>
      <c r="AK428" s="244" t="s">
        <v>6</v>
      </c>
      <c r="AL428" s="244" t="s">
        <v>6</v>
      </c>
      <c r="AM428" s="266" t="s">
        <v>6</v>
      </c>
      <c r="AN428" s="262">
        <v>48265</v>
      </c>
      <c r="AO428" s="262">
        <v>24</v>
      </c>
      <c r="AP428" s="244" t="s">
        <v>1737</v>
      </c>
      <c r="AQ428" s="244" t="s">
        <v>184</v>
      </c>
      <c r="AR428" s="250" t="s">
        <v>6</v>
      </c>
      <c r="AS428" s="250" t="s">
        <v>6</v>
      </c>
      <c r="AT428" s="250" t="s">
        <v>184</v>
      </c>
      <c r="AU428" s="250" t="s">
        <v>184</v>
      </c>
      <c r="AV428" s="250" t="s">
        <v>1315</v>
      </c>
      <c r="AW428" s="250" t="s">
        <v>1923</v>
      </c>
      <c r="AX428" s="250" t="s">
        <v>118</v>
      </c>
      <c r="AY428" s="250" t="s">
        <v>6</v>
      </c>
      <c r="AZ428" s="250" t="s">
        <v>6</v>
      </c>
      <c r="BA428" s="250" t="s">
        <v>6</v>
      </c>
      <c r="BB428" s="250" t="s">
        <v>6</v>
      </c>
      <c r="BC428" s="250" t="s">
        <v>384</v>
      </c>
      <c r="BD428" s="250" t="s">
        <v>119</v>
      </c>
      <c r="BE428" s="250" t="s">
        <v>6</v>
      </c>
      <c r="BF428" s="250" t="s">
        <v>6</v>
      </c>
      <c r="BG428" s="250" t="s">
        <v>6</v>
      </c>
      <c r="BH428" s="250" t="s">
        <v>6</v>
      </c>
      <c r="BI428" s="250" t="s">
        <v>6</v>
      </c>
      <c r="BJ428" s="250" t="s">
        <v>6</v>
      </c>
      <c r="BK428" s="250" t="s">
        <v>6</v>
      </c>
      <c r="BL428" s="250" t="s">
        <v>6</v>
      </c>
      <c r="BM428" s="250" t="s">
        <v>40</v>
      </c>
      <c r="BN428" s="250" t="s">
        <v>119</v>
      </c>
      <c r="BO428" s="250" t="s">
        <v>13</v>
      </c>
      <c r="BP428" s="250" t="s">
        <v>13</v>
      </c>
      <c r="BQ428" s="250" t="s">
        <v>160</v>
      </c>
      <c r="BR428" s="250" t="s">
        <v>119</v>
      </c>
      <c r="BS428" s="250" t="s">
        <v>40</v>
      </c>
      <c r="BT428" s="250" t="s">
        <v>119</v>
      </c>
      <c r="BU428" s="262" t="s">
        <v>6</v>
      </c>
      <c r="BV428" s="250" t="s">
        <v>6</v>
      </c>
      <c r="BW428" s="250" t="s">
        <v>6</v>
      </c>
      <c r="BX428" s="250" t="s">
        <v>6</v>
      </c>
      <c r="BY428" s="250" t="s">
        <v>6</v>
      </c>
      <c r="BZ428" s="250" t="s">
        <v>6</v>
      </c>
      <c r="CA428" s="244" t="s">
        <v>184</v>
      </c>
      <c r="CB428" s="244" t="s">
        <v>763</v>
      </c>
      <c r="CC428" s="244" t="s">
        <v>764</v>
      </c>
      <c r="CD428" s="244" t="s">
        <v>118</v>
      </c>
    </row>
    <row r="429" spans="1:82" s="244" customFormat="1" ht="58" customHeight="1" x14ac:dyDescent="0.35">
      <c r="A429" s="259" t="s">
        <v>1931</v>
      </c>
      <c r="B429" s="259" t="s">
        <v>2880</v>
      </c>
      <c r="C429" s="259" t="s">
        <v>1567</v>
      </c>
      <c r="D429" s="259" t="s">
        <v>358</v>
      </c>
      <c r="E429" s="244" t="s">
        <v>304</v>
      </c>
      <c r="F429" s="244" t="s">
        <v>2674</v>
      </c>
      <c r="G429" s="244" t="s">
        <v>1757</v>
      </c>
      <c r="H429" s="244" t="s">
        <v>3353</v>
      </c>
      <c r="I429" s="244" t="str">
        <f>IF(H429="","",VLOOKUP(H429,'Cost Categories'!$A$1:$B$66,2,FALSE))</f>
        <v>Personnel</v>
      </c>
      <c r="J429" s="244" t="s">
        <v>1757</v>
      </c>
      <c r="K429" s="244" t="str">
        <f>IF(J429="","",VLOOKUP(J429,'Cost Categories'!$A$70:$B$85,2,FALSE))</f>
        <v>Personnel</v>
      </c>
      <c r="L429" s="244" t="s">
        <v>3324</v>
      </c>
      <c r="M429" s="244" t="str">
        <f>IF(L429="","",VLOOKUP(L429,'Cost Categories'!$A$112:$B$133,2,FALSE))</f>
        <v>Operational</v>
      </c>
      <c r="N429" s="244" t="s">
        <v>3368</v>
      </c>
      <c r="O429" s="245" t="s">
        <v>13</v>
      </c>
      <c r="P429" s="244" t="s">
        <v>3369</v>
      </c>
      <c r="Q429" s="253" t="s">
        <v>3372</v>
      </c>
      <c r="R429" s="253" t="s">
        <v>13</v>
      </c>
      <c r="S429" s="244" t="s">
        <v>111</v>
      </c>
      <c r="T429" s="244" t="s">
        <v>1921</v>
      </c>
      <c r="U429" s="244" t="s">
        <v>1087</v>
      </c>
      <c r="V429" s="244" t="s">
        <v>1309</v>
      </c>
      <c r="W429" s="244" t="s">
        <v>217</v>
      </c>
      <c r="X429" s="246">
        <v>9.64</v>
      </c>
      <c r="Y429" s="246" t="s">
        <v>6</v>
      </c>
      <c r="Z429" s="250" t="s">
        <v>6</v>
      </c>
      <c r="AA429" s="250" t="s">
        <v>6</v>
      </c>
      <c r="AB429" s="250" t="s">
        <v>6</v>
      </c>
      <c r="AC429" s="250" t="s">
        <v>6</v>
      </c>
      <c r="AD429" s="250" t="s">
        <v>6</v>
      </c>
      <c r="AE429" s="348">
        <v>4</v>
      </c>
      <c r="AF429" s="348" t="s">
        <v>1922</v>
      </c>
      <c r="AG429" s="244" t="s">
        <v>6</v>
      </c>
      <c r="AI429" s="246" t="s">
        <v>6</v>
      </c>
      <c r="AJ429" s="247" t="s">
        <v>6</v>
      </c>
      <c r="AK429" s="244" t="s">
        <v>6</v>
      </c>
      <c r="AL429" s="244" t="s">
        <v>6</v>
      </c>
      <c r="AM429" s="266" t="s">
        <v>6</v>
      </c>
      <c r="AN429" s="262">
        <v>48265</v>
      </c>
      <c r="AO429" s="262">
        <v>24</v>
      </c>
      <c r="AP429" s="244" t="s">
        <v>1737</v>
      </c>
      <c r="AQ429" s="244" t="s">
        <v>184</v>
      </c>
      <c r="AR429" s="250" t="s">
        <v>6</v>
      </c>
      <c r="AS429" s="250" t="s">
        <v>6</v>
      </c>
      <c r="AT429" s="250" t="s">
        <v>184</v>
      </c>
      <c r="AU429" s="250" t="s">
        <v>184</v>
      </c>
      <c r="AV429" s="250" t="s">
        <v>1315</v>
      </c>
      <c r="AW429" s="250" t="s">
        <v>1923</v>
      </c>
      <c r="AX429" s="250" t="s">
        <v>118</v>
      </c>
      <c r="AY429" s="250" t="s">
        <v>6</v>
      </c>
      <c r="AZ429" s="250" t="s">
        <v>6</v>
      </c>
      <c r="BA429" s="250" t="s">
        <v>6</v>
      </c>
      <c r="BB429" s="250" t="s">
        <v>6</v>
      </c>
      <c r="BC429" s="250" t="s">
        <v>384</v>
      </c>
      <c r="BD429" s="250" t="s">
        <v>119</v>
      </c>
      <c r="BE429" s="250" t="s">
        <v>6</v>
      </c>
      <c r="BF429" s="250" t="s">
        <v>6</v>
      </c>
      <c r="BG429" s="250" t="s">
        <v>6</v>
      </c>
      <c r="BH429" s="250" t="s">
        <v>6</v>
      </c>
      <c r="BI429" s="250" t="s">
        <v>6</v>
      </c>
      <c r="BJ429" s="250" t="s">
        <v>6</v>
      </c>
      <c r="BK429" s="250" t="s">
        <v>6</v>
      </c>
      <c r="BL429" s="250" t="s">
        <v>6</v>
      </c>
      <c r="BM429" s="250" t="s">
        <v>40</v>
      </c>
      <c r="BN429" s="250" t="s">
        <v>119</v>
      </c>
      <c r="BO429" s="250" t="s">
        <v>13</v>
      </c>
      <c r="BP429" s="250" t="s">
        <v>13</v>
      </c>
      <c r="BQ429" s="250" t="s">
        <v>160</v>
      </c>
      <c r="BR429" s="250" t="s">
        <v>119</v>
      </c>
      <c r="BS429" s="250" t="s">
        <v>40</v>
      </c>
      <c r="BT429" s="250" t="s">
        <v>119</v>
      </c>
      <c r="BU429" s="262" t="s">
        <v>6</v>
      </c>
      <c r="BV429" s="250" t="s">
        <v>6</v>
      </c>
      <c r="BW429" s="250" t="s">
        <v>6</v>
      </c>
      <c r="BX429" s="250" t="s">
        <v>6</v>
      </c>
      <c r="BY429" s="250" t="s">
        <v>6</v>
      </c>
      <c r="BZ429" s="250" t="s">
        <v>6</v>
      </c>
      <c r="CA429" s="244" t="s">
        <v>184</v>
      </c>
      <c r="CB429" s="244" t="s">
        <v>763</v>
      </c>
      <c r="CC429" s="244" t="s">
        <v>764</v>
      </c>
      <c r="CD429" s="244" t="s">
        <v>118</v>
      </c>
    </row>
    <row r="430" spans="1:82" s="244" customFormat="1" ht="58" customHeight="1" x14ac:dyDescent="0.35">
      <c r="A430" s="259" t="s">
        <v>1931</v>
      </c>
      <c r="B430" s="259" t="s">
        <v>2880</v>
      </c>
      <c r="C430" s="259" t="s">
        <v>1571</v>
      </c>
      <c r="D430" s="259" t="s">
        <v>358</v>
      </c>
      <c r="E430" s="244" t="s">
        <v>304</v>
      </c>
      <c r="F430" s="244" t="s">
        <v>2674</v>
      </c>
      <c r="G430" s="244" t="s">
        <v>1927</v>
      </c>
      <c r="H430" s="244" t="s">
        <v>7</v>
      </c>
      <c r="I430" s="244" t="str">
        <f>IF(H430="","",VLOOKUP(H430,'Cost Categories'!$A$1:$B$66,2,FALSE))</f>
        <v>Recurring services</v>
      </c>
      <c r="J430" s="244" t="s">
        <v>3297</v>
      </c>
      <c r="K430" s="244" t="str">
        <f>IF(J430="","",VLOOKUP(J430,'Cost Categories'!$A$70:$B$85,2,FALSE))</f>
        <v>Mixed</v>
      </c>
      <c r="L430" s="244" t="s">
        <v>3322</v>
      </c>
      <c r="M430" s="244" t="str">
        <f>IF(L430="","",VLOOKUP(L430,'Cost Categories'!$A$112:$B$133,2,FALSE))</f>
        <v>Operational</v>
      </c>
      <c r="N430" s="244" t="s">
        <v>3422</v>
      </c>
      <c r="O430" s="245" t="s">
        <v>13</v>
      </c>
      <c r="P430" s="244" t="s">
        <v>3370</v>
      </c>
      <c r="Q430" s="253" t="s">
        <v>3372</v>
      </c>
      <c r="R430" s="253" t="s">
        <v>13</v>
      </c>
      <c r="S430" s="244" t="s">
        <v>111</v>
      </c>
      <c r="T430" s="244" t="s">
        <v>1921</v>
      </c>
      <c r="U430" s="244" t="s">
        <v>1087</v>
      </c>
      <c r="V430" s="244" t="s">
        <v>1309</v>
      </c>
      <c r="W430" s="244" t="s">
        <v>217</v>
      </c>
      <c r="X430" s="246">
        <v>10.72</v>
      </c>
      <c r="Y430" s="246" t="s">
        <v>6</v>
      </c>
      <c r="Z430" s="250" t="s">
        <v>6</v>
      </c>
      <c r="AA430" s="250" t="s">
        <v>6</v>
      </c>
      <c r="AB430" s="250" t="s">
        <v>6</v>
      </c>
      <c r="AC430" s="250" t="s">
        <v>6</v>
      </c>
      <c r="AD430" s="250" t="s">
        <v>6</v>
      </c>
      <c r="AE430" s="348">
        <v>4</v>
      </c>
      <c r="AF430" s="348" t="s">
        <v>1922</v>
      </c>
      <c r="AG430" s="244" t="s">
        <v>6</v>
      </c>
      <c r="AI430" s="246" t="s">
        <v>6</v>
      </c>
      <c r="AJ430" s="247" t="s">
        <v>6</v>
      </c>
      <c r="AK430" s="244" t="s">
        <v>6</v>
      </c>
      <c r="AL430" s="244" t="s">
        <v>6</v>
      </c>
      <c r="AM430" s="266" t="s">
        <v>6</v>
      </c>
      <c r="AN430" s="262">
        <v>48265</v>
      </c>
      <c r="AO430" s="262">
        <v>24</v>
      </c>
      <c r="AP430" s="244" t="s">
        <v>1737</v>
      </c>
      <c r="AQ430" s="244" t="s">
        <v>184</v>
      </c>
      <c r="AR430" s="250" t="s">
        <v>6</v>
      </c>
      <c r="AS430" s="250" t="s">
        <v>6</v>
      </c>
      <c r="AT430" s="250" t="s">
        <v>184</v>
      </c>
      <c r="AU430" s="250" t="s">
        <v>184</v>
      </c>
      <c r="AV430" s="250" t="s">
        <v>1315</v>
      </c>
      <c r="AW430" s="250" t="s">
        <v>1923</v>
      </c>
      <c r="AX430" s="250" t="s">
        <v>118</v>
      </c>
      <c r="AY430" s="250" t="s">
        <v>6</v>
      </c>
      <c r="AZ430" s="250" t="s">
        <v>6</v>
      </c>
      <c r="BA430" s="250" t="s">
        <v>6</v>
      </c>
      <c r="BB430" s="250" t="s">
        <v>6</v>
      </c>
      <c r="BC430" s="250" t="s">
        <v>384</v>
      </c>
      <c r="BD430" s="250" t="s">
        <v>119</v>
      </c>
      <c r="BE430" s="250" t="s">
        <v>6</v>
      </c>
      <c r="BF430" s="250" t="s">
        <v>6</v>
      </c>
      <c r="BG430" s="250" t="s">
        <v>6</v>
      </c>
      <c r="BH430" s="250" t="s">
        <v>6</v>
      </c>
      <c r="BI430" s="250" t="s">
        <v>6</v>
      </c>
      <c r="BJ430" s="250" t="s">
        <v>6</v>
      </c>
      <c r="BK430" s="250" t="s">
        <v>6</v>
      </c>
      <c r="BL430" s="250" t="s">
        <v>6</v>
      </c>
      <c r="BM430" s="250" t="s">
        <v>40</v>
      </c>
      <c r="BN430" s="250" t="s">
        <v>119</v>
      </c>
      <c r="BO430" s="250" t="s">
        <v>13</v>
      </c>
      <c r="BP430" s="250" t="s">
        <v>13</v>
      </c>
      <c r="BQ430" s="250" t="s">
        <v>160</v>
      </c>
      <c r="BR430" s="250" t="s">
        <v>119</v>
      </c>
      <c r="BS430" s="250" t="s">
        <v>40</v>
      </c>
      <c r="BT430" s="250" t="s">
        <v>119</v>
      </c>
      <c r="BU430" s="262" t="s">
        <v>6</v>
      </c>
      <c r="BV430" s="250" t="s">
        <v>6</v>
      </c>
      <c r="BW430" s="250" t="s">
        <v>6</v>
      </c>
      <c r="BX430" s="250" t="s">
        <v>6</v>
      </c>
      <c r="BY430" s="250" t="s">
        <v>6</v>
      </c>
      <c r="BZ430" s="250" t="s">
        <v>6</v>
      </c>
      <c r="CA430" s="244" t="s">
        <v>184</v>
      </c>
      <c r="CB430" s="244" t="s">
        <v>763</v>
      </c>
      <c r="CC430" s="244" t="s">
        <v>764</v>
      </c>
      <c r="CD430" s="244" t="s">
        <v>118</v>
      </c>
    </row>
    <row r="431" spans="1:82" s="244" customFormat="1" ht="58" customHeight="1" x14ac:dyDescent="0.35">
      <c r="A431" s="259" t="s">
        <v>1931</v>
      </c>
      <c r="B431" s="259" t="s">
        <v>2880</v>
      </c>
      <c r="C431" s="259" t="s">
        <v>1562</v>
      </c>
      <c r="D431" s="259" t="s">
        <v>1579</v>
      </c>
      <c r="E431" s="244" t="s">
        <v>304</v>
      </c>
      <c r="F431" s="244" t="s">
        <v>2674</v>
      </c>
      <c r="G431" s="244" t="s">
        <v>361</v>
      </c>
      <c r="H431" s="244" t="s">
        <v>1578</v>
      </c>
      <c r="I431" s="244" t="str">
        <f>IF(H431="","",VLOOKUP(H431,'Cost Categories'!$A$1:$B$66,2,FALSE))</f>
        <v>Total</v>
      </c>
      <c r="J431" s="244" t="s">
        <v>3297</v>
      </c>
      <c r="K431" s="244" t="str">
        <f>IF(J431="","",VLOOKUP(J431,'Cost Categories'!$A$70:$B$85,2,FALSE))</f>
        <v>Mixed</v>
      </c>
      <c r="L431" s="244" t="s">
        <v>3297</v>
      </c>
      <c r="M431" s="244" t="str">
        <f>IF(L431="","",VLOOKUP(L431,'Cost Categories'!$A$112:$B$133,2,FALSE))</f>
        <v>Mixed</v>
      </c>
      <c r="N431" s="244" t="s">
        <v>22</v>
      </c>
      <c r="O431" s="245" t="s">
        <v>13</v>
      </c>
      <c r="P431" s="244" t="s">
        <v>3416</v>
      </c>
      <c r="Q431" s="253" t="s">
        <v>3372</v>
      </c>
      <c r="R431" s="253" t="s">
        <v>13</v>
      </c>
      <c r="S431" s="244" t="s">
        <v>111</v>
      </c>
      <c r="T431" s="244" t="s">
        <v>1921</v>
      </c>
      <c r="U431" s="244" t="s">
        <v>1087</v>
      </c>
      <c r="V431" s="244" t="s">
        <v>1309</v>
      </c>
      <c r="W431" s="244" t="s">
        <v>217</v>
      </c>
      <c r="X431" s="246">
        <v>44.54</v>
      </c>
      <c r="Y431" s="246" t="s">
        <v>6</v>
      </c>
      <c r="Z431" s="250" t="s">
        <v>6</v>
      </c>
      <c r="AA431" s="250" t="s">
        <v>6</v>
      </c>
      <c r="AB431" s="250" t="s">
        <v>6</v>
      </c>
      <c r="AC431" s="250" t="s">
        <v>6</v>
      </c>
      <c r="AD431" s="250" t="s">
        <v>6</v>
      </c>
      <c r="AE431" s="348">
        <v>4</v>
      </c>
      <c r="AF431" s="348" t="s">
        <v>1922</v>
      </c>
      <c r="AG431" s="244" t="s">
        <v>6</v>
      </c>
      <c r="AI431" s="246" t="s">
        <v>6</v>
      </c>
      <c r="AJ431" s="247" t="s">
        <v>6</v>
      </c>
      <c r="AK431" s="244" t="s">
        <v>6</v>
      </c>
      <c r="AL431" s="244" t="s">
        <v>6</v>
      </c>
      <c r="AM431" s="266" t="s">
        <v>6</v>
      </c>
      <c r="AN431" s="262">
        <v>48265</v>
      </c>
      <c r="AO431" s="262">
        <v>24</v>
      </c>
      <c r="AP431" s="244" t="s">
        <v>1737</v>
      </c>
      <c r="AQ431" s="244" t="s">
        <v>184</v>
      </c>
      <c r="AR431" s="250" t="s">
        <v>6</v>
      </c>
      <c r="AS431" s="250" t="s">
        <v>6</v>
      </c>
      <c r="AT431" s="250" t="s">
        <v>184</v>
      </c>
      <c r="AU431" s="250" t="s">
        <v>184</v>
      </c>
      <c r="AV431" s="250" t="s">
        <v>1315</v>
      </c>
      <c r="AW431" s="250" t="s">
        <v>1923</v>
      </c>
      <c r="AX431" s="250" t="s">
        <v>118</v>
      </c>
      <c r="AY431" s="250" t="s">
        <v>6</v>
      </c>
      <c r="AZ431" s="250" t="s">
        <v>6</v>
      </c>
      <c r="BA431" s="250" t="s">
        <v>6</v>
      </c>
      <c r="BB431" s="250" t="s">
        <v>6</v>
      </c>
      <c r="BC431" s="250" t="s">
        <v>384</v>
      </c>
      <c r="BD431" s="250" t="s">
        <v>119</v>
      </c>
      <c r="BE431" s="250" t="s">
        <v>6</v>
      </c>
      <c r="BF431" s="250" t="s">
        <v>6</v>
      </c>
      <c r="BG431" s="250" t="s">
        <v>6</v>
      </c>
      <c r="BH431" s="250" t="s">
        <v>6</v>
      </c>
      <c r="BI431" s="250" t="s">
        <v>6</v>
      </c>
      <c r="BJ431" s="250" t="s">
        <v>6</v>
      </c>
      <c r="BK431" s="250" t="s">
        <v>6</v>
      </c>
      <c r="BL431" s="250" t="s">
        <v>6</v>
      </c>
      <c r="BM431" s="250" t="s">
        <v>40</v>
      </c>
      <c r="BN431" s="250" t="s">
        <v>119</v>
      </c>
      <c r="BO431" s="250" t="s">
        <v>13</v>
      </c>
      <c r="BP431" s="250" t="s">
        <v>13</v>
      </c>
      <c r="BQ431" s="250" t="s">
        <v>160</v>
      </c>
      <c r="BR431" s="250" t="s">
        <v>119</v>
      </c>
      <c r="BS431" s="250" t="s">
        <v>40</v>
      </c>
      <c r="BT431" s="250" t="s">
        <v>119</v>
      </c>
      <c r="BU431" s="262" t="s">
        <v>6</v>
      </c>
      <c r="BV431" s="250" t="s">
        <v>6</v>
      </c>
      <c r="BW431" s="250" t="s">
        <v>6</v>
      </c>
      <c r="BX431" s="250" t="s">
        <v>6</v>
      </c>
      <c r="BY431" s="250" t="s">
        <v>6</v>
      </c>
      <c r="BZ431" s="250" t="s">
        <v>6</v>
      </c>
      <c r="CA431" s="244" t="s">
        <v>184</v>
      </c>
      <c r="CB431" s="244" t="s">
        <v>763</v>
      </c>
      <c r="CC431" s="244" t="s">
        <v>764</v>
      </c>
      <c r="CD431" s="244" t="s">
        <v>118</v>
      </c>
    </row>
    <row r="432" spans="1:82" s="244" customFormat="1" ht="58" customHeight="1" x14ac:dyDescent="0.35">
      <c r="A432" s="259" t="s">
        <v>1932</v>
      </c>
      <c r="B432" s="259" t="s">
        <v>2880</v>
      </c>
      <c r="C432" s="259" t="s">
        <v>1538</v>
      </c>
      <c r="D432" s="259" t="s">
        <v>1573</v>
      </c>
      <c r="E432" s="244" t="s">
        <v>304</v>
      </c>
      <c r="F432" s="244" t="s">
        <v>2674</v>
      </c>
      <c r="G432" s="244" t="s">
        <v>1743</v>
      </c>
      <c r="H432" s="244" t="s">
        <v>1623</v>
      </c>
      <c r="I432" s="244" t="str">
        <f>IF(H432="","",VLOOKUP(H432,'Cost Categories'!$A$1:$B$66,2,FALSE))</f>
        <v>Recurring goods</v>
      </c>
      <c r="J432" s="244" t="s">
        <v>3288</v>
      </c>
      <c r="K432" s="244" t="str">
        <f>IF(J432="","",VLOOKUP(J432,'Cost Categories'!$A$70:$B$85,2,FALSE))</f>
        <v>Recurrent - other</v>
      </c>
      <c r="L432" s="244" t="s">
        <v>3307</v>
      </c>
      <c r="M432" s="244" t="str">
        <f>IF(L432="","",VLOOKUP(L432,'Cost Categories'!$A$112:$B$133,2,FALSE))</f>
        <v>Primary service delivery</v>
      </c>
      <c r="N432" s="244" t="s">
        <v>3368</v>
      </c>
      <c r="O432" s="245" t="s">
        <v>1245</v>
      </c>
      <c r="P432" s="244" t="s">
        <v>3371</v>
      </c>
      <c r="Q432" s="253" t="s">
        <v>3372</v>
      </c>
      <c r="R432" s="253" t="s">
        <v>13</v>
      </c>
      <c r="S432" s="244" t="s">
        <v>111</v>
      </c>
      <c r="T432" s="244" t="s">
        <v>1921</v>
      </c>
      <c r="U432" s="244" t="s">
        <v>1087</v>
      </c>
      <c r="V432" s="244" t="s">
        <v>1309</v>
      </c>
      <c r="W432" s="244" t="s">
        <v>217</v>
      </c>
      <c r="X432" s="246">
        <v>5.34</v>
      </c>
      <c r="Y432" s="246" t="s">
        <v>6</v>
      </c>
      <c r="Z432" s="250" t="s">
        <v>6</v>
      </c>
      <c r="AA432" s="250" t="s">
        <v>6</v>
      </c>
      <c r="AB432" s="250" t="s">
        <v>6</v>
      </c>
      <c r="AC432" s="250" t="s">
        <v>6</v>
      </c>
      <c r="AD432" s="250" t="s">
        <v>6</v>
      </c>
      <c r="AE432" s="348">
        <v>4</v>
      </c>
      <c r="AF432" s="348" t="s">
        <v>1922</v>
      </c>
      <c r="AG432" s="244" t="s">
        <v>6</v>
      </c>
      <c r="AI432" s="246" t="s">
        <v>6</v>
      </c>
      <c r="AJ432" s="247" t="s">
        <v>6</v>
      </c>
      <c r="AK432" s="244" t="s">
        <v>6</v>
      </c>
      <c r="AL432" s="244" t="s">
        <v>6</v>
      </c>
      <c r="AM432" s="266" t="s">
        <v>6</v>
      </c>
      <c r="AN432" s="262">
        <v>48265</v>
      </c>
      <c r="AO432" s="262">
        <v>24</v>
      </c>
      <c r="AP432" s="244" t="s">
        <v>1737</v>
      </c>
      <c r="AQ432" s="244" t="s">
        <v>184</v>
      </c>
      <c r="AR432" s="250" t="s">
        <v>6</v>
      </c>
      <c r="AS432" s="250" t="s">
        <v>6</v>
      </c>
      <c r="AT432" s="250" t="s">
        <v>184</v>
      </c>
      <c r="AU432" s="250" t="s">
        <v>184</v>
      </c>
      <c r="AV432" s="250" t="s">
        <v>1315</v>
      </c>
      <c r="AW432" s="250" t="s">
        <v>1923</v>
      </c>
      <c r="AX432" s="250" t="s">
        <v>118</v>
      </c>
      <c r="AY432" s="250" t="s">
        <v>6</v>
      </c>
      <c r="AZ432" s="250" t="s">
        <v>6</v>
      </c>
      <c r="BA432" s="250" t="s">
        <v>6</v>
      </c>
      <c r="BB432" s="250" t="s">
        <v>6</v>
      </c>
      <c r="BC432" s="250" t="s">
        <v>384</v>
      </c>
      <c r="BD432" s="250" t="s">
        <v>119</v>
      </c>
      <c r="BE432" s="250" t="s">
        <v>6</v>
      </c>
      <c r="BF432" s="250" t="s">
        <v>6</v>
      </c>
      <c r="BG432" s="250" t="s">
        <v>6</v>
      </c>
      <c r="BH432" s="250" t="s">
        <v>6</v>
      </c>
      <c r="BI432" s="250" t="s">
        <v>6</v>
      </c>
      <c r="BJ432" s="250" t="s">
        <v>6</v>
      </c>
      <c r="BK432" s="250" t="s">
        <v>6</v>
      </c>
      <c r="BL432" s="250" t="s">
        <v>6</v>
      </c>
      <c r="BM432" s="250" t="s">
        <v>40</v>
      </c>
      <c r="BN432" s="250" t="s">
        <v>119</v>
      </c>
      <c r="BO432" s="250" t="s">
        <v>13</v>
      </c>
      <c r="BP432" s="250" t="s">
        <v>13</v>
      </c>
      <c r="BQ432" s="250" t="s">
        <v>160</v>
      </c>
      <c r="BR432" s="250" t="s">
        <v>119</v>
      </c>
      <c r="BS432" s="250" t="s">
        <v>40</v>
      </c>
      <c r="BT432" s="250" t="s">
        <v>119</v>
      </c>
      <c r="BU432" s="262" t="s">
        <v>6</v>
      </c>
      <c r="BV432" s="250" t="s">
        <v>6</v>
      </c>
      <c r="BW432" s="250" t="s">
        <v>6</v>
      </c>
      <c r="BX432" s="250" t="s">
        <v>6</v>
      </c>
      <c r="BY432" s="250" t="s">
        <v>6</v>
      </c>
      <c r="BZ432" s="250" t="s">
        <v>6</v>
      </c>
      <c r="CA432" s="244" t="s">
        <v>184</v>
      </c>
      <c r="CB432" s="244" t="s">
        <v>763</v>
      </c>
      <c r="CC432" s="244" t="s">
        <v>764</v>
      </c>
      <c r="CD432" s="244" t="s">
        <v>118</v>
      </c>
    </row>
    <row r="433" spans="1:82" s="244" customFormat="1" ht="58" customHeight="1" x14ac:dyDescent="0.35">
      <c r="A433" s="259" t="s">
        <v>1932</v>
      </c>
      <c r="B433" s="259" t="s">
        <v>2880</v>
      </c>
      <c r="C433" s="259" t="s">
        <v>1548</v>
      </c>
      <c r="D433" s="259" t="s">
        <v>1573</v>
      </c>
      <c r="E433" s="244" t="s">
        <v>304</v>
      </c>
      <c r="F433" s="244" t="s">
        <v>2674</v>
      </c>
      <c r="G433" s="244" t="s">
        <v>1317</v>
      </c>
      <c r="H433" s="244" t="s">
        <v>1317</v>
      </c>
      <c r="I433" s="244" t="str">
        <f>IF(H433="","",VLOOKUP(H433,'Cost Categories'!$A$1:$B$66,2,FALSE))</f>
        <v>Capital</v>
      </c>
      <c r="J433" s="244" t="s">
        <v>3276</v>
      </c>
      <c r="K433" s="244" t="str">
        <f>IF(J433="","",VLOOKUP(J433,'Cost Categories'!$A$70:$B$85,2,FALSE))</f>
        <v>Capital</v>
      </c>
      <c r="L433" s="244" t="s">
        <v>3307</v>
      </c>
      <c r="M433" s="244" t="str">
        <f>IF(L433="","",VLOOKUP(L433,'Cost Categories'!$A$112:$B$133,2,FALSE))</f>
        <v>Primary service delivery</v>
      </c>
      <c r="N433" s="244" t="s">
        <v>3368</v>
      </c>
      <c r="O433" s="245" t="s">
        <v>1245</v>
      </c>
      <c r="P433" s="244" t="s">
        <v>3369</v>
      </c>
      <c r="Q433" s="253" t="s">
        <v>3372</v>
      </c>
      <c r="R433" s="253" t="s">
        <v>13</v>
      </c>
      <c r="S433" s="244" t="s">
        <v>111</v>
      </c>
      <c r="T433" s="244" t="s">
        <v>1921</v>
      </c>
      <c r="U433" s="244" t="s">
        <v>1087</v>
      </c>
      <c r="V433" s="244" t="s">
        <v>1309</v>
      </c>
      <c r="W433" s="244" t="s">
        <v>217</v>
      </c>
      <c r="X433" s="246">
        <v>5.48</v>
      </c>
      <c r="Y433" s="246" t="s">
        <v>6</v>
      </c>
      <c r="Z433" s="250" t="s">
        <v>6</v>
      </c>
      <c r="AA433" s="250" t="s">
        <v>6</v>
      </c>
      <c r="AB433" s="250" t="s">
        <v>6</v>
      </c>
      <c r="AC433" s="250" t="s">
        <v>6</v>
      </c>
      <c r="AD433" s="250" t="s">
        <v>6</v>
      </c>
      <c r="AE433" s="348">
        <v>4</v>
      </c>
      <c r="AF433" s="348" t="s">
        <v>1922</v>
      </c>
      <c r="AG433" s="244" t="s">
        <v>6</v>
      </c>
      <c r="AI433" s="246" t="s">
        <v>6</v>
      </c>
      <c r="AJ433" s="247" t="s">
        <v>6</v>
      </c>
      <c r="AK433" s="244" t="s">
        <v>6</v>
      </c>
      <c r="AL433" s="244" t="s">
        <v>6</v>
      </c>
      <c r="AM433" s="266" t="s">
        <v>6</v>
      </c>
      <c r="AN433" s="262">
        <v>48265</v>
      </c>
      <c r="AO433" s="262">
        <v>24</v>
      </c>
      <c r="AP433" s="244" t="s">
        <v>1737</v>
      </c>
      <c r="AQ433" s="244" t="s">
        <v>184</v>
      </c>
      <c r="AR433" s="250" t="s">
        <v>6</v>
      </c>
      <c r="AS433" s="250" t="s">
        <v>6</v>
      </c>
      <c r="AT433" s="250" t="s">
        <v>184</v>
      </c>
      <c r="AU433" s="250" t="s">
        <v>184</v>
      </c>
      <c r="AV433" s="250" t="s">
        <v>1315</v>
      </c>
      <c r="AW433" s="250" t="s">
        <v>1923</v>
      </c>
      <c r="AX433" s="250" t="s">
        <v>118</v>
      </c>
      <c r="AY433" s="250" t="s">
        <v>6</v>
      </c>
      <c r="AZ433" s="250" t="s">
        <v>6</v>
      </c>
      <c r="BA433" s="250" t="s">
        <v>6</v>
      </c>
      <c r="BB433" s="250" t="s">
        <v>6</v>
      </c>
      <c r="BC433" s="250" t="s">
        <v>384</v>
      </c>
      <c r="BD433" s="250" t="s">
        <v>119</v>
      </c>
      <c r="BE433" s="250" t="s">
        <v>6</v>
      </c>
      <c r="BF433" s="250" t="s">
        <v>6</v>
      </c>
      <c r="BG433" s="250" t="s">
        <v>6</v>
      </c>
      <c r="BH433" s="250" t="s">
        <v>6</v>
      </c>
      <c r="BI433" s="250" t="s">
        <v>6</v>
      </c>
      <c r="BJ433" s="250" t="s">
        <v>6</v>
      </c>
      <c r="BK433" s="250" t="s">
        <v>6</v>
      </c>
      <c r="BL433" s="250" t="s">
        <v>6</v>
      </c>
      <c r="BM433" s="250" t="s">
        <v>40</v>
      </c>
      <c r="BN433" s="250" t="s">
        <v>119</v>
      </c>
      <c r="BO433" s="250" t="s">
        <v>13</v>
      </c>
      <c r="BP433" s="250" t="s">
        <v>13</v>
      </c>
      <c r="BQ433" s="250" t="s">
        <v>160</v>
      </c>
      <c r="BR433" s="250" t="s">
        <v>119</v>
      </c>
      <c r="BS433" s="250" t="s">
        <v>40</v>
      </c>
      <c r="BT433" s="250" t="s">
        <v>119</v>
      </c>
      <c r="BU433" s="262" t="s">
        <v>6</v>
      </c>
      <c r="BV433" s="250" t="s">
        <v>6</v>
      </c>
      <c r="BW433" s="250" t="s">
        <v>6</v>
      </c>
      <c r="BX433" s="250" t="s">
        <v>6</v>
      </c>
      <c r="BY433" s="250" t="s">
        <v>6</v>
      </c>
      <c r="BZ433" s="250" t="s">
        <v>6</v>
      </c>
      <c r="CA433" s="244" t="s">
        <v>184</v>
      </c>
      <c r="CB433" s="244" t="s">
        <v>763</v>
      </c>
      <c r="CC433" s="244" t="s">
        <v>764</v>
      </c>
      <c r="CD433" s="244" t="s">
        <v>118</v>
      </c>
    </row>
    <row r="434" spans="1:82" s="244" customFormat="1" ht="58" customHeight="1" x14ac:dyDescent="0.35">
      <c r="A434" s="259" t="s">
        <v>1932</v>
      </c>
      <c r="B434" s="259" t="s">
        <v>2880</v>
      </c>
      <c r="C434" s="259" t="s">
        <v>356</v>
      </c>
      <c r="D434" s="259" t="s">
        <v>1573</v>
      </c>
      <c r="E434" s="244" t="s">
        <v>304</v>
      </c>
      <c r="F434" s="244" t="s">
        <v>2674</v>
      </c>
      <c r="G434" s="244" t="s">
        <v>1924</v>
      </c>
      <c r="H434" s="244" t="s">
        <v>3271</v>
      </c>
      <c r="I434" s="244" t="str">
        <f>IF(H434="","",VLOOKUP(H434,'Cost Categories'!$A$1:$B$66,2,FALSE))</f>
        <v>Personnel</v>
      </c>
      <c r="J434" s="244" t="s">
        <v>3271</v>
      </c>
      <c r="K434" s="244" t="str">
        <f>IF(J434="","",VLOOKUP(J434,'Cost Categories'!$A$70:$B$85,2,FALSE))</f>
        <v>Personnel</v>
      </c>
      <c r="L434" s="244" t="s">
        <v>3307</v>
      </c>
      <c r="M434" s="244" t="str">
        <f>IF(L434="","",VLOOKUP(L434,'Cost Categories'!$A$112:$B$133,2,FALSE))</f>
        <v>Primary service delivery</v>
      </c>
      <c r="N434" s="244" t="s">
        <v>3368</v>
      </c>
      <c r="O434" s="245" t="s">
        <v>13</v>
      </c>
      <c r="P434" s="244" t="s">
        <v>3369</v>
      </c>
      <c r="Q434" s="253" t="s">
        <v>3372</v>
      </c>
      <c r="R434" s="253" t="s">
        <v>13</v>
      </c>
      <c r="S434" s="244" t="s">
        <v>517</v>
      </c>
      <c r="T434" s="244" t="s">
        <v>1921</v>
      </c>
      <c r="U434" s="244" t="s">
        <v>1087</v>
      </c>
      <c r="V434" s="244" t="s">
        <v>1309</v>
      </c>
      <c r="W434" s="244" t="s">
        <v>217</v>
      </c>
      <c r="X434" s="246">
        <v>6.8</v>
      </c>
      <c r="Y434" s="246" t="s">
        <v>6</v>
      </c>
      <c r="Z434" s="250" t="s">
        <v>6</v>
      </c>
      <c r="AA434" s="250" t="s">
        <v>6</v>
      </c>
      <c r="AB434" s="250" t="s">
        <v>6</v>
      </c>
      <c r="AC434" s="250" t="s">
        <v>6</v>
      </c>
      <c r="AD434" s="250" t="s">
        <v>6</v>
      </c>
      <c r="AE434" s="348">
        <v>4</v>
      </c>
      <c r="AF434" s="348" t="s">
        <v>1922</v>
      </c>
      <c r="AG434" s="244" t="s">
        <v>6</v>
      </c>
      <c r="AI434" s="246" t="s">
        <v>6</v>
      </c>
      <c r="AJ434" s="247" t="s">
        <v>6</v>
      </c>
      <c r="AK434" s="244" t="s">
        <v>6</v>
      </c>
      <c r="AL434" s="244" t="s">
        <v>6</v>
      </c>
      <c r="AM434" s="266" t="s">
        <v>6</v>
      </c>
      <c r="AN434" s="262">
        <v>48265</v>
      </c>
      <c r="AO434" s="262">
        <v>24</v>
      </c>
      <c r="AP434" s="244" t="s">
        <v>1737</v>
      </c>
      <c r="AQ434" s="244" t="s">
        <v>184</v>
      </c>
      <c r="AR434" s="250" t="s">
        <v>6</v>
      </c>
      <c r="AS434" s="250" t="s">
        <v>6</v>
      </c>
      <c r="AT434" s="250" t="s">
        <v>184</v>
      </c>
      <c r="AU434" s="250" t="s">
        <v>184</v>
      </c>
      <c r="AV434" s="250" t="s">
        <v>1315</v>
      </c>
      <c r="AW434" s="250" t="s">
        <v>1923</v>
      </c>
      <c r="AX434" s="250" t="s">
        <v>118</v>
      </c>
      <c r="AY434" s="250" t="s">
        <v>6</v>
      </c>
      <c r="AZ434" s="250" t="s">
        <v>6</v>
      </c>
      <c r="BA434" s="250" t="s">
        <v>6</v>
      </c>
      <c r="BB434" s="250" t="s">
        <v>6</v>
      </c>
      <c r="BC434" s="250" t="s">
        <v>384</v>
      </c>
      <c r="BD434" s="250" t="s">
        <v>119</v>
      </c>
      <c r="BE434" s="250" t="s">
        <v>6</v>
      </c>
      <c r="BF434" s="250" t="s">
        <v>6</v>
      </c>
      <c r="BG434" s="250" t="s">
        <v>6</v>
      </c>
      <c r="BH434" s="250" t="s">
        <v>6</v>
      </c>
      <c r="BI434" s="250" t="s">
        <v>6</v>
      </c>
      <c r="BJ434" s="250" t="s">
        <v>6</v>
      </c>
      <c r="BK434" s="250" t="s">
        <v>6</v>
      </c>
      <c r="BL434" s="250" t="s">
        <v>6</v>
      </c>
      <c r="BM434" s="250" t="s">
        <v>40</v>
      </c>
      <c r="BN434" s="250" t="s">
        <v>119</v>
      </c>
      <c r="BO434" s="250" t="s">
        <v>13</v>
      </c>
      <c r="BP434" s="250" t="s">
        <v>13</v>
      </c>
      <c r="BQ434" s="250" t="s">
        <v>160</v>
      </c>
      <c r="BR434" s="250" t="s">
        <v>119</v>
      </c>
      <c r="BS434" s="250" t="s">
        <v>40</v>
      </c>
      <c r="BT434" s="250" t="s">
        <v>119</v>
      </c>
      <c r="BU434" s="262" t="s">
        <v>6</v>
      </c>
      <c r="BV434" s="250" t="s">
        <v>6</v>
      </c>
      <c r="BW434" s="250" t="s">
        <v>6</v>
      </c>
      <c r="BX434" s="250" t="s">
        <v>6</v>
      </c>
      <c r="BY434" s="250" t="s">
        <v>6</v>
      </c>
      <c r="BZ434" s="250" t="s">
        <v>6</v>
      </c>
      <c r="CA434" s="244" t="s">
        <v>184</v>
      </c>
      <c r="CB434" s="244" t="s">
        <v>763</v>
      </c>
      <c r="CC434" s="244" t="s">
        <v>764</v>
      </c>
      <c r="CD434" s="244" t="s">
        <v>118</v>
      </c>
    </row>
    <row r="435" spans="1:82" s="244" customFormat="1" ht="58" customHeight="1" x14ac:dyDescent="0.35">
      <c r="A435" s="259" t="s">
        <v>1932</v>
      </c>
      <c r="B435" s="259" t="s">
        <v>2880</v>
      </c>
      <c r="C435" s="259" t="s">
        <v>1555</v>
      </c>
      <c r="D435" s="259" t="s">
        <v>1573</v>
      </c>
      <c r="E435" s="244" t="s">
        <v>304</v>
      </c>
      <c r="F435" s="244" t="s">
        <v>2674</v>
      </c>
      <c r="G435" s="244" t="s">
        <v>3</v>
      </c>
      <c r="H435" s="244" t="s">
        <v>3</v>
      </c>
      <c r="I435" s="244" t="str">
        <f>IF(H435="","",VLOOKUP(H435,'Cost Categories'!$A$1:$B$66,2,FALSE))</f>
        <v>Recurring services</v>
      </c>
      <c r="J435" s="244" t="s">
        <v>3297</v>
      </c>
      <c r="K435" s="244" t="str">
        <f>IF(J435="","",VLOOKUP(J435,'Cost Categories'!$A$70:$B$85,2,FALSE))</f>
        <v>Mixed</v>
      </c>
      <c r="L435" s="244" t="s">
        <v>3</v>
      </c>
      <c r="M435" s="244" t="str">
        <f>IF(L435="","",VLOOKUP(L435,'Cost Categories'!$A$112:$B$133,2,FALSE))</f>
        <v>Operational</v>
      </c>
      <c r="N435" s="244" t="s">
        <v>3368</v>
      </c>
      <c r="O435" s="245" t="s">
        <v>13</v>
      </c>
      <c r="P435" s="244" t="s">
        <v>3369</v>
      </c>
      <c r="Q435" s="253" t="s">
        <v>3372</v>
      </c>
      <c r="R435" s="253" t="s">
        <v>13</v>
      </c>
      <c r="S435" s="244" t="s">
        <v>111</v>
      </c>
      <c r="T435" s="244" t="s">
        <v>1921</v>
      </c>
      <c r="U435" s="244" t="s">
        <v>1087</v>
      </c>
      <c r="V435" s="244" t="s">
        <v>1309</v>
      </c>
      <c r="W435" s="244" t="s">
        <v>217</v>
      </c>
      <c r="X435" s="246">
        <v>0.72</v>
      </c>
      <c r="Y435" s="246" t="s">
        <v>6</v>
      </c>
      <c r="Z435" s="250" t="s">
        <v>6</v>
      </c>
      <c r="AA435" s="250" t="s">
        <v>6</v>
      </c>
      <c r="AB435" s="250" t="s">
        <v>6</v>
      </c>
      <c r="AC435" s="250" t="s">
        <v>6</v>
      </c>
      <c r="AD435" s="250" t="s">
        <v>6</v>
      </c>
      <c r="AE435" s="348">
        <v>4</v>
      </c>
      <c r="AF435" s="348" t="s">
        <v>1922</v>
      </c>
      <c r="AG435" s="244" t="s">
        <v>6</v>
      </c>
      <c r="AI435" s="246" t="s">
        <v>6</v>
      </c>
      <c r="AJ435" s="247" t="s">
        <v>6</v>
      </c>
      <c r="AK435" s="244" t="s">
        <v>6</v>
      </c>
      <c r="AL435" s="244" t="s">
        <v>6</v>
      </c>
      <c r="AM435" s="266" t="s">
        <v>6</v>
      </c>
      <c r="AN435" s="262">
        <v>48265</v>
      </c>
      <c r="AO435" s="262">
        <v>24</v>
      </c>
      <c r="AP435" s="244" t="s">
        <v>1737</v>
      </c>
      <c r="AQ435" s="244" t="s">
        <v>184</v>
      </c>
      <c r="AR435" s="250" t="s">
        <v>6</v>
      </c>
      <c r="AS435" s="250" t="s">
        <v>6</v>
      </c>
      <c r="AT435" s="250" t="s">
        <v>184</v>
      </c>
      <c r="AU435" s="250" t="s">
        <v>184</v>
      </c>
      <c r="AV435" s="250" t="s">
        <v>1315</v>
      </c>
      <c r="AW435" s="250" t="s">
        <v>1923</v>
      </c>
      <c r="AX435" s="250" t="s">
        <v>118</v>
      </c>
      <c r="AY435" s="250" t="s">
        <v>6</v>
      </c>
      <c r="AZ435" s="250" t="s">
        <v>6</v>
      </c>
      <c r="BA435" s="250" t="s">
        <v>6</v>
      </c>
      <c r="BB435" s="250" t="s">
        <v>6</v>
      </c>
      <c r="BC435" s="250" t="s">
        <v>384</v>
      </c>
      <c r="BD435" s="250" t="s">
        <v>119</v>
      </c>
      <c r="BE435" s="250" t="s">
        <v>6</v>
      </c>
      <c r="BF435" s="250" t="s">
        <v>6</v>
      </c>
      <c r="BG435" s="250" t="s">
        <v>6</v>
      </c>
      <c r="BH435" s="250" t="s">
        <v>6</v>
      </c>
      <c r="BI435" s="250" t="s">
        <v>6</v>
      </c>
      <c r="BJ435" s="250" t="s">
        <v>6</v>
      </c>
      <c r="BK435" s="250" t="s">
        <v>6</v>
      </c>
      <c r="BL435" s="250" t="s">
        <v>6</v>
      </c>
      <c r="BM435" s="250" t="s">
        <v>40</v>
      </c>
      <c r="BN435" s="250" t="s">
        <v>119</v>
      </c>
      <c r="BO435" s="250" t="s">
        <v>13</v>
      </c>
      <c r="BP435" s="250" t="s">
        <v>13</v>
      </c>
      <c r="BQ435" s="250" t="s">
        <v>160</v>
      </c>
      <c r="BR435" s="250" t="s">
        <v>119</v>
      </c>
      <c r="BS435" s="250" t="s">
        <v>40</v>
      </c>
      <c r="BT435" s="250" t="s">
        <v>119</v>
      </c>
      <c r="BU435" s="262" t="s">
        <v>6</v>
      </c>
      <c r="BV435" s="250" t="s">
        <v>6</v>
      </c>
      <c r="BW435" s="250" t="s">
        <v>6</v>
      </c>
      <c r="BX435" s="250" t="s">
        <v>6</v>
      </c>
      <c r="BY435" s="250" t="s">
        <v>6</v>
      </c>
      <c r="BZ435" s="250" t="s">
        <v>6</v>
      </c>
      <c r="CA435" s="244" t="s">
        <v>184</v>
      </c>
      <c r="CB435" s="244" t="s">
        <v>763</v>
      </c>
      <c r="CC435" s="244" t="s">
        <v>764</v>
      </c>
      <c r="CD435" s="244" t="s">
        <v>118</v>
      </c>
    </row>
    <row r="436" spans="1:82" s="244" customFormat="1" ht="58" customHeight="1" x14ac:dyDescent="0.35">
      <c r="A436" s="259" t="s">
        <v>1932</v>
      </c>
      <c r="B436" s="259" t="s">
        <v>2880</v>
      </c>
      <c r="C436" s="259" t="s">
        <v>1540</v>
      </c>
      <c r="D436" s="259" t="s">
        <v>358</v>
      </c>
      <c r="E436" s="244" t="s">
        <v>304</v>
      </c>
      <c r="F436" s="244" t="s">
        <v>2674</v>
      </c>
      <c r="G436" s="244" t="s">
        <v>1925</v>
      </c>
      <c r="H436" s="244" t="s">
        <v>3350</v>
      </c>
      <c r="I436" s="244" t="str">
        <f>IF(H436="","",VLOOKUP(H436,'Cost Categories'!$A$1:$B$66,2,FALSE))</f>
        <v>Capital</v>
      </c>
      <c r="J436" s="244" t="s">
        <v>3283</v>
      </c>
      <c r="K436" s="244" t="str">
        <f>IF(J436="","",VLOOKUP(J436,'Cost Categories'!$A$70:$B$85,2,FALSE))</f>
        <v>Capital</v>
      </c>
      <c r="L436" s="244" t="s">
        <v>3324</v>
      </c>
      <c r="M436" s="244" t="str">
        <f>IF(L436="","",VLOOKUP(L436,'Cost Categories'!$A$112:$B$133,2,FALSE))</f>
        <v>Operational</v>
      </c>
      <c r="N436" s="244" t="s">
        <v>3368</v>
      </c>
      <c r="O436" s="245" t="s">
        <v>1245</v>
      </c>
      <c r="P436" s="244" t="s">
        <v>3370</v>
      </c>
      <c r="Q436" s="253" t="s">
        <v>3372</v>
      </c>
      <c r="R436" s="253" t="s">
        <v>13</v>
      </c>
      <c r="S436" s="244" t="s">
        <v>111</v>
      </c>
      <c r="T436" s="244" t="s">
        <v>1921</v>
      </c>
      <c r="U436" s="244" t="s">
        <v>1087</v>
      </c>
      <c r="V436" s="244" t="s">
        <v>1309</v>
      </c>
      <c r="W436" s="244" t="s">
        <v>217</v>
      </c>
      <c r="X436" s="246">
        <v>2.82</v>
      </c>
      <c r="Y436" s="246" t="s">
        <v>6</v>
      </c>
      <c r="Z436" s="250" t="s">
        <v>6</v>
      </c>
      <c r="AA436" s="250" t="s">
        <v>6</v>
      </c>
      <c r="AB436" s="250" t="s">
        <v>6</v>
      </c>
      <c r="AC436" s="250" t="s">
        <v>6</v>
      </c>
      <c r="AD436" s="250" t="s">
        <v>6</v>
      </c>
      <c r="AE436" s="348">
        <v>4</v>
      </c>
      <c r="AF436" s="348" t="s">
        <v>1922</v>
      </c>
      <c r="AG436" s="244" t="s">
        <v>6</v>
      </c>
      <c r="AI436" s="246" t="s">
        <v>6</v>
      </c>
      <c r="AJ436" s="247" t="s">
        <v>6</v>
      </c>
      <c r="AK436" s="244" t="s">
        <v>6</v>
      </c>
      <c r="AL436" s="244" t="s">
        <v>6</v>
      </c>
      <c r="AM436" s="266" t="s">
        <v>6</v>
      </c>
      <c r="AN436" s="262">
        <v>48265</v>
      </c>
      <c r="AO436" s="262">
        <v>24</v>
      </c>
      <c r="AP436" s="244" t="s">
        <v>1737</v>
      </c>
      <c r="AQ436" s="244" t="s">
        <v>184</v>
      </c>
      <c r="AR436" s="250" t="s">
        <v>6</v>
      </c>
      <c r="AS436" s="250" t="s">
        <v>6</v>
      </c>
      <c r="AT436" s="250" t="s">
        <v>184</v>
      </c>
      <c r="AU436" s="250" t="s">
        <v>184</v>
      </c>
      <c r="AV436" s="250" t="s">
        <v>1315</v>
      </c>
      <c r="AW436" s="250" t="s">
        <v>1923</v>
      </c>
      <c r="AX436" s="250" t="s">
        <v>118</v>
      </c>
      <c r="AY436" s="250" t="s">
        <v>6</v>
      </c>
      <c r="AZ436" s="250" t="s">
        <v>6</v>
      </c>
      <c r="BA436" s="250" t="s">
        <v>6</v>
      </c>
      <c r="BB436" s="250" t="s">
        <v>6</v>
      </c>
      <c r="BC436" s="250" t="s">
        <v>384</v>
      </c>
      <c r="BD436" s="250" t="s">
        <v>119</v>
      </c>
      <c r="BE436" s="250" t="s">
        <v>6</v>
      </c>
      <c r="BF436" s="250" t="s">
        <v>6</v>
      </c>
      <c r="BG436" s="250" t="s">
        <v>6</v>
      </c>
      <c r="BH436" s="250" t="s">
        <v>6</v>
      </c>
      <c r="BI436" s="250" t="s">
        <v>6</v>
      </c>
      <c r="BJ436" s="250" t="s">
        <v>6</v>
      </c>
      <c r="BK436" s="250" t="s">
        <v>6</v>
      </c>
      <c r="BL436" s="250" t="s">
        <v>6</v>
      </c>
      <c r="BM436" s="250" t="s">
        <v>40</v>
      </c>
      <c r="BN436" s="250" t="s">
        <v>119</v>
      </c>
      <c r="BO436" s="250" t="s">
        <v>13</v>
      </c>
      <c r="BP436" s="250" t="s">
        <v>13</v>
      </c>
      <c r="BQ436" s="250" t="s">
        <v>160</v>
      </c>
      <c r="BR436" s="250" t="s">
        <v>119</v>
      </c>
      <c r="BS436" s="250" t="s">
        <v>40</v>
      </c>
      <c r="BT436" s="250" t="s">
        <v>119</v>
      </c>
      <c r="BU436" s="262" t="s">
        <v>6</v>
      </c>
      <c r="BV436" s="250" t="s">
        <v>6</v>
      </c>
      <c r="BW436" s="250" t="s">
        <v>6</v>
      </c>
      <c r="BX436" s="250" t="s">
        <v>6</v>
      </c>
      <c r="BY436" s="250" t="s">
        <v>6</v>
      </c>
      <c r="BZ436" s="250" t="s">
        <v>6</v>
      </c>
      <c r="CA436" s="244" t="s">
        <v>184</v>
      </c>
      <c r="CB436" s="244" t="s">
        <v>763</v>
      </c>
      <c r="CC436" s="244" t="s">
        <v>764</v>
      </c>
      <c r="CD436" s="244" t="s">
        <v>118</v>
      </c>
    </row>
    <row r="437" spans="1:82" s="244" customFormat="1" ht="58" customHeight="1" x14ac:dyDescent="0.35">
      <c r="A437" s="259" t="s">
        <v>1932</v>
      </c>
      <c r="B437" s="259" t="s">
        <v>2880</v>
      </c>
      <c r="C437" s="259" t="s">
        <v>1561</v>
      </c>
      <c r="D437" s="259" t="s">
        <v>358</v>
      </c>
      <c r="E437" s="244" t="s">
        <v>304</v>
      </c>
      <c r="F437" s="244" t="s">
        <v>2674</v>
      </c>
      <c r="G437" s="244" t="s">
        <v>1926</v>
      </c>
      <c r="H437" s="244" t="s">
        <v>1632</v>
      </c>
      <c r="I437" s="244" t="str">
        <f>IF(H437="","",VLOOKUP(H437,'Cost Categories'!$A$1:$B$66,2,FALSE))</f>
        <v>Facility</v>
      </c>
      <c r="J437" s="244" t="s">
        <v>3297</v>
      </c>
      <c r="K437" s="244" t="str">
        <f>IF(J437="","",VLOOKUP(J437,'Cost Categories'!$A$70:$B$85,2,FALSE))</f>
        <v>Mixed</v>
      </c>
      <c r="L437" s="244" t="s">
        <v>3323</v>
      </c>
      <c r="M437" s="244" t="str">
        <f>IF(L437="","",VLOOKUP(L437,'Cost Categories'!$A$112:$B$133,2,FALSE))</f>
        <v>Operational</v>
      </c>
      <c r="N437" s="244" t="s">
        <v>3368</v>
      </c>
      <c r="O437" s="245" t="s">
        <v>13</v>
      </c>
      <c r="P437" s="244" t="s">
        <v>3370</v>
      </c>
      <c r="Q437" s="253" t="s">
        <v>3372</v>
      </c>
      <c r="R437" s="253" t="s">
        <v>13</v>
      </c>
      <c r="S437" s="244" t="s">
        <v>111</v>
      </c>
      <c r="T437" s="244" t="s">
        <v>1921</v>
      </c>
      <c r="U437" s="244" t="s">
        <v>1087</v>
      </c>
      <c r="V437" s="244" t="s">
        <v>1309</v>
      </c>
      <c r="W437" s="244" t="s">
        <v>217</v>
      </c>
      <c r="X437" s="246">
        <v>3.87</v>
      </c>
      <c r="Y437" s="246" t="s">
        <v>6</v>
      </c>
      <c r="Z437" s="250" t="s">
        <v>6</v>
      </c>
      <c r="AA437" s="250" t="s">
        <v>6</v>
      </c>
      <c r="AB437" s="250" t="s">
        <v>6</v>
      </c>
      <c r="AC437" s="250" t="s">
        <v>6</v>
      </c>
      <c r="AD437" s="250" t="s">
        <v>6</v>
      </c>
      <c r="AE437" s="348">
        <v>4</v>
      </c>
      <c r="AF437" s="348" t="s">
        <v>1922</v>
      </c>
      <c r="AG437" s="244" t="s">
        <v>6</v>
      </c>
      <c r="AI437" s="246" t="s">
        <v>6</v>
      </c>
      <c r="AJ437" s="247" t="s">
        <v>6</v>
      </c>
      <c r="AK437" s="244" t="s">
        <v>6</v>
      </c>
      <c r="AL437" s="244" t="s">
        <v>6</v>
      </c>
      <c r="AM437" s="266" t="s">
        <v>6</v>
      </c>
      <c r="AN437" s="262">
        <v>48265</v>
      </c>
      <c r="AO437" s="262">
        <v>24</v>
      </c>
      <c r="AP437" s="244" t="s">
        <v>1737</v>
      </c>
      <c r="AQ437" s="244" t="s">
        <v>184</v>
      </c>
      <c r="AR437" s="250" t="s">
        <v>6</v>
      </c>
      <c r="AS437" s="250" t="s">
        <v>6</v>
      </c>
      <c r="AT437" s="250" t="s">
        <v>184</v>
      </c>
      <c r="AU437" s="250" t="s">
        <v>184</v>
      </c>
      <c r="AV437" s="250" t="s">
        <v>1315</v>
      </c>
      <c r="AW437" s="250" t="s">
        <v>1923</v>
      </c>
      <c r="AX437" s="250" t="s">
        <v>118</v>
      </c>
      <c r="AY437" s="250" t="s">
        <v>6</v>
      </c>
      <c r="AZ437" s="250" t="s">
        <v>6</v>
      </c>
      <c r="BA437" s="250" t="s">
        <v>6</v>
      </c>
      <c r="BB437" s="250" t="s">
        <v>6</v>
      </c>
      <c r="BC437" s="250" t="s">
        <v>384</v>
      </c>
      <c r="BD437" s="250" t="s">
        <v>119</v>
      </c>
      <c r="BE437" s="250" t="s">
        <v>6</v>
      </c>
      <c r="BF437" s="250" t="s">
        <v>6</v>
      </c>
      <c r="BG437" s="250" t="s">
        <v>6</v>
      </c>
      <c r="BH437" s="250" t="s">
        <v>6</v>
      </c>
      <c r="BI437" s="250" t="s">
        <v>6</v>
      </c>
      <c r="BJ437" s="250" t="s">
        <v>6</v>
      </c>
      <c r="BK437" s="250" t="s">
        <v>6</v>
      </c>
      <c r="BL437" s="250" t="s">
        <v>6</v>
      </c>
      <c r="BM437" s="250" t="s">
        <v>40</v>
      </c>
      <c r="BN437" s="250" t="s">
        <v>119</v>
      </c>
      <c r="BO437" s="250" t="s">
        <v>13</v>
      </c>
      <c r="BP437" s="250" t="s">
        <v>13</v>
      </c>
      <c r="BQ437" s="250" t="s">
        <v>160</v>
      </c>
      <c r="BR437" s="250" t="s">
        <v>119</v>
      </c>
      <c r="BS437" s="250" t="s">
        <v>40</v>
      </c>
      <c r="BT437" s="250" t="s">
        <v>119</v>
      </c>
      <c r="BU437" s="262" t="s">
        <v>6</v>
      </c>
      <c r="BV437" s="250" t="s">
        <v>6</v>
      </c>
      <c r="BW437" s="250" t="s">
        <v>6</v>
      </c>
      <c r="BX437" s="250" t="s">
        <v>6</v>
      </c>
      <c r="BY437" s="250" t="s">
        <v>6</v>
      </c>
      <c r="BZ437" s="250" t="s">
        <v>6</v>
      </c>
      <c r="CA437" s="244" t="s">
        <v>184</v>
      </c>
      <c r="CB437" s="244" t="s">
        <v>763</v>
      </c>
      <c r="CC437" s="244" t="s">
        <v>764</v>
      </c>
      <c r="CD437" s="244" t="s">
        <v>118</v>
      </c>
    </row>
    <row r="438" spans="1:82" s="244" customFormat="1" ht="58" customHeight="1" x14ac:dyDescent="0.35">
      <c r="A438" s="259" t="s">
        <v>1932</v>
      </c>
      <c r="B438" s="259" t="s">
        <v>2880</v>
      </c>
      <c r="C438" s="259" t="s">
        <v>1567</v>
      </c>
      <c r="D438" s="259" t="s">
        <v>358</v>
      </c>
      <c r="E438" s="244" t="s">
        <v>304</v>
      </c>
      <c r="F438" s="244" t="s">
        <v>2674</v>
      </c>
      <c r="G438" s="244" t="s">
        <v>1757</v>
      </c>
      <c r="H438" s="244" t="s">
        <v>3353</v>
      </c>
      <c r="I438" s="244" t="str">
        <f>IF(H438="","",VLOOKUP(H438,'Cost Categories'!$A$1:$B$66,2,FALSE))</f>
        <v>Personnel</v>
      </c>
      <c r="J438" s="244" t="s">
        <v>1757</v>
      </c>
      <c r="K438" s="244" t="str">
        <f>IF(J438="","",VLOOKUP(J438,'Cost Categories'!$A$70:$B$85,2,FALSE))</f>
        <v>Personnel</v>
      </c>
      <c r="L438" s="244" t="s">
        <v>3324</v>
      </c>
      <c r="M438" s="244" t="str">
        <f>IF(L438="","",VLOOKUP(L438,'Cost Categories'!$A$112:$B$133,2,FALSE))</f>
        <v>Operational</v>
      </c>
      <c r="N438" s="244" t="s">
        <v>3368</v>
      </c>
      <c r="O438" s="245" t="s">
        <v>13</v>
      </c>
      <c r="P438" s="244" t="s">
        <v>3369</v>
      </c>
      <c r="Q438" s="253" t="s">
        <v>3372</v>
      </c>
      <c r="R438" s="253" t="s">
        <v>13</v>
      </c>
      <c r="S438" s="244" t="s">
        <v>111</v>
      </c>
      <c r="T438" s="244" t="s">
        <v>1921</v>
      </c>
      <c r="U438" s="244" t="s">
        <v>1087</v>
      </c>
      <c r="V438" s="244" t="s">
        <v>1309</v>
      </c>
      <c r="W438" s="244" t="s">
        <v>217</v>
      </c>
      <c r="X438" s="246">
        <v>10.77</v>
      </c>
      <c r="Y438" s="246" t="s">
        <v>6</v>
      </c>
      <c r="Z438" s="250" t="s">
        <v>6</v>
      </c>
      <c r="AA438" s="250" t="s">
        <v>6</v>
      </c>
      <c r="AB438" s="250" t="s">
        <v>6</v>
      </c>
      <c r="AC438" s="250" t="s">
        <v>6</v>
      </c>
      <c r="AD438" s="250" t="s">
        <v>6</v>
      </c>
      <c r="AE438" s="348">
        <v>4</v>
      </c>
      <c r="AF438" s="348" t="s">
        <v>1922</v>
      </c>
      <c r="AG438" s="244" t="s">
        <v>6</v>
      </c>
      <c r="AI438" s="246" t="s">
        <v>6</v>
      </c>
      <c r="AJ438" s="247" t="s">
        <v>6</v>
      </c>
      <c r="AK438" s="244" t="s">
        <v>6</v>
      </c>
      <c r="AL438" s="244" t="s">
        <v>6</v>
      </c>
      <c r="AM438" s="266" t="s">
        <v>6</v>
      </c>
      <c r="AN438" s="262">
        <v>48265</v>
      </c>
      <c r="AO438" s="262">
        <v>24</v>
      </c>
      <c r="AP438" s="244" t="s">
        <v>1737</v>
      </c>
      <c r="AQ438" s="244" t="s">
        <v>184</v>
      </c>
      <c r="AR438" s="250" t="s">
        <v>6</v>
      </c>
      <c r="AS438" s="250" t="s">
        <v>6</v>
      </c>
      <c r="AT438" s="250" t="s">
        <v>184</v>
      </c>
      <c r="AU438" s="250" t="s">
        <v>184</v>
      </c>
      <c r="AV438" s="250" t="s">
        <v>1315</v>
      </c>
      <c r="AW438" s="250" t="s">
        <v>1923</v>
      </c>
      <c r="AX438" s="250" t="s">
        <v>118</v>
      </c>
      <c r="AY438" s="250" t="s">
        <v>6</v>
      </c>
      <c r="AZ438" s="250" t="s">
        <v>6</v>
      </c>
      <c r="BA438" s="250" t="s">
        <v>6</v>
      </c>
      <c r="BB438" s="250" t="s">
        <v>6</v>
      </c>
      <c r="BC438" s="250" t="s">
        <v>384</v>
      </c>
      <c r="BD438" s="250" t="s">
        <v>119</v>
      </c>
      <c r="BE438" s="250" t="s">
        <v>6</v>
      </c>
      <c r="BF438" s="250" t="s">
        <v>6</v>
      </c>
      <c r="BG438" s="250" t="s">
        <v>6</v>
      </c>
      <c r="BH438" s="250" t="s">
        <v>6</v>
      </c>
      <c r="BI438" s="250" t="s">
        <v>6</v>
      </c>
      <c r="BJ438" s="250" t="s">
        <v>6</v>
      </c>
      <c r="BK438" s="250" t="s">
        <v>6</v>
      </c>
      <c r="BL438" s="250" t="s">
        <v>6</v>
      </c>
      <c r="BM438" s="250" t="s">
        <v>40</v>
      </c>
      <c r="BN438" s="250" t="s">
        <v>119</v>
      </c>
      <c r="BO438" s="250" t="s">
        <v>13</v>
      </c>
      <c r="BP438" s="250" t="s">
        <v>13</v>
      </c>
      <c r="BQ438" s="250" t="s">
        <v>160</v>
      </c>
      <c r="BR438" s="250" t="s">
        <v>119</v>
      </c>
      <c r="BS438" s="250" t="s">
        <v>40</v>
      </c>
      <c r="BT438" s="250" t="s">
        <v>119</v>
      </c>
      <c r="BU438" s="262" t="s">
        <v>6</v>
      </c>
      <c r="BV438" s="250" t="s">
        <v>6</v>
      </c>
      <c r="BW438" s="250" t="s">
        <v>6</v>
      </c>
      <c r="BX438" s="250" t="s">
        <v>6</v>
      </c>
      <c r="BY438" s="250" t="s">
        <v>6</v>
      </c>
      <c r="BZ438" s="250" t="s">
        <v>6</v>
      </c>
      <c r="CA438" s="244" t="s">
        <v>184</v>
      </c>
      <c r="CB438" s="244" t="s">
        <v>763</v>
      </c>
      <c r="CC438" s="244" t="s">
        <v>764</v>
      </c>
      <c r="CD438" s="244" t="s">
        <v>118</v>
      </c>
    </row>
    <row r="439" spans="1:82" s="244" customFormat="1" ht="58" customHeight="1" x14ac:dyDescent="0.35">
      <c r="A439" s="259" t="s">
        <v>1932</v>
      </c>
      <c r="B439" s="259" t="s">
        <v>2880</v>
      </c>
      <c r="C439" s="259" t="s">
        <v>1571</v>
      </c>
      <c r="D439" s="259" t="s">
        <v>358</v>
      </c>
      <c r="E439" s="244" t="s">
        <v>304</v>
      </c>
      <c r="F439" s="244" t="s">
        <v>2674</v>
      </c>
      <c r="G439" s="244" t="s">
        <v>1927</v>
      </c>
      <c r="H439" s="244" t="s">
        <v>7</v>
      </c>
      <c r="I439" s="244" t="str">
        <f>IF(H439="","",VLOOKUP(H439,'Cost Categories'!$A$1:$B$66,2,FALSE))</f>
        <v>Recurring services</v>
      </c>
      <c r="J439" s="244" t="s">
        <v>3297</v>
      </c>
      <c r="K439" s="244" t="str">
        <f>IF(J439="","",VLOOKUP(J439,'Cost Categories'!$A$70:$B$85,2,FALSE))</f>
        <v>Mixed</v>
      </c>
      <c r="L439" s="244" t="s">
        <v>3322</v>
      </c>
      <c r="M439" s="244" t="str">
        <f>IF(L439="","",VLOOKUP(L439,'Cost Categories'!$A$112:$B$133,2,FALSE))</f>
        <v>Operational</v>
      </c>
      <c r="N439" s="244" t="s">
        <v>3422</v>
      </c>
      <c r="O439" s="245" t="s">
        <v>13</v>
      </c>
      <c r="P439" s="244" t="s">
        <v>3370</v>
      </c>
      <c r="Q439" s="253" t="s">
        <v>3372</v>
      </c>
      <c r="R439" s="253" t="s">
        <v>13</v>
      </c>
      <c r="S439" s="244" t="s">
        <v>111</v>
      </c>
      <c r="T439" s="244" t="s">
        <v>1921</v>
      </c>
      <c r="U439" s="244" t="s">
        <v>1087</v>
      </c>
      <c r="V439" s="244" t="s">
        <v>1309</v>
      </c>
      <c r="W439" s="244" t="s">
        <v>217</v>
      </c>
      <c r="X439" s="246">
        <v>11.97</v>
      </c>
      <c r="Y439" s="246" t="s">
        <v>6</v>
      </c>
      <c r="Z439" s="250" t="s">
        <v>6</v>
      </c>
      <c r="AA439" s="250" t="s">
        <v>6</v>
      </c>
      <c r="AB439" s="250" t="s">
        <v>6</v>
      </c>
      <c r="AC439" s="250" t="s">
        <v>6</v>
      </c>
      <c r="AD439" s="250" t="s">
        <v>6</v>
      </c>
      <c r="AE439" s="348">
        <v>4</v>
      </c>
      <c r="AF439" s="348" t="s">
        <v>1922</v>
      </c>
      <c r="AG439" s="244" t="s">
        <v>6</v>
      </c>
      <c r="AI439" s="246" t="s">
        <v>6</v>
      </c>
      <c r="AJ439" s="247" t="s">
        <v>6</v>
      </c>
      <c r="AK439" s="244" t="s">
        <v>6</v>
      </c>
      <c r="AL439" s="244" t="s">
        <v>6</v>
      </c>
      <c r="AM439" s="266" t="s">
        <v>6</v>
      </c>
      <c r="AN439" s="262">
        <v>48265</v>
      </c>
      <c r="AO439" s="262">
        <v>24</v>
      </c>
      <c r="AP439" s="244" t="s">
        <v>1737</v>
      </c>
      <c r="AQ439" s="244" t="s">
        <v>184</v>
      </c>
      <c r="AR439" s="250" t="s">
        <v>6</v>
      </c>
      <c r="AS439" s="250" t="s">
        <v>6</v>
      </c>
      <c r="AT439" s="250" t="s">
        <v>184</v>
      </c>
      <c r="AU439" s="250" t="s">
        <v>184</v>
      </c>
      <c r="AV439" s="250" t="s">
        <v>1315</v>
      </c>
      <c r="AW439" s="250" t="s">
        <v>1923</v>
      </c>
      <c r="AX439" s="250" t="s">
        <v>118</v>
      </c>
      <c r="AY439" s="250" t="s">
        <v>6</v>
      </c>
      <c r="AZ439" s="250" t="s">
        <v>6</v>
      </c>
      <c r="BA439" s="250" t="s">
        <v>6</v>
      </c>
      <c r="BB439" s="250" t="s">
        <v>6</v>
      </c>
      <c r="BC439" s="250" t="s">
        <v>384</v>
      </c>
      <c r="BD439" s="250" t="s">
        <v>119</v>
      </c>
      <c r="BE439" s="250" t="s">
        <v>6</v>
      </c>
      <c r="BF439" s="250" t="s">
        <v>6</v>
      </c>
      <c r="BG439" s="250" t="s">
        <v>6</v>
      </c>
      <c r="BH439" s="250" t="s">
        <v>6</v>
      </c>
      <c r="BI439" s="250" t="s">
        <v>6</v>
      </c>
      <c r="BJ439" s="250" t="s">
        <v>6</v>
      </c>
      <c r="BK439" s="250" t="s">
        <v>6</v>
      </c>
      <c r="BL439" s="250" t="s">
        <v>6</v>
      </c>
      <c r="BM439" s="250" t="s">
        <v>40</v>
      </c>
      <c r="BN439" s="250" t="s">
        <v>119</v>
      </c>
      <c r="BO439" s="250" t="s">
        <v>13</v>
      </c>
      <c r="BP439" s="250" t="s">
        <v>13</v>
      </c>
      <c r="BQ439" s="250" t="s">
        <v>160</v>
      </c>
      <c r="BR439" s="250" t="s">
        <v>119</v>
      </c>
      <c r="BS439" s="250" t="s">
        <v>40</v>
      </c>
      <c r="BT439" s="250" t="s">
        <v>119</v>
      </c>
      <c r="BU439" s="262" t="s">
        <v>6</v>
      </c>
      <c r="BV439" s="250" t="s">
        <v>6</v>
      </c>
      <c r="BW439" s="250" t="s">
        <v>6</v>
      </c>
      <c r="BX439" s="250" t="s">
        <v>6</v>
      </c>
      <c r="BY439" s="250" t="s">
        <v>6</v>
      </c>
      <c r="BZ439" s="250" t="s">
        <v>6</v>
      </c>
      <c r="CA439" s="244" t="s">
        <v>184</v>
      </c>
      <c r="CB439" s="244" t="s">
        <v>763</v>
      </c>
      <c r="CC439" s="244" t="s">
        <v>764</v>
      </c>
      <c r="CD439" s="244" t="s">
        <v>118</v>
      </c>
    </row>
    <row r="440" spans="1:82" s="244" customFormat="1" ht="58" customHeight="1" x14ac:dyDescent="0.35">
      <c r="A440" s="259" t="s">
        <v>1932</v>
      </c>
      <c r="B440" s="259" t="s">
        <v>2880</v>
      </c>
      <c r="C440" s="259" t="s">
        <v>1562</v>
      </c>
      <c r="D440" s="259" t="s">
        <v>1579</v>
      </c>
      <c r="E440" s="244" t="s">
        <v>304</v>
      </c>
      <c r="F440" s="244" t="s">
        <v>2674</v>
      </c>
      <c r="G440" s="244" t="s">
        <v>361</v>
      </c>
      <c r="H440" s="244" t="s">
        <v>1578</v>
      </c>
      <c r="I440" s="244" t="str">
        <f>IF(H440="","",VLOOKUP(H440,'Cost Categories'!$A$1:$B$66,2,FALSE))</f>
        <v>Total</v>
      </c>
      <c r="J440" s="244" t="s">
        <v>3297</v>
      </c>
      <c r="K440" s="244" t="str">
        <f>IF(J440="","",VLOOKUP(J440,'Cost Categories'!$A$70:$B$85,2,FALSE))</f>
        <v>Mixed</v>
      </c>
      <c r="L440" s="244" t="s">
        <v>3297</v>
      </c>
      <c r="M440" s="244" t="str">
        <f>IF(L440="","",VLOOKUP(L440,'Cost Categories'!$A$112:$B$133,2,FALSE))</f>
        <v>Mixed</v>
      </c>
      <c r="N440" s="244" t="s">
        <v>22</v>
      </c>
      <c r="O440" s="245" t="s">
        <v>13</v>
      </c>
      <c r="P440" s="244" t="s">
        <v>3416</v>
      </c>
      <c r="Q440" s="253" t="s">
        <v>3372</v>
      </c>
      <c r="R440" s="253" t="s">
        <v>13</v>
      </c>
      <c r="S440" s="244" t="s">
        <v>111</v>
      </c>
      <c r="T440" s="244" t="s">
        <v>1921</v>
      </c>
      <c r="U440" s="244" t="s">
        <v>1087</v>
      </c>
      <c r="V440" s="244" t="s">
        <v>1309</v>
      </c>
      <c r="W440" s="244" t="s">
        <v>217</v>
      </c>
      <c r="X440" s="246">
        <v>47.76</v>
      </c>
      <c r="Y440" s="246" t="s">
        <v>6</v>
      </c>
      <c r="Z440" s="250" t="s">
        <v>6</v>
      </c>
      <c r="AA440" s="250" t="s">
        <v>6</v>
      </c>
      <c r="AB440" s="250" t="s">
        <v>6</v>
      </c>
      <c r="AC440" s="250" t="s">
        <v>6</v>
      </c>
      <c r="AD440" s="250" t="s">
        <v>6</v>
      </c>
      <c r="AE440" s="348">
        <v>4</v>
      </c>
      <c r="AF440" s="348" t="s">
        <v>1922</v>
      </c>
      <c r="AG440" s="244" t="s">
        <v>6</v>
      </c>
      <c r="AI440" s="246" t="s">
        <v>6</v>
      </c>
      <c r="AJ440" s="247" t="s">
        <v>6</v>
      </c>
      <c r="AK440" s="244" t="s">
        <v>6</v>
      </c>
      <c r="AL440" s="244" t="s">
        <v>6</v>
      </c>
      <c r="AM440" s="266" t="s">
        <v>6</v>
      </c>
      <c r="AN440" s="262">
        <v>48265</v>
      </c>
      <c r="AO440" s="262">
        <v>24</v>
      </c>
      <c r="AP440" s="244" t="s">
        <v>1737</v>
      </c>
      <c r="AQ440" s="244" t="s">
        <v>184</v>
      </c>
      <c r="AR440" s="250" t="s">
        <v>6</v>
      </c>
      <c r="AS440" s="250" t="s">
        <v>6</v>
      </c>
      <c r="AT440" s="250" t="s">
        <v>184</v>
      </c>
      <c r="AU440" s="250" t="s">
        <v>184</v>
      </c>
      <c r="AV440" s="250" t="s">
        <v>1315</v>
      </c>
      <c r="AW440" s="250" t="s">
        <v>1923</v>
      </c>
      <c r="AX440" s="250" t="s">
        <v>118</v>
      </c>
      <c r="AY440" s="250" t="s">
        <v>6</v>
      </c>
      <c r="AZ440" s="250" t="s">
        <v>6</v>
      </c>
      <c r="BA440" s="250" t="s">
        <v>6</v>
      </c>
      <c r="BB440" s="250" t="s">
        <v>6</v>
      </c>
      <c r="BC440" s="250" t="s">
        <v>384</v>
      </c>
      <c r="BD440" s="250" t="s">
        <v>119</v>
      </c>
      <c r="BE440" s="250" t="s">
        <v>6</v>
      </c>
      <c r="BF440" s="250" t="s">
        <v>6</v>
      </c>
      <c r="BG440" s="250" t="s">
        <v>6</v>
      </c>
      <c r="BH440" s="250" t="s">
        <v>6</v>
      </c>
      <c r="BI440" s="250" t="s">
        <v>6</v>
      </c>
      <c r="BJ440" s="250" t="s">
        <v>6</v>
      </c>
      <c r="BK440" s="250" t="s">
        <v>6</v>
      </c>
      <c r="BL440" s="250" t="s">
        <v>6</v>
      </c>
      <c r="BM440" s="250" t="s">
        <v>40</v>
      </c>
      <c r="BN440" s="250" t="s">
        <v>119</v>
      </c>
      <c r="BO440" s="250" t="s">
        <v>13</v>
      </c>
      <c r="BP440" s="250" t="s">
        <v>13</v>
      </c>
      <c r="BQ440" s="250" t="s">
        <v>160</v>
      </c>
      <c r="BR440" s="250" t="s">
        <v>119</v>
      </c>
      <c r="BS440" s="250" t="s">
        <v>40</v>
      </c>
      <c r="BT440" s="250" t="s">
        <v>119</v>
      </c>
      <c r="BU440" s="262" t="s">
        <v>6</v>
      </c>
      <c r="BV440" s="250" t="s">
        <v>6</v>
      </c>
      <c r="BW440" s="250" t="s">
        <v>6</v>
      </c>
      <c r="BX440" s="250" t="s">
        <v>6</v>
      </c>
      <c r="BY440" s="250" t="s">
        <v>6</v>
      </c>
      <c r="BZ440" s="250" t="s">
        <v>6</v>
      </c>
      <c r="CA440" s="244" t="s">
        <v>184</v>
      </c>
      <c r="CB440" s="244" t="s">
        <v>763</v>
      </c>
      <c r="CC440" s="244" t="s">
        <v>764</v>
      </c>
      <c r="CD440" s="244" t="s">
        <v>118</v>
      </c>
    </row>
    <row r="441" spans="1:82" s="244" customFormat="1" ht="58" customHeight="1" x14ac:dyDescent="0.35">
      <c r="A441" s="259" t="s">
        <v>1933</v>
      </c>
      <c r="B441" s="259" t="s">
        <v>2880</v>
      </c>
      <c r="C441" s="259" t="s">
        <v>1538</v>
      </c>
      <c r="D441" s="259" t="s">
        <v>1571</v>
      </c>
      <c r="E441" s="244" t="s">
        <v>304</v>
      </c>
      <c r="F441" s="244" t="s">
        <v>2674</v>
      </c>
      <c r="G441" s="244" t="s">
        <v>1934</v>
      </c>
      <c r="H441" s="244" t="s">
        <v>1623</v>
      </c>
      <c r="I441" s="244" t="str">
        <f>IF(H441="","",VLOOKUP(H441,'Cost Categories'!$A$1:$B$66,2,FALSE))</f>
        <v>Recurring goods</v>
      </c>
      <c r="J441" s="244" t="s">
        <v>3288</v>
      </c>
      <c r="K441" s="244" t="str">
        <f>IF(J441="","",VLOOKUP(J441,'Cost Categories'!$A$70:$B$85,2,FALSE))</f>
        <v>Recurrent - other</v>
      </c>
      <c r="L441" s="244" t="s">
        <v>3307</v>
      </c>
      <c r="M441" s="244" t="str">
        <f>IF(L441="","",VLOOKUP(L441,'Cost Categories'!$A$112:$B$133,2,FALSE))</f>
        <v>Primary service delivery</v>
      </c>
      <c r="N441" s="244" t="s">
        <v>3368</v>
      </c>
      <c r="O441" s="245" t="s">
        <v>1245</v>
      </c>
      <c r="P441" s="244" t="s">
        <v>3371</v>
      </c>
      <c r="Q441" s="253" t="s">
        <v>3372</v>
      </c>
      <c r="R441" s="253" t="s">
        <v>13</v>
      </c>
      <c r="S441" s="244" t="s">
        <v>111</v>
      </c>
      <c r="T441" s="244" t="s">
        <v>1935</v>
      </c>
      <c r="U441" s="244" t="s">
        <v>1087</v>
      </c>
      <c r="V441" s="244" t="s">
        <v>1309</v>
      </c>
      <c r="W441" s="244" t="s">
        <v>217</v>
      </c>
      <c r="X441" s="246">
        <v>27.92</v>
      </c>
      <c r="Y441" s="246" t="s">
        <v>6</v>
      </c>
      <c r="Z441" s="250" t="s">
        <v>6</v>
      </c>
      <c r="AA441" s="250" t="s">
        <v>6</v>
      </c>
      <c r="AB441" s="250" t="s">
        <v>6</v>
      </c>
      <c r="AC441" s="250" t="s">
        <v>6</v>
      </c>
      <c r="AD441" s="250" t="s">
        <v>6</v>
      </c>
      <c r="AE441" s="348">
        <v>160</v>
      </c>
      <c r="AF441" s="348" t="s">
        <v>213</v>
      </c>
      <c r="AG441" s="244" t="s">
        <v>6</v>
      </c>
      <c r="AI441" s="246" t="s">
        <v>6</v>
      </c>
      <c r="AJ441" s="247" t="s">
        <v>6</v>
      </c>
      <c r="AK441" s="244" t="s">
        <v>6</v>
      </c>
      <c r="AL441" s="244" t="s">
        <v>6</v>
      </c>
      <c r="AM441" s="266" t="s">
        <v>6</v>
      </c>
      <c r="AN441" s="262">
        <v>14400</v>
      </c>
      <c r="AO441" s="262">
        <v>12</v>
      </c>
      <c r="AP441" s="244" t="s">
        <v>1737</v>
      </c>
      <c r="AQ441" s="244" t="s">
        <v>184</v>
      </c>
      <c r="AR441" s="250" t="s">
        <v>6</v>
      </c>
      <c r="AS441" s="250" t="s">
        <v>6</v>
      </c>
      <c r="AT441" s="250" t="s">
        <v>184</v>
      </c>
      <c r="AU441" s="250" t="s">
        <v>184</v>
      </c>
      <c r="AV441" s="250" t="s">
        <v>1305</v>
      </c>
      <c r="AW441" s="250" t="s">
        <v>6</v>
      </c>
      <c r="AX441" s="250" t="s">
        <v>6</v>
      </c>
      <c r="AY441" s="250" t="s">
        <v>1936</v>
      </c>
      <c r="AZ441" s="250" t="s">
        <v>118</v>
      </c>
      <c r="BA441" s="250" t="s">
        <v>381</v>
      </c>
      <c r="BB441" s="250" t="s">
        <v>118</v>
      </c>
      <c r="BC441" s="250" t="s">
        <v>383</v>
      </c>
      <c r="BD441" s="250" t="s">
        <v>118</v>
      </c>
      <c r="BE441" s="250" t="s">
        <v>6</v>
      </c>
      <c r="BF441" s="250" t="s">
        <v>6</v>
      </c>
      <c r="BG441" s="250" t="s">
        <v>6</v>
      </c>
      <c r="BH441" s="250" t="s">
        <v>6</v>
      </c>
      <c r="BI441" s="250" t="s">
        <v>6</v>
      </c>
      <c r="BJ441" s="250" t="s">
        <v>6</v>
      </c>
      <c r="BK441" s="250" t="s">
        <v>6</v>
      </c>
      <c r="BL441" s="250" t="s">
        <v>6</v>
      </c>
      <c r="BM441" s="250" t="s">
        <v>41</v>
      </c>
      <c r="BN441" s="250" t="s">
        <v>118</v>
      </c>
      <c r="BO441" s="250" t="s">
        <v>13</v>
      </c>
      <c r="BP441" s="250" t="s">
        <v>13</v>
      </c>
      <c r="BQ441" s="250" t="s">
        <v>1319</v>
      </c>
      <c r="BR441" s="250" t="s">
        <v>118</v>
      </c>
      <c r="BS441" s="250" t="s">
        <v>1319</v>
      </c>
      <c r="BT441" s="250" t="s">
        <v>118</v>
      </c>
      <c r="BU441" s="262" t="s">
        <v>6</v>
      </c>
      <c r="BV441" s="250" t="s">
        <v>6</v>
      </c>
      <c r="BW441" s="250" t="s">
        <v>6</v>
      </c>
      <c r="BX441" s="250" t="s">
        <v>6</v>
      </c>
      <c r="BY441" s="250" t="s">
        <v>13</v>
      </c>
      <c r="BZ441" s="250" t="s">
        <v>13</v>
      </c>
      <c r="CA441" s="244" t="s">
        <v>184</v>
      </c>
      <c r="CB441" s="244" t="s">
        <v>303</v>
      </c>
      <c r="CC441" s="244" t="s">
        <v>912</v>
      </c>
      <c r="CD441" s="244" t="s">
        <v>118</v>
      </c>
    </row>
    <row r="442" spans="1:82" s="244" customFormat="1" ht="58" customHeight="1" x14ac:dyDescent="0.35">
      <c r="A442" s="259" t="s">
        <v>1933</v>
      </c>
      <c r="B442" s="259" t="s">
        <v>2880</v>
      </c>
      <c r="C442" s="259" t="s">
        <v>1548</v>
      </c>
      <c r="D442" s="259" t="s">
        <v>1571</v>
      </c>
      <c r="E442" s="244" t="s">
        <v>304</v>
      </c>
      <c r="F442" s="244" t="s">
        <v>2674</v>
      </c>
      <c r="G442" s="244" t="s">
        <v>1937</v>
      </c>
      <c r="H442" s="244" t="s">
        <v>1317</v>
      </c>
      <c r="I442" s="244" t="str">
        <f>IF(H442="","",VLOOKUP(H442,'Cost Categories'!$A$1:$B$66,2,FALSE))</f>
        <v>Capital</v>
      </c>
      <c r="J442" s="244" t="s">
        <v>3276</v>
      </c>
      <c r="K442" s="244" t="str">
        <f>IF(J442="","",VLOOKUP(J442,'Cost Categories'!$A$70:$B$85,2,FALSE))</f>
        <v>Capital</v>
      </c>
      <c r="L442" s="244" t="s">
        <v>3307</v>
      </c>
      <c r="M442" s="244" t="str">
        <f>IF(L442="","",VLOOKUP(L442,'Cost Categories'!$A$112:$B$133,2,FALSE))</f>
        <v>Primary service delivery</v>
      </c>
      <c r="N442" s="244" t="s">
        <v>3368</v>
      </c>
      <c r="O442" s="245" t="s">
        <v>1245</v>
      </c>
      <c r="P442" s="244" t="s">
        <v>3369</v>
      </c>
      <c r="Q442" s="253" t="s">
        <v>3372</v>
      </c>
      <c r="R442" s="253" t="s">
        <v>13</v>
      </c>
      <c r="S442" s="244" t="s">
        <v>111</v>
      </c>
      <c r="T442" s="244" t="s">
        <v>1935</v>
      </c>
      <c r="U442" s="244" t="s">
        <v>1087</v>
      </c>
      <c r="V442" s="244" t="s">
        <v>1309</v>
      </c>
      <c r="W442" s="244" t="s">
        <v>217</v>
      </c>
      <c r="X442" s="246">
        <v>0.41</v>
      </c>
      <c r="Y442" s="246" t="s">
        <v>6</v>
      </c>
      <c r="Z442" s="250" t="s">
        <v>6</v>
      </c>
      <c r="AA442" s="250" t="s">
        <v>6</v>
      </c>
      <c r="AB442" s="250" t="s">
        <v>6</v>
      </c>
      <c r="AC442" s="250" t="s">
        <v>6</v>
      </c>
      <c r="AD442" s="250" t="s">
        <v>6</v>
      </c>
      <c r="AE442" s="348">
        <v>160</v>
      </c>
      <c r="AF442" s="348" t="s">
        <v>213</v>
      </c>
      <c r="AG442" s="244" t="s">
        <v>6</v>
      </c>
      <c r="AI442" s="246" t="s">
        <v>6</v>
      </c>
      <c r="AJ442" s="247" t="s">
        <v>6</v>
      </c>
      <c r="AK442" s="244" t="s">
        <v>6</v>
      </c>
      <c r="AL442" s="244" t="s">
        <v>6</v>
      </c>
      <c r="AM442" s="266" t="s">
        <v>6</v>
      </c>
      <c r="AN442" s="262">
        <v>14400</v>
      </c>
      <c r="AO442" s="262">
        <v>12</v>
      </c>
      <c r="AP442" s="244" t="s">
        <v>1737</v>
      </c>
      <c r="AQ442" s="244" t="s">
        <v>184</v>
      </c>
      <c r="AR442" s="250" t="s">
        <v>6</v>
      </c>
      <c r="AS442" s="250" t="s">
        <v>6</v>
      </c>
      <c r="AT442" s="250" t="s">
        <v>184</v>
      </c>
      <c r="AU442" s="250" t="s">
        <v>184</v>
      </c>
      <c r="AV442" s="250" t="s">
        <v>1305</v>
      </c>
      <c r="AW442" s="250" t="s">
        <v>6</v>
      </c>
      <c r="AX442" s="250" t="s">
        <v>6</v>
      </c>
      <c r="AY442" s="250" t="s">
        <v>1936</v>
      </c>
      <c r="AZ442" s="250" t="s">
        <v>118</v>
      </c>
      <c r="BA442" s="250" t="s">
        <v>381</v>
      </c>
      <c r="BB442" s="250" t="s">
        <v>118</v>
      </c>
      <c r="BC442" s="250" t="s">
        <v>383</v>
      </c>
      <c r="BD442" s="250" t="s">
        <v>118</v>
      </c>
      <c r="BE442" s="250" t="s">
        <v>6</v>
      </c>
      <c r="BF442" s="250" t="s">
        <v>6</v>
      </c>
      <c r="BG442" s="250" t="s">
        <v>6</v>
      </c>
      <c r="BH442" s="250" t="s">
        <v>6</v>
      </c>
      <c r="BI442" s="250" t="s">
        <v>6</v>
      </c>
      <c r="BJ442" s="250" t="s">
        <v>6</v>
      </c>
      <c r="BK442" s="250" t="s">
        <v>6</v>
      </c>
      <c r="BL442" s="250" t="s">
        <v>6</v>
      </c>
      <c r="BM442" s="250" t="s">
        <v>41</v>
      </c>
      <c r="BN442" s="250" t="s">
        <v>118</v>
      </c>
      <c r="BO442" s="250" t="s">
        <v>13</v>
      </c>
      <c r="BP442" s="250" t="s">
        <v>13</v>
      </c>
      <c r="BQ442" s="250" t="s">
        <v>1319</v>
      </c>
      <c r="BR442" s="250" t="s">
        <v>118</v>
      </c>
      <c r="BS442" s="250" t="s">
        <v>1319</v>
      </c>
      <c r="BT442" s="250" t="s">
        <v>118</v>
      </c>
      <c r="BU442" s="262" t="s">
        <v>6</v>
      </c>
      <c r="BV442" s="250" t="s">
        <v>6</v>
      </c>
      <c r="BW442" s="250" t="s">
        <v>6</v>
      </c>
      <c r="BX442" s="250" t="s">
        <v>6</v>
      </c>
      <c r="BY442" s="250" t="s">
        <v>13</v>
      </c>
      <c r="BZ442" s="250" t="s">
        <v>13</v>
      </c>
      <c r="CA442" s="244" t="s">
        <v>184</v>
      </c>
      <c r="CB442" s="244" t="s">
        <v>303</v>
      </c>
      <c r="CC442" s="244" t="s">
        <v>912</v>
      </c>
      <c r="CD442" s="244" t="s">
        <v>118</v>
      </c>
    </row>
    <row r="443" spans="1:82" s="244" customFormat="1" ht="58" customHeight="1" x14ac:dyDescent="0.35">
      <c r="A443" s="259" t="s">
        <v>1933</v>
      </c>
      <c r="B443" s="259" t="s">
        <v>2880</v>
      </c>
      <c r="C443" s="259" t="s">
        <v>356</v>
      </c>
      <c r="D443" s="259" t="s">
        <v>1571</v>
      </c>
      <c r="E443" s="244" t="s">
        <v>304</v>
      </c>
      <c r="F443" s="244" t="s">
        <v>2674</v>
      </c>
      <c r="G443" s="244" t="s">
        <v>1824</v>
      </c>
      <c r="H443" s="244" t="s">
        <v>3271</v>
      </c>
      <c r="I443" s="244" t="str">
        <f>IF(H443="","",VLOOKUP(H443,'Cost Categories'!$A$1:$B$66,2,FALSE))</f>
        <v>Personnel</v>
      </c>
      <c r="J443" s="244" t="s">
        <v>3271</v>
      </c>
      <c r="K443" s="244" t="str">
        <f>IF(J443="","",VLOOKUP(J443,'Cost Categories'!$A$70:$B$85,2,FALSE))</f>
        <v>Personnel</v>
      </c>
      <c r="L443" s="244" t="s">
        <v>3307</v>
      </c>
      <c r="M443" s="244" t="str">
        <f>IF(L443="","",VLOOKUP(L443,'Cost Categories'!$A$112:$B$133,2,FALSE))</f>
        <v>Primary service delivery</v>
      </c>
      <c r="N443" s="244" t="s">
        <v>3368</v>
      </c>
      <c r="O443" s="245" t="s">
        <v>13</v>
      </c>
      <c r="P443" s="244" t="s">
        <v>3369</v>
      </c>
      <c r="Q443" s="253" t="s">
        <v>3372</v>
      </c>
      <c r="R443" s="253" t="s">
        <v>13</v>
      </c>
      <c r="S443" s="244" t="s">
        <v>111</v>
      </c>
      <c r="T443" s="244" t="s">
        <v>1935</v>
      </c>
      <c r="U443" s="244" t="s">
        <v>1087</v>
      </c>
      <c r="V443" s="244" t="s">
        <v>1309</v>
      </c>
      <c r="W443" s="244" t="s">
        <v>217</v>
      </c>
      <c r="X443" s="246">
        <v>15.89</v>
      </c>
      <c r="Y443" s="246" t="s">
        <v>6</v>
      </c>
      <c r="Z443" s="250" t="s">
        <v>6</v>
      </c>
      <c r="AA443" s="250" t="s">
        <v>6</v>
      </c>
      <c r="AB443" s="250" t="s">
        <v>6</v>
      </c>
      <c r="AC443" s="250" t="s">
        <v>6</v>
      </c>
      <c r="AD443" s="250" t="s">
        <v>6</v>
      </c>
      <c r="AE443" s="348">
        <v>160</v>
      </c>
      <c r="AF443" s="348" t="s">
        <v>213</v>
      </c>
      <c r="AG443" s="244" t="s">
        <v>6</v>
      </c>
      <c r="AI443" s="246" t="s">
        <v>6</v>
      </c>
      <c r="AJ443" s="247" t="s">
        <v>6</v>
      </c>
      <c r="AK443" s="244" t="s">
        <v>6</v>
      </c>
      <c r="AL443" s="244" t="s">
        <v>6</v>
      </c>
      <c r="AM443" s="266" t="s">
        <v>6</v>
      </c>
      <c r="AN443" s="262">
        <v>14400</v>
      </c>
      <c r="AO443" s="262">
        <v>12</v>
      </c>
      <c r="AP443" s="244" t="s">
        <v>1737</v>
      </c>
      <c r="AQ443" s="244" t="s">
        <v>184</v>
      </c>
      <c r="AR443" s="250" t="s">
        <v>6</v>
      </c>
      <c r="AS443" s="250" t="s">
        <v>6</v>
      </c>
      <c r="AT443" s="250" t="s">
        <v>184</v>
      </c>
      <c r="AU443" s="250" t="s">
        <v>184</v>
      </c>
      <c r="AV443" s="250" t="s">
        <v>1305</v>
      </c>
      <c r="AW443" s="250" t="s">
        <v>1938</v>
      </c>
      <c r="AX443" s="250" t="s">
        <v>118</v>
      </c>
      <c r="AY443" s="250" t="s">
        <v>1939</v>
      </c>
      <c r="AZ443" s="250" t="s">
        <v>118</v>
      </c>
      <c r="BA443" s="250" t="s">
        <v>381</v>
      </c>
      <c r="BB443" s="250" t="s">
        <v>118</v>
      </c>
      <c r="BC443" s="250" t="s">
        <v>383</v>
      </c>
      <c r="BD443" s="250" t="s">
        <v>118</v>
      </c>
      <c r="BE443" s="250" t="s">
        <v>6</v>
      </c>
      <c r="BF443" s="250" t="s">
        <v>6</v>
      </c>
      <c r="BG443" s="250" t="s">
        <v>6</v>
      </c>
      <c r="BH443" s="250" t="s">
        <v>6</v>
      </c>
      <c r="BI443" s="250" t="s">
        <v>6</v>
      </c>
      <c r="BJ443" s="250" t="s">
        <v>6</v>
      </c>
      <c r="BK443" s="250" t="s">
        <v>6</v>
      </c>
      <c r="BL443" s="250" t="s">
        <v>6</v>
      </c>
      <c r="BM443" s="250" t="s">
        <v>41</v>
      </c>
      <c r="BN443" s="250" t="s">
        <v>118</v>
      </c>
      <c r="BO443" s="250" t="s">
        <v>13</v>
      </c>
      <c r="BP443" s="250" t="s">
        <v>13</v>
      </c>
      <c r="BQ443" s="250" t="s">
        <v>1319</v>
      </c>
      <c r="BR443" s="250" t="s">
        <v>118</v>
      </c>
      <c r="BS443" s="250" t="s">
        <v>1319</v>
      </c>
      <c r="BT443" s="250" t="s">
        <v>118</v>
      </c>
      <c r="BU443" s="262" t="s">
        <v>6</v>
      </c>
      <c r="BV443" s="250" t="s">
        <v>6</v>
      </c>
      <c r="BW443" s="250" t="s">
        <v>6</v>
      </c>
      <c r="BX443" s="250" t="s">
        <v>6</v>
      </c>
      <c r="BY443" s="250" t="s">
        <v>13</v>
      </c>
      <c r="BZ443" s="250" t="s">
        <v>13</v>
      </c>
      <c r="CA443" s="244" t="s">
        <v>184</v>
      </c>
      <c r="CB443" s="244" t="s">
        <v>303</v>
      </c>
      <c r="CC443" s="244" t="s">
        <v>912</v>
      </c>
      <c r="CD443" s="244" t="s">
        <v>118</v>
      </c>
    </row>
    <row r="444" spans="1:82" s="244" customFormat="1" ht="58" customHeight="1" x14ac:dyDescent="0.35">
      <c r="A444" s="259" t="s">
        <v>1933</v>
      </c>
      <c r="B444" s="259" t="s">
        <v>2880</v>
      </c>
      <c r="C444" s="259" t="s">
        <v>1555</v>
      </c>
      <c r="D444" s="259" t="s">
        <v>1571</v>
      </c>
      <c r="E444" s="244" t="s">
        <v>304</v>
      </c>
      <c r="F444" s="244" t="s">
        <v>2674</v>
      </c>
      <c r="G444" s="244" t="s">
        <v>1757</v>
      </c>
      <c r="H444" s="244" t="s">
        <v>3353</v>
      </c>
      <c r="I444" s="244" t="str">
        <f>IF(H444="","",VLOOKUP(H444,'Cost Categories'!$A$1:$B$66,2,FALSE))</f>
        <v>Personnel</v>
      </c>
      <c r="J444" s="244" t="s">
        <v>1757</v>
      </c>
      <c r="K444" s="244" t="str">
        <f>IF(J444="","",VLOOKUP(J444,'Cost Categories'!$A$70:$B$85,2,FALSE))</f>
        <v>Personnel</v>
      </c>
      <c r="L444" s="244" t="s">
        <v>3324</v>
      </c>
      <c r="M444" s="244" t="str">
        <f>IF(L444="","",VLOOKUP(L444,'Cost Categories'!$A$112:$B$133,2,FALSE))</f>
        <v>Operational</v>
      </c>
      <c r="N444" s="244" t="s">
        <v>3368</v>
      </c>
      <c r="O444" s="245" t="s">
        <v>13</v>
      </c>
      <c r="P444" s="244" t="s">
        <v>3369</v>
      </c>
      <c r="Q444" s="253" t="s">
        <v>3372</v>
      </c>
      <c r="R444" s="253" t="s">
        <v>13</v>
      </c>
      <c r="S444" s="244" t="s">
        <v>517</v>
      </c>
      <c r="T444" s="244" t="s">
        <v>1935</v>
      </c>
      <c r="U444" s="244" t="s">
        <v>1087</v>
      </c>
      <c r="V444" s="244" t="s">
        <v>1309</v>
      </c>
      <c r="W444" s="244" t="s">
        <v>217</v>
      </c>
      <c r="X444" s="246">
        <v>0.8</v>
      </c>
      <c r="Y444" s="246" t="s">
        <v>6</v>
      </c>
      <c r="Z444" s="250" t="s">
        <v>6</v>
      </c>
      <c r="AA444" s="250" t="s">
        <v>6</v>
      </c>
      <c r="AB444" s="250" t="s">
        <v>6</v>
      </c>
      <c r="AC444" s="250" t="s">
        <v>6</v>
      </c>
      <c r="AD444" s="250" t="s">
        <v>6</v>
      </c>
      <c r="AE444" s="348">
        <v>160</v>
      </c>
      <c r="AF444" s="348" t="s">
        <v>213</v>
      </c>
      <c r="AG444" s="244" t="s">
        <v>6</v>
      </c>
      <c r="AI444" s="246" t="s">
        <v>6</v>
      </c>
      <c r="AJ444" s="247" t="s">
        <v>6</v>
      </c>
      <c r="AK444" s="244" t="s">
        <v>6</v>
      </c>
      <c r="AL444" s="244" t="s">
        <v>6</v>
      </c>
      <c r="AM444" s="266" t="s">
        <v>6</v>
      </c>
      <c r="AN444" s="262">
        <v>14400</v>
      </c>
      <c r="AO444" s="262">
        <v>12</v>
      </c>
      <c r="AP444" s="244" t="s">
        <v>1737</v>
      </c>
      <c r="AQ444" s="244" t="s">
        <v>184</v>
      </c>
      <c r="AR444" s="250" t="s">
        <v>6</v>
      </c>
      <c r="AS444" s="250" t="s">
        <v>6</v>
      </c>
      <c r="AT444" s="250" t="s">
        <v>184</v>
      </c>
      <c r="AU444" s="250" t="s">
        <v>184</v>
      </c>
      <c r="AV444" s="250" t="s">
        <v>1305</v>
      </c>
      <c r="AW444" s="250" t="s">
        <v>6</v>
      </c>
      <c r="AX444" s="250" t="s">
        <v>6</v>
      </c>
      <c r="AY444" s="250" t="s">
        <v>6</v>
      </c>
      <c r="AZ444" s="250" t="s">
        <v>6</v>
      </c>
      <c r="BA444" s="250" t="s">
        <v>381</v>
      </c>
      <c r="BB444" s="250" t="s">
        <v>118</v>
      </c>
      <c r="BC444" s="250" t="s">
        <v>6</v>
      </c>
      <c r="BD444" s="250" t="s">
        <v>6</v>
      </c>
      <c r="BE444" s="250" t="s">
        <v>6</v>
      </c>
      <c r="BF444" s="250" t="s">
        <v>6</v>
      </c>
      <c r="BG444" s="250" t="s">
        <v>6</v>
      </c>
      <c r="BH444" s="250" t="s">
        <v>6</v>
      </c>
      <c r="BI444" s="250" t="s">
        <v>6</v>
      </c>
      <c r="BJ444" s="250" t="s">
        <v>6</v>
      </c>
      <c r="BK444" s="250" t="s">
        <v>6</v>
      </c>
      <c r="BL444" s="250" t="s">
        <v>6</v>
      </c>
      <c r="BM444" s="250" t="s">
        <v>41</v>
      </c>
      <c r="BN444" s="250" t="s">
        <v>118</v>
      </c>
      <c r="BO444" s="250" t="s">
        <v>13</v>
      </c>
      <c r="BP444" s="250" t="s">
        <v>13</v>
      </c>
      <c r="BQ444" s="250" t="s">
        <v>1319</v>
      </c>
      <c r="BR444" s="250" t="s">
        <v>118</v>
      </c>
      <c r="BS444" s="250" t="s">
        <v>1319</v>
      </c>
      <c r="BT444" s="250" t="s">
        <v>118</v>
      </c>
      <c r="BU444" s="262" t="s">
        <v>6</v>
      </c>
      <c r="BV444" s="250" t="s">
        <v>6</v>
      </c>
      <c r="BW444" s="250" t="s">
        <v>6</v>
      </c>
      <c r="BX444" s="250" t="s">
        <v>6</v>
      </c>
      <c r="BY444" s="250" t="s">
        <v>13</v>
      </c>
      <c r="BZ444" s="250" t="s">
        <v>13</v>
      </c>
      <c r="CA444" s="244" t="s">
        <v>184</v>
      </c>
      <c r="CB444" s="244" t="s">
        <v>303</v>
      </c>
      <c r="CC444" s="244" t="s">
        <v>912</v>
      </c>
      <c r="CD444" s="244" t="s">
        <v>118</v>
      </c>
    </row>
    <row r="445" spans="1:82" s="244" customFormat="1" ht="58" customHeight="1" x14ac:dyDescent="0.35">
      <c r="A445" s="259" t="s">
        <v>1933</v>
      </c>
      <c r="B445" s="259" t="s">
        <v>2880</v>
      </c>
      <c r="C445" s="259" t="s">
        <v>1540</v>
      </c>
      <c r="D445" s="259" t="s">
        <v>1571</v>
      </c>
      <c r="E445" s="244" t="s">
        <v>304</v>
      </c>
      <c r="F445" s="244" t="s">
        <v>2674</v>
      </c>
      <c r="G445" s="244" t="s">
        <v>1825</v>
      </c>
      <c r="H445" s="244" t="s">
        <v>3</v>
      </c>
      <c r="I445" s="244" t="str">
        <f>IF(H445="","",VLOOKUP(H445,'Cost Categories'!$A$1:$B$66,2,FALSE))</f>
        <v>Recurring services</v>
      </c>
      <c r="J445" s="244" t="s">
        <v>3297</v>
      </c>
      <c r="K445" s="244" t="str">
        <f>IF(J445="","",VLOOKUP(J445,'Cost Categories'!$A$70:$B$85,2,FALSE))</f>
        <v>Mixed</v>
      </c>
      <c r="L445" s="244" t="s">
        <v>3</v>
      </c>
      <c r="M445" s="244" t="str">
        <f>IF(L445="","",VLOOKUP(L445,'Cost Categories'!$A$112:$B$133,2,FALSE))</f>
        <v>Operational</v>
      </c>
      <c r="N445" s="244" t="s">
        <v>3368</v>
      </c>
      <c r="O445" s="245" t="s">
        <v>13</v>
      </c>
      <c r="P445" s="244" t="s">
        <v>3369</v>
      </c>
      <c r="Q445" s="253" t="s">
        <v>3372</v>
      </c>
      <c r="R445" s="253" t="s">
        <v>13</v>
      </c>
      <c r="S445" s="244" t="s">
        <v>111</v>
      </c>
      <c r="T445" s="244" t="s">
        <v>1935</v>
      </c>
      <c r="U445" s="244" t="s">
        <v>1087</v>
      </c>
      <c r="V445" s="244" t="s">
        <v>1309</v>
      </c>
      <c r="W445" s="244" t="s">
        <v>217</v>
      </c>
      <c r="X445" s="246">
        <v>0.18</v>
      </c>
      <c r="Y445" s="246" t="s">
        <v>6</v>
      </c>
      <c r="Z445" s="250" t="s">
        <v>6</v>
      </c>
      <c r="AA445" s="250" t="s">
        <v>6</v>
      </c>
      <c r="AB445" s="250" t="s">
        <v>6</v>
      </c>
      <c r="AC445" s="250" t="s">
        <v>6</v>
      </c>
      <c r="AD445" s="250" t="s">
        <v>6</v>
      </c>
      <c r="AE445" s="348">
        <v>160</v>
      </c>
      <c r="AF445" s="348" t="s">
        <v>213</v>
      </c>
      <c r="AG445" s="244" t="s">
        <v>6</v>
      </c>
      <c r="AI445" s="246" t="s">
        <v>6</v>
      </c>
      <c r="AJ445" s="247" t="s">
        <v>6</v>
      </c>
      <c r="AK445" s="244" t="s">
        <v>6</v>
      </c>
      <c r="AL445" s="244" t="s">
        <v>6</v>
      </c>
      <c r="AM445" s="266" t="s">
        <v>6</v>
      </c>
      <c r="AN445" s="262">
        <v>14400</v>
      </c>
      <c r="AO445" s="262">
        <v>12</v>
      </c>
      <c r="AP445" s="244" t="s">
        <v>1737</v>
      </c>
      <c r="AQ445" s="244" t="s">
        <v>184</v>
      </c>
      <c r="AR445" s="250" t="s">
        <v>6</v>
      </c>
      <c r="AS445" s="250" t="s">
        <v>6</v>
      </c>
      <c r="AT445" s="250" t="s">
        <v>184</v>
      </c>
      <c r="AU445" s="250" t="s">
        <v>184</v>
      </c>
      <c r="AV445" s="250" t="s">
        <v>1305</v>
      </c>
      <c r="AW445" s="250" t="s">
        <v>1940</v>
      </c>
      <c r="AX445" s="250" t="s">
        <v>118</v>
      </c>
      <c r="AY445" s="250" t="s">
        <v>1941</v>
      </c>
      <c r="AZ445" s="250" t="s">
        <v>118</v>
      </c>
      <c r="BA445" s="250" t="s">
        <v>381</v>
      </c>
      <c r="BB445" s="250" t="s">
        <v>118</v>
      </c>
      <c r="BC445" s="250" t="s">
        <v>384</v>
      </c>
      <c r="BD445" s="250" t="s">
        <v>118</v>
      </c>
      <c r="BE445" s="250" t="s">
        <v>6</v>
      </c>
      <c r="BF445" s="250" t="s">
        <v>6</v>
      </c>
      <c r="BG445" s="250" t="s">
        <v>6</v>
      </c>
      <c r="BH445" s="250" t="s">
        <v>6</v>
      </c>
      <c r="BI445" s="250" t="s">
        <v>6</v>
      </c>
      <c r="BJ445" s="250" t="s">
        <v>6</v>
      </c>
      <c r="BK445" s="250" t="s">
        <v>6</v>
      </c>
      <c r="BL445" s="250" t="s">
        <v>6</v>
      </c>
      <c r="BM445" s="250" t="s">
        <v>41</v>
      </c>
      <c r="BN445" s="250" t="s">
        <v>118</v>
      </c>
      <c r="BO445" s="250" t="s">
        <v>13</v>
      </c>
      <c r="BP445" s="250" t="s">
        <v>13</v>
      </c>
      <c r="BQ445" s="250" t="s">
        <v>1319</v>
      </c>
      <c r="BR445" s="250" t="s">
        <v>118</v>
      </c>
      <c r="BS445" s="250" t="s">
        <v>1319</v>
      </c>
      <c r="BT445" s="250" t="s">
        <v>118</v>
      </c>
      <c r="BU445" s="262" t="s">
        <v>6</v>
      </c>
      <c r="BV445" s="250" t="s">
        <v>6</v>
      </c>
      <c r="BW445" s="250" t="s">
        <v>6</v>
      </c>
      <c r="BX445" s="250" t="s">
        <v>6</v>
      </c>
      <c r="BY445" s="250" t="s">
        <v>13</v>
      </c>
      <c r="BZ445" s="250" t="s">
        <v>13</v>
      </c>
      <c r="CA445" s="244" t="s">
        <v>184</v>
      </c>
      <c r="CB445" s="244" t="s">
        <v>303</v>
      </c>
      <c r="CC445" s="244" t="s">
        <v>912</v>
      </c>
      <c r="CD445" s="244" t="s">
        <v>118</v>
      </c>
    </row>
    <row r="446" spans="1:82" s="244" customFormat="1" ht="58" customHeight="1" x14ac:dyDescent="0.35">
      <c r="A446" s="259" t="s">
        <v>1933</v>
      </c>
      <c r="B446" s="259" t="s">
        <v>2880</v>
      </c>
      <c r="C446" s="259" t="s">
        <v>1561</v>
      </c>
      <c r="D446" s="259" t="s">
        <v>1571</v>
      </c>
      <c r="E446" s="244" t="s">
        <v>304</v>
      </c>
      <c r="F446" s="244" t="s">
        <v>2674</v>
      </c>
      <c r="G446" s="244" t="s">
        <v>1942</v>
      </c>
      <c r="H446" s="244" t="s">
        <v>1632</v>
      </c>
      <c r="I446" s="244" t="str">
        <f>IF(H446="","",VLOOKUP(H446,'Cost Categories'!$A$1:$B$66,2,FALSE))</f>
        <v>Facility</v>
      </c>
      <c r="J446" s="244" t="s">
        <v>3297</v>
      </c>
      <c r="K446" s="244" t="str">
        <f>IF(J446="","",VLOOKUP(J446,'Cost Categories'!$A$70:$B$85,2,FALSE))</f>
        <v>Mixed</v>
      </c>
      <c r="L446" s="244" t="s">
        <v>3323</v>
      </c>
      <c r="M446" s="244" t="str">
        <f>IF(L446="","",VLOOKUP(L446,'Cost Categories'!$A$112:$B$133,2,FALSE))</f>
        <v>Operational</v>
      </c>
      <c r="N446" s="244" t="s">
        <v>3368</v>
      </c>
      <c r="O446" s="245" t="s">
        <v>13</v>
      </c>
      <c r="P446" s="244" t="s">
        <v>3370</v>
      </c>
      <c r="Q446" s="253" t="s">
        <v>3372</v>
      </c>
      <c r="R446" s="253" t="s">
        <v>13</v>
      </c>
      <c r="S446" s="244" t="s">
        <v>111</v>
      </c>
      <c r="T446" s="244" t="s">
        <v>1935</v>
      </c>
      <c r="U446" s="244" t="s">
        <v>1087</v>
      </c>
      <c r="V446" s="244" t="s">
        <v>1309</v>
      </c>
      <c r="W446" s="244" t="s">
        <v>217</v>
      </c>
      <c r="X446" s="246">
        <v>0</v>
      </c>
      <c r="Y446" s="246" t="s">
        <v>6</v>
      </c>
      <c r="Z446" s="250" t="s">
        <v>6</v>
      </c>
      <c r="AA446" s="250" t="s">
        <v>6</v>
      </c>
      <c r="AB446" s="250" t="s">
        <v>6</v>
      </c>
      <c r="AC446" s="250" t="s">
        <v>6</v>
      </c>
      <c r="AD446" s="250" t="s">
        <v>6</v>
      </c>
      <c r="AE446" s="348">
        <v>160</v>
      </c>
      <c r="AF446" s="348" t="s">
        <v>213</v>
      </c>
      <c r="AG446" s="244" t="s">
        <v>6</v>
      </c>
      <c r="AI446" s="246" t="s">
        <v>6</v>
      </c>
      <c r="AJ446" s="247" t="s">
        <v>6</v>
      </c>
      <c r="AK446" s="244" t="s">
        <v>6</v>
      </c>
      <c r="AL446" s="244" t="s">
        <v>6</v>
      </c>
      <c r="AM446" s="266" t="s">
        <v>6</v>
      </c>
      <c r="AN446" s="262">
        <v>14400</v>
      </c>
      <c r="AO446" s="262">
        <v>12</v>
      </c>
      <c r="AP446" s="244" t="s">
        <v>1737</v>
      </c>
      <c r="AQ446" s="244" t="s">
        <v>184</v>
      </c>
      <c r="AR446" s="250" t="s">
        <v>6</v>
      </c>
      <c r="AS446" s="250" t="s">
        <v>6</v>
      </c>
      <c r="AT446" s="250" t="s">
        <v>184</v>
      </c>
      <c r="AU446" s="250" t="s">
        <v>184</v>
      </c>
      <c r="AV446" s="250" t="s">
        <v>1305</v>
      </c>
      <c r="AW446" s="250" t="s">
        <v>6</v>
      </c>
      <c r="AX446" s="250" t="s">
        <v>6</v>
      </c>
      <c r="AY446" s="250" t="s">
        <v>6</v>
      </c>
      <c r="AZ446" s="250" t="s">
        <v>6</v>
      </c>
      <c r="BA446" s="250" t="s">
        <v>381</v>
      </c>
      <c r="BB446" s="250" t="s">
        <v>118</v>
      </c>
      <c r="BC446" s="250" t="s">
        <v>6</v>
      </c>
      <c r="BD446" s="250" t="s">
        <v>6</v>
      </c>
      <c r="BE446" s="250" t="s">
        <v>6</v>
      </c>
      <c r="BF446" s="250" t="s">
        <v>6</v>
      </c>
      <c r="BG446" s="250" t="s">
        <v>6</v>
      </c>
      <c r="BH446" s="250" t="s">
        <v>6</v>
      </c>
      <c r="BI446" s="250" t="s">
        <v>6</v>
      </c>
      <c r="BJ446" s="250" t="s">
        <v>6</v>
      </c>
      <c r="BK446" s="250" t="s">
        <v>6</v>
      </c>
      <c r="BL446" s="250" t="s">
        <v>6</v>
      </c>
      <c r="BM446" s="250" t="s">
        <v>41</v>
      </c>
      <c r="BN446" s="250" t="s">
        <v>118</v>
      </c>
      <c r="BO446" s="250" t="s">
        <v>13</v>
      </c>
      <c r="BP446" s="250" t="s">
        <v>13</v>
      </c>
      <c r="BQ446" s="250" t="s">
        <v>1319</v>
      </c>
      <c r="BR446" s="250" t="s">
        <v>118</v>
      </c>
      <c r="BS446" s="250" t="s">
        <v>1319</v>
      </c>
      <c r="BT446" s="250" t="s">
        <v>118</v>
      </c>
      <c r="BU446" s="262" t="s">
        <v>6</v>
      </c>
      <c r="BV446" s="250" t="s">
        <v>6</v>
      </c>
      <c r="BW446" s="250" t="s">
        <v>6</v>
      </c>
      <c r="BX446" s="250" t="s">
        <v>6</v>
      </c>
      <c r="BY446" s="250" t="s">
        <v>13</v>
      </c>
      <c r="BZ446" s="250" t="s">
        <v>13</v>
      </c>
      <c r="CA446" s="244" t="s">
        <v>184</v>
      </c>
      <c r="CB446" s="244" t="s">
        <v>303</v>
      </c>
      <c r="CC446" s="244" t="s">
        <v>912</v>
      </c>
      <c r="CD446" s="244" t="s">
        <v>118</v>
      </c>
    </row>
    <row r="447" spans="1:82" s="244" customFormat="1" ht="58" customHeight="1" x14ac:dyDescent="0.35">
      <c r="A447" s="259" t="s">
        <v>1933</v>
      </c>
      <c r="B447" s="259" t="s">
        <v>2880</v>
      </c>
      <c r="C447" s="259" t="s">
        <v>1567</v>
      </c>
      <c r="D447" s="259" t="s">
        <v>1571</v>
      </c>
      <c r="E447" s="244" t="s">
        <v>304</v>
      </c>
      <c r="F447" s="244" t="s">
        <v>2674</v>
      </c>
      <c r="G447" s="244" t="s">
        <v>1819</v>
      </c>
      <c r="H447" s="244" t="s">
        <v>3350</v>
      </c>
      <c r="I447" s="244" t="str">
        <f>IF(H447="","",VLOOKUP(H447,'Cost Categories'!$A$1:$B$66,2,FALSE))</f>
        <v>Capital</v>
      </c>
      <c r="J447" s="244" t="s">
        <v>3283</v>
      </c>
      <c r="K447" s="244" t="str">
        <f>IF(J447="","",VLOOKUP(J447,'Cost Categories'!$A$70:$B$85,2,FALSE))</f>
        <v>Capital</v>
      </c>
      <c r="L447" s="244" t="s">
        <v>3324</v>
      </c>
      <c r="M447" s="244" t="str">
        <f>IF(L447="","",VLOOKUP(L447,'Cost Categories'!$A$112:$B$133,2,FALSE))</f>
        <v>Operational</v>
      </c>
      <c r="N447" s="244" t="s">
        <v>3368</v>
      </c>
      <c r="O447" s="245" t="s">
        <v>1245</v>
      </c>
      <c r="P447" s="244" t="s">
        <v>3370</v>
      </c>
      <c r="Q447" s="253" t="s">
        <v>3372</v>
      </c>
      <c r="R447" s="253" t="s">
        <v>13</v>
      </c>
      <c r="S447" s="244" t="s">
        <v>111</v>
      </c>
      <c r="T447" s="244" t="s">
        <v>1935</v>
      </c>
      <c r="U447" s="244" t="s">
        <v>1087</v>
      </c>
      <c r="V447" s="244" t="s">
        <v>1309</v>
      </c>
      <c r="W447" s="244" t="s">
        <v>217</v>
      </c>
      <c r="X447" s="246">
        <v>0.3</v>
      </c>
      <c r="Y447" s="246" t="s">
        <v>6</v>
      </c>
      <c r="Z447" s="250" t="s">
        <v>6</v>
      </c>
      <c r="AA447" s="250" t="s">
        <v>6</v>
      </c>
      <c r="AB447" s="250" t="s">
        <v>6</v>
      </c>
      <c r="AC447" s="250" t="s">
        <v>6</v>
      </c>
      <c r="AD447" s="250" t="s">
        <v>6</v>
      </c>
      <c r="AE447" s="348">
        <v>160</v>
      </c>
      <c r="AF447" s="348" t="s">
        <v>213</v>
      </c>
      <c r="AG447" s="244" t="s">
        <v>6</v>
      </c>
      <c r="AI447" s="246" t="s">
        <v>6</v>
      </c>
      <c r="AJ447" s="247" t="s">
        <v>6</v>
      </c>
      <c r="AK447" s="244" t="s">
        <v>6</v>
      </c>
      <c r="AL447" s="244" t="s">
        <v>6</v>
      </c>
      <c r="AM447" s="266" t="s">
        <v>6</v>
      </c>
      <c r="AN447" s="262">
        <v>14400</v>
      </c>
      <c r="AO447" s="262">
        <v>12</v>
      </c>
      <c r="AP447" s="244" t="s">
        <v>1737</v>
      </c>
      <c r="AQ447" s="244" t="s">
        <v>184</v>
      </c>
      <c r="AR447" s="250" t="s">
        <v>6</v>
      </c>
      <c r="AS447" s="250" t="s">
        <v>6</v>
      </c>
      <c r="AT447" s="250" t="s">
        <v>184</v>
      </c>
      <c r="AU447" s="250" t="s">
        <v>184</v>
      </c>
      <c r="AV447" s="250" t="s">
        <v>1305</v>
      </c>
      <c r="AW447" s="250" t="s">
        <v>6</v>
      </c>
      <c r="AX447" s="250" t="s">
        <v>6</v>
      </c>
      <c r="AY447" s="250" t="s">
        <v>1943</v>
      </c>
      <c r="AZ447" s="250" t="s">
        <v>118</v>
      </c>
      <c r="BA447" s="250" t="s">
        <v>381</v>
      </c>
      <c r="BB447" s="250" t="s">
        <v>118</v>
      </c>
      <c r="BC447" s="250" t="s">
        <v>6</v>
      </c>
      <c r="BD447" s="250" t="s">
        <v>6</v>
      </c>
      <c r="BE447" s="250" t="s">
        <v>6</v>
      </c>
      <c r="BF447" s="250" t="s">
        <v>6</v>
      </c>
      <c r="BG447" s="250" t="s">
        <v>6</v>
      </c>
      <c r="BH447" s="250" t="s">
        <v>6</v>
      </c>
      <c r="BI447" s="250" t="s">
        <v>6</v>
      </c>
      <c r="BJ447" s="250" t="s">
        <v>6</v>
      </c>
      <c r="BK447" s="250" t="s">
        <v>6</v>
      </c>
      <c r="BL447" s="250" t="s">
        <v>6</v>
      </c>
      <c r="BM447" s="250" t="s">
        <v>41</v>
      </c>
      <c r="BN447" s="250" t="s">
        <v>118</v>
      </c>
      <c r="BO447" s="250" t="s">
        <v>13</v>
      </c>
      <c r="BP447" s="250" t="s">
        <v>13</v>
      </c>
      <c r="BQ447" s="250" t="s">
        <v>1319</v>
      </c>
      <c r="BR447" s="250" t="s">
        <v>118</v>
      </c>
      <c r="BS447" s="250" t="s">
        <v>1319</v>
      </c>
      <c r="BT447" s="250" t="s">
        <v>118</v>
      </c>
      <c r="BU447" s="262" t="s">
        <v>6</v>
      </c>
      <c r="BV447" s="250" t="s">
        <v>6</v>
      </c>
      <c r="BW447" s="250" t="s">
        <v>6</v>
      </c>
      <c r="BX447" s="250" t="s">
        <v>6</v>
      </c>
      <c r="BY447" s="250" t="s">
        <v>173</v>
      </c>
      <c r="BZ447" s="250" t="s">
        <v>118</v>
      </c>
      <c r="CA447" s="244" t="s">
        <v>184</v>
      </c>
      <c r="CB447" s="244" t="s">
        <v>303</v>
      </c>
      <c r="CC447" s="244" t="s">
        <v>912</v>
      </c>
      <c r="CD447" s="244" t="s">
        <v>118</v>
      </c>
    </row>
    <row r="448" spans="1:82" s="244" customFormat="1" ht="58" customHeight="1" x14ac:dyDescent="0.35">
      <c r="A448" s="259" t="s">
        <v>1933</v>
      </c>
      <c r="B448" s="259" t="s">
        <v>2880</v>
      </c>
      <c r="C448" s="259" t="s">
        <v>1571</v>
      </c>
      <c r="D448" s="259" t="s">
        <v>1579</v>
      </c>
      <c r="E448" s="244" t="s">
        <v>304</v>
      </c>
      <c r="F448" s="244" t="s">
        <v>2674</v>
      </c>
      <c r="G448" s="244" t="s">
        <v>1944</v>
      </c>
      <c r="H448" s="244" t="s">
        <v>1578</v>
      </c>
      <c r="I448" s="244" t="str">
        <f>IF(H448="","",VLOOKUP(H448,'Cost Categories'!$A$1:$B$66,2,FALSE))</f>
        <v>Total</v>
      </c>
      <c r="J448" s="244" t="s">
        <v>3297</v>
      </c>
      <c r="K448" s="244" t="str">
        <f>IF(J448="","",VLOOKUP(J448,'Cost Categories'!$A$70:$B$85,2,FALSE))</f>
        <v>Mixed</v>
      </c>
      <c r="L448" s="244" t="s">
        <v>3297</v>
      </c>
      <c r="M448" s="244" t="str">
        <f>IF(L448="","",VLOOKUP(L448,'Cost Categories'!$A$112:$B$133,2,FALSE))</f>
        <v>Mixed</v>
      </c>
      <c r="N448" s="244" t="s">
        <v>3368</v>
      </c>
      <c r="O448" s="245" t="s">
        <v>22</v>
      </c>
      <c r="P448" s="244" t="s">
        <v>3416</v>
      </c>
      <c r="Q448" s="253" t="s">
        <v>3372</v>
      </c>
      <c r="R448" s="253" t="s">
        <v>13</v>
      </c>
      <c r="S448" s="244" t="s">
        <v>111</v>
      </c>
      <c r="T448" s="244" t="s">
        <v>1935</v>
      </c>
      <c r="U448" s="244" t="s">
        <v>1087</v>
      </c>
      <c r="V448" s="244" t="s">
        <v>1309</v>
      </c>
      <c r="W448" s="244" t="s">
        <v>217</v>
      </c>
      <c r="X448" s="246">
        <v>45.5</v>
      </c>
      <c r="Y448" s="246" t="s">
        <v>6</v>
      </c>
      <c r="Z448" s="250" t="s">
        <v>6</v>
      </c>
      <c r="AA448" s="250" t="s">
        <v>6</v>
      </c>
      <c r="AB448" s="250" t="s">
        <v>6</v>
      </c>
      <c r="AC448" s="250" t="s">
        <v>6</v>
      </c>
      <c r="AD448" s="250" t="s">
        <v>6</v>
      </c>
      <c r="AE448" s="348">
        <v>160</v>
      </c>
      <c r="AF448" s="348" t="s">
        <v>213</v>
      </c>
      <c r="AG448" s="244" t="s">
        <v>6</v>
      </c>
      <c r="AI448" s="246" t="s">
        <v>6</v>
      </c>
      <c r="AJ448" s="247" t="s">
        <v>6</v>
      </c>
      <c r="AK448" s="244" t="s">
        <v>6</v>
      </c>
      <c r="AL448" s="244" t="s">
        <v>6</v>
      </c>
      <c r="AM448" s="266" t="s">
        <v>6</v>
      </c>
      <c r="AN448" s="262">
        <v>14400</v>
      </c>
      <c r="AO448" s="262">
        <v>12</v>
      </c>
      <c r="AP448" s="244" t="s">
        <v>1737</v>
      </c>
      <c r="AQ448" s="244" t="s">
        <v>184</v>
      </c>
      <c r="AR448" s="250" t="s">
        <v>6</v>
      </c>
      <c r="AS448" s="250" t="s">
        <v>6</v>
      </c>
      <c r="AT448" s="250" t="s">
        <v>184</v>
      </c>
      <c r="AU448" s="250" t="s">
        <v>184</v>
      </c>
      <c r="AV448" s="250" t="s">
        <v>1305</v>
      </c>
      <c r="AW448" s="250" t="s">
        <v>22</v>
      </c>
      <c r="AX448" s="250" t="s">
        <v>118</v>
      </c>
      <c r="AY448" s="250" t="s">
        <v>22</v>
      </c>
      <c r="AZ448" s="250" t="s">
        <v>118</v>
      </c>
      <c r="BA448" s="250" t="s">
        <v>381</v>
      </c>
      <c r="BB448" s="250" t="s">
        <v>118</v>
      </c>
      <c r="BC448" s="250" t="s">
        <v>22</v>
      </c>
      <c r="BD448" s="250" t="s">
        <v>118</v>
      </c>
      <c r="BE448" s="250" t="s">
        <v>6</v>
      </c>
      <c r="BF448" s="250" t="s">
        <v>6</v>
      </c>
      <c r="BG448" s="250" t="s">
        <v>6</v>
      </c>
      <c r="BH448" s="250" t="s">
        <v>6</v>
      </c>
      <c r="BI448" s="250" t="s">
        <v>6</v>
      </c>
      <c r="BJ448" s="250" t="s">
        <v>6</v>
      </c>
      <c r="BK448" s="250" t="s">
        <v>6</v>
      </c>
      <c r="BL448" s="250" t="s">
        <v>6</v>
      </c>
      <c r="BM448" s="250" t="s">
        <v>41</v>
      </c>
      <c r="BN448" s="250" t="s">
        <v>118</v>
      </c>
      <c r="BO448" s="250" t="s">
        <v>13</v>
      </c>
      <c r="BP448" s="250" t="s">
        <v>13</v>
      </c>
      <c r="BQ448" s="250" t="s">
        <v>1319</v>
      </c>
      <c r="BR448" s="250" t="s">
        <v>118</v>
      </c>
      <c r="BS448" s="250" t="s">
        <v>1319</v>
      </c>
      <c r="BT448" s="250" t="s">
        <v>118</v>
      </c>
      <c r="BU448" s="262" t="s">
        <v>6</v>
      </c>
      <c r="BV448" s="250" t="s">
        <v>6</v>
      </c>
      <c r="BW448" s="250" t="s">
        <v>6</v>
      </c>
      <c r="BX448" s="250" t="s">
        <v>6</v>
      </c>
      <c r="BY448" s="250" t="s">
        <v>13</v>
      </c>
      <c r="BZ448" s="250" t="s">
        <v>13</v>
      </c>
      <c r="CA448" s="244" t="s">
        <v>184</v>
      </c>
      <c r="CB448" s="244" t="s">
        <v>303</v>
      </c>
      <c r="CC448" s="244" t="s">
        <v>912</v>
      </c>
      <c r="CD448" s="244" t="s">
        <v>118</v>
      </c>
    </row>
    <row r="449" spans="1:82" s="244" customFormat="1" ht="58" customHeight="1" x14ac:dyDescent="0.35">
      <c r="A449" s="259" t="s">
        <v>1945</v>
      </c>
      <c r="B449" s="259" t="s">
        <v>2880</v>
      </c>
      <c r="C449" s="259" t="s">
        <v>1538</v>
      </c>
      <c r="D449" s="259" t="s">
        <v>1571</v>
      </c>
      <c r="E449" s="244" t="s">
        <v>304</v>
      </c>
      <c r="F449" s="244" t="s">
        <v>2674</v>
      </c>
      <c r="G449" s="244" t="s">
        <v>1934</v>
      </c>
      <c r="H449" s="244" t="s">
        <v>1623</v>
      </c>
      <c r="I449" s="244" t="str">
        <f>IF(H449="","",VLOOKUP(H449,'Cost Categories'!$A$1:$B$66,2,FALSE))</f>
        <v>Recurring goods</v>
      </c>
      <c r="J449" s="244" t="s">
        <v>3288</v>
      </c>
      <c r="K449" s="244" t="str">
        <f>IF(J449="","",VLOOKUP(J449,'Cost Categories'!$A$70:$B$85,2,FALSE))</f>
        <v>Recurrent - other</v>
      </c>
      <c r="L449" s="244" t="s">
        <v>3307</v>
      </c>
      <c r="M449" s="244" t="str">
        <f>IF(L449="","",VLOOKUP(L449,'Cost Categories'!$A$112:$B$133,2,FALSE))</f>
        <v>Primary service delivery</v>
      </c>
      <c r="N449" s="244" t="s">
        <v>3368</v>
      </c>
      <c r="O449" s="245" t="s">
        <v>1245</v>
      </c>
      <c r="P449" s="244" t="s">
        <v>3371</v>
      </c>
      <c r="Q449" s="253" t="s">
        <v>3372</v>
      </c>
      <c r="R449" s="253" t="s">
        <v>13</v>
      </c>
      <c r="S449" s="244" t="s">
        <v>111</v>
      </c>
      <c r="T449" s="244" t="s">
        <v>1705</v>
      </c>
      <c r="U449" s="244" t="s">
        <v>1087</v>
      </c>
      <c r="V449" s="244" t="s">
        <v>1309</v>
      </c>
      <c r="W449" s="244" t="s">
        <v>217</v>
      </c>
      <c r="X449" s="246">
        <v>29.66</v>
      </c>
      <c r="Y449" s="246" t="s">
        <v>6</v>
      </c>
      <c r="Z449" s="250" t="s">
        <v>6</v>
      </c>
      <c r="AA449" s="250" t="s">
        <v>6</v>
      </c>
      <c r="AB449" s="250" t="s">
        <v>6</v>
      </c>
      <c r="AC449" s="250" t="s">
        <v>6</v>
      </c>
      <c r="AD449" s="250" t="s">
        <v>6</v>
      </c>
      <c r="AE449" s="348">
        <v>80</v>
      </c>
      <c r="AF449" s="348" t="s">
        <v>213</v>
      </c>
      <c r="AG449" s="244" t="s">
        <v>6</v>
      </c>
      <c r="AI449" s="246" t="s">
        <v>6</v>
      </c>
      <c r="AJ449" s="247" t="s">
        <v>6</v>
      </c>
      <c r="AK449" s="244" t="s">
        <v>6</v>
      </c>
      <c r="AL449" s="244" t="s">
        <v>6</v>
      </c>
      <c r="AM449" s="266" t="s">
        <v>6</v>
      </c>
      <c r="AN449" s="262">
        <v>9600</v>
      </c>
      <c r="AO449" s="262">
        <v>12</v>
      </c>
      <c r="AP449" s="244" t="s">
        <v>1737</v>
      </c>
      <c r="AQ449" s="244" t="s">
        <v>184</v>
      </c>
      <c r="AR449" s="250" t="s">
        <v>6</v>
      </c>
      <c r="AS449" s="250" t="s">
        <v>6</v>
      </c>
      <c r="AT449" s="250" t="s">
        <v>184</v>
      </c>
      <c r="AU449" s="250" t="s">
        <v>184</v>
      </c>
      <c r="AV449" s="250" t="s">
        <v>1305</v>
      </c>
      <c r="AW449" s="250" t="s">
        <v>6</v>
      </c>
      <c r="AX449" s="250" t="s">
        <v>6</v>
      </c>
      <c r="AY449" s="250" t="s">
        <v>1936</v>
      </c>
      <c r="AZ449" s="250" t="s">
        <v>118</v>
      </c>
      <c r="BA449" s="250" t="s">
        <v>381</v>
      </c>
      <c r="BB449" s="250" t="s">
        <v>118</v>
      </c>
      <c r="BC449" s="250" t="s">
        <v>383</v>
      </c>
      <c r="BD449" s="250" t="s">
        <v>118</v>
      </c>
      <c r="BE449" s="250" t="s">
        <v>6</v>
      </c>
      <c r="BF449" s="250" t="s">
        <v>6</v>
      </c>
      <c r="BG449" s="250" t="s">
        <v>6</v>
      </c>
      <c r="BH449" s="250" t="s">
        <v>6</v>
      </c>
      <c r="BI449" s="250" t="s">
        <v>6</v>
      </c>
      <c r="BJ449" s="250" t="s">
        <v>6</v>
      </c>
      <c r="BK449" s="250" t="s">
        <v>6</v>
      </c>
      <c r="BL449" s="250" t="s">
        <v>6</v>
      </c>
      <c r="BM449" s="250" t="s">
        <v>41</v>
      </c>
      <c r="BN449" s="250" t="s">
        <v>118</v>
      </c>
      <c r="BO449" s="250" t="s">
        <v>13</v>
      </c>
      <c r="BP449" s="250" t="s">
        <v>13</v>
      </c>
      <c r="BQ449" s="250" t="s">
        <v>1319</v>
      </c>
      <c r="BR449" s="250" t="s">
        <v>118</v>
      </c>
      <c r="BS449" s="250" t="s">
        <v>1319</v>
      </c>
      <c r="BT449" s="250" t="s">
        <v>118</v>
      </c>
      <c r="BU449" s="262" t="s">
        <v>6</v>
      </c>
      <c r="BV449" s="250" t="s">
        <v>6</v>
      </c>
      <c r="BW449" s="250" t="s">
        <v>6</v>
      </c>
      <c r="BX449" s="250" t="s">
        <v>6</v>
      </c>
      <c r="BY449" s="250" t="s">
        <v>13</v>
      </c>
      <c r="BZ449" s="250" t="s">
        <v>13</v>
      </c>
      <c r="CA449" s="244" t="s">
        <v>184</v>
      </c>
      <c r="CB449" s="244" t="s">
        <v>303</v>
      </c>
      <c r="CC449" s="244" t="s">
        <v>912</v>
      </c>
      <c r="CD449" s="244" t="s">
        <v>118</v>
      </c>
    </row>
    <row r="450" spans="1:82" s="244" customFormat="1" ht="58" customHeight="1" x14ac:dyDescent="0.35">
      <c r="A450" s="259" t="s">
        <v>1945</v>
      </c>
      <c r="B450" s="259" t="s">
        <v>2880</v>
      </c>
      <c r="C450" s="259" t="s">
        <v>1548</v>
      </c>
      <c r="D450" s="259" t="s">
        <v>1571</v>
      </c>
      <c r="E450" s="244" t="s">
        <v>304</v>
      </c>
      <c r="F450" s="244" t="s">
        <v>2674</v>
      </c>
      <c r="G450" s="244" t="s">
        <v>1937</v>
      </c>
      <c r="H450" s="244" t="s">
        <v>1317</v>
      </c>
      <c r="I450" s="244" t="str">
        <f>IF(H450="","",VLOOKUP(H450,'Cost Categories'!$A$1:$B$66,2,FALSE))</f>
        <v>Capital</v>
      </c>
      <c r="J450" s="244" t="s">
        <v>3276</v>
      </c>
      <c r="K450" s="244" t="str">
        <f>IF(J450="","",VLOOKUP(J450,'Cost Categories'!$A$70:$B$85,2,FALSE))</f>
        <v>Capital</v>
      </c>
      <c r="L450" s="244" t="s">
        <v>3307</v>
      </c>
      <c r="M450" s="244" t="str">
        <f>IF(L450="","",VLOOKUP(L450,'Cost Categories'!$A$112:$B$133,2,FALSE))</f>
        <v>Primary service delivery</v>
      </c>
      <c r="N450" s="244" t="s">
        <v>3368</v>
      </c>
      <c r="O450" s="245" t="s">
        <v>1245</v>
      </c>
      <c r="P450" s="244" t="s">
        <v>3369</v>
      </c>
      <c r="Q450" s="253" t="s">
        <v>3372</v>
      </c>
      <c r="R450" s="253" t="s">
        <v>13</v>
      </c>
      <c r="S450" s="244" t="s">
        <v>111</v>
      </c>
      <c r="T450" s="244" t="s">
        <v>1705</v>
      </c>
      <c r="U450" s="244" t="s">
        <v>1087</v>
      </c>
      <c r="V450" s="244" t="s">
        <v>1309</v>
      </c>
      <c r="W450" s="244" t="s">
        <v>217</v>
      </c>
      <c r="X450" s="246">
        <v>0.37</v>
      </c>
      <c r="Y450" s="246" t="s">
        <v>6</v>
      </c>
      <c r="Z450" s="250" t="s">
        <v>6</v>
      </c>
      <c r="AA450" s="250" t="s">
        <v>6</v>
      </c>
      <c r="AB450" s="250" t="s">
        <v>6</v>
      </c>
      <c r="AC450" s="250" t="s">
        <v>6</v>
      </c>
      <c r="AD450" s="250" t="s">
        <v>6</v>
      </c>
      <c r="AE450" s="348">
        <v>80</v>
      </c>
      <c r="AF450" s="348" t="s">
        <v>213</v>
      </c>
      <c r="AG450" s="244" t="s">
        <v>6</v>
      </c>
      <c r="AI450" s="246" t="s">
        <v>6</v>
      </c>
      <c r="AJ450" s="247" t="s">
        <v>6</v>
      </c>
      <c r="AK450" s="244" t="s">
        <v>6</v>
      </c>
      <c r="AL450" s="244" t="s">
        <v>6</v>
      </c>
      <c r="AM450" s="266" t="s">
        <v>6</v>
      </c>
      <c r="AN450" s="262">
        <v>9600</v>
      </c>
      <c r="AO450" s="262">
        <v>12</v>
      </c>
      <c r="AP450" s="244" t="s">
        <v>1737</v>
      </c>
      <c r="AQ450" s="244" t="s">
        <v>184</v>
      </c>
      <c r="AR450" s="250" t="s">
        <v>6</v>
      </c>
      <c r="AS450" s="250" t="s">
        <v>6</v>
      </c>
      <c r="AT450" s="250" t="s">
        <v>184</v>
      </c>
      <c r="AU450" s="250" t="s">
        <v>184</v>
      </c>
      <c r="AV450" s="250" t="s">
        <v>1305</v>
      </c>
      <c r="AW450" s="250" t="s">
        <v>6</v>
      </c>
      <c r="AX450" s="250" t="s">
        <v>6</v>
      </c>
      <c r="AY450" s="250" t="s">
        <v>1936</v>
      </c>
      <c r="AZ450" s="250" t="s">
        <v>118</v>
      </c>
      <c r="BA450" s="250" t="s">
        <v>381</v>
      </c>
      <c r="BB450" s="250" t="s">
        <v>118</v>
      </c>
      <c r="BC450" s="250" t="s">
        <v>383</v>
      </c>
      <c r="BD450" s="250" t="s">
        <v>118</v>
      </c>
      <c r="BE450" s="250" t="s">
        <v>6</v>
      </c>
      <c r="BF450" s="250" t="s">
        <v>6</v>
      </c>
      <c r="BG450" s="250" t="s">
        <v>6</v>
      </c>
      <c r="BH450" s="250" t="s">
        <v>6</v>
      </c>
      <c r="BI450" s="250" t="s">
        <v>6</v>
      </c>
      <c r="BJ450" s="250" t="s">
        <v>6</v>
      </c>
      <c r="BK450" s="250" t="s">
        <v>6</v>
      </c>
      <c r="BL450" s="250" t="s">
        <v>6</v>
      </c>
      <c r="BM450" s="250" t="s">
        <v>41</v>
      </c>
      <c r="BN450" s="250" t="s">
        <v>118</v>
      </c>
      <c r="BO450" s="250" t="s">
        <v>13</v>
      </c>
      <c r="BP450" s="250" t="s">
        <v>13</v>
      </c>
      <c r="BQ450" s="250" t="s">
        <v>1319</v>
      </c>
      <c r="BR450" s="250" t="s">
        <v>118</v>
      </c>
      <c r="BS450" s="250" t="s">
        <v>1319</v>
      </c>
      <c r="BT450" s="250" t="s">
        <v>118</v>
      </c>
      <c r="BU450" s="262" t="s">
        <v>6</v>
      </c>
      <c r="BV450" s="250" t="s">
        <v>6</v>
      </c>
      <c r="BW450" s="250" t="s">
        <v>6</v>
      </c>
      <c r="BX450" s="250" t="s">
        <v>6</v>
      </c>
      <c r="BY450" s="250" t="s">
        <v>13</v>
      </c>
      <c r="BZ450" s="250" t="s">
        <v>13</v>
      </c>
      <c r="CA450" s="244" t="s">
        <v>184</v>
      </c>
      <c r="CB450" s="244" t="s">
        <v>303</v>
      </c>
      <c r="CC450" s="244" t="s">
        <v>912</v>
      </c>
      <c r="CD450" s="244" t="s">
        <v>118</v>
      </c>
    </row>
    <row r="451" spans="1:82" s="244" customFormat="1" ht="58" customHeight="1" x14ac:dyDescent="0.35">
      <c r="A451" s="259" t="s">
        <v>1945</v>
      </c>
      <c r="B451" s="259" t="s">
        <v>2880</v>
      </c>
      <c r="C451" s="259" t="s">
        <v>356</v>
      </c>
      <c r="D451" s="259" t="s">
        <v>1571</v>
      </c>
      <c r="E451" s="244" t="s">
        <v>304</v>
      </c>
      <c r="F451" s="244" t="s">
        <v>2674</v>
      </c>
      <c r="G451" s="244" t="s">
        <v>1824</v>
      </c>
      <c r="H451" s="244" t="s">
        <v>3271</v>
      </c>
      <c r="I451" s="244" t="str">
        <f>IF(H451="","",VLOOKUP(H451,'Cost Categories'!$A$1:$B$66,2,FALSE))</f>
        <v>Personnel</v>
      </c>
      <c r="J451" s="244" t="s">
        <v>3271</v>
      </c>
      <c r="K451" s="244" t="str">
        <f>IF(J451="","",VLOOKUP(J451,'Cost Categories'!$A$70:$B$85,2,FALSE))</f>
        <v>Personnel</v>
      </c>
      <c r="L451" s="244" t="s">
        <v>3307</v>
      </c>
      <c r="M451" s="244" t="str">
        <f>IF(L451="","",VLOOKUP(L451,'Cost Categories'!$A$112:$B$133,2,FALSE))</f>
        <v>Primary service delivery</v>
      </c>
      <c r="N451" s="244" t="s">
        <v>3368</v>
      </c>
      <c r="O451" s="245" t="s">
        <v>13</v>
      </c>
      <c r="P451" s="244" t="s">
        <v>3369</v>
      </c>
      <c r="Q451" s="253" t="s">
        <v>3372</v>
      </c>
      <c r="R451" s="253" t="s">
        <v>13</v>
      </c>
      <c r="S451" s="244" t="s">
        <v>111</v>
      </c>
      <c r="T451" s="244" t="s">
        <v>1705</v>
      </c>
      <c r="U451" s="244" t="s">
        <v>1087</v>
      </c>
      <c r="V451" s="244" t="s">
        <v>1309</v>
      </c>
      <c r="W451" s="244" t="s">
        <v>217</v>
      </c>
      <c r="X451" s="246">
        <v>21.5</v>
      </c>
      <c r="Y451" s="246" t="s">
        <v>6</v>
      </c>
      <c r="Z451" s="250" t="s">
        <v>6</v>
      </c>
      <c r="AA451" s="250" t="s">
        <v>6</v>
      </c>
      <c r="AB451" s="250" t="s">
        <v>6</v>
      </c>
      <c r="AC451" s="250" t="s">
        <v>6</v>
      </c>
      <c r="AD451" s="250" t="s">
        <v>6</v>
      </c>
      <c r="AE451" s="348">
        <v>80</v>
      </c>
      <c r="AF451" s="348" t="s">
        <v>213</v>
      </c>
      <c r="AG451" s="244" t="s">
        <v>6</v>
      </c>
      <c r="AI451" s="246" t="s">
        <v>6</v>
      </c>
      <c r="AJ451" s="247" t="s">
        <v>6</v>
      </c>
      <c r="AK451" s="244" t="s">
        <v>6</v>
      </c>
      <c r="AL451" s="244" t="s">
        <v>6</v>
      </c>
      <c r="AM451" s="266" t="s">
        <v>6</v>
      </c>
      <c r="AN451" s="262">
        <v>9600</v>
      </c>
      <c r="AO451" s="262">
        <v>12</v>
      </c>
      <c r="AP451" s="244" t="s">
        <v>1737</v>
      </c>
      <c r="AQ451" s="244" t="s">
        <v>184</v>
      </c>
      <c r="AR451" s="250" t="s">
        <v>6</v>
      </c>
      <c r="AS451" s="250" t="s">
        <v>6</v>
      </c>
      <c r="AT451" s="250" t="s">
        <v>184</v>
      </c>
      <c r="AU451" s="250" t="s">
        <v>184</v>
      </c>
      <c r="AV451" s="250" t="s">
        <v>1305</v>
      </c>
      <c r="AW451" s="250" t="s">
        <v>1938</v>
      </c>
      <c r="AX451" s="250" t="s">
        <v>118</v>
      </c>
      <c r="AY451" s="250" t="s">
        <v>1939</v>
      </c>
      <c r="AZ451" s="250" t="s">
        <v>118</v>
      </c>
      <c r="BA451" s="250" t="s">
        <v>381</v>
      </c>
      <c r="BB451" s="250" t="s">
        <v>118</v>
      </c>
      <c r="BC451" s="250" t="s">
        <v>383</v>
      </c>
      <c r="BD451" s="250" t="s">
        <v>118</v>
      </c>
      <c r="BE451" s="250" t="s">
        <v>6</v>
      </c>
      <c r="BF451" s="250" t="s">
        <v>6</v>
      </c>
      <c r="BG451" s="250" t="s">
        <v>6</v>
      </c>
      <c r="BH451" s="250" t="s">
        <v>6</v>
      </c>
      <c r="BI451" s="250" t="s">
        <v>6</v>
      </c>
      <c r="BJ451" s="250" t="s">
        <v>6</v>
      </c>
      <c r="BK451" s="250" t="s">
        <v>6</v>
      </c>
      <c r="BL451" s="250" t="s">
        <v>6</v>
      </c>
      <c r="BM451" s="250" t="s">
        <v>41</v>
      </c>
      <c r="BN451" s="250" t="s">
        <v>118</v>
      </c>
      <c r="BO451" s="250" t="s">
        <v>13</v>
      </c>
      <c r="BP451" s="250" t="s">
        <v>13</v>
      </c>
      <c r="BQ451" s="250" t="s">
        <v>1319</v>
      </c>
      <c r="BR451" s="250" t="s">
        <v>118</v>
      </c>
      <c r="BS451" s="250" t="s">
        <v>1319</v>
      </c>
      <c r="BT451" s="250" t="s">
        <v>118</v>
      </c>
      <c r="BU451" s="262" t="s">
        <v>6</v>
      </c>
      <c r="BV451" s="250" t="s">
        <v>6</v>
      </c>
      <c r="BW451" s="250" t="s">
        <v>6</v>
      </c>
      <c r="BX451" s="250" t="s">
        <v>6</v>
      </c>
      <c r="BY451" s="250" t="s">
        <v>13</v>
      </c>
      <c r="BZ451" s="250" t="s">
        <v>13</v>
      </c>
      <c r="CA451" s="244" t="s">
        <v>184</v>
      </c>
      <c r="CB451" s="244" t="s">
        <v>303</v>
      </c>
      <c r="CC451" s="244" t="s">
        <v>912</v>
      </c>
      <c r="CD451" s="244" t="s">
        <v>118</v>
      </c>
    </row>
    <row r="452" spans="1:82" s="244" customFormat="1" ht="58" customHeight="1" x14ac:dyDescent="0.35">
      <c r="A452" s="259" t="s">
        <v>1945</v>
      </c>
      <c r="B452" s="259" t="s">
        <v>2880</v>
      </c>
      <c r="C452" s="259" t="s">
        <v>1555</v>
      </c>
      <c r="D452" s="259" t="s">
        <v>1571</v>
      </c>
      <c r="E452" s="244" t="s">
        <v>304</v>
      </c>
      <c r="F452" s="244" t="s">
        <v>2674</v>
      </c>
      <c r="G452" s="244" t="s">
        <v>1757</v>
      </c>
      <c r="H452" s="244" t="s">
        <v>3353</v>
      </c>
      <c r="I452" s="244" t="str">
        <f>IF(H452="","",VLOOKUP(H452,'Cost Categories'!$A$1:$B$66,2,FALSE))</f>
        <v>Personnel</v>
      </c>
      <c r="J452" s="244" t="s">
        <v>1757</v>
      </c>
      <c r="K452" s="244" t="str">
        <f>IF(J452="","",VLOOKUP(J452,'Cost Categories'!$A$70:$B$85,2,FALSE))</f>
        <v>Personnel</v>
      </c>
      <c r="L452" s="244" t="s">
        <v>3324</v>
      </c>
      <c r="M452" s="244" t="str">
        <f>IF(L452="","",VLOOKUP(L452,'Cost Categories'!$A$112:$B$133,2,FALSE))</f>
        <v>Operational</v>
      </c>
      <c r="N452" s="244" t="s">
        <v>3368</v>
      </c>
      <c r="O452" s="245" t="s">
        <v>13</v>
      </c>
      <c r="P452" s="244" t="s">
        <v>3369</v>
      </c>
      <c r="Q452" s="253" t="s">
        <v>3372</v>
      </c>
      <c r="R452" s="253" t="s">
        <v>13</v>
      </c>
      <c r="S452" s="244" t="s">
        <v>517</v>
      </c>
      <c r="T452" s="244" t="s">
        <v>1705</v>
      </c>
      <c r="U452" s="244" t="s">
        <v>1087</v>
      </c>
      <c r="V452" s="244" t="s">
        <v>1309</v>
      </c>
      <c r="W452" s="244" t="s">
        <v>217</v>
      </c>
      <c r="X452" s="246">
        <v>0.8</v>
      </c>
      <c r="Y452" s="246" t="s">
        <v>6</v>
      </c>
      <c r="Z452" s="250" t="s">
        <v>6</v>
      </c>
      <c r="AA452" s="250" t="s">
        <v>6</v>
      </c>
      <c r="AB452" s="250" t="s">
        <v>6</v>
      </c>
      <c r="AC452" s="250" t="s">
        <v>6</v>
      </c>
      <c r="AD452" s="250" t="s">
        <v>6</v>
      </c>
      <c r="AE452" s="348">
        <v>80</v>
      </c>
      <c r="AF452" s="348" t="s">
        <v>213</v>
      </c>
      <c r="AG452" s="244" t="s">
        <v>6</v>
      </c>
      <c r="AI452" s="246" t="s">
        <v>6</v>
      </c>
      <c r="AJ452" s="247" t="s">
        <v>6</v>
      </c>
      <c r="AK452" s="244" t="s">
        <v>6</v>
      </c>
      <c r="AL452" s="244" t="s">
        <v>6</v>
      </c>
      <c r="AM452" s="266" t="s">
        <v>6</v>
      </c>
      <c r="AN452" s="262">
        <v>9600</v>
      </c>
      <c r="AO452" s="262">
        <v>12</v>
      </c>
      <c r="AP452" s="244" t="s">
        <v>1737</v>
      </c>
      <c r="AQ452" s="244" t="s">
        <v>184</v>
      </c>
      <c r="AR452" s="250" t="s">
        <v>6</v>
      </c>
      <c r="AS452" s="250" t="s">
        <v>6</v>
      </c>
      <c r="AT452" s="250" t="s">
        <v>184</v>
      </c>
      <c r="AU452" s="250" t="s">
        <v>184</v>
      </c>
      <c r="AV452" s="250" t="s">
        <v>1305</v>
      </c>
      <c r="AW452" s="250" t="s">
        <v>6</v>
      </c>
      <c r="AX452" s="250" t="s">
        <v>6</v>
      </c>
      <c r="AY452" s="250" t="s">
        <v>6</v>
      </c>
      <c r="AZ452" s="250" t="s">
        <v>6</v>
      </c>
      <c r="BA452" s="250" t="s">
        <v>381</v>
      </c>
      <c r="BB452" s="250" t="s">
        <v>118</v>
      </c>
      <c r="BC452" s="250" t="s">
        <v>6</v>
      </c>
      <c r="BD452" s="250" t="s">
        <v>6</v>
      </c>
      <c r="BE452" s="250" t="s">
        <v>6</v>
      </c>
      <c r="BF452" s="250" t="s">
        <v>6</v>
      </c>
      <c r="BG452" s="250" t="s">
        <v>6</v>
      </c>
      <c r="BH452" s="250" t="s">
        <v>6</v>
      </c>
      <c r="BI452" s="250" t="s">
        <v>6</v>
      </c>
      <c r="BJ452" s="250" t="s">
        <v>6</v>
      </c>
      <c r="BK452" s="250" t="s">
        <v>6</v>
      </c>
      <c r="BL452" s="250" t="s">
        <v>6</v>
      </c>
      <c r="BM452" s="250" t="s">
        <v>41</v>
      </c>
      <c r="BN452" s="250" t="s">
        <v>118</v>
      </c>
      <c r="BO452" s="250" t="s">
        <v>13</v>
      </c>
      <c r="BP452" s="250" t="s">
        <v>13</v>
      </c>
      <c r="BQ452" s="250" t="s">
        <v>1319</v>
      </c>
      <c r="BR452" s="250" t="s">
        <v>118</v>
      </c>
      <c r="BS452" s="250" t="s">
        <v>1319</v>
      </c>
      <c r="BT452" s="250" t="s">
        <v>118</v>
      </c>
      <c r="BU452" s="262" t="s">
        <v>6</v>
      </c>
      <c r="BV452" s="250" t="s">
        <v>6</v>
      </c>
      <c r="BW452" s="250" t="s">
        <v>6</v>
      </c>
      <c r="BX452" s="250" t="s">
        <v>6</v>
      </c>
      <c r="BY452" s="250" t="s">
        <v>13</v>
      </c>
      <c r="BZ452" s="250" t="s">
        <v>13</v>
      </c>
      <c r="CA452" s="244" t="s">
        <v>184</v>
      </c>
      <c r="CB452" s="244" t="s">
        <v>303</v>
      </c>
      <c r="CC452" s="244" t="s">
        <v>912</v>
      </c>
      <c r="CD452" s="244" t="s">
        <v>118</v>
      </c>
    </row>
    <row r="453" spans="1:82" s="244" customFormat="1" ht="58" customHeight="1" x14ac:dyDescent="0.35">
      <c r="A453" s="259" t="s">
        <v>1945</v>
      </c>
      <c r="B453" s="259" t="s">
        <v>2880</v>
      </c>
      <c r="C453" s="259" t="s">
        <v>1540</v>
      </c>
      <c r="D453" s="259" t="s">
        <v>1571</v>
      </c>
      <c r="E453" s="244" t="s">
        <v>304</v>
      </c>
      <c r="F453" s="244" t="s">
        <v>2674</v>
      </c>
      <c r="G453" s="244" t="s">
        <v>1825</v>
      </c>
      <c r="H453" s="244" t="s">
        <v>3</v>
      </c>
      <c r="I453" s="244" t="str">
        <f>IF(H453="","",VLOOKUP(H453,'Cost Categories'!$A$1:$B$66,2,FALSE))</f>
        <v>Recurring services</v>
      </c>
      <c r="J453" s="244" t="s">
        <v>3297</v>
      </c>
      <c r="K453" s="244" t="str">
        <f>IF(J453="","",VLOOKUP(J453,'Cost Categories'!$A$70:$B$85,2,FALSE))</f>
        <v>Mixed</v>
      </c>
      <c r="L453" s="244" t="s">
        <v>3</v>
      </c>
      <c r="M453" s="244" t="str">
        <f>IF(L453="","",VLOOKUP(L453,'Cost Categories'!$A$112:$B$133,2,FALSE))</f>
        <v>Operational</v>
      </c>
      <c r="N453" s="244" t="s">
        <v>3368</v>
      </c>
      <c r="O453" s="245" t="s">
        <v>13</v>
      </c>
      <c r="P453" s="244" t="s">
        <v>3369</v>
      </c>
      <c r="Q453" s="253" t="s">
        <v>3372</v>
      </c>
      <c r="R453" s="253" t="s">
        <v>13</v>
      </c>
      <c r="S453" s="244" t="s">
        <v>111</v>
      </c>
      <c r="T453" s="244" t="s">
        <v>1705</v>
      </c>
      <c r="U453" s="244" t="s">
        <v>1087</v>
      </c>
      <c r="V453" s="244" t="s">
        <v>1309</v>
      </c>
      <c r="W453" s="244" t="s">
        <v>217</v>
      </c>
      <c r="X453" s="246">
        <v>0.27</v>
      </c>
      <c r="Y453" s="246" t="s">
        <v>6</v>
      </c>
      <c r="Z453" s="250" t="s">
        <v>6</v>
      </c>
      <c r="AA453" s="250" t="s">
        <v>6</v>
      </c>
      <c r="AB453" s="250" t="s">
        <v>6</v>
      </c>
      <c r="AC453" s="250" t="s">
        <v>6</v>
      </c>
      <c r="AD453" s="250" t="s">
        <v>6</v>
      </c>
      <c r="AE453" s="348">
        <v>80</v>
      </c>
      <c r="AF453" s="348" t="s">
        <v>213</v>
      </c>
      <c r="AG453" s="244" t="s">
        <v>6</v>
      </c>
      <c r="AI453" s="246" t="s">
        <v>6</v>
      </c>
      <c r="AJ453" s="247" t="s">
        <v>6</v>
      </c>
      <c r="AK453" s="244" t="s">
        <v>6</v>
      </c>
      <c r="AL453" s="244" t="s">
        <v>6</v>
      </c>
      <c r="AM453" s="266" t="s">
        <v>6</v>
      </c>
      <c r="AN453" s="262">
        <v>9600</v>
      </c>
      <c r="AO453" s="262">
        <v>12</v>
      </c>
      <c r="AP453" s="244" t="s">
        <v>1737</v>
      </c>
      <c r="AQ453" s="244" t="s">
        <v>184</v>
      </c>
      <c r="AR453" s="250" t="s">
        <v>6</v>
      </c>
      <c r="AS453" s="250" t="s">
        <v>6</v>
      </c>
      <c r="AT453" s="250" t="s">
        <v>184</v>
      </c>
      <c r="AU453" s="250" t="s">
        <v>184</v>
      </c>
      <c r="AV453" s="250" t="s">
        <v>1305</v>
      </c>
      <c r="AW453" s="250" t="s">
        <v>1940</v>
      </c>
      <c r="AX453" s="250" t="s">
        <v>118</v>
      </c>
      <c r="AY453" s="250" t="s">
        <v>1941</v>
      </c>
      <c r="AZ453" s="250" t="s">
        <v>118</v>
      </c>
      <c r="BA453" s="250" t="s">
        <v>381</v>
      </c>
      <c r="BB453" s="250" t="s">
        <v>118</v>
      </c>
      <c r="BC453" s="250" t="s">
        <v>384</v>
      </c>
      <c r="BD453" s="250" t="s">
        <v>118</v>
      </c>
      <c r="BE453" s="250" t="s">
        <v>6</v>
      </c>
      <c r="BF453" s="250" t="s">
        <v>6</v>
      </c>
      <c r="BG453" s="250" t="s">
        <v>6</v>
      </c>
      <c r="BH453" s="250" t="s">
        <v>6</v>
      </c>
      <c r="BI453" s="250" t="s">
        <v>6</v>
      </c>
      <c r="BJ453" s="250" t="s">
        <v>6</v>
      </c>
      <c r="BK453" s="250" t="s">
        <v>6</v>
      </c>
      <c r="BL453" s="250" t="s">
        <v>6</v>
      </c>
      <c r="BM453" s="250" t="s">
        <v>41</v>
      </c>
      <c r="BN453" s="250" t="s">
        <v>118</v>
      </c>
      <c r="BO453" s="250" t="s">
        <v>13</v>
      </c>
      <c r="BP453" s="250" t="s">
        <v>13</v>
      </c>
      <c r="BQ453" s="250" t="s">
        <v>1319</v>
      </c>
      <c r="BR453" s="250" t="s">
        <v>118</v>
      </c>
      <c r="BS453" s="250" t="s">
        <v>1319</v>
      </c>
      <c r="BT453" s="250" t="s">
        <v>118</v>
      </c>
      <c r="BU453" s="262" t="s">
        <v>6</v>
      </c>
      <c r="BV453" s="250" t="s">
        <v>6</v>
      </c>
      <c r="BW453" s="250" t="s">
        <v>6</v>
      </c>
      <c r="BX453" s="250" t="s">
        <v>6</v>
      </c>
      <c r="BY453" s="250" t="s">
        <v>13</v>
      </c>
      <c r="BZ453" s="250" t="s">
        <v>13</v>
      </c>
      <c r="CA453" s="244" t="s">
        <v>184</v>
      </c>
      <c r="CB453" s="244" t="s">
        <v>303</v>
      </c>
      <c r="CC453" s="244" t="s">
        <v>912</v>
      </c>
      <c r="CD453" s="244" t="s">
        <v>118</v>
      </c>
    </row>
    <row r="454" spans="1:82" s="244" customFormat="1" ht="58" customHeight="1" x14ac:dyDescent="0.35">
      <c r="A454" s="259" t="s">
        <v>1945</v>
      </c>
      <c r="B454" s="259" t="s">
        <v>2880</v>
      </c>
      <c r="C454" s="259" t="s">
        <v>1561</v>
      </c>
      <c r="D454" s="259" t="s">
        <v>1571</v>
      </c>
      <c r="E454" s="244" t="s">
        <v>304</v>
      </c>
      <c r="F454" s="244" t="s">
        <v>2674</v>
      </c>
      <c r="G454" s="244" t="s">
        <v>1942</v>
      </c>
      <c r="H454" s="244" t="s">
        <v>1632</v>
      </c>
      <c r="I454" s="244" t="str">
        <f>IF(H454="","",VLOOKUP(H454,'Cost Categories'!$A$1:$B$66,2,FALSE))</f>
        <v>Facility</v>
      </c>
      <c r="J454" s="244" t="s">
        <v>3297</v>
      </c>
      <c r="K454" s="244" t="str">
        <f>IF(J454="","",VLOOKUP(J454,'Cost Categories'!$A$70:$B$85,2,FALSE))</f>
        <v>Mixed</v>
      </c>
      <c r="L454" s="244" t="s">
        <v>3323</v>
      </c>
      <c r="M454" s="244" t="str">
        <f>IF(L454="","",VLOOKUP(L454,'Cost Categories'!$A$112:$B$133,2,FALSE))</f>
        <v>Operational</v>
      </c>
      <c r="N454" s="244" t="s">
        <v>3368</v>
      </c>
      <c r="O454" s="245" t="s">
        <v>13</v>
      </c>
      <c r="P454" s="244" t="s">
        <v>3370</v>
      </c>
      <c r="Q454" s="253" t="s">
        <v>3372</v>
      </c>
      <c r="R454" s="253" t="s">
        <v>13</v>
      </c>
      <c r="S454" s="244" t="s">
        <v>111</v>
      </c>
      <c r="T454" s="244" t="s">
        <v>1705</v>
      </c>
      <c r="U454" s="244" t="s">
        <v>1087</v>
      </c>
      <c r="V454" s="244" t="s">
        <v>1309</v>
      </c>
      <c r="W454" s="244" t="s">
        <v>217</v>
      </c>
      <c r="X454" s="246">
        <v>0</v>
      </c>
      <c r="Y454" s="246" t="s">
        <v>6</v>
      </c>
      <c r="Z454" s="250" t="s">
        <v>6</v>
      </c>
      <c r="AA454" s="250" t="s">
        <v>6</v>
      </c>
      <c r="AB454" s="250" t="s">
        <v>6</v>
      </c>
      <c r="AC454" s="250" t="s">
        <v>6</v>
      </c>
      <c r="AD454" s="250" t="s">
        <v>6</v>
      </c>
      <c r="AE454" s="348">
        <v>80</v>
      </c>
      <c r="AF454" s="348" t="s">
        <v>213</v>
      </c>
      <c r="AG454" s="244" t="s">
        <v>6</v>
      </c>
      <c r="AI454" s="246" t="s">
        <v>6</v>
      </c>
      <c r="AJ454" s="247" t="s">
        <v>6</v>
      </c>
      <c r="AK454" s="244" t="s">
        <v>6</v>
      </c>
      <c r="AL454" s="244" t="s">
        <v>6</v>
      </c>
      <c r="AM454" s="266" t="s">
        <v>6</v>
      </c>
      <c r="AN454" s="262">
        <v>9600</v>
      </c>
      <c r="AO454" s="262">
        <v>12</v>
      </c>
      <c r="AP454" s="244" t="s">
        <v>1737</v>
      </c>
      <c r="AQ454" s="244" t="s">
        <v>184</v>
      </c>
      <c r="AR454" s="250" t="s">
        <v>6</v>
      </c>
      <c r="AS454" s="250" t="s">
        <v>6</v>
      </c>
      <c r="AT454" s="250" t="s">
        <v>184</v>
      </c>
      <c r="AU454" s="250" t="s">
        <v>184</v>
      </c>
      <c r="AV454" s="250" t="s">
        <v>1305</v>
      </c>
      <c r="AW454" s="250" t="s">
        <v>6</v>
      </c>
      <c r="AX454" s="250" t="s">
        <v>6</v>
      </c>
      <c r="AY454" s="250" t="s">
        <v>6</v>
      </c>
      <c r="AZ454" s="250" t="s">
        <v>6</v>
      </c>
      <c r="BA454" s="250" t="s">
        <v>381</v>
      </c>
      <c r="BB454" s="250" t="s">
        <v>118</v>
      </c>
      <c r="BC454" s="250" t="s">
        <v>6</v>
      </c>
      <c r="BD454" s="250" t="s">
        <v>6</v>
      </c>
      <c r="BE454" s="250" t="s">
        <v>6</v>
      </c>
      <c r="BF454" s="250" t="s">
        <v>6</v>
      </c>
      <c r="BG454" s="250" t="s">
        <v>6</v>
      </c>
      <c r="BH454" s="250" t="s">
        <v>6</v>
      </c>
      <c r="BI454" s="250" t="s">
        <v>6</v>
      </c>
      <c r="BJ454" s="250" t="s">
        <v>6</v>
      </c>
      <c r="BK454" s="250" t="s">
        <v>6</v>
      </c>
      <c r="BL454" s="250" t="s">
        <v>6</v>
      </c>
      <c r="BM454" s="250" t="s">
        <v>41</v>
      </c>
      <c r="BN454" s="250" t="s">
        <v>118</v>
      </c>
      <c r="BO454" s="250" t="s">
        <v>13</v>
      </c>
      <c r="BP454" s="250" t="s">
        <v>13</v>
      </c>
      <c r="BQ454" s="250" t="s">
        <v>1319</v>
      </c>
      <c r="BR454" s="250" t="s">
        <v>118</v>
      </c>
      <c r="BS454" s="250" t="s">
        <v>1319</v>
      </c>
      <c r="BT454" s="250" t="s">
        <v>118</v>
      </c>
      <c r="BU454" s="262" t="s">
        <v>6</v>
      </c>
      <c r="BV454" s="250" t="s">
        <v>6</v>
      </c>
      <c r="BW454" s="250" t="s">
        <v>6</v>
      </c>
      <c r="BX454" s="250" t="s">
        <v>6</v>
      </c>
      <c r="BY454" s="250" t="s">
        <v>13</v>
      </c>
      <c r="BZ454" s="250" t="s">
        <v>13</v>
      </c>
      <c r="CA454" s="244" t="s">
        <v>184</v>
      </c>
      <c r="CB454" s="244" t="s">
        <v>303</v>
      </c>
      <c r="CC454" s="244" t="s">
        <v>912</v>
      </c>
      <c r="CD454" s="244" t="s">
        <v>118</v>
      </c>
    </row>
    <row r="455" spans="1:82" s="244" customFormat="1" ht="58" customHeight="1" x14ac:dyDescent="0.35">
      <c r="A455" s="259" t="s">
        <v>1945</v>
      </c>
      <c r="B455" s="259" t="s">
        <v>2880</v>
      </c>
      <c r="C455" s="259" t="s">
        <v>1567</v>
      </c>
      <c r="D455" s="259" t="s">
        <v>1571</v>
      </c>
      <c r="E455" s="244" t="s">
        <v>304</v>
      </c>
      <c r="F455" s="244" t="s">
        <v>2674</v>
      </c>
      <c r="G455" s="244" t="s">
        <v>1819</v>
      </c>
      <c r="H455" s="244" t="s">
        <v>3350</v>
      </c>
      <c r="I455" s="244" t="str">
        <f>IF(H455="","",VLOOKUP(H455,'Cost Categories'!$A$1:$B$66,2,FALSE))</f>
        <v>Capital</v>
      </c>
      <c r="J455" s="244" t="s">
        <v>3283</v>
      </c>
      <c r="K455" s="244" t="str">
        <f>IF(J455="","",VLOOKUP(J455,'Cost Categories'!$A$70:$B$85,2,FALSE))</f>
        <v>Capital</v>
      </c>
      <c r="L455" s="244" t="s">
        <v>3324</v>
      </c>
      <c r="M455" s="244" t="str">
        <f>IF(L455="","",VLOOKUP(L455,'Cost Categories'!$A$112:$B$133,2,FALSE))</f>
        <v>Operational</v>
      </c>
      <c r="N455" s="244" t="s">
        <v>3368</v>
      </c>
      <c r="O455" s="245" t="s">
        <v>1245</v>
      </c>
      <c r="P455" s="244" t="s">
        <v>3370</v>
      </c>
      <c r="Q455" s="253" t="s">
        <v>3372</v>
      </c>
      <c r="R455" s="253" t="s">
        <v>13</v>
      </c>
      <c r="S455" s="244" t="s">
        <v>111</v>
      </c>
      <c r="T455" s="244" t="s">
        <v>1705</v>
      </c>
      <c r="U455" s="244" t="s">
        <v>1087</v>
      </c>
      <c r="V455" s="244" t="s">
        <v>1309</v>
      </c>
      <c r="W455" s="244" t="s">
        <v>217</v>
      </c>
      <c r="X455" s="246">
        <v>0.48</v>
      </c>
      <c r="Y455" s="246" t="s">
        <v>6</v>
      </c>
      <c r="Z455" s="250" t="s">
        <v>6</v>
      </c>
      <c r="AA455" s="250" t="s">
        <v>6</v>
      </c>
      <c r="AB455" s="250" t="s">
        <v>6</v>
      </c>
      <c r="AC455" s="250" t="s">
        <v>6</v>
      </c>
      <c r="AD455" s="250" t="s">
        <v>6</v>
      </c>
      <c r="AE455" s="348">
        <v>80</v>
      </c>
      <c r="AF455" s="348" t="s">
        <v>213</v>
      </c>
      <c r="AG455" s="244" t="s">
        <v>6</v>
      </c>
      <c r="AI455" s="246" t="s">
        <v>6</v>
      </c>
      <c r="AJ455" s="247" t="s">
        <v>6</v>
      </c>
      <c r="AK455" s="244" t="s">
        <v>6</v>
      </c>
      <c r="AL455" s="244" t="s">
        <v>6</v>
      </c>
      <c r="AM455" s="266" t="s">
        <v>6</v>
      </c>
      <c r="AN455" s="262">
        <v>9600</v>
      </c>
      <c r="AO455" s="262">
        <v>12</v>
      </c>
      <c r="AP455" s="244" t="s">
        <v>1737</v>
      </c>
      <c r="AQ455" s="244" t="s">
        <v>184</v>
      </c>
      <c r="AR455" s="250" t="s">
        <v>6</v>
      </c>
      <c r="AS455" s="250" t="s">
        <v>6</v>
      </c>
      <c r="AT455" s="250" t="s">
        <v>184</v>
      </c>
      <c r="AU455" s="250" t="s">
        <v>184</v>
      </c>
      <c r="AV455" s="250" t="s">
        <v>1305</v>
      </c>
      <c r="AW455" s="250" t="s">
        <v>6</v>
      </c>
      <c r="AX455" s="250" t="s">
        <v>6</v>
      </c>
      <c r="AY455" s="250" t="s">
        <v>1943</v>
      </c>
      <c r="AZ455" s="250" t="s">
        <v>118</v>
      </c>
      <c r="BA455" s="250" t="s">
        <v>381</v>
      </c>
      <c r="BB455" s="250" t="s">
        <v>118</v>
      </c>
      <c r="BC455" s="250" t="s">
        <v>6</v>
      </c>
      <c r="BD455" s="250" t="s">
        <v>6</v>
      </c>
      <c r="BE455" s="250" t="s">
        <v>6</v>
      </c>
      <c r="BF455" s="250" t="s">
        <v>6</v>
      </c>
      <c r="BG455" s="250" t="s">
        <v>6</v>
      </c>
      <c r="BH455" s="250" t="s">
        <v>6</v>
      </c>
      <c r="BI455" s="250" t="s">
        <v>6</v>
      </c>
      <c r="BJ455" s="250" t="s">
        <v>6</v>
      </c>
      <c r="BK455" s="250" t="s">
        <v>6</v>
      </c>
      <c r="BL455" s="250" t="s">
        <v>6</v>
      </c>
      <c r="BM455" s="250" t="s">
        <v>41</v>
      </c>
      <c r="BN455" s="250" t="s">
        <v>118</v>
      </c>
      <c r="BO455" s="250" t="s">
        <v>13</v>
      </c>
      <c r="BP455" s="250" t="s">
        <v>13</v>
      </c>
      <c r="BQ455" s="250" t="s">
        <v>1319</v>
      </c>
      <c r="BR455" s="250" t="s">
        <v>118</v>
      </c>
      <c r="BS455" s="250" t="s">
        <v>1319</v>
      </c>
      <c r="BT455" s="250" t="s">
        <v>118</v>
      </c>
      <c r="BU455" s="262" t="s">
        <v>6</v>
      </c>
      <c r="BV455" s="250" t="s">
        <v>6</v>
      </c>
      <c r="BW455" s="250" t="s">
        <v>6</v>
      </c>
      <c r="BX455" s="250" t="s">
        <v>6</v>
      </c>
      <c r="BY455" s="250" t="s">
        <v>173</v>
      </c>
      <c r="BZ455" s="250" t="s">
        <v>118</v>
      </c>
      <c r="CA455" s="244" t="s">
        <v>184</v>
      </c>
      <c r="CB455" s="244" t="s">
        <v>303</v>
      </c>
      <c r="CC455" s="244" t="s">
        <v>912</v>
      </c>
      <c r="CD455" s="244" t="s">
        <v>118</v>
      </c>
    </row>
    <row r="456" spans="1:82" s="244" customFormat="1" ht="58" customHeight="1" x14ac:dyDescent="0.35">
      <c r="A456" s="259" t="s">
        <v>1945</v>
      </c>
      <c r="B456" s="259" t="s">
        <v>2880</v>
      </c>
      <c r="C456" s="259" t="s">
        <v>1571</v>
      </c>
      <c r="D456" s="259" t="s">
        <v>1579</v>
      </c>
      <c r="E456" s="244" t="s">
        <v>304</v>
      </c>
      <c r="F456" s="244" t="s">
        <v>2674</v>
      </c>
      <c r="G456" s="244" t="s">
        <v>1944</v>
      </c>
      <c r="H456" s="244" t="s">
        <v>1578</v>
      </c>
      <c r="I456" s="244" t="str">
        <f>IF(H456="","",VLOOKUP(H456,'Cost Categories'!$A$1:$B$66,2,FALSE))</f>
        <v>Total</v>
      </c>
      <c r="J456" s="244" t="s">
        <v>3297</v>
      </c>
      <c r="K456" s="244" t="str">
        <f>IF(J456="","",VLOOKUP(J456,'Cost Categories'!$A$70:$B$85,2,FALSE))</f>
        <v>Mixed</v>
      </c>
      <c r="L456" s="244" t="s">
        <v>3297</v>
      </c>
      <c r="M456" s="244" t="str">
        <f>IF(L456="","",VLOOKUP(L456,'Cost Categories'!$A$112:$B$133,2,FALSE))</f>
        <v>Mixed</v>
      </c>
      <c r="N456" s="244" t="s">
        <v>3368</v>
      </c>
      <c r="O456" s="245" t="s">
        <v>22</v>
      </c>
      <c r="P456" s="244" t="s">
        <v>3416</v>
      </c>
      <c r="Q456" s="253" t="s">
        <v>3372</v>
      </c>
      <c r="R456" s="253" t="s">
        <v>13</v>
      </c>
      <c r="S456" s="244" t="s">
        <v>111</v>
      </c>
      <c r="T456" s="244" t="s">
        <v>1705</v>
      </c>
      <c r="U456" s="244" t="s">
        <v>1087</v>
      </c>
      <c r="V456" s="244" t="s">
        <v>1309</v>
      </c>
      <c r="W456" s="244" t="s">
        <v>217</v>
      </c>
      <c r="X456" s="246">
        <v>53.08</v>
      </c>
      <c r="Y456" s="246" t="s">
        <v>6</v>
      </c>
      <c r="Z456" s="250" t="s">
        <v>6</v>
      </c>
      <c r="AA456" s="250" t="s">
        <v>6</v>
      </c>
      <c r="AB456" s="250" t="s">
        <v>6</v>
      </c>
      <c r="AC456" s="250" t="s">
        <v>6</v>
      </c>
      <c r="AD456" s="250" t="s">
        <v>6</v>
      </c>
      <c r="AE456" s="348">
        <v>80</v>
      </c>
      <c r="AF456" s="348" t="s">
        <v>213</v>
      </c>
      <c r="AG456" s="244" t="s">
        <v>6</v>
      </c>
      <c r="AI456" s="246" t="s">
        <v>6</v>
      </c>
      <c r="AJ456" s="247" t="s">
        <v>6</v>
      </c>
      <c r="AK456" s="244" t="s">
        <v>6</v>
      </c>
      <c r="AL456" s="244" t="s">
        <v>6</v>
      </c>
      <c r="AM456" s="266" t="s">
        <v>6</v>
      </c>
      <c r="AN456" s="262">
        <v>9600</v>
      </c>
      <c r="AO456" s="262">
        <v>12</v>
      </c>
      <c r="AP456" s="244" t="s">
        <v>1737</v>
      </c>
      <c r="AQ456" s="244" t="s">
        <v>184</v>
      </c>
      <c r="AR456" s="250" t="s">
        <v>6</v>
      </c>
      <c r="AS456" s="250" t="s">
        <v>6</v>
      </c>
      <c r="AT456" s="250" t="s">
        <v>184</v>
      </c>
      <c r="AU456" s="250" t="s">
        <v>184</v>
      </c>
      <c r="AV456" s="250" t="s">
        <v>1305</v>
      </c>
      <c r="AW456" s="250" t="s">
        <v>22</v>
      </c>
      <c r="AX456" s="250" t="s">
        <v>118</v>
      </c>
      <c r="AY456" s="250" t="s">
        <v>22</v>
      </c>
      <c r="AZ456" s="250" t="s">
        <v>118</v>
      </c>
      <c r="BA456" s="250" t="s">
        <v>381</v>
      </c>
      <c r="BB456" s="250" t="s">
        <v>118</v>
      </c>
      <c r="BC456" s="250" t="s">
        <v>22</v>
      </c>
      <c r="BD456" s="250" t="s">
        <v>118</v>
      </c>
      <c r="BE456" s="250" t="s">
        <v>6</v>
      </c>
      <c r="BF456" s="250" t="s">
        <v>6</v>
      </c>
      <c r="BG456" s="250" t="s">
        <v>6</v>
      </c>
      <c r="BH456" s="250" t="s">
        <v>6</v>
      </c>
      <c r="BI456" s="250" t="s">
        <v>6</v>
      </c>
      <c r="BJ456" s="250" t="s">
        <v>6</v>
      </c>
      <c r="BK456" s="250" t="s">
        <v>6</v>
      </c>
      <c r="BL456" s="250" t="s">
        <v>6</v>
      </c>
      <c r="BM456" s="250" t="s">
        <v>41</v>
      </c>
      <c r="BN456" s="250" t="s">
        <v>118</v>
      </c>
      <c r="BO456" s="250" t="s">
        <v>13</v>
      </c>
      <c r="BP456" s="250" t="s">
        <v>13</v>
      </c>
      <c r="BQ456" s="250" t="s">
        <v>1319</v>
      </c>
      <c r="BR456" s="250" t="s">
        <v>118</v>
      </c>
      <c r="BS456" s="250" t="s">
        <v>1319</v>
      </c>
      <c r="BT456" s="250" t="s">
        <v>118</v>
      </c>
      <c r="BU456" s="262" t="s">
        <v>6</v>
      </c>
      <c r="BV456" s="250" t="s">
        <v>6</v>
      </c>
      <c r="BW456" s="250" t="s">
        <v>6</v>
      </c>
      <c r="BX456" s="250" t="s">
        <v>6</v>
      </c>
      <c r="BY456" s="250" t="s">
        <v>13</v>
      </c>
      <c r="BZ456" s="250" t="s">
        <v>13</v>
      </c>
      <c r="CA456" s="244" t="s">
        <v>184</v>
      </c>
      <c r="CB456" s="244" t="s">
        <v>303</v>
      </c>
      <c r="CC456" s="244" t="s">
        <v>912</v>
      </c>
      <c r="CD456" s="244" t="s">
        <v>118</v>
      </c>
    </row>
    <row r="457" spans="1:82" s="244" customFormat="1" ht="58" customHeight="1" x14ac:dyDescent="0.35">
      <c r="A457" s="259" t="s">
        <v>1946</v>
      </c>
      <c r="B457" s="259" t="s">
        <v>2880</v>
      </c>
      <c r="C457" s="259" t="s">
        <v>1538</v>
      </c>
      <c r="D457" s="259" t="s">
        <v>1571</v>
      </c>
      <c r="E457" s="244" t="s">
        <v>304</v>
      </c>
      <c r="F457" s="244" t="s">
        <v>2674</v>
      </c>
      <c r="G457" s="244" t="s">
        <v>1934</v>
      </c>
      <c r="H457" s="244" t="s">
        <v>1623</v>
      </c>
      <c r="I457" s="244" t="str">
        <f>IF(H457="","",VLOOKUP(H457,'Cost Categories'!$A$1:$B$66,2,FALSE))</f>
        <v>Recurring goods</v>
      </c>
      <c r="J457" s="244" t="s">
        <v>3288</v>
      </c>
      <c r="K457" s="244" t="str">
        <f>IF(J457="","",VLOOKUP(J457,'Cost Categories'!$A$70:$B$85,2,FALSE))</f>
        <v>Recurrent - other</v>
      </c>
      <c r="L457" s="244" t="s">
        <v>3307</v>
      </c>
      <c r="M457" s="244" t="str">
        <f>IF(L457="","",VLOOKUP(L457,'Cost Categories'!$A$112:$B$133,2,FALSE))</f>
        <v>Primary service delivery</v>
      </c>
      <c r="N457" s="244" t="s">
        <v>3368</v>
      </c>
      <c r="O457" s="245" t="s">
        <v>1245</v>
      </c>
      <c r="P457" s="244" t="s">
        <v>3371</v>
      </c>
      <c r="Q457" s="253" t="s">
        <v>3372</v>
      </c>
      <c r="R457" s="253" t="s">
        <v>13</v>
      </c>
      <c r="S457" s="244" t="s">
        <v>111</v>
      </c>
      <c r="T457" s="244" t="s">
        <v>1935</v>
      </c>
      <c r="U457" s="244" t="s">
        <v>1087</v>
      </c>
      <c r="V457" s="244" t="s">
        <v>1309</v>
      </c>
      <c r="W457" s="244" t="s">
        <v>217</v>
      </c>
      <c r="X457" s="246">
        <v>30.92</v>
      </c>
      <c r="Y457" s="246" t="s">
        <v>6</v>
      </c>
      <c r="Z457" s="250" t="s">
        <v>6</v>
      </c>
      <c r="AA457" s="250" t="s">
        <v>6</v>
      </c>
      <c r="AB457" s="250" t="s">
        <v>6</v>
      </c>
      <c r="AC457" s="250" t="s">
        <v>6</v>
      </c>
      <c r="AD457" s="250" t="s">
        <v>6</v>
      </c>
      <c r="AE457" s="348">
        <v>504</v>
      </c>
      <c r="AF457" s="348" t="s">
        <v>213</v>
      </c>
      <c r="AG457" s="244" t="s">
        <v>6</v>
      </c>
      <c r="AI457" s="246" t="s">
        <v>6</v>
      </c>
      <c r="AJ457" s="247" t="s">
        <v>6</v>
      </c>
      <c r="AK457" s="244" t="s">
        <v>6</v>
      </c>
      <c r="AL457" s="244" t="s">
        <v>6</v>
      </c>
      <c r="AM457" s="266" t="s">
        <v>6</v>
      </c>
      <c r="AN457" s="262">
        <v>8085</v>
      </c>
      <c r="AO457" s="262">
        <v>12</v>
      </c>
      <c r="AP457" s="244" t="s">
        <v>1737</v>
      </c>
      <c r="AQ457" s="244" t="s">
        <v>184</v>
      </c>
      <c r="AR457" s="250" t="s">
        <v>6</v>
      </c>
      <c r="AS457" s="250" t="s">
        <v>6</v>
      </c>
      <c r="AT457" s="250" t="s">
        <v>184</v>
      </c>
      <c r="AU457" s="250" t="s">
        <v>184</v>
      </c>
      <c r="AV457" s="250" t="s">
        <v>1305</v>
      </c>
      <c r="AW457" s="250" t="s">
        <v>6</v>
      </c>
      <c r="AX457" s="250" t="s">
        <v>6</v>
      </c>
      <c r="AY457" s="250" t="s">
        <v>1936</v>
      </c>
      <c r="AZ457" s="250" t="s">
        <v>118</v>
      </c>
      <c r="BA457" s="250" t="s">
        <v>381</v>
      </c>
      <c r="BB457" s="250" t="s">
        <v>118</v>
      </c>
      <c r="BC457" s="250" t="s">
        <v>383</v>
      </c>
      <c r="BD457" s="250" t="s">
        <v>118</v>
      </c>
      <c r="BE457" s="250" t="s">
        <v>6</v>
      </c>
      <c r="BF457" s="250" t="s">
        <v>6</v>
      </c>
      <c r="BG457" s="250" t="s">
        <v>6</v>
      </c>
      <c r="BH457" s="250" t="s">
        <v>6</v>
      </c>
      <c r="BI457" s="250" t="s">
        <v>6</v>
      </c>
      <c r="BJ457" s="250" t="s">
        <v>6</v>
      </c>
      <c r="BK457" s="250" t="s">
        <v>6</v>
      </c>
      <c r="BL457" s="250" t="s">
        <v>6</v>
      </c>
      <c r="BM457" s="250" t="s">
        <v>41</v>
      </c>
      <c r="BN457" s="250" t="s">
        <v>118</v>
      </c>
      <c r="BO457" s="250" t="s">
        <v>13</v>
      </c>
      <c r="BP457" s="250" t="s">
        <v>13</v>
      </c>
      <c r="BQ457" s="250" t="s">
        <v>1319</v>
      </c>
      <c r="BR457" s="250" t="s">
        <v>118</v>
      </c>
      <c r="BS457" s="250" t="s">
        <v>1319</v>
      </c>
      <c r="BT457" s="250" t="s">
        <v>118</v>
      </c>
      <c r="BU457" s="262" t="s">
        <v>6</v>
      </c>
      <c r="BV457" s="250" t="s">
        <v>6</v>
      </c>
      <c r="BW457" s="250" t="s">
        <v>6</v>
      </c>
      <c r="BX457" s="250" t="s">
        <v>6</v>
      </c>
      <c r="BY457" s="250" t="s">
        <v>13</v>
      </c>
      <c r="BZ457" s="250" t="s">
        <v>13</v>
      </c>
      <c r="CA457" s="244" t="s">
        <v>184</v>
      </c>
      <c r="CB457" s="244" t="s">
        <v>819</v>
      </c>
      <c r="CC457" s="244" t="s">
        <v>820</v>
      </c>
      <c r="CD457" s="244" t="s">
        <v>119</v>
      </c>
    </row>
    <row r="458" spans="1:82" s="244" customFormat="1" ht="58" customHeight="1" x14ac:dyDescent="0.35">
      <c r="A458" s="259" t="s">
        <v>1946</v>
      </c>
      <c r="B458" s="259" t="s">
        <v>2880</v>
      </c>
      <c r="C458" s="259" t="s">
        <v>1548</v>
      </c>
      <c r="D458" s="259" t="s">
        <v>1571</v>
      </c>
      <c r="E458" s="244" t="s">
        <v>304</v>
      </c>
      <c r="F458" s="244" t="s">
        <v>2674</v>
      </c>
      <c r="G458" s="244" t="s">
        <v>1937</v>
      </c>
      <c r="H458" s="244" t="s">
        <v>1317</v>
      </c>
      <c r="I458" s="244" t="str">
        <f>IF(H458="","",VLOOKUP(H458,'Cost Categories'!$A$1:$B$66,2,FALSE))</f>
        <v>Capital</v>
      </c>
      <c r="J458" s="244" t="s">
        <v>3276</v>
      </c>
      <c r="K458" s="244" t="str">
        <f>IF(J458="","",VLOOKUP(J458,'Cost Categories'!$A$70:$B$85,2,FALSE))</f>
        <v>Capital</v>
      </c>
      <c r="L458" s="244" t="s">
        <v>3307</v>
      </c>
      <c r="M458" s="244" t="str">
        <f>IF(L458="","",VLOOKUP(L458,'Cost Categories'!$A$112:$B$133,2,FALSE))</f>
        <v>Primary service delivery</v>
      </c>
      <c r="N458" s="244" t="s">
        <v>3368</v>
      </c>
      <c r="O458" s="245" t="s">
        <v>1245</v>
      </c>
      <c r="P458" s="244" t="s">
        <v>3369</v>
      </c>
      <c r="Q458" s="253" t="s">
        <v>3372</v>
      </c>
      <c r="R458" s="253" t="s">
        <v>13</v>
      </c>
      <c r="S458" s="244" t="s">
        <v>111</v>
      </c>
      <c r="T458" s="244" t="s">
        <v>1935</v>
      </c>
      <c r="U458" s="244" t="s">
        <v>1087</v>
      </c>
      <c r="V458" s="244" t="s">
        <v>1309</v>
      </c>
      <c r="W458" s="244" t="s">
        <v>217</v>
      </c>
      <c r="X458" s="246">
        <v>0.46</v>
      </c>
      <c r="Y458" s="246" t="s">
        <v>6</v>
      </c>
      <c r="Z458" s="250" t="s">
        <v>6</v>
      </c>
      <c r="AA458" s="250" t="s">
        <v>6</v>
      </c>
      <c r="AB458" s="250" t="s">
        <v>6</v>
      </c>
      <c r="AC458" s="250" t="s">
        <v>6</v>
      </c>
      <c r="AD458" s="250" t="s">
        <v>6</v>
      </c>
      <c r="AE458" s="348">
        <v>504</v>
      </c>
      <c r="AF458" s="348" t="s">
        <v>213</v>
      </c>
      <c r="AG458" s="244" t="s">
        <v>6</v>
      </c>
      <c r="AI458" s="246" t="s">
        <v>6</v>
      </c>
      <c r="AJ458" s="247" t="s">
        <v>6</v>
      </c>
      <c r="AK458" s="244" t="s">
        <v>6</v>
      </c>
      <c r="AL458" s="244" t="s">
        <v>6</v>
      </c>
      <c r="AM458" s="266" t="s">
        <v>6</v>
      </c>
      <c r="AN458" s="262">
        <v>8085</v>
      </c>
      <c r="AO458" s="262">
        <v>12</v>
      </c>
      <c r="AP458" s="244" t="s">
        <v>1737</v>
      </c>
      <c r="AQ458" s="244" t="s">
        <v>184</v>
      </c>
      <c r="AR458" s="250" t="s">
        <v>6</v>
      </c>
      <c r="AS458" s="250" t="s">
        <v>6</v>
      </c>
      <c r="AT458" s="250" t="s">
        <v>184</v>
      </c>
      <c r="AU458" s="250" t="s">
        <v>184</v>
      </c>
      <c r="AV458" s="250" t="s">
        <v>1305</v>
      </c>
      <c r="AW458" s="250" t="s">
        <v>6</v>
      </c>
      <c r="AX458" s="250" t="s">
        <v>6</v>
      </c>
      <c r="AY458" s="250" t="s">
        <v>1936</v>
      </c>
      <c r="AZ458" s="250" t="s">
        <v>118</v>
      </c>
      <c r="BA458" s="250" t="s">
        <v>381</v>
      </c>
      <c r="BB458" s="250" t="s">
        <v>118</v>
      </c>
      <c r="BC458" s="250" t="s">
        <v>383</v>
      </c>
      <c r="BD458" s="250" t="s">
        <v>118</v>
      </c>
      <c r="BE458" s="250" t="s">
        <v>6</v>
      </c>
      <c r="BF458" s="250" t="s">
        <v>6</v>
      </c>
      <c r="BG458" s="250" t="s">
        <v>6</v>
      </c>
      <c r="BH458" s="250" t="s">
        <v>6</v>
      </c>
      <c r="BI458" s="250" t="s">
        <v>6</v>
      </c>
      <c r="BJ458" s="250" t="s">
        <v>6</v>
      </c>
      <c r="BK458" s="250" t="s">
        <v>6</v>
      </c>
      <c r="BL458" s="250" t="s">
        <v>6</v>
      </c>
      <c r="BM458" s="250" t="s">
        <v>41</v>
      </c>
      <c r="BN458" s="250" t="s">
        <v>118</v>
      </c>
      <c r="BO458" s="250" t="s">
        <v>13</v>
      </c>
      <c r="BP458" s="250" t="s">
        <v>13</v>
      </c>
      <c r="BQ458" s="250" t="s">
        <v>1319</v>
      </c>
      <c r="BR458" s="250" t="s">
        <v>118</v>
      </c>
      <c r="BS458" s="250" t="s">
        <v>1319</v>
      </c>
      <c r="BT458" s="250" t="s">
        <v>118</v>
      </c>
      <c r="BU458" s="262" t="s">
        <v>6</v>
      </c>
      <c r="BV458" s="250" t="s">
        <v>6</v>
      </c>
      <c r="BW458" s="250" t="s">
        <v>6</v>
      </c>
      <c r="BX458" s="250" t="s">
        <v>6</v>
      </c>
      <c r="BY458" s="250" t="s">
        <v>13</v>
      </c>
      <c r="BZ458" s="250" t="s">
        <v>13</v>
      </c>
      <c r="CA458" s="244" t="s">
        <v>184</v>
      </c>
      <c r="CB458" s="244" t="s">
        <v>819</v>
      </c>
      <c r="CC458" s="244" t="s">
        <v>820</v>
      </c>
      <c r="CD458" s="244" t="s">
        <v>119</v>
      </c>
    </row>
    <row r="459" spans="1:82" s="244" customFormat="1" ht="58" customHeight="1" x14ac:dyDescent="0.35">
      <c r="A459" s="259" t="s">
        <v>1946</v>
      </c>
      <c r="B459" s="259" t="s">
        <v>2880</v>
      </c>
      <c r="C459" s="259" t="s">
        <v>356</v>
      </c>
      <c r="D459" s="259" t="s">
        <v>1571</v>
      </c>
      <c r="E459" s="244" t="s">
        <v>304</v>
      </c>
      <c r="F459" s="244" t="s">
        <v>2674</v>
      </c>
      <c r="G459" s="244" t="s">
        <v>1824</v>
      </c>
      <c r="H459" s="244" t="s">
        <v>3271</v>
      </c>
      <c r="I459" s="244" t="str">
        <f>IF(H459="","",VLOOKUP(H459,'Cost Categories'!$A$1:$B$66,2,FALSE))</f>
        <v>Personnel</v>
      </c>
      <c r="J459" s="244" t="s">
        <v>3271</v>
      </c>
      <c r="K459" s="244" t="str">
        <f>IF(J459="","",VLOOKUP(J459,'Cost Categories'!$A$70:$B$85,2,FALSE))</f>
        <v>Personnel</v>
      </c>
      <c r="L459" s="244" t="s">
        <v>3307</v>
      </c>
      <c r="M459" s="244" t="str">
        <f>IF(L459="","",VLOOKUP(L459,'Cost Categories'!$A$112:$B$133,2,FALSE))</f>
        <v>Primary service delivery</v>
      </c>
      <c r="N459" s="244" t="s">
        <v>3368</v>
      </c>
      <c r="O459" s="245" t="s">
        <v>13</v>
      </c>
      <c r="P459" s="244" t="s">
        <v>3369</v>
      </c>
      <c r="Q459" s="253" t="s">
        <v>3372</v>
      </c>
      <c r="R459" s="253" t="s">
        <v>13</v>
      </c>
      <c r="S459" s="244" t="s">
        <v>111</v>
      </c>
      <c r="T459" s="244" t="s">
        <v>1935</v>
      </c>
      <c r="U459" s="244" t="s">
        <v>1087</v>
      </c>
      <c r="V459" s="244" t="s">
        <v>1309</v>
      </c>
      <c r="W459" s="244" t="s">
        <v>217</v>
      </c>
      <c r="X459" s="246">
        <v>3.95</v>
      </c>
      <c r="Y459" s="246" t="s">
        <v>6</v>
      </c>
      <c r="Z459" s="250" t="s">
        <v>6</v>
      </c>
      <c r="AA459" s="250" t="s">
        <v>6</v>
      </c>
      <c r="AB459" s="250" t="s">
        <v>6</v>
      </c>
      <c r="AC459" s="250" t="s">
        <v>6</v>
      </c>
      <c r="AD459" s="250" t="s">
        <v>6</v>
      </c>
      <c r="AE459" s="348">
        <v>504</v>
      </c>
      <c r="AF459" s="348" t="s">
        <v>213</v>
      </c>
      <c r="AG459" s="244" t="s">
        <v>6</v>
      </c>
      <c r="AI459" s="246" t="s">
        <v>6</v>
      </c>
      <c r="AJ459" s="247" t="s">
        <v>6</v>
      </c>
      <c r="AK459" s="244" t="s">
        <v>6</v>
      </c>
      <c r="AL459" s="244" t="s">
        <v>6</v>
      </c>
      <c r="AM459" s="266" t="s">
        <v>6</v>
      </c>
      <c r="AN459" s="262">
        <v>8085</v>
      </c>
      <c r="AO459" s="262">
        <v>12</v>
      </c>
      <c r="AP459" s="244" t="s">
        <v>1737</v>
      </c>
      <c r="AQ459" s="244" t="s">
        <v>184</v>
      </c>
      <c r="AR459" s="250" t="s">
        <v>6</v>
      </c>
      <c r="AS459" s="250" t="s">
        <v>6</v>
      </c>
      <c r="AT459" s="250" t="s">
        <v>184</v>
      </c>
      <c r="AU459" s="250" t="s">
        <v>184</v>
      </c>
      <c r="AV459" s="250" t="s">
        <v>1305</v>
      </c>
      <c r="AW459" s="250" t="s">
        <v>1947</v>
      </c>
      <c r="AX459" s="250" t="s">
        <v>118</v>
      </c>
      <c r="AY459" s="250" t="s">
        <v>1939</v>
      </c>
      <c r="AZ459" s="250" t="s">
        <v>118</v>
      </c>
      <c r="BA459" s="250" t="s">
        <v>381</v>
      </c>
      <c r="BB459" s="250" t="s">
        <v>118</v>
      </c>
      <c r="BC459" s="250" t="s">
        <v>383</v>
      </c>
      <c r="BD459" s="250" t="s">
        <v>118</v>
      </c>
      <c r="BE459" s="250" t="s">
        <v>6</v>
      </c>
      <c r="BF459" s="250" t="s">
        <v>6</v>
      </c>
      <c r="BG459" s="250" t="s">
        <v>6</v>
      </c>
      <c r="BH459" s="250" t="s">
        <v>6</v>
      </c>
      <c r="BI459" s="250" t="s">
        <v>6</v>
      </c>
      <c r="BJ459" s="250" t="s">
        <v>6</v>
      </c>
      <c r="BK459" s="250" t="s">
        <v>6</v>
      </c>
      <c r="BL459" s="250" t="s">
        <v>6</v>
      </c>
      <c r="BM459" s="250" t="s">
        <v>41</v>
      </c>
      <c r="BN459" s="250" t="s">
        <v>118</v>
      </c>
      <c r="BO459" s="250" t="s">
        <v>13</v>
      </c>
      <c r="BP459" s="250" t="s">
        <v>13</v>
      </c>
      <c r="BQ459" s="250" t="s">
        <v>1319</v>
      </c>
      <c r="BR459" s="250" t="s">
        <v>118</v>
      </c>
      <c r="BS459" s="250" t="s">
        <v>1319</v>
      </c>
      <c r="BT459" s="250" t="s">
        <v>118</v>
      </c>
      <c r="BU459" s="262" t="s">
        <v>6</v>
      </c>
      <c r="BV459" s="250" t="s">
        <v>6</v>
      </c>
      <c r="BW459" s="250" t="s">
        <v>6</v>
      </c>
      <c r="BX459" s="250" t="s">
        <v>6</v>
      </c>
      <c r="BY459" s="250" t="s">
        <v>13</v>
      </c>
      <c r="BZ459" s="250" t="s">
        <v>13</v>
      </c>
      <c r="CA459" s="244" t="s">
        <v>184</v>
      </c>
      <c r="CB459" s="244" t="s">
        <v>819</v>
      </c>
      <c r="CC459" s="244" t="s">
        <v>820</v>
      </c>
      <c r="CD459" s="244" t="s">
        <v>119</v>
      </c>
    </row>
    <row r="460" spans="1:82" s="244" customFormat="1" ht="58" customHeight="1" x14ac:dyDescent="0.35">
      <c r="A460" s="259" t="s">
        <v>1946</v>
      </c>
      <c r="B460" s="259" t="s">
        <v>2880</v>
      </c>
      <c r="C460" s="259" t="s">
        <v>1555</v>
      </c>
      <c r="D460" s="259" t="s">
        <v>1571</v>
      </c>
      <c r="E460" s="244" t="s">
        <v>304</v>
      </c>
      <c r="F460" s="244" t="s">
        <v>2674</v>
      </c>
      <c r="G460" s="244" t="s">
        <v>1757</v>
      </c>
      <c r="H460" s="244" t="s">
        <v>3353</v>
      </c>
      <c r="I460" s="244" t="str">
        <f>IF(H460="","",VLOOKUP(H460,'Cost Categories'!$A$1:$B$66,2,FALSE))</f>
        <v>Personnel</v>
      </c>
      <c r="J460" s="244" t="s">
        <v>1757</v>
      </c>
      <c r="K460" s="244" t="str">
        <f>IF(J460="","",VLOOKUP(J460,'Cost Categories'!$A$70:$B$85,2,FALSE))</f>
        <v>Personnel</v>
      </c>
      <c r="L460" s="244" t="s">
        <v>3324</v>
      </c>
      <c r="M460" s="244" t="str">
        <f>IF(L460="","",VLOOKUP(L460,'Cost Categories'!$A$112:$B$133,2,FALSE))</f>
        <v>Operational</v>
      </c>
      <c r="N460" s="244" t="s">
        <v>3368</v>
      </c>
      <c r="O460" s="245" t="s">
        <v>13</v>
      </c>
      <c r="P460" s="244" t="s">
        <v>3369</v>
      </c>
      <c r="Q460" s="253" t="s">
        <v>3372</v>
      </c>
      <c r="R460" s="253" t="s">
        <v>13</v>
      </c>
      <c r="S460" s="244" t="s">
        <v>517</v>
      </c>
      <c r="T460" s="244" t="s">
        <v>1935</v>
      </c>
      <c r="U460" s="244" t="s">
        <v>1087</v>
      </c>
      <c r="V460" s="244" t="s">
        <v>1309</v>
      </c>
      <c r="W460" s="244" t="s">
        <v>217</v>
      </c>
      <c r="X460" s="246">
        <v>3.41</v>
      </c>
      <c r="Y460" s="246" t="s">
        <v>6</v>
      </c>
      <c r="Z460" s="250" t="s">
        <v>6</v>
      </c>
      <c r="AA460" s="250" t="s">
        <v>6</v>
      </c>
      <c r="AB460" s="250" t="s">
        <v>6</v>
      </c>
      <c r="AC460" s="250" t="s">
        <v>6</v>
      </c>
      <c r="AD460" s="250" t="s">
        <v>6</v>
      </c>
      <c r="AE460" s="348">
        <v>504</v>
      </c>
      <c r="AF460" s="348" t="s">
        <v>213</v>
      </c>
      <c r="AG460" s="244" t="s">
        <v>6</v>
      </c>
      <c r="AI460" s="246" t="s">
        <v>6</v>
      </c>
      <c r="AJ460" s="247" t="s">
        <v>6</v>
      </c>
      <c r="AK460" s="244" t="s">
        <v>6</v>
      </c>
      <c r="AL460" s="244" t="s">
        <v>6</v>
      </c>
      <c r="AM460" s="266" t="s">
        <v>6</v>
      </c>
      <c r="AN460" s="262">
        <v>8085</v>
      </c>
      <c r="AO460" s="262">
        <v>12</v>
      </c>
      <c r="AP460" s="244" t="s">
        <v>1737</v>
      </c>
      <c r="AQ460" s="244" t="s">
        <v>184</v>
      </c>
      <c r="AR460" s="250" t="s">
        <v>6</v>
      </c>
      <c r="AS460" s="250" t="s">
        <v>6</v>
      </c>
      <c r="AT460" s="250" t="s">
        <v>184</v>
      </c>
      <c r="AU460" s="250" t="s">
        <v>184</v>
      </c>
      <c r="AV460" s="250" t="s">
        <v>1305</v>
      </c>
      <c r="AW460" s="250" t="s">
        <v>6</v>
      </c>
      <c r="AX460" s="250" t="s">
        <v>6</v>
      </c>
      <c r="AY460" s="250" t="s">
        <v>6</v>
      </c>
      <c r="AZ460" s="250" t="s">
        <v>6</v>
      </c>
      <c r="BA460" s="250" t="s">
        <v>381</v>
      </c>
      <c r="BB460" s="250" t="s">
        <v>118</v>
      </c>
      <c r="BC460" s="250" t="s">
        <v>6</v>
      </c>
      <c r="BD460" s="250" t="s">
        <v>6</v>
      </c>
      <c r="BE460" s="250" t="s">
        <v>6</v>
      </c>
      <c r="BF460" s="250" t="s">
        <v>6</v>
      </c>
      <c r="BG460" s="250" t="s">
        <v>6</v>
      </c>
      <c r="BH460" s="250" t="s">
        <v>6</v>
      </c>
      <c r="BI460" s="250" t="s">
        <v>6</v>
      </c>
      <c r="BJ460" s="250" t="s">
        <v>6</v>
      </c>
      <c r="BK460" s="250" t="s">
        <v>6</v>
      </c>
      <c r="BL460" s="250" t="s">
        <v>6</v>
      </c>
      <c r="BM460" s="250" t="s">
        <v>41</v>
      </c>
      <c r="BN460" s="250" t="s">
        <v>118</v>
      </c>
      <c r="BO460" s="250" t="s">
        <v>13</v>
      </c>
      <c r="BP460" s="250" t="s">
        <v>13</v>
      </c>
      <c r="BQ460" s="250" t="s">
        <v>1319</v>
      </c>
      <c r="BR460" s="250" t="s">
        <v>118</v>
      </c>
      <c r="BS460" s="250" t="s">
        <v>1319</v>
      </c>
      <c r="BT460" s="250" t="s">
        <v>118</v>
      </c>
      <c r="BU460" s="262" t="s">
        <v>6</v>
      </c>
      <c r="BV460" s="250" t="s">
        <v>6</v>
      </c>
      <c r="BW460" s="250" t="s">
        <v>6</v>
      </c>
      <c r="BX460" s="250" t="s">
        <v>6</v>
      </c>
      <c r="BY460" s="250" t="s">
        <v>13</v>
      </c>
      <c r="BZ460" s="250" t="s">
        <v>13</v>
      </c>
      <c r="CA460" s="244" t="s">
        <v>184</v>
      </c>
      <c r="CB460" s="244" t="s">
        <v>819</v>
      </c>
      <c r="CC460" s="244" t="s">
        <v>820</v>
      </c>
      <c r="CD460" s="244" t="s">
        <v>119</v>
      </c>
    </row>
    <row r="461" spans="1:82" s="244" customFormat="1" ht="58" customHeight="1" x14ac:dyDescent="0.35">
      <c r="A461" s="259" t="s">
        <v>1946</v>
      </c>
      <c r="B461" s="259" t="s">
        <v>2880</v>
      </c>
      <c r="C461" s="259" t="s">
        <v>1540</v>
      </c>
      <c r="D461" s="259" t="s">
        <v>1571</v>
      </c>
      <c r="E461" s="244" t="s">
        <v>304</v>
      </c>
      <c r="F461" s="244" t="s">
        <v>2674</v>
      </c>
      <c r="G461" s="244" t="s">
        <v>1825</v>
      </c>
      <c r="H461" s="244" t="s">
        <v>3</v>
      </c>
      <c r="I461" s="244" t="str">
        <f>IF(H461="","",VLOOKUP(H461,'Cost Categories'!$A$1:$B$66,2,FALSE))</f>
        <v>Recurring services</v>
      </c>
      <c r="J461" s="244" t="s">
        <v>3297</v>
      </c>
      <c r="K461" s="244" t="str">
        <f>IF(J461="","",VLOOKUP(J461,'Cost Categories'!$A$70:$B$85,2,FALSE))</f>
        <v>Mixed</v>
      </c>
      <c r="L461" s="244" t="s">
        <v>3</v>
      </c>
      <c r="M461" s="244" t="str">
        <f>IF(L461="","",VLOOKUP(L461,'Cost Categories'!$A$112:$B$133,2,FALSE))</f>
        <v>Operational</v>
      </c>
      <c r="N461" s="244" t="s">
        <v>3368</v>
      </c>
      <c r="O461" s="245" t="s">
        <v>13</v>
      </c>
      <c r="P461" s="244" t="s">
        <v>3369</v>
      </c>
      <c r="Q461" s="253" t="s">
        <v>3372</v>
      </c>
      <c r="R461" s="253" t="s">
        <v>13</v>
      </c>
      <c r="S461" s="244" t="s">
        <v>111</v>
      </c>
      <c r="T461" s="244" t="s">
        <v>1935</v>
      </c>
      <c r="U461" s="244" t="s">
        <v>1087</v>
      </c>
      <c r="V461" s="244" t="s">
        <v>1309</v>
      </c>
      <c r="W461" s="244" t="s">
        <v>217</v>
      </c>
      <c r="X461" s="246">
        <v>0.09</v>
      </c>
      <c r="Y461" s="246" t="s">
        <v>6</v>
      </c>
      <c r="Z461" s="250" t="s">
        <v>6</v>
      </c>
      <c r="AA461" s="250" t="s">
        <v>6</v>
      </c>
      <c r="AB461" s="250" t="s">
        <v>6</v>
      </c>
      <c r="AC461" s="250" t="s">
        <v>6</v>
      </c>
      <c r="AD461" s="250" t="s">
        <v>6</v>
      </c>
      <c r="AE461" s="348">
        <v>504</v>
      </c>
      <c r="AF461" s="348" t="s">
        <v>213</v>
      </c>
      <c r="AG461" s="244" t="s">
        <v>6</v>
      </c>
      <c r="AI461" s="246" t="s">
        <v>6</v>
      </c>
      <c r="AJ461" s="247" t="s">
        <v>6</v>
      </c>
      <c r="AK461" s="244" t="s">
        <v>6</v>
      </c>
      <c r="AL461" s="244" t="s">
        <v>6</v>
      </c>
      <c r="AM461" s="266" t="s">
        <v>6</v>
      </c>
      <c r="AN461" s="262">
        <v>8085</v>
      </c>
      <c r="AO461" s="262">
        <v>12</v>
      </c>
      <c r="AP461" s="244" t="s">
        <v>1737</v>
      </c>
      <c r="AQ461" s="244" t="s">
        <v>184</v>
      </c>
      <c r="AR461" s="250" t="s">
        <v>6</v>
      </c>
      <c r="AS461" s="250" t="s">
        <v>6</v>
      </c>
      <c r="AT461" s="250" t="s">
        <v>184</v>
      </c>
      <c r="AU461" s="250" t="s">
        <v>184</v>
      </c>
      <c r="AV461" s="250" t="s">
        <v>1305</v>
      </c>
      <c r="AW461" s="250" t="s">
        <v>1940</v>
      </c>
      <c r="AX461" s="250" t="s">
        <v>118</v>
      </c>
      <c r="AY461" s="250" t="s">
        <v>1941</v>
      </c>
      <c r="AZ461" s="250" t="s">
        <v>118</v>
      </c>
      <c r="BA461" s="250" t="s">
        <v>381</v>
      </c>
      <c r="BB461" s="250" t="s">
        <v>118</v>
      </c>
      <c r="BC461" s="250" t="s">
        <v>384</v>
      </c>
      <c r="BD461" s="250" t="s">
        <v>118</v>
      </c>
      <c r="BE461" s="250" t="s">
        <v>6</v>
      </c>
      <c r="BF461" s="250" t="s">
        <v>6</v>
      </c>
      <c r="BG461" s="250" t="s">
        <v>6</v>
      </c>
      <c r="BH461" s="250" t="s">
        <v>6</v>
      </c>
      <c r="BI461" s="250" t="s">
        <v>6</v>
      </c>
      <c r="BJ461" s="250" t="s">
        <v>6</v>
      </c>
      <c r="BK461" s="250" t="s">
        <v>6</v>
      </c>
      <c r="BL461" s="250" t="s">
        <v>6</v>
      </c>
      <c r="BM461" s="250" t="s">
        <v>41</v>
      </c>
      <c r="BN461" s="250" t="s">
        <v>118</v>
      </c>
      <c r="BO461" s="250" t="s">
        <v>13</v>
      </c>
      <c r="BP461" s="250" t="s">
        <v>13</v>
      </c>
      <c r="BQ461" s="250" t="s">
        <v>1319</v>
      </c>
      <c r="BR461" s="250" t="s">
        <v>118</v>
      </c>
      <c r="BS461" s="250" t="s">
        <v>1319</v>
      </c>
      <c r="BT461" s="250" t="s">
        <v>118</v>
      </c>
      <c r="BU461" s="262" t="s">
        <v>6</v>
      </c>
      <c r="BV461" s="250" t="s">
        <v>6</v>
      </c>
      <c r="BW461" s="250" t="s">
        <v>6</v>
      </c>
      <c r="BX461" s="250" t="s">
        <v>6</v>
      </c>
      <c r="BY461" s="250" t="s">
        <v>13</v>
      </c>
      <c r="BZ461" s="250" t="s">
        <v>13</v>
      </c>
      <c r="CA461" s="244" t="s">
        <v>184</v>
      </c>
      <c r="CB461" s="244" t="s">
        <v>819</v>
      </c>
      <c r="CC461" s="244" t="s">
        <v>820</v>
      </c>
      <c r="CD461" s="244" t="s">
        <v>119</v>
      </c>
    </row>
    <row r="462" spans="1:82" s="244" customFormat="1" ht="58" customHeight="1" x14ac:dyDescent="0.35">
      <c r="A462" s="259" t="s">
        <v>1946</v>
      </c>
      <c r="B462" s="259" t="s">
        <v>2880</v>
      </c>
      <c r="C462" s="259" t="s">
        <v>1561</v>
      </c>
      <c r="D462" s="259" t="s">
        <v>1571</v>
      </c>
      <c r="E462" s="244" t="s">
        <v>304</v>
      </c>
      <c r="F462" s="244" t="s">
        <v>2674</v>
      </c>
      <c r="G462" s="244" t="s">
        <v>1942</v>
      </c>
      <c r="H462" s="244" t="s">
        <v>1632</v>
      </c>
      <c r="I462" s="244" t="str">
        <f>IF(H462="","",VLOOKUP(H462,'Cost Categories'!$A$1:$B$66,2,FALSE))</f>
        <v>Facility</v>
      </c>
      <c r="J462" s="244" t="s">
        <v>3297</v>
      </c>
      <c r="K462" s="244" t="str">
        <f>IF(J462="","",VLOOKUP(J462,'Cost Categories'!$A$70:$B$85,2,FALSE))</f>
        <v>Mixed</v>
      </c>
      <c r="L462" s="244" t="s">
        <v>3323</v>
      </c>
      <c r="M462" s="244" t="str">
        <f>IF(L462="","",VLOOKUP(L462,'Cost Categories'!$A$112:$B$133,2,FALSE))</f>
        <v>Operational</v>
      </c>
      <c r="N462" s="244" t="s">
        <v>3368</v>
      </c>
      <c r="O462" s="245" t="s">
        <v>13</v>
      </c>
      <c r="P462" s="244" t="s">
        <v>3370</v>
      </c>
      <c r="Q462" s="253" t="s">
        <v>3372</v>
      </c>
      <c r="R462" s="253" t="s">
        <v>13</v>
      </c>
      <c r="S462" s="244" t="s">
        <v>111</v>
      </c>
      <c r="T462" s="244" t="s">
        <v>1935</v>
      </c>
      <c r="U462" s="244" t="s">
        <v>1087</v>
      </c>
      <c r="V462" s="244" t="s">
        <v>1309</v>
      </c>
      <c r="W462" s="244" t="s">
        <v>217</v>
      </c>
      <c r="X462" s="246">
        <v>0.3</v>
      </c>
      <c r="Y462" s="246" t="s">
        <v>6</v>
      </c>
      <c r="Z462" s="250" t="s">
        <v>6</v>
      </c>
      <c r="AA462" s="250" t="s">
        <v>6</v>
      </c>
      <c r="AB462" s="250" t="s">
        <v>6</v>
      </c>
      <c r="AC462" s="250" t="s">
        <v>6</v>
      </c>
      <c r="AD462" s="250" t="s">
        <v>6</v>
      </c>
      <c r="AE462" s="348">
        <v>504</v>
      </c>
      <c r="AF462" s="348" t="s">
        <v>213</v>
      </c>
      <c r="AG462" s="244" t="s">
        <v>6</v>
      </c>
      <c r="AI462" s="246" t="s">
        <v>6</v>
      </c>
      <c r="AJ462" s="247" t="s">
        <v>6</v>
      </c>
      <c r="AK462" s="244" t="s">
        <v>6</v>
      </c>
      <c r="AL462" s="244" t="s">
        <v>6</v>
      </c>
      <c r="AM462" s="266" t="s">
        <v>6</v>
      </c>
      <c r="AN462" s="262">
        <v>8085</v>
      </c>
      <c r="AO462" s="262">
        <v>12</v>
      </c>
      <c r="AP462" s="244" t="s">
        <v>1737</v>
      </c>
      <c r="AQ462" s="244" t="s">
        <v>184</v>
      </c>
      <c r="AR462" s="250" t="s">
        <v>6</v>
      </c>
      <c r="AS462" s="250" t="s">
        <v>6</v>
      </c>
      <c r="AT462" s="250" t="s">
        <v>184</v>
      </c>
      <c r="AU462" s="250" t="s">
        <v>184</v>
      </c>
      <c r="AV462" s="250" t="s">
        <v>1305</v>
      </c>
      <c r="AW462" s="250" t="s">
        <v>6</v>
      </c>
      <c r="AX462" s="250" t="s">
        <v>6</v>
      </c>
      <c r="AY462" s="250" t="s">
        <v>6</v>
      </c>
      <c r="AZ462" s="250" t="s">
        <v>6</v>
      </c>
      <c r="BA462" s="250" t="s">
        <v>381</v>
      </c>
      <c r="BB462" s="250" t="s">
        <v>118</v>
      </c>
      <c r="BC462" s="250" t="s">
        <v>6</v>
      </c>
      <c r="BD462" s="250" t="s">
        <v>6</v>
      </c>
      <c r="BE462" s="250" t="s">
        <v>6</v>
      </c>
      <c r="BF462" s="250" t="s">
        <v>6</v>
      </c>
      <c r="BG462" s="250" t="s">
        <v>6</v>
      </c>
      <c r="BH462" s="250" t="s">
        <v>6</v>
      </c>
      <c r="BI462" s="250" t="s">
        <v>6</v>
      </c>
      <c r="BJ462" s="250" t="s">
        <v>6</v>
      </c>
      <c r="BK462" s="250" t="s">
        <v>6</v>
      </c>
      <c r="BL462" s="250" t="s">
        <v>6</v>
      </c>
      <c r="BM462" s="250" t="s">
        <v>41</v>
      </c>
      <c r="BN462" s="250" t="s">
        <v>118</v>
      </c>
      <c r="BO462" s="250" t="s">
        <v>13</v>
      </c>
      <c r="BP462" s="250" t="s">
        <v>13</v>
      </c>
      <c r="BQ462" s="250" t="s">
        <v>1319</v>
      </c>
      <c r="BR462" s="250" t="s">
        <v>118</v>
      </c>
      <c r="BS462" s="250" t="s">
        <v>1319</v>
      </c>
      <c r="BT462" s="250" t="s">
        <v>118</v>
      </c>
      <c r="BU462" s="262" t="s">
        <v>6</v>
      </c>
      <c r="BV462" s="250" t="s">
        <v>6</v>
      </c>
      <c r="BW462" s="250" t="s">
        <v>6</v>
      </c>
      <c r="BX462" s="250" t="s">
        <v>6</v>
      </c>
      <c r="BY462" s="250" t="s">
        <v>13</v>
      </c>
      <c r="BZ462" s="250" t="s">
        <v>13</v>
      </c>
      <c r="CA462" s="244" t="s">
        <v>184</v>
      </c>
      <c r="CB462" s="244" t="s">
        <v>819</v>
      </c>
      <c r="CC462" s="244" t="s">
        <v>820</v>
      </c>
      <c r="CD462" s="244" t="s">
        <v>119</v>
      </c>
    </row>
    <row r="463" spans="1:82" s="244" customFormat="1" ht="58" customHeight="1" x14ac:dyDescent="0.35">
      <c r="A463" s="259" t="s">
        <v>1946</v>
      </c>
      <c r="B463" s="259" t="s">
        <v>2880</v>
      </c>
      <c r="C463" s="259" t="s">
        <v>1567</v>
      </c>
      <c r="D463" s="259" t="s">
        <v>1571</v>
      </c>
      <c r="E463" s="244" t="s">
        <v>304</v>
      </c>
      <c r="F463" s="244" t="s">
        <v>2674</v>
      </c>
      <c r="G463" s="244" t="s">
        <v>1819</v>
      </c>
      <c r="H463" s="244" t="s">
        <v>3350</v>
      </c>
      <c r="I463" s="244" t="str">
        <f>IF(H463="","",VLOOKUP(H463,'Cost Categories'!$A$1:$B$66,2,FALSE))</f>
        <v>Capital</v>
      </c>
      <c r="J463" s="244" t="s">
        <v>3283</v>
      </c>
      <c r="K463" s="244" t="str">
        <f>IF(J463="","",VLOOKUP(J463,'Cost Categories'!$A$70:$B$85,2,FALSE))</f>
        <v>Capital</v>
      </c>
      <c r="L463" s="244" t="s">
        <v>3324</v>
      </c>
      <c r="M463" s="244" t="str">
        <f>IF(L463="","",VLOOKUP(L463,'Cost Categories'!$A$112:$B$133,2,FALSE))</f>
        <v>Operational</v>
      </c>
      <c r="N463" s="244" t="s">
        <v>3368</v>
      </c>
      <c r="O463" s="245" t="s">
        <v>1245</v>
      </c>
      <c r="P463" s="244" t="s">
        <v>3370</v>
      </c>
      <c r="Q463" s="253" t="s">
        <v>3372</v>
      </c>
      <c r="R463" s="253" t="s">
        <v>13</v>
      </c>
      <c r="S463" s="244" t="s">
        <v>111</v>
      </c>
      <c r="T463" s="244" t="s">
        <v>1935</v>
      </c>
      <c r="U463" s="244" t="s">
        <v>1087</v>
      </c>
      <c r="V463" s="244" t="s">
        <v>1309</v>
      </c>
      <c r="W463" s="244" t="s">
        <v>217</v>
      </c>
      <c r="X463" s="246">
        <v>1.53</v>
      </c>
      <c r="Y463" s="246" t="s">
        <v>6</v>
      </c>
      <c r="Z463" s="250" t="s">
        <v>6</v>
      </c>
      <c r="AA463" s="250" t="s">
        <v>6</v>
      </c>
      <c r="AB463" s="250" t="s">
        <v>6</v>
      </c>
      <c r="AC463" s="250" t="s">
        <v>6</v>
      </c>
      <c r="AD463" s="250" t="s">
        <v>6</v>
      </c>
      <c r="AE463" s="348">
        <v>504</v>
      </c>
      <c r="AF463" s="348" t="s">
        <v>213</v>
      </c>
      <c r="AG463" s="244" t="s">
        <v>6</v>
      </c>
      <c r="AI463" s="246" t="s">
        <v>6</v>
      </c>
      <c r="AJ463" s="247" t="s">
        <v>6</v>
      </c>
      <c r="AK463" s="244" t="s">
        <v>6</v>
      </c>
      <c r="AL463" s="244" t="s">
        <v>6</v>
      </c>
      <c r="AM463" s="266" t="s">
        <v>6</v>
      </c>
      <c r="AN463" s="262">
        <v>8085</v>
      </c>
      <c r="AO463" s="262">
        <v>12</v>
      </c>
      <c r="AP463" s="244" t="s">
        <v>1737</v>
      </c>
      <c r="AQ463" s="244" t="s">
        <v>184</v>
      </c>
      <c r="AR463" s="250" t="s">
        <v>6</v>
      </c>
      <c r="AS463" s="250" t="s">
        <v>6</v>
      </c>
      <c r="AT463" s="250" t="s">
        <v>184</v>
      </c>
      <c r="AU463" s="250" t="s">
        <v>184</v>
      </c>
      <c r="AV463" s="250" t="s">
        <v>1305</v>
      </c>
      <c r="AW463" s="250" t="s">
        <v>6</v>
      </c>
      <c r="AX463" s="250" t="s">
        <v>6</v>
      </c>
      <c r="AY463" s="250" t="s">
        <v>1943</v>
      </c>
      <c r="AZ463" s="250" t="s">
        <v>118</v>
      </c>
      <c r="BA463" s="250" t="s">
        <v>381</v>
      </c>
      <c r="BB463" s="250" t="s">
        <v>118</v>
      </c>
      <c r="BC463" s="250" t="s">
        <v>6</v>
      </c>
      <c r="BD463" s="250" t="s">
        <v>6</v>
      </c>
      <c r="BE463" s="250" t="s">
        <v>6</v>
      </c>
      <c r="BF463" s="250" t="s">
        <v>6</v>
      </c>
      <c r="BG463" s="250" t="s">
        <v>6</v>
      </c>
      <c r="BH463" s="250" t="s">
        <v>6</v>
      </c>
      <c r="BI463" s="250" t="s">
        <v>6</v>
      </c>
      <c r="BJ463" s="250" t="s">
        <v>6</v>
      </c>
      <c r="BK463" s="250" t="s">
        <v>6</v>
      </c>
      <c r="BL463" s="250" t="s">
        <v>6</v>
      </c>
      <c r="BM463" s="250" t="s">
        <v>41</v>
      </c>
      <c r="BN463" s="250" t="s">
        <v>118</v>
      </c>
      <c r="BO463" s="250" t="s">
        <v>13</v>
      </c>
      <c r="BP463" s="250" t="s">
        <v>13</v>
      </c>
      <c r="BQ463" s="250" t="s">
        <v>1319</v>
      </c>
      <c r="BR463" s="250" t="s">
        <v>118</v>
      </c>
      <c r="BS463" s="250" t="s">
        <v>1319</v>
      </c>
      <c r="BT463" s="250" t="s">
        <v>118</v>
      </c>
      <c r="BU463" s="262" t="s">
        <v>6</v>
      </c>
      <c r="BV463" s="250" t="s">
        <v>6</v>
      </c>
      <c r="BW463" s="250" t="s">
        <v>6</v>
      </c>
      <c r="BX463" s="250" t="s">
        <v>6</v>
      </c>
      <c r="BY463" s="250" t="s">
        <v>173</v>
      </c>
      <c r="BZ463" s="250" t="s">
        <v>118</v>
      </c>
      <c r="CA463" s="244" t="s">
        <v>184</v>
      </c>
      <c r="CB463" s="244" t="s">
        <v>819</v>
      </c>
      <c r="CC463" s="244" t="s">
        <v>820</v>
      </c>
      <c r="CD463" s="244" t="s">
        <v>119</v>
      </c>
    </row>
    <row r="464" spans="1:82" s="244" customFormat="1" ht="58" customHeight="1" x14ac:dyDescent="0.35">
      <c r="A464" s="259" t="s">
        <v>1946</v>
      </c>
      <c r="B464" s="259" t="s">
        <v>2880</v>
      </c>
      <c r="C464" s="259" t="s">
        <v>1571</v>
      </c>
      <c r="D464" s="259" t="s">
        <v>1579</v>
      </c>
      <c r="E464" s="244" t="s">
        <v>304</v>
      </c>
      <c r="F464" s="244" t="s">
        <v>2674</v>
      </c>
      <c r="G464" s="244" t="s">
        <v>1944</v>
      </c>
      <c r="H464" s="244" t="s">
        <v>1578</v>
      </c>
      <c r="I464" s="244" t="str">
        <f>IF(H464="","",VLOOKUP(H464,'Cost Categories'!$A$1:$B$66,2,FALSE))</f>
        <v>Total</v>
      </c>
      <c r="J464" s="244" t="s">
        <v>3297</v>
      </c>
      <c r="K464" s="244" t="str">
        <f>IF(J464="","",VLOOKUP(J464,'Cost Categories'!$A$70:$B$85,2,FALSE))</f>
        <v>Mixed</v>
      </c>
      <c r="L464" s="244" t="s">
        <v>3297</v>
      </c>
      <c r="M464" s="244" t="str">
        <f>IF(L464="","",VLOOKUP(L464,'Cost Categories'!$A$112:$B$133,2,FALSE))</f>
        <v>Mixed</v>
      </c>
      <c r="N464" s="244" t="s">
        <v>3368</v>
      </c>
      <c r="O464" s="245" t="s">
        <v>22</v>
      </c>
      <c r="P464" s="244" t="s">
        <v>3416</v>
      </c>
      <c r="Q464" s="253" t="s">
        <v>3372</v>
      </c>
      <c r="R464" s="253" t="s">
        <v>13</v>
      </c>
      <c r="S464" s="244" t="s">
        <v>111</v>
      </c>
      <c r="T464" s="244" t="s">
        <v>1935</v>
      </c>
      <c r="U464" s="244" t="s">
        <v>1087</v>
      </c>
      <c r="V464" s="244" t="s">
        <v>1309</v>
      </c>
      <c r="W464" s="244" t="s">
        <v>217</v>
      </c>
      <c r="X464" s="246">
        <v>40.659999999999997</v>
      </c>
      <c r="Y464" s="246" t="s">
        <v>6</v>
      </c>
      <c r="Z464" s="250" t="s">
        <v>6</v>
      </c>
      <c r="AA464" s="250" t="s">
        <v>6</v>
      </c>
      <c r="AB464" s="250" t="s">
        <v>6</v>
      </c>
      <c r="AC464" s="250" t="s">
        <v>6</v>
      </c>
      <c r="AD464" s="250" t="s">
        <v>6</v>
      </c>
      <c r="AE464" s="348">
        <v>504</v>
      </c>
      <c r="AF464" s="348" t="s">
        <v>213</v>
      </c>
      <c r="AG464" s="244" t="s">
        <v>6</v>
      </c>
      <c r="AI464" s="246" t="s">
        <v>6</v>
      </c>
      <c r="AJ464" s="247" t="s">
        <v>6</v>
      </c>
      <c r="AK464" s="244" t="s">
        <v>6</v>
      </c>
      <c r="AL464" s="244" t="s">
        <v>6</v>
      </c>
      <c r="AM464" s="266" t="s">
        <v>6</v>
      </c>
      <c r="AN464" s="262">
        <v>8085</v>
      </c>
      <c r="AO464" s="262">
        <v>12</v>
      </c>
      <c r="AP464" s="244" t="s">
        <v>1737</v>
      </c>
      <c r="AQ464" s="244" t="s">
        <v>184</v>
      </c>
      <c r="AR464" s="250" t="s">
        <v>6</v>
      </c>
      <c r="AS464" s="250" t="s">
        <v>6</v>
      </c>
      <c r="AT464" s="250" t="s">
        <v>184</v>
      </c>
      <c r="AU464" s="250" t="s">
        <v>184</v>
      </c>
      <c r="AV464" s="250" t="s">
        <v>1305</v>
      </c>
      <c r="AW464" s="250" t="s">
        <v>22</v>
      </c>
      <c r="AX464" s="250" t="s">
        <v>118</v>
      </c>
      <c r="AY464" s="250" t="s">
        <v>22</v>
      </c>
      <c r="AZ464" s="250" t="s">
        <v>118</v>
      </c>
      <c r="BA464" s="250" t="s">
        <v>381</v>
      </c>
      <c r="BB464" s="250" t="s">
        <v>118</v>
      </c>
      <c r="BC464" s="250" t="s">
        <v>22</v>
      </c>
      <c r="BD464" s="250" t="s">
        <v>118</v>
      </c>
      <c r="BE464" s="250" t="s">
        <v>6</v>
      </c>
      <c r="BF464" s="250" t="s">
        <v>6</v>
      </c>
      <c r="BG464" s="250" t="s">
        <v>6</v>
      </c>
      <c r="BH464" s="250" t="s">
        <v>6</v>
      </c>
      <c r="BI464" s="250" t="s">
        <v>6</v>
      </c>
      <c r="BJ464" s="250" t="s">
        <v>6</v>
      </c>
      <c r="BK464" s="250" t="s">
        <v>6</v>
      </c>
      <c r="BL464" s="250" t="s">
        <v>6</v>
      </c>
      <c r="BM464" s="250" t="s">
        <v>41</v>
      </c>
      <c r="BN464" s="250" t="s">
        <v>118</v>
      </c>
      <c r="BO464" s="250" t="s">
        <v>13</v>
      </c>
      <c r="BP464" s="250" t="s">
        <v>13</v>
      </c>
      <c r="BQ464" s="250" t="s">
        <v>1319</v>
      </c>
      <c r="BR464" s="250" t="s">
        <v>118</v>
      </c>
      <c r="BS464" s="250" t="s">
        <v>1319</v>
      </c>
      <c r="BT464" s="250" t="s">
        <v>118</v>
      </c>
      <c r="BU464" s="262" t="s">
        <v>6</v>
      </c>
      <c r="BV464" s="250" t="s">
        <v>6</v>
      </c>
      <c r="BW464" s="250" t="s">
        <v>6</v>
      </c>
      <c r="BX464" s="250" t="s">
        <v>6</v>
      </c>
      <c r="BY464" s="250" t="s">
        <v>13</v>
      </c>
      <c r="BZ464" s="250" t="s">
        <v>13</v>
      </c>
      <c r="CA464" s="244" t="s">
        <v>184</v>
      </c>
      <c r="CB464" s="244" t="s">
        <v>819</v>
      </c>
      <c r="CC464" s="244" t="s">
        <v>820</v>
      </c>
      <c r="CD464" s="244" t="s">
        <v>119</v>
      </c>
    </row>
    <row r="465" spans="1:82" s="244" customFormat="1" ht="58" customHeight="1" x14ac:dyDescent="0.35">
      <c r="A465" s="259" t="s">
        <v>1948</v>
      </c>
      <c r="B465" s="259" t="s">
        <v>2880</v>
      </c>
      <c r="C465" s="259" t="s">
        <v>1538</v>
      </c>
      <c r="D465" s="259" t="s">
        <v>1571</v>
      </c>
      <c r="E465" s="244" t="s">
        <v>304</v>
      </c>
      <c r="F465" s="244" t="s">
        <v>2674</v>
      </c>
      <c r="G465" s="244" t="s">
        <v>1934</v>
      </c>
      <c r="H465" s="244" t="s">
        <v>1623</v>
      </c>
      <c r="I465" s="244" t="str">
        <f>IF(H465="","",VLOOKUP(H465,'Cost Categories'!$A$1:$B$66,2,FALSE))</f>
        <v>Recurring goods</v>
      </c>
      <c r="J465" s="244" t="s">
        <v>3288</v>
      </c>
      <c r="K465" s="244" t="str">
        <f>IF(J465="","",VLOOKUP(J465,'Cost Categories'!$A$70:$B$85,2,FALSE))</f>
        <v>Recurrent - other</v>
      </c>
      <c r="L465" s="244" t="s">
        <v>3307</v>
      </c>
      <c r="M465" s="244" t="str">
        <f>IF(L465="","",VLOOKUP(L465,'Cost Categories'!$A$112:$B$133,2,FALSE))</f>
        <v>Primary service delivery</v>
      </c>
      <c r="N465" s="244" t="s">
        <v>3368</v>
      </c>
      <c r="O465" s="245" t="s">
        <v>1245</v>
      </c>
      <c r="P465" s="244" t="s">
        <v>3371</v>
      </c>
      <c r="Q465" s="253" t="s">
        <v>3372</v>
      </c>
      <c r="R465" s="253" t="s">
        <v>13</v>
      </c>
      <c r="S465" s="244" t="s">
        <v>111</v>
      </c>
      <c r="T465" s="244" t="s">
        <v>1705</v>
      </c>
      <c r="U465" s="244" t="s">
        <v>1087</v>
      </c>
      <c r="V465" s="244" t="s">
        <v>1309</v>
      </c>
      <c r="W465" s="244" t="s">
        <v>217</v>
      </c>
      <c r="X465" s="246">
        <v>10.07</v>
      </c>
      <c r="Y465" s="246" t="s">
        <v>6</v>
      </c>
      <c r="Z465" s="250" t="s">
        <v>6</v>
      </c>
      <c r="AA465" s="250" t="s">
        <v>6</v>
      </c>
      <c r="AB465" s="250" t="s">
        <v>6</v>
      </c>
      <c r="AC465" s="250" t="s">
        <v>6</v>
      </c>
      <c r="AD465" s="250" t="s">
        <v>6</v>
      </c>
      <c r="AE465" s="348">
        <v>32</v>
      </c>
      <c r="AF465" s="348" t="s">
        <v>213</v>
      </c>
      <c r="AG465" s="244" t="s">
        <v>6</v>
      </c>
      <c r="AI465" s="246" t="s">
        <v>6</v>
      </c>
      <c r="AJ465" s="247" t="s">
        <v>6</v>
      </c>
      <c r="AK465" s="244" t="s">
        <v>6</v>
      </c>
      <c r="AL465" s="244" t="s">
        <v>6</v>
      </c>
      <c r="AM465" s="266" t="s">
        <v>6</v>
      </c>
      <c r="AN465" s="262">
        <v>7350</v>
      </c>
      <c r="AO465" s="262">
        <v>12</v>
      </c>
      <c r="AP465" s="244" t="s">
        <v>1737</v>
      </c>
      <c r="AQ465" s="244" t="s">
        <v>184</v>
      </c>
      <c r="AR465" s="250" t="s">
        <v>6</v>
      </c>
      <c r="AS465" s="250" t="s">
        <v>6</v>
      </c>
      <c r="AT465" s="250" t="s">
        <v>184</v>
      </c>
      <c r="AU465" s="250" t="s">
        <v>184</v>
      </c>
      <c r="AV465" s="250" t="s">
        <v>1305</v>
      </c>
      <c r="AW465" s="250" t="s">
        <v>6</v>
      </c>
      <c r="AX465" s="250" t="s">
        <v>6</v>
      </c>
      <c r="AY465" s="250" t="s">
        <v>1936</v>
      </c>
      <c r="AZ465" s="250" t="s">
        <v>118</v>
      </c>
      <c r="BA465" s="250" t="s">
        <v>381</v>
      </c>
      <c r="BB465" s="250" t="s">
        <v>118</v>
      </c>
      <c r="BC465" s="250" t="s">
        <v>383</v>
      </c>
      <c r="BD465" s="250" t="s">
        <v>118</v>
      </c>
      <c r="BE465" s="250" t="s">
        <v>6</v>
      </c>
      <c r="BF465" s="250" t="s">
        <v>6</v>
      </c>
      <c r="BG465" s="250" t="s">
        <v>6</v>
      </c>
      <c r="BH465" s="250" t="s">
        <v>6</v>
      </c>
      <c r="BI465" s="250" t="s">
        <v>6</v>
      </c>
      <c r="BJ465" s="250" t="s">
        <v>6</v>
      </c>
      <c r="BK465" s="250" t="s">
        <v>6</v>
      </c>
      <c r="BL465" s="250" t="s">
        <v>6</v>
      </c>
      <c r="BM465" s="250" t="s">
        <v>41</v>
      </c>
      <c r="BN465" s="250" t="s">
        <v>118</v>
      </c>
      <c r="BO465" s="250" t="s">
        <v>13</v>
      </c>
      <c r="BP465" s="250" t="s">
        <v>13</v>
      </c>
      <c r="BQ465" s="250" t="s">
        <v>1319</v>
      </c>
      <c r="BR465" s="250" t="s">
        <v>118</v>
      </c>
      <c r="BS465" s="250" t="s">
        <v>1319</v>
      </c>
      <c r="BT465" s="250" t="s">
        <v>118</v>
      </c>
      <c r="BU465" s="262" t="s">
        <v>6</v>
      </c>
      <c r="BV465" s="250" t="s">
        <v>6</v>
      </c>
      <c r="BW465" s="250" t="s">
        <v>6</v>
      </c>
      <c r="BX465" s="250" t="s">
        <v>6</v>
      </c>
      <c r="BY465" s="250" t="s">
        <v>13</v>
      </c>
      <c r="BZ465" s="250" t="s">
        <v>13</v>
      </c>
      <c r="CA465" s="244" t="s">
        <v>184</v>
      </c>
      <c r="CB465" s="244" t="s">
        <v>819</v>
      </c>
      <c r="CC465" s="244" t="s">
        <v>820</v>
      </c>
      <c r="CD465" s="244" t="s">
        <v>119</v>
      </c>
    </row>
    <row r="466" spans="1:82" s="244" customFormat="1" ht="58" customHeight="1" x14ac:dyDescent="0.35">
      <c r="A466" s="259" t="s">
        <v>1948</v>
      </c>
      <c r="B466" s="259" t="s">
        <v>2880</v>
      </c>
      <c r="C466" s="259" t="s">
        <v>1548</v>
      </c>
      <c r="D466" s="259" t="s">
        <v>1571</v>
      </c>
      <c r="E466" s="244" t="s">
        <v>304</v>
      </c>
      <c r="F466" s="244" t="s">
        <v>2674</v>
      </c>
      <c r="G466" s="244" t="s">
        <v>1937</v>
      </c>
      <c r="H466" s="244" t="s">
        <v>1317</v>
      </c>
      <c r="I466" s="244" t="str">
        <f>IF(H466="","",VLOOKUP(H466,'Cost Categories'!$A$1:$B$66,2,FALSE))</f>
        <v>Capital</v>
      </c>
      <c r="J466" s="244" t="s">
        <v>3276</v>
      </c>
      <c r="K466" s="244" t="str">
        <f>IF(J466="","",VLOOKUP(J466,'Cost Categories'!$A$70:$B$85,2,FALSE))</f>
        <v>Capital</v>
      </c>
      <c r="L466" s="244" t="s">
        <v>3307</v>
      </c>
      <c r="M466" s="244" t="str">
        <f>IF(L466="","",VLOOKUP(L466,'Cost Categories'!$A$112:$B$133,2,FALSE))</f>
        <v>Primary service delivery</v>
      </c>
      <c r="N466" s="244" t="s">
        <v>3368</v>
      </c>
      <c r="O466" s="245" t="s">
        <v>1245</v>
      </c>
      <c r="P466" s="244" t="s">
        <v>3369</v>
      </c>
      <c r="Q466" s="253" t="s">
        <v>3372</v>
      </c>
      <c r="R466" s="253" t="s">
        <v>13</v>
      </c>
      <c r="S466" s="244" t="s">
        <v>111</v>
      </c>
      <c r="T466" s="244" t="s">
        <v>1705</v>
      </c>
      <c r="U466" s="244" t="s">
        <v>1087</v>
      </c>
      <c r="V466" s="244" t="s">
        <v>1309</v>
      </c>
      <c r="W466" s="244" t="s">
        <v>217</v>
      </c>
      <c r="X466" s="246">
        <v>0.51</v>
      </c>
      <c r="Y466" s="246" t="s">
        <v>6</v>
      </c>
      <c r="Z466" s="250" t="s">
        <v>6</v>
      </c>
      <c r="AA466" s="250" t="s">
        <v>6</v>
      </c>
      <c r="AB466" s="250" t="s">
        <v>6</v>
      </c>
      <c r="AC466" s="250" t="s">
        <v>6</v>
      </c>
      <c r="AD466" s="250" t="s">
        <v>6</v>
      </c>
      <c r="AE466" s="348">
        <v>32</v>
      </c>
      <c r="AF466" s="348" t="s">
        <v>213</v>
      </c>
      <c r="AG466" s="244" t="s">
        <v>6</v>
      </c>
      <c r="AI466" s="246" t="s">
        <v>6</v>
      </c>
      <c r="AJ466" s="247" t="s">
        <v>6</v>
      </c>
      <c r="AK466" s="244" t="s">
        <v>6</v>
      </c>
      <c r="AL466" s="244" t="s">
        <v>6</v>
      </c>
      <c r="AM466" s="266" t="s">
        <v>6</v>
      </c>
      <c r="AN466" s="262">
        <v>7350</v>
      </c>
      <c r="AO466" s="262">
        <v>12</v>
      </c>
      <c r="AP466" s="244" t="s">
        <v>1737</v>
      </c>
      <c r="AQ466" s="244" t="s">
        <v>184</v>
      </c>
      <c r="AR466" s="250" t="s">
        <v>6</v>
      </c>
      <c r="AS466" s="250" t="s">
        <v>6</v>
      </c>
      <c r="AT466" s="250" t="s">
        <v>184</v>
      </c>
      <c r="AU466" s="250" t="s">
        <v>184</v>
      </c>
      <c r="AV466" s="250" t="s">
        <v>1305</v>
      </c>
      <c r="AW466" s="250" t="s">
        <v>6</v>
      </c>
      <c r="AX466" s="250" t="s">
        <v>6</v>
      </c>
      <c r="AY466" s="250" t="s">
        <v>1936</v>
      </c>
      <c r="AZ466" s="250" t="s">
        <v>118</v>
      </c>
      <c r="BA466" s="250" t="s">
        <v>381</v>
      </c>
      <c r="BB466" s="250" t="s">
        <v>118</v>
      </c>
      <c r="BC466" s="250" t="s">
        <v>383</v>
      </c>
      <c r="BD466" s="250" t="s">
        <v>118</v>
      </c>
      <c r="BE466" s="250" t="s">
        <v>6</v>
      </c>
      <c r="BF466" s="250" t="s">
        <v>6</v>
      </c>
      <c r="BG466" s="250" t="s">
        <v>6</v>
      </c>
      <c r="BH466" s="250" t="s">
        <v>6</v>
      </c>
      <c r="BI466" s="250" t="s">
        <v>6</v>
      </c>
      <c r="BJ466" s="250" t="s">
        <v>6</v>
      </c>
      <c r="BK466" s="250" t="s">
        <v>6</v>
      </c>
      <c r="BL466" s="250" t="s">
        <v>6</v>
      </c>
      <c r="BM466" s="250" t="s">
        <v>41</v>
      </c>
      <c r="BN466" s="250" t="s">
        <v>118</v>
      </c>
      <c r="BO466" s="250" t="s">
        <v>13</v>
      </c>
      <c r="BP466" s="250" t="s">
        <v>13</v>
      </c>
      <c r="BQ466" s="250" t="s">
        <v>1319</v>
      </c>
      <c r="BR466" s="250" t="s">
        <v>118</v>
      </c>
      <c r="BS466" s="250" t="s">
        <v>1319</v>
      </c>
      <c r="BT466" s="250" t="s">
        <v>118</v>
      </c>
      <c r="BU466" s="262" t="s">
        <v>6</v>
      </c>
      <c r="BV466" s="250" t="s">
        <v>6</v>
      </c>
      <c r="BW466" s="250" t="s">
        <v>6</v>
      </c>
      <c r="BX466" s="250" t="s">
        <v>6</v>
      </c>
      <c r="BY466" s="250" t="s">
        <v>13</v>
      </c>
      <c r="BZ466" s="250" t="s">
        <v>13</v>
      </c>
      <c r="CA466" s="244" t="s">
        <v>184</v>
      </c>
      <c r="CB466" s="244" t="s">
        <v>819</v>
      </c>
      <c r="CC466" s="244" t="s">
        <v>820</v>
      </c>
      <c r="CD466" s="244" t="s">
        <v>119</v>
      </c>
    </row>
    <row r="467" spans="1:82" s="244" customFormat="1" ht="58" customHeight="1" x14ac:dyDescent="0.35">
      <c r="A467" s="259" t="s">
        <v>1948</v>
      </c>
      <c r="B467" s="259" t="s">
        <v>2880</v>
      </c>
      <c r="C467" s="259" t="s">
        <v>356</v>
      </c>
      <c r="D467" s="259" t="s">
        <v>1571</v>
      </c>
      <c r="E467" s="244" t="s">
        <v>304</v>
      </c>
      <c r="F467" s="244" t="s">
        <v>2674</v>
      </c>
      <c r="G467" s="244" t="s">
        <v>1824</v>
      </c>
      <c r="H467" s="244" t="s">
        <v>3351</v>
      </c>
      <c r="I467" s="244" t="str">
        <f>IF(H467="","",VLOOKUP(H467,'Cost Categories'!$A$1:$B$66,2,FALSE))</f>
        <v>Personnel</v>
      </c>
      <c r="J467" s="244" t="s">
        <v>3271</v>
      </c>
      <c r="K467" s="244" t="str">
        <f>IF(J467="","",VLOOKUP(J467,'Cost Categories'!$A$70:$B$85,2,FALSE))</f>
        <v>Personnel</v>
      </c>
      <c r="L467" s="244" t="s">
        <v>3307</v>
      </c>
      <c r="M467" s="244" t="str">
        <f>IF(L467="","",VLOOKUP(L467,'Cost Categories'!$A$112:$B$133,2,FALSE))</f>
        <v>Primary service delivery</v>
      </c>
      <c r="N467" s="244" t="s">
        <v>3368</v>
      </c>
      <c r="O467" s="245" t="s">
        <v>13</v>
      </c>
      <c r="P467" s="244" t="s">
        <v>3369</v>
      </c>
      <c r="Q467" s="253" t="s">
        <v>3372</v>
      </c>
      <c r="R467" s="253" t="s">
        <v>13</v>
      </c>
      <c r="S467" s="244" t="s">
        <v>111</v>
      </c>
      <c r="T467" s="244" t="s">
        <v>1705</v>
      </c>
      <c r="U467" s="244" t="s">
        <v>1087</v>
      </c>
      <c r="V467" s="244" t="s">
        <v>1309</v>
      </c>
      <c r="W467" s="244" t="s">
        <v>217</v>
      </c>
      <c r="X467" s="246">
        <v>3.89</v>
      </c>
      <c r="Y467" s="246" t="s">
        <v>6</v>
      </c>
      <c r="Z467" s="250" t="s">
        <v>6</v>
      </c>
      <c r="AA467" s="250" t="s">
        <v>6</v>
      </c>
      <c r="AB467" s="250" t="s">
        <v>6</v>
      </c>
      <c r="AC467" s="250" t="s">
        <v>6</v>
      </c>
      <c r="AD467" s="250" t="s">
        <v>6</v>
      </c>
      <c r="AE467" s="348">
        <v>32</v>
      </c>
      <c r="AF467" s="348" t="s">
        <v>213</v>
      </c>
      <c r="AG467" s="244" t="s">
        <v>6</v>
      </c>
      <c r="AI467" s="246" t="s">
        <v>6</v>
      </c>
      <c r="AJ467" s="247" t="s">
        <v>6</v>
      </c>
      <c r="AK467" s="244" t="s">
        <v>6</v>
      </c>
      <c r="AL467" s="244" t="s">
        <v>6</v>
      </c>
      <c r="AM467" s="266" t="s">
        <v>6</v>
      </c>
      <c r="AN467" s="262">
        <v>7350</v>
      </c>
      <c r="AO467" s="262">
        <v>12</v>
      </c>
      <c r="AP467" s="244" t="s">
        <v>1737</v>
      </c>
      <c r="AQ467" s="244" t="s">
        <v>184</v>
      </c>
      <c r="AR467" s="250" t="s">
        <v>6</v>
      </c>
      <c r="AS467" s="250" t="s">
        <v>6</v>
      </c>
      <c r="AT467" s="250" t="s">
        <v>184</v>
      </c>
      <c r="AU467" s="250" t="s">
        <v>184</v>
      </c>
      <c r="AV467" s="250" t="s">
        <v>1305</v>
      </c>
      <c r="AW467" s="250" t="s">
        <v>1947</v>
      </c>
      <c r="AX467" s="250" t="s">
        <v>118</v>
      </c>
      <c r="AY467" s="250" t="s">
        <v>1939</v>
      </c>
      <c r="AZ467" s="250" t="s">
        <v>118</v>
      </c>
      <c r="BA467" s="250" t="s">
        <v>381</v>
      </c>
      <c r="BB467" s="250" t="s">
        <v>118</v>
      </c>
      <c r="BC467" s="250" t="s">
        <v>383</v>
      </c>
      <c r="BD467" s="250" t="s">
        <v>118</v>
      </c>
      <c r="BE467" s="250" t="s">
        <v>6</v>
      </c>
      <c r="BF467" s="250" t="s">
        <v>6</v>
      </c>
      <c r="BG467" s="250" t="s">
        <v>6</v>
      </c>
      <c r="BH467" s="250" t="s">
        <v>6</v>
      </c>
      <c r="BI467" s="250" t="s">
        <v>6</v>
      </c>
      <c r="BJ467" s="250" t="s">
        <v>6</v>
      </c>
      <c r="BK467" s="250" t="s">
        <v>6</v>
      </c>
      <c r="BL467" s="250" t="s">
        <v>6</v>
      </c>
      <c r="BM467" s="250" t="s">
        <v>41</v>
      </c>
      <c r="BN467" s="250" t="s">
        <v>118</v>
      </c>
      <c r="BO467" s="250" t="s">
        <v>13</v>
      </c>
      <c r="BP467" s="250" t="s">
        <v>13</v>
      </c>
      <c r="BQ467" s="250" t="s">
        <v>1319</v>
      </c>
      <c r="BR467" s="250" t="s">
        <v>118</v>
      </c>
      <c r="BS467" s="250" t="s">
        <v>1319</v>
      </c>
      <c r="BT467" s="250" t="s">
        <v>118</v>
      </c>
      <c r="BU467" s="262" t="s">
        <v>6</v>
      </c>
      <c r="BV467" s="250" t="s">
        <v>6</v>
      </c>
      <c r="BW467" s="250" t="s">
        <v>6</v>
      </c>
      <c r="BX467" s="250" t="s">
        <v>6</v>
      </c>
      <c r="BY467" s="250" t="s">
        <v>13</v>
      </c>
      <c r="BZ467" s="250" t="s">
        <v>13</v>
      </c>
      <c r="CA467" s="244" t="s">
        <v>184</v>
      </c>
      <c r="CB467" s="244" t="s">
        <v>819</v>
      </c>
      <c r="CC467" s="244" t="s">
        <v>820</v>
      </c>
      <c r="CD467" s="244" t="s">
        <v>119</v>
      </c>
    </row>
    <row r="468" spans="1:82" s="244" customFormat="1" ht="58" customHeight="1" x14ac:dyDescent="0.35">
      <c r="A468" s="259" t="s">
        <v>1948</v>
      </c>
      <c r="B468" s="259" t="s">
        <v>2880</v>
      </c>
      <c r="C468" s="259" t="s">
        <v>1555</v>
      </c>
      <c r="D468" s="259" t="s">
        <v>1571</v>
      </c>
      <c r="E468" s="244" t="s">
        <v>304</v>
      </c>
      <c r="F468" s="244" t="s">
        <v>2674</v>
      </c>
      <c r="G468" s="244" t="s">
        <v>1757</v>
      </c>
      <c r="H468" s="244" t="s">
        <v>3353</v>
      </c>
      <c r="I468" s="244" t="str">
        <f>IF(H468="","",VLOOKUP(H468,'Cost Categories'!$A$1:$B$66,2,FALSE))</f>
        <v>Personnel</v>
      </c>
      <c r="J468" s="244" t="s">
        <v>1757</v>
      </c>
      <c r="K468" s="244" t="str">
        <f>IF(J468="","",VLOOKUP(J468,'Cost Categories'!$A$70:$B$85,2,FALSE))</f>
        <v>Personnel</v>
      </c>
      <c r="L468" s="244" t="s">
        <v>3324</v>
      </c>
      <c r="M468" s="244" t="str">
        <f>IF(L468="","",VLOOKUP(L468,'Cost Categories'!$A$112:$B$133,2,FALSE))</f>
        <v>Operational</v>
      </c>
      <c r="N468" s="244" t="s">
        <v>3368</v>
      </c>
      <c r="O468" s="245" t="s">
        <v>13</v>
      </c>
      <c r="P468" s="244" t="s">
        <v>3369</v>
      </c>
      <c r="Q468" s="253" t="s">
        <v>3372</v>
      </c>
      <c r="R468" s="253" t="s">
        <v>13</v>
      </c>
      <c r="S468" s="244" t="s">
        <v>517</v>
      </c>
      <c r="T468" s="244" t="s">
        <v>1705</v>
      </c>
      <c r="U468" s="244" t="s">
        <v>1087</v>
      </c>
      <c r="V468" s="244" t="s">
        <v>1309</v>
      </c>
      <c r="W468" s="244" t="s">
        <v>217</v>
      </c>
      <c r="X468" s="246">
        <v>3.75</v>
      </c>
      <c r="Y468" s="246" t="s">
        <v>6</v>
      </c>
      <c r="Z468" s="250" t="s">
        <v>6</v>
      </c>
      <c r="AA468" s="250" t="s">
        <v>6</v>
      </c>
      <c r="AB468" s="250" t="s">
        <v>6</v>
      </c>
      <c r="AC468" s="250" t="s">
        <v>6</v>
      </c>
      <c r="AD468" s="250" t="s">
        <v>6</v>
      </c>
      <c r="AE468" s="348">
        <v>32</v>
      </c>
      <c r="AF468" s="348" t="s">
        <v>213</v>
      </c>
      <c r="AG468" s="244" t="s">
        <v>6</v>
      </c>
      <c r="AI468" s="246" t="s">
        <v>6</v>
      </c>
      <c r="AJ468" s="247" t="s">
        <v>6</v>
      </c>
      <c r="AK468" s="244" t="s">
        <v>6</v>
      </c>
      <c r="AL468" s="244" t="s">
        <v>6</v>
      </c>
      <c r="AM468" s="266" t="s">
        <v>6</v>
      </c>
      <c r="AN468" s="262">
        <v>7350</v>
      </c>
      <c r="AO468" s="262">
        <v>12</v>
      </c>
      <c r="AP468" s="244" t="s">
        <v>1737</v>
      </c>
      <c r="AQ468" s="244" t="s">
        <v>184</v>
      </c>
      <c r="AR468" s="250" t="s">
        <v>6</v>
      </c>
      <c r="AS468" s="250" t="s">
        <v>6</v>
      </c>
      <c r="AT468" s="250" t="s">
        <v>184</v>
      </c>
      <c r="AU468" s="250" t="s">
        <v>184</v>
      </c>
      <c r="AV468" s="250" t="s">
        <v>1305</v>
      </c>
      <c r="AW468" s="250" t="s">
        <v>6</v>
      </c>
      <c r="AX468" s="250" t="s">
        <v>6</v>
      </c>
      <c r="AY468" s="250" t="s">
        <v>6</v>
      </c>
      <c r="AZ468" s="250" t="s">
        <v>6</v>
      </c>
      <c r="BA468" s="250" t="s">
        <v>381</v>
      </c>
      <c r="BB468" s="250" t="s">
        <v>118</v>
      </c>
      <c r="BC468" s="250" t="s">
        <v>6</v>
      </c>
      <c r="BD468" s="250" t="s">
        <v>6</v>
      </c>
      <c r="BE468" s="250" t="s">
        <v>6</v>
      </c>
      <c r="BF468" s="250" t="s">
        <v>6</v>
      </c>
      <c r="BG468" s="250" t="s">
        <v>6</v>
      </c>
      <c r="BH468" s="250" t="s">
        <v>6</v>
      </c>
      <c r="BI468" s="250" t="s">
        <v>6</v>
      </c>
      <c r="BJ468" s="250" t="s">
        <v>6</v>
      </c>
      <c r="BK468" s="250" t="s">
        <v>6</v>
      </c>
      <c r="BL468" s="250" t="s">
        <v>6</v>
      </c>
      <c r="BM468" s="250" t="s">
        <v>41</v>
      </c>
      <c r="BN468" s="250" t="s">
        <v>118</v>
      </c>
      <c r="BO468" s="250" t="s">
        <v>13</v>
      </c>
      <c r="BP468" s="250" t="s">
        <v>13</v>
      </c>
      <c r="BQ468" s="250" t="s">
        <v>1319</v>
      </c>
      <c r="BR468" s="250" t="s">
        <v>118</v>
      </c>
      <c r="BS468" s="250" t="s">
        <v>1319</v>
      </c>
      <c r="BT468" s="250" t="s">
        <v>118</v>
      </c>
      <c r="BU468" s="262" t="s">
        <v>6</v>
      </c>
      <c r="BV468" s="250" t="s">
        <v>6</v>
      </c>
      <c r="BW468" s="250" t="s">
        <v>6</v>
      </c>
      <c r="BX468" s="250" t="s">
        <v>6</v>
      </c>
      <c r="BY468" s="250" t="s">
        <v>13</v>
      </c>
      <c r="BZ468" s="250" t="s">
        <v>13</v>
      </c>
      <c r="CA468" s="244" t="s">
        <v>184</v>
      </c>
      <c r="CB468" s="244" t="s">
        <v>819</v>
      </c>
      <c r="CC468" s="244" t="s">
        <v>820</v>
      </c>
      <c r="CD468" s="244" t="s">
        <v>119</v>
      </c>
    </row>
    <row r="469" spans="1:82" s="244" customFormat="1" ht="58" customHeight="1" x14ac:dyDescent="0.35">
      <c r="A469" s="259" t="s">
        <v>1948</v>
      </c>
      <c r="B469" s="259" t="s">
        <v>2880</v>
      </c>
      <c r="C469" s="259" t="s">
        <v>1540</v>
      </c>
      <c r="D469" s="259" t="s">
        <v>1571</v>
      </c>
      <c r="E469" s="244" t="s">
        <v>304</v>
      </c>
      <c r="F469" s="244" t="s">
        <v>2674</v>
      </c>
      <c r="G469" s="244" t="s">
        <v>1825</v>
      </c>
      <c r="H469" s="244" t="s">
        <v>3</v>
      </c>
      <c r="I469" s="244" t="str">
        <f>IF(H469="","",VLOOKUP(H469,'Cost Categories'!$A$1:$B$66,2,FALSE))</f>
        <v>Recurring services</v>
      </c>
      <c r="J469" s="244" t="s">
        <v>3297</v>
      </c>
      <c r="K469" s="244" t="str">
        <f>IF(J469="","",VLOOKUP(J469,'Cost Categories'!$A$70:$B$85,2,FALSE))</f>
        <v>Mixed</v>
      </c>
      <c r="L469" s="244" t="s">
        <v>3</v>
      </c>
      <c r="M469" s="244" t="str">
        <f>IF(L469="","",VLOOKUP(L469,'Cost Categories'!$A$112:$B$133,2,FALSE))</f>
        <v>Operational</v>
      </c>
      <c r="N469" s="244" t="s">
        <v>3368</v>
      </c>
      <c r="O469" s="245" t="s">
        <v>13</v>
      </c>
      <c r="P469" s="244" t="s">
        <v>3369</v>
      </c>
      <c r="Q469" s="253" t="s">
        <v>3372</v>
      </c>
      <c r="R469" s="253" t="s">
        <v>13</v>
      </c>
      <c r="S469" s="244" t="s">
        <v>111</v>
      </c>
      <c r="T469" s="244" t="s">
        <v>1705</v>
      </c>
      <c r="U469" s="244" t="s">
        <v>1087</v>
      </c>
      <c r="V469" s="244" t="s">
        <v>1309</v>
      </c>
      <c r="W469" s="244" t="s">
        <v>217</v>
      </c>
      <c r="X469" s="246">
        <v>0.35</v>
      </c>
      <c r="Y469" s="246" t="s">
        <v>6</v>
      </c>
      <c r="Z469" s="250" t="s">
        <v>6</v>
      </c>
      <c r="AA469" s="250" t="s">
        <v>6</v>
      </c>
      <c r="AB469" s="250" t="s">
        <v>6</v>
      </c>
      <c r="AC469" s="250" t="s">
        <v>6</v>
      </c>
      <c r="AD469" s="250" t="s">
        <v>6</v>
      </c>
      <c r="AE469" s="348">
        <v>32</v>
      </c>
      <c r="AF469" s="348" t="s">
        <v>213</v>
      </c>
      <c r="AG469" s="244" t="s">
        <v>6</v>
      </c>
      <c r="AI469" s="246" t="s">
        <v>6</v>
      </c>
      <c r="AJ469" s="247" t="s">
        <v>6</v>
      </c>
      <c r="AK469" s="244" t="s">
        <v>6</v>
      </c>
      <c r="AL469" s="244" t="s">
        <v>6</v>
      </c>
      <c r="AM469" s="266" t="s">
        <v>6</v>
      </c>
      <c r="AN469" s="262">
        <v>7350</v>
      </c>
      <c r="AO469" s="262">
        <v>12</v>
      </c>
      <c r="AP469" s="244" t="s">
        <v>1737</v>
      </c>
      <c r="AQ469" s="244" t="s">
        <v>184</v>
      </c>
      <c r="AR469" s="250" t="s">
        <v>6</v>
      </c>
      <c r="AS469" s="250" t="s">
        <v>6</v>
      </c>
      <c r="AT469" s="250" t="s">
        <v>184</v>
      </c>
      <c r="AU469" s="250" t="s">
        <v>184</v>
      </c>
      <c r="AV469" s="250" t="s">
        <v>1305</v>
      </c>
      <c r="AW469" s="250" t="s">
        <v>1940</v>
      </c>
      <c r="AX469" s="250" t="s">
        <v>118</v>
      </c>
      <c r="AY469" s="250" t="s">
        <v>1941</v>
      </c>
      <c r="AZ469" s="250" t="s">
        <v>118</v>
      </c>
      <c r="BA469" s="250" t="s">
        <v>381</v>
      </c>
      <c r="BB469" s="250" t="s">
        <v>118</v>
      </c>
      <c r="BC469" s="250" t="s">
        <v>384</v>
      </c>
      <c r="BD469" s="250" t="s">
        <v>118</v>
      </c>
      <c r="BE469" s="250" t="s">
        <v>6</v>
      </c>
      <c r="BF469" s="250" t="s">
        <v>6</v>
      </c>
      <c r="BG469" s="250" t="s">
        <v>6</v>
      </c>
      <c r="BH469" s="250" t="s">
        <v>6</v>
      </c>
      <c r="BI469" s="250" t="s">
        <v>6</v>
      </c>
      <c r="BJ469" s="250" t="s">
        <v>6</v>
      </c>
      <c r="BK469" s="250" t="s">
        <v>6</v>
      </c>
      <c r="BL469" s="250" t="s">
        <v>6</v>
      </c>
      <c r="BM469" s="250" t="s">
        <v>41</v>
      </c>
      <c r="BN469" s="250" t="s">
        <v>118</v>
      </c>
      <c r="BO469" s="250" t="s">
        <v>13</v>
      </c>
      <c r="BP469" s="250" t="s">
        <v>13</v>
      </c>
      <c r="BQ469" s="250" t="s">
        <v>1319</v>
      </c>
      <c r="BR469" s="250" t="s">
        <v>118</v>
      </c>
      <c r="BS469" s="250" t="s">
        <v>1319</v>
      </c>
      <c r="BT469" s="250" t="s">
        <v>118</v>
      </c>
      <c r="BU469" s="262" t="s">
        <v>6</v>
      </c>
      <c r="BV469" s="250" t="s">
        <v>6</v>
      </c>
      <c r="BW469" s="250" t="s">
        <v>6</v>
      </c>
      <c r="BX469" s="250" t="s">
        <v>6</v>
      </c>
      <c r="BY469" s="250" t="s">
        <v>13</v>
      </c>
      <c r="BZ469" s="250" t="s">
        <v>13</v>
      </c>
      <c r="CA469" s="244" t="s">
        <v>184</v>
      </c>
      <c r="CB469" s="244" t="s">
        <v>819</v>
      </c>
      <c r="CC469" s="244" t="s">
        <v>820</v>
      </c>
      <c r="CD469" s="244" t="s">
        <v>119</v>
      </c>
    </row>
    <row r="470" spans="1:82" s="244" customFormat="1" ht="58" customHeight="1" x14ac:dyDescent="0.35">
      <c r="A470" s="259" t="s">
        <v>1948</v>
      </c>
      <c r="B470" s="259" t="s">
        <v>2880</v>
      </c>
      <c r="C470" s="259" t="s">
        <v>1561</v>
      </c>
      <c r="D470" s="259" t="s">
        <v>1571</v>
      </c>
      <c r="E470" s="244" t="s">
        <v>304</v>
      </c>
      <c r="F470" s="244" t="s">
        <v>2674</v>
      </c>
      <c r="G470" s="244" t="s">
        <v>1942</v>
      </c>
      <c r="H470" s="244" t="s">
        <v>1632</v>
      </c>
      <c r="I470" s="244" t="str">
        <f>IF(H470="","",VLOOKUP(H470,'Cost Categories'!$A$1:$B$66,2,FALSE))</f>
        <v>Facility</v>
      </c>
      <c r="J470" s="244" t="s">
        <v>3297</v>
      </c>
      <c r="K470" s="244" t="str">
        <f>IF(J470="","",VLOOKUP(J470,'Cost Categories'!$A$70:$B$85,2,FALSE))</f>
        <v>Mixed</v>
      </c>
      <c r="L470" s="244" t="s">
        <v>3323</v>
      </c>
      <c r="M470" s="244" t="str">
        <f>IF(L470="","",VLOOKUP(L470,'Cost Categories'!$A$112:$B$133,2,FALSE))</f>
        <v>Operational</v>
      </c>
      <c r="N470" s="244" t="s">
        <v>3368</v>
      </c>
      <c r="O470" s="245" t="s">
        <v>13</v>
      </c>
      <c r="P470" s="244" t="s">
        <v>3370</v>
      </c>
      <c r="Q470" s="253" t="s">
        <v>3372</v>
      </c>
      <c r="R470" s="253" t="s">
        <v>13</v>
      </c>
      <c r="S470" s="244" t="s">
        <v>111</v>
      </c>
      <c r="T470" s="244" t="s">
        <v>1705</v>
      </c>
      <c r="U470" s="244" t="s">
        <v>1087</v>
      </c>
      <c r="V470" s="244" t="s">
        <v>1309</v>
      </c>
      <c r="W470" s="244" t="s">
        <v>217</v>
      </c>
      <c r="X470" s="246">
        <v>0.33</v>
      </c>
      <c r="Y470" s="246" t="s">
        <v>6</v>
      </c>
      <c r="Z470" s="250" t="s">
        <v>6</v>
      </c>
      <c r="AA470" s="250" t="s">
        <v>6</v>
      </c>
      <c r="AB470" s="250" t="s">
        <v>6</v>
      </c>
      <c r="AC470" s="250" t="s">
        <v>6</v>
      </c>
      <c r="AD470" s="250" t="s">
        <v>6</v>
      </c>
      <c r="AE470" s="348">
        <v>32</v>
      </c>
      <c r="AF470" s="348" t="s">
        <v>213</v>
      </c>
      <c r="AG470" s="244" t="s">
        <v>6</v>
      </c>
      <c r="AI470" s="246" t="s">
        <v>6</v>
      </c>
      <c r="AJ470" s="247" t="s">
        <v>6</v>
      </c>
      <c r="AK470" s="244" t="s">
        <v>6</v>
      </c>
      <c r="AL470" s="244" t="s">
        <v>6</v>
      </c>
      <c r="AM470" s="266" t="s">
        <v>6</v>
      </c>
      <c r="AN470" s="262">
        <v>7350</v>
      </c>
      <c r="AO470" s="262">
        <v>12</v>
      </c>
      <c r="AP470" s="244" t="s">
        <v>1737</v>
      </c>
      <c r="AQ470" s="244" t="s">
        <v>184</v>
      </c>
      <c r="AR470" s="250" t="s">
        <v>6</v>
      </c>
      <c r="AS470" s="250" t="s">
        <v>6</v>
      </c>
      <c r="AT470" s="250" t="s">
        <v>184</v>
      </c>
      <c r="AU470" s="250" t="s">
        <v>184</v>
      </c>
      <c r="AV470" s="250" t="s">
        <v>1305</v>
      </c>
      <c r="AW470" s="250" t="s">
        <v>6</v>
      </c>
      <c r="AX470" s="250" t="s">
        <v>6</v>
      </c>
      <c r="AY470" s="250" t="s">
        <v>6</v>
      </c>
      <c r="AZ470" s="250" t="s">
        <v>6</v>
      </c>
      <c r="BA470" s="250" t="s">
        <v>381</v>
      </c>
      <c r="BB470" s="250" t="s">
        <v>118</v>
      </c>
      <c r="BC470" s="250" t="s">
        <v>6</v>
      </c>
      <c r="BD470" s="250" t="s">
        <v>6</v>
      </c>
      <c r="BE470" s="250" t="s">
        <v>6</v>
      </c>
      <c r="BF470" s="250" t="s">
        <v>6</v>
      </c>
      <c r="BG470" s="250" t="s">
        <v>6</v>
      </c>
      <c r="BH470" s="250" t="s">
        <v>6</v>
      </c>
      <c r="BI470" s="250" t="s">
        <v>6</v>
      </c>
      <c r="BJ470" s="250" t="s">
        <v>6</v>
      </c>
      <c r="BK470" s="250" t="s">
        <v>6</v>
      </c>
      <c r="BL470" s="250" t="s">
        <v>6</v>
      </c>
      <c r="BM470" s="250" t="s">
        <v>41</v>
      </c>
      <c r="BN470" s="250" t="s">
        <v>118</v>
      </c>
      <c r="BO470" s="250" t="s">
        <v>13</v>
      </c>
      <c r="BP470" s="250" t="s">
        <v>13</v>
      </c>
      <c r="BQ470" s="250" t="s">
        <v>1319</v>
      </c>
      <c r="BR470" s="250" t="s">
        <v>118</v>
      </c>
      <c r="BS470" s="250" t="s">
        <v>1319</v>
      </c>
      <c r="BT470" s="250" t="s">
        <v>118</v>
      </c>
      <c r="BU470" s="262" t="s">
        <v>6</v>
      </c>
      <c r="BV470" s="250" t="s">
        <v>6</v>
      </c>
      <c r="BW470" s="250" t="s">
        <v>6</v>
      </c>
      <c r="BX470" s="250" t="s">
        <v>6</v>
      </c>
      <c r="BY470" s="250" t="s">
        <v>13</v>
      </c>
      <c r="BZ470" s="250" t="s">
        <v>13</v>
      </c>
      <c r="CA470" s="244" t="s">
        <v>184</v>
      </c>
      <c r="CB470" s="244" t="s">
        <v>819</v>
      </c>
      <c r="CC470" s="244" t="s">
        <v>820</v>
      </c>
      <c r="CD470" s="244" t="s">
        <v>119</v>
      </c>
    </row>
    <row r="471" spans="1:82" s="244" customFormat="1" ht="58" customHeight="1" x14ac:dyDescent="0.35">
      <c r="A471" s="259" t="s">
        <v>1948</v>
      </c>
      <c r="B471" s="259" t="s">
        <v>2880</v>
      </c>
      <c r="C471" s="259" t="s">
        <v>1567</v>
      </c>
      <c r="D471" s="259" t="s">
        <v>1571</v>
      </c>
      <c r="E471" s="244" t="s">
        <v>304</v>
      </c>
      <c r="F471" s="244" t="s">
        <v>2674</v>
      </c>
      <c r="G471" s="244" t="s">
        <v>1819</v>
      </c>
      <c r="H471" s="244" t="s">
        <v>3350</v>
      </c>
      <c r="I471" s="244" t="str">
        <f>IF(H471="","",VLOOKUP(H471,'Cost Categories'!$A$1:$B$66,2,FALSE))</f>
        <v>Capital</v>
      </c>
      <c r="J471" s="244" t="s">
        <v>3283</v>
      </c>
      <c r="K471" s="244" t="str">
        <f>IF(J471="","",VLOOKUP(J471,'Cost Categories'!$A$70:$B$85,2,FALSE))</f>
        <v>Capital</v>
      </c>
      <c r="L471" s="244" t="s">
        <v>3324</v>
      </c>
      <c r="M471" s="244" t="str">
        <f>IF(L471="","",VLOOKUP(L471,'Cost Categories'!$A$112:$B$133,2,FALSE))</f>
        <v>Operational</v>
      </c>
      <c r="N471" s="244" t="s">
        <v>3368</v>
      </c>
      <c r="O471" s="245" t="s">
        <v>1245</v>
      </c>
      <c r="P471" s="244" t="s">
        <v>3370</v>
      </c>
      <c r="Q471" s="253" t="s">
        <v>3372</v>
      </c>
      <c r="R471" s="253" t="s">
        <v>13</v>
      </c>
      <c r="S471" s="244" t="s">
        <v>111</v>
      </c>
      <c r="T471" s="244" t="s">
        <v>1705</v>
      </c>
      <c r="U471" s="244" t="s">
        <v>1087</v>
      </c>
      <c r="V471" s="244" t="s">
        <v>1309</v>
      </c>
      <c r="W471" s="244" t="s">
        <v>217</v>
      </c>
      <c r="X471" s="246">
        <v>1.95</v>
      </c>
      <c r="Y471" s="246" t="s">
        <v>6</v>
      </c>
      <c r="Z471" s="250" t="s">
        <v>6</v>
      </c>
      <c r="AA471" s="250" t="s">
        <v>6</v>
      </c>
      <c r="AB471" s="250" t="s">
        <v>6</v>
      </c>
      <c r="AC471" s="250" t="s">
        <v>6</v>
      </c>
      <c r="AD471" s="250" t="s">
        <v>6</v>
      </c>
      <c r="AE471" s="348">
        <v>32</v>
      </c>
      <c r="AF471" s="348" t="s">
        <v>213</v>
      </c>
      <c r="AG471" s="244" t="s">
        <v>6</v>
      </c>
      <c r="AI471" s="246" t="s">
        <v>6</v>
      </c>
      <c r="AJ471" s="247" t="s">
        <v>6</v>
      </c>
      <c r="AK471" s="244" t="s">
        <v>6</v>
      </c>
      <c r="AL471" s="244" t="s">
        <v>6</v>
      </c>
      <c r="AM471" s="266" t="s">
        <v>6</v>
      </c>
      <c r="AN471" s="262">
        <v>7350</v>
      </c>
      <c r="AO471" s="262">
        <v>12</v>
      </c>
      <c r="AP471" s="244" t="s">
        <v>1737</v>
      </c>
      <c r="AQ471" s="244" t="s">
        <v>184</v>
      </c>
      <c r="AR471" s="250" t="s">
        <v>6</v>
      </c>
      <c r="AS471" s="250" t="s">
        <v>6</v>
      </c>
      <c r="AT471" s="250" t="s">
        <v>184</v>
      </c>
      <c r="AU471" s="250" t="s">
        <v>184</v>
      </c>
      <c r="AV471" s="250" t="s">
        <v>1305</v>
      </c>
      <c r="AW471" s="250" t="s">
        <v>6</v>
      </c>
      <c r="AX471" s="250" t="s">
        <v>6</v>
      </c>
      <c r="AY471" s="250" t="s">
        <v>1943</v>
      </c>
      <c r="AZ471" s="250" t="s">
        <v>118</v>
      </c>
      <c r="BA471" s="250" t="s">
        <v>381</v>
      </c>
      <c r="BB471" s="250" t="s">
        <v>118</v>
      </c>
      <c r="BC471" s="250" t="s">
        <v>6</v>
      </c>
      <c r="BD471" s="250" t="s">
        <v>6</v>
      </c>
      <c r="BE471" s="250" t="s">
        <v>6</v>
      </c>
      <c r="BF471" s="250" t="s">
        <v>6</v>
      </c>
      <c r="BG471" s="250" t="s">
        <v>6</v>
      </c>
      <c r="BH471" s="250" t="s">
        <v>6</v>
      </c>
      <c r="BI471" s="250" t="s">
        <v>6</v>
      </c>
      <c r="BJ471" s="250" t="s">
        <v>6</v>
      </c>
      <c r="BK471" s="250" t="s">
        <v>6</v>
      </c>
      <c r="BL471" s="250" t="s">
        <v>6</v>
      </c>
      <c r="BM471" s="250" t="s">
        <v>41</v>
      </c>
      <c r="BN471" s="250" t="s">
        <v>118</v>
      </c>
      <c r="BO471" s="250" t="s">
        <v>13</v>
      </c>
      <c r="BP471" s="250" t="s">
        <v>13</v>
      </c>
      <c r="BQ471" s="250" t="s">
        <v>1319</v>
      </c>
      <c r="BR471" s="250" t="s">
        <v>118</v>
      </c>
      <c r="BS471" s="250" t="s">
        <v>1319</v>
      </c>
      <c r="BT471" s="250" t="s">
        <v>118</v>
      </c>
      <c r="BU471" s="262" t="s">
        <v>6</v>
      </c>
      <c r="BV471" s="250" t="s">
        <v>6</v>
      </c>
      <c r="BW471" s="250" t="s">
        <v>6</v>
      </c>
      <c r="BX471" s="250" t="s">
        <v>6</v>
      </c>
      <c r="BY471" s="250" t="s">
        <v>173</v>
      </c>
      <c r="BZ471" s="250" t="s">
        <v>118</v>
      </c>
      <c r="CA471" s="244" t="s">
        <v>184</v>
      </c>
      <c r="CB471" s="244" t="s">
        <v>819</v>
      </c>
      <c r="CC471" s="244" t="s">
        <v>820</v>
      </c>
      <c r="CD471" s="244" t="s">
        <v>119</v>
      </c>
    </row>
    <row r="472" spans="1:82" s="244" customFormat="1" ht="58" customHeight="1" x14ac:dyDescent="0.35">
      <c r="A472" s="259" t="s">
        <v>1948</v>
      </c>
      <c r="B472" s="259" t="s">
        <v>2880</v>
      </c>
      <c r="C472" s="259" t="s">
        <v>1571</v>
      </c>
      <c r="D472" s="259" t="s">
        <v>1579</v>
      </c>
      <c r="E472" s="244" t="s">
        <v>304</v>
      </c>
      <c r="F472" s="244" t="s">
        <v>2674</v>
      </c>
      <c r="G472" s="244" t="s">
        <v>1944</v>
      </c>
      <c r="H472" s="244" t="s">
        <v>1578</v>
      </c>
      <c r="I472" s="244" t="str">
        <f>IF(H472="","",VLOOKUP(H472,'Cost Categories'!$A$1:$B$66,2,FALSE))</f>
        <v>Total</v>
      </c>
      <c r="J472" s="244" t="s">
        <v>3297</v>
      </c>
      <c r="K472" s="244" t="str">
        <f>IF(J472="","",VLOOKUP(J472,'Cost Categories'!$A$70:$B$85,2,FALSE))</f>
        <v>Mixed</v>
      </c>
      <c r="L472" s="244" t="s">
        <v>3297</v>
      </c>
      <c r="M472" s="244" t="str">
        <f>IF(L472="","",VLOOKUP(L472,'Cost Categories'!$A$112:$B$133,2,FALSE))</f>
        <v>Mixed</v>
      </c>
      <c r="N472" s="244" t="s">
        <v>3368</v>
      </c>
      <c r="O472" s="245" t="s">
        <v>22</v>
      </c>
      <c r="P472" s="244" t="s">
        <v>3416</v>
      </c>
      <c r="Q472" s="253" t="s">
        <v>3372</v>
      </c>
      <c r="R472" s="253" t="s">
        <v>13</v>
      </c>
      <c r="S472" s="244" t="s">
        <v>111</v>
      </c>
      <c r="T472" s="244" t="s">
        <v>1705</v>
      </c>
      <c r="U472" s="244" t="s">
        <v>1087</v>
      </c>
      <c r="V472" s="244" t="s">
        <v>1309</v>
      </c>
      <c r="W472" s="244" t="s">
        <v>217</v>
      </c>
      <c r="X472" s="246">
        <v>20.85</v>
      </c>
      <c r="Y472" s="246" t="s">
        <v>6</v>
      </c>
      <c r="Z472" s="250" t="s">
        <v>6</v>
      </c>
      <c r="AA472" s="250" t="s">
        <v>6</v>
      </c>
      <c r="AB472" s="250" t="s">
        <v>6</v>
      </c>
      <c r="AC472" s="250" t="s">
        <v>6</v>
      </c>
      <c r="AD472" s="250" t="s">
        <v>6</v>
      </c>
      <c r="AE472" s="348">
        <v>32</v>
      </c>
      <c r="AF472" s="348" t="s">
        <v>213</v>
      </c>
      <c r="AG472" s="244" t="s">
        <v>6</v>
      </c>
      <c r="AI472" s="246" t="s">
        <v>6</v>
      </c>
      <c r="AJ472" s="247" t="s">
        <v>6</v>
      </c>
      <c r="AK472" s="244" t="s">
        <v>6</v>
      </c>
      <c r="AL472" s="244" t="s">
        <v>6</v>
      </c>
      <c r="AM472" s="266" t="s">
        <v>6</v>
      </c>
      <c r="AN472" s="262">
        <v>7350</v>
      </c>
      <c r="AO472" s="262">
        <v>12</v>
      </c>
      <c r="AP472" s="244" t="s">
        <v>1737</v>
      </c>
      <c r="AQ472" s="244" t="s">
        <v>184</v>
      </c>
      <c r="AR472" s="250" t="s">
        <v>6</v>
      </c>
      <c r="AS472" s="250" t="s">
        <v>6</v>
      </c>
      <c r="AT472" s="250" t="s">
        <v>184</v>
      </c>
      <c r="AU472" s="250" t="s">
        <v>184</v>
      </c>
      <c r="AV472" s="250" t="s">
        <v>1305</v>
      </c>
      <c r="AW472" s="250" t="s">
        <v>22</v>
      </c>
      <c r="AX472" s="250" t="s">
        <v>118</v>
      </c>
      <c r="AY472" s="250" t="s">
        <v>22</v>
      </c>
      <c r="AZ472" s="250" t="s">
        <v>118</v>
      </c>
      <c r="BA472" s="250" t="s">
        <v>381</v>
      </c>
      <c r="BB472" s="250" t="s">
        <v>118</v>
      </c>
      <c r="BC472" s="250" t="s">
        <v>22</v>
      </c>
      <c r="BD472" s="250" t="s">
        <v>118</v>
      </c>
      <c r="BE472" s="250" t="s">
        <v>6</v>
      </c>
      <c r="BF472" s="250" t="s">
        <v>6</v>
      </c>
      <c r="BG472" s="250" t="s">
        <v>6</v>
      </c>
      <c r="BH472" s="250" t="s">
        <v>6</v>
      </c>
      <c r="BI472" s="250" t="s">
        <v>6</v>
      </c>
      <c r="BJ472" s="250" t="s">
        <v>6</v>
      </c>
      <c r="BK472" s="250" t="s">
        <v>6</v>
      </c>
      <c r="BL472" s="250" t="s">
        <v>6</v>
      </c>
      <c r="BM472" s="250" t="s">
        <v>41</v>
      </c>
      <c r="BN472" s="250" t="s">
        <v>118</v>
      </c>
      <c r="BO472" s="250" t="s">
        <v>13</v>
      </c>
      <c r="BP472" s="250" t="s">
        <v>13</v>
      </c>
      <c r="BQ472" s="250" t="s">
        <v>1319</v>
      </c>
      <c r="BR472" s="250" t="s">
        <v>118</v>
      </c>
      <c r="BS472" s="250" t="s">
        <v>1319</v>
      </c>
      <c r="BT472" s="250" t="s">
        <v>118</v>
      </c>
      <c r="BU472" s="262" t="s">
        <v>6</v>
      </c>
      <c r="BV472" s="250" t="s">
        <v>6</v>
      </c>
      <c r="BW472" s="250" t="s">
        <v>6</v>
      </c>
      <c r="BX472" s="250" t="s">
        <v>6</v>
      </c>
      <c r="BY472" s="250" t="s">
        <v>13</v>
      </c>
      <c r="BZ472" s="250" t="s">
        <v>13</v>
      </c>
      <c r="CA472" s="244" t="s">
        <v>184</v>
      </c>
      <c r="CB472" s="244" t="s">
        <v>819</v>
      </c>
      <c r="CC472" s="244" t="s">
        <v>820</v>
      </c>
      <c r="CD472" s="244" t="s">
        <v>119</v>
      </c>
    </row>
    <row r="473" spans="1:82" s="244" customFormat="1" ht="58" customHeight="1" x14ac:dyDescent="0.35">
      <c r="A473" s="259" t="s">
        <v>1949</v>
      </c>
      <c r="B473" s="259" t="s">
        <v>2880</v>
      </c>
      <c r="C473" s="259" t="s">
        <v>1538</v>
      </c>
      <c r="D473" s="259" t="s">
        <v>1579</v>
      </c>
      <c r="E473" s="244" t="s">
        <v>304</v>
      </c>
      <c r="F473" s="244" t="s">
        <v>2674</v>
      </c>
      <c r="G473" s="244" t="s">
        <v>1806</v>
      </c>
      <c r="H473" s="244" t="s">
        <v>1578</v>
      </c>
      <c r="I473" s="244" t="str">
        <f>IF(H473="","",VLOOKUP(H473,'Cost Categories'!$A$1:$B$66,2,FALSE))</f>
        <v>Total</v>
      </c>
      <c r="J473" s="244" t="s">
        <v>3297</v>
      </c>
      <c r="K473" s="244" t="str">
        <f>IF(J473="","",VLOOKUP(J473,'Cost Categories'!$A$70:$B$85,2,FALSE))</f>
        <v>Mixed</v>
      </c>
      <c r="L473" s="244" t="s">
        <v>3297</v>
      </c>
      <c r="M473" s="244" t="str">
        <f>IF(L473="","",VLOOKUP(L473,'Cost Categories'!$A$112:$B$133,2,FALSE))</f>
        <v>Mixed</v>
      </c>
      <c r="N473" s="244" t="s">
        <v>3368</v>
      </c>
      <c r="O473" s="245" t="s">
        <v>13</v>
      </c>
      <c r="P473" s="244" t="s">
        <v>3416</v>
      </c>
      <c r="Q473" s="253" t="s">
        <v>3372</v>
      </c>
      <c r="R473" s="253" t="s">
        <v>13</v>
      </c>
      <c r="S473" s="244" t="s">
        <v>111</v>
      </c>
      <c r="T473" s="244" t="s">
        <v>1542</v>
      </c>
      <c r="U473" s="244" t="s">
        <v>1087</v>
      </c>
      <c r="V473" s="244" t="s">
        <v>1309</v>
      </c>
      <c r="W473" s="244" t="s">
        <v>217</v>
      </c>
      <c r="X473" s="246">
        <v>73.3</v>
      </c>
      <c r="Y473" s="246" t="s">
        <v>6</v>
      </c>
      <c r="Z473" s="250" t="s">
        <v>6</v>
      </c>
      <c r="AA473" s="250" t="s">
        <v>6</v>
      </c>
      <c r="AB473" s="250">
        <v>74</v>
      </c>
      <c r="AC473" s="250" t="s">
        <v>6</v>
      </c>
      <c r="AD473" s="250" t="s">
        <v>6</v>
      </c>
      <c r="AE473" s="350">
        <v>17</v>
      </c>
      <c r="AF473" s="348" t="s">
        <v>20</v>
      </c>
      <c r="AG473" s="244" t="s">
        <v>111</v>
      </c>
      <c r="AI473" s="246" t="s">
        <v>6</v>
      </c>
      <c r="AJ473" s="247" t="s">
        <v>6</v>
      </c>
      <c r="AK473" s="244" t="s">
        <v>6</v>
      </c>
      <c r="AL473" s="244" t="s">
        <v>6</v>
      </c>
      <c r="AM473" s="266" t="s">
        <v>6</v>
      </c>
      <c r="AN473" s="262" t="s">
        <v>6</v>
      </c>
      <c r="AO473" s="262" t="s">
        <v>6</v>
      </c>
      <c r="AP473" s="244" t="s">
        <v>1808</v>
      </c>
      <c r="AQ473" s="244" t="s">
        <v>184</v>
      </c>
      <c r="AR473" s="250" t="s">
        <v>1950</v>
      </c>
      <c r="AS473" s="250" t="s">
        <v>118</v>
      </c>
      <c r="AT473" s="250" t="s">
        <v>184</v>
      </c>
      <c r="AU473" s="250" t="s">
        <v>184</v>
      </c>
      <c r="AV473" s="250" t="s">
        <v>1305</v>
      </c>
      <c r="AW473" s="250" t="s">
        <v>1809</v>
      </c>
      <c r="AX473" s="250" t="s">
        <v>118</v>
      </c>
      <c r="AY473" s="250" t="s">
        <v>1810</v>
      </c>
      <c r="AZ473" s="250" t="s">
        <v>118</v>
      </c>
      <c r="BA473" s="250" t="s">
        <v>6</v>
      </c>
      <c r="BB473" s="250" t="s">
        <v>6</v>
      </c>
      <c r="BC473" s="250" t="s">
        <v>6</v>
      </c>
      <c r="BD473" s="250" t="s">
        <v>6</v>
      </c>
      <c r="BE473" s="250" t="s">
        <v>259</v>
      </c>
      <c r="BF473" s="250" t="s">
        <v>119</v>
      </c>
      <c r="BG473" s="250" t="s">
        <v>1810</v>
      </c>
      <c r="BH473" s="250" t="s">
        <v>118</v>
      </c>
      <c r="BI473" s="250" t="s">
        <v>6</v>
      </c>
      <c r="BJ473" s="250" t="s">
        <v>6</v>
      </c>
      <c r="BK473" s="250" t="s">
        <v>6</v>
      </c>
      <c r="BL473" s="250" t="s">
        <v>6</v>
      </c>
      <c r="BM473" s="250" t="s">
        <v>40</v>
      </c>
      <c r="BN473" s="250" t="s">
        <v>119</v>
      </c>
      <c r="BO473" s="250" t="s">
        <v>13</v>
      </c>
      <c r="BP473" s="250" t="s">
        <v>13</v>
      </c>
      <c r="BQ473" s="250" t="s">
        <v>226</v>
      </c>
      <c r="BR473" s="250" t="s">
        <v>118</v>
      </c>
      <c r="BS473" s="250" t="s">
        <v>40</v>
      </c>
      <c r="BT473" s="250" t="s">
        <v>119</v>
      </c>
      <c r="BU473" s="262" t="s">
        <v>6</v>
      </c>
      <c r="BV473" s="250" t="s">
        <v>6</v>
      </c>
      <c r="BW473" s="250" t="s">
        <v>6</v>
      </c>
      <c r="BX473" s="250" t="s">
        <v>6</v>
      </c>
      <c r="BY473" s="250" t="s">
        <v>6</v>
      </c>
      <c r="BZ473" s="250" t="s">
        <v>6</v>
      </c>
      <c r="CA473" s="244" t="s">
        <v>184</v>
      </c>
      <c r="CB473" s="244" t="s">
        <v>6</v>
      </c>
      <c r="CC473" s="244" t="s">
        <v>6</v>
      </c>
      <c r="CD473" s="244" t="s">
        <v>6</v>
      </c>
    </row>
    <row r="474" spans="1:82" s="244" customFormat="1" ht="58" customHeight="1" x14ac:dyDescent="0.35">
      <c r="A474" s="259" t="s">
        <v>1949</v>
      </c>
      <c r="B474" s="259" t="s">
        <v>2880</v>
      </c>
      <c r="C474" s="259" t="s">
        <v>1548</v>
      </c>
      <c r="D474" s="259" t="s">
        <v>1538</v>
      </c>
      <c r="E474" s="244" t="s">
        <v>304</v>
      </c>
      <c r="F474" s="244" t="s">
        <v>2674</v>
      </c>
      <c r="G474" s="244" t="s">
        <v>517</v>
      </c>
      <c r="H474" s="244" t="s">
        <v>3351</v>
      </c>
      <c r="I474" s="244" t="str">
        <f>IF(H474="","",VLOOKUP(H474,'Cost Categories'!$A$1:$B$66,2,FALSE))</f>
        <v>Personnel</v>
      </c>
      <c r="J474" s="244" t="s">
        <v>3274</v>
      </c>
      <c r="K474" s="244" t="str">
        <f>IF(J474="","",VLOOKUP(J474,'Cost Categories'!$A$70:$B$85,2,FALSE))</f>
        <v>Personnel</v>
      </c>
      <c r="L474" s="244" t="s">
        <v>3297</v>
      </c>
      <c r="M474" s="244" t="str">
        <f>IF(L474="","",VLOOKUP(L474,'Cost Categories'!$A$112:$B$133,2,FALSE))</f>
        <v>Mixed</v>
      </c>
      <c r="N474" s="244" t="s">
        <v>3368</v>
      </c>
      <c r="O474" s="245" t="s">
        <v>13</v>
      </c>
      <c r="P474" s="244" t="s">
        <v>3369</v>
      </c>
      <c r="Q474" s="253" t="s">
        <v>3372</v>
      </c>
      <c r="R474" s="253" t="s">
        <v>13</v>
      </c>
      <c r="S474" s="244" t="s">
        <v>517</v>
      </c>
      <c r="T474" s="244" t="s">
        <v>1542</v>
      </c>
      <c r="U474" s="244" t="s">
        <v>1087</v>
      </c>
      <c r="V474" s="244" t="s">
        <v>1309</v>
      </c>
      <c r="W474" s="244" t="s">
        <v>217</v>
      </c>
      <c r="X474" s="246">
        <v>29.32</v>
      </c>
      <c r="Y474" s="246"/>
      <c r="Z474" s="250" t="s">
        <v>6</v>
      </c>
      <c r="AA474" s="250" t="s">
        <v>6</v>
      </c>
      <c r="AB474" s="250" t="s">
        <v>6</v>
      </c>
      <c r="AC474" s="250" t="s">
        <v>6</v>
      </c>
      <c r="AD474" s="250" t="s">
        <v>6</v>
      </c>
      <c r="AE474" s="350">
        <v>17</v>
      </c>
      <c r="AF474" s="348" t="s">
        <v>20</v>
      </c>
      <c r="AG474" s="244" t="s">
        <v>111</v>
      </c>
      <c r="AI474" s="246" t="s">
        <v>6</v>
      </c>
      <c r="AJ474" s="247" t="s">
        <v>6</v>
      </c>
      <c r="AK474" s="244" t="s">
        <v>6</v>
      </c>
      <c r="AL474" s="244" t="s">
        <v>6</v>
      </c>
      <c r="AM474" s="266" t="s">
        <v>6</v>
      </c>
      <c r="AN474" s="262" t="s">
        <v>6</v>
      </c>
      <c r="AO474" s="262" t="s">
        <v>6</v>
      </c>
      <c r="AP474" s="244" t="s">
        <v>1808</v>
      </c>
      <c r="AQ474" s="244" t="s">
        <v>1813</v>
      </c>
      <c r="AR474" s="250" t="s">
        <v>6</v>
      </c>
      <c r="AS474" s="250" t="s">
        <v>6</v>
      </c>
      <c r="AT474" s="250" t="s">
        <v>184</v>
      </c>
      <c r="AU474" s="250" t="s">
        <v>184</v>
      </c>
      <c r="AV474" s="250" t="s">
        <v>1305</v>
      </c>
      <c r="AW474" s="250" t="s">
        <v>1809</v>
      </c>
      <c r="AX474" s="250" t="s">
        <v>118</v>
      </c>
      <c r="AY474" s="250" t="s">
        <v>1810</v>
      </c>
      <c r="AZ474" s="250" t="s">
        <v>118</v>
      </c>
      <c r="BA474" s="250" t="s">
        <v>6</v>
      </c>
      <c r="BB474" s="250" t="s">
        <v>6</v>
      </c>
      <c r="BC474" s="250" t="s">
        <v>6</v>
      </c>
      <c r="BD474" s="250" t="s">
        <v>6</v>
      </c>
      <c r="BE474" s="250" t="s">
        <v>259</v>
      </c>
      <c r="BF474" s="250" t="s">
        <v>119</v>
      </c>
      <c r="BG474" s="250" t="s">
        <v>1810</v>
      </c>
      <c r="BH474" s="250" t="s">
        <v>118</v>
      </c>
      <c r="BI474" s="250" t="s">
        <v>6</v>
      </c>
      <c r="BJ474" s="250" t="s">
        <v>6</v>
      </c>
      <c r="BK474" s="250" t="s">
        <v>6</v>
      </c>
      <c r="BL474" s="250" t="s">
        <v>6</v>
      </c>
      <c r="BM474" s="250" t="s">
        <v>40</v>
      </c>
      <c r="BN474" s="250" t="s">
        <v>119</v>
      </c>
      <c r="BO474" s="250" t="s">
        <v>13</v>
      </c>
      <c r="BP474" s="250" t="s">
        <v>13</v>
      </c>
      <c r="BQ474" s="250" t="s">
        <v>226</v>
      </c>
      <c r="BR474" s="250" t="s">
        <v>118</v>
      </c>
      <c r="BS474" s="250" t="s">
        <v>40</v>
      </c>
      <c r="BT474" s="250" t="s">
        <v>119</v>
      </c>
      <c r="BU474" s="262" t="s">
        <v>6</v>
      </c>
      <c r="BV474" s="250" t="s">
        <v>6</v>
      </c>
      <c r="BW474" s="250" t="s">
        <v>6</v>
      </c>
      <c r="BX474" s="250" t="s">
        <v>6</v>
      </c>
      <c r="BY474" s="250" t="s">
        <v>6</v>
      </c>
      <c r="BZ474" s="250" t="s">
        <v>6</v>
      </c>
      <c r="CA474" s="244" t="s">
        <v>184</v>
      </c>
      <c r="CB474" s="244" t="s">
        <v>6</v>
      </c>
      <c r="CC474" s="244" t="s">
        <v>6</v>
      </c>
      <c r="CD474" s="244" t="s">
        <v>6</v>
      </c>
    </row>
    <row r="475" spans="1:82" s="244" customFormat="1" ht="58" customHeight="1" x14ac:dyDescent="0.35">
      <c r="A475" s="259" t="s">
        <v>1949</v>
      </c>
      <c r="B475" s="259" t="s">
        <v>2880</v>
      </c>
      <c r="C475" s="259" t="s">
        <v>356</v>
      </c>
      <c r="D475" s="259" t="s">
        <v>1538</v>
      </c>
      <c r="E475" s="244" t="s">
        <v>304</v>
      </c>
      <c r="F475" s="244" t="s">
        <v>2674</v>
      </c>
      <c r="G475" s="244" t="s">
        <v>1951</v>
      </c>
      <c r="H475" s="244" t="s">
        <v>1632</v>
      </c>
      <c r="I475" s="244" t="str">
        <f>IF(H475="","",VLOOKUP(H475,'Cost Categories'!$A$1:$B$66,2,FALSE))</f>
        <v>Facility</v>
      </c>
      <c r="J475" s="244" t="s">
        <v>3297</v>
      </c>
      <c r="K475" s="244" t="str">
        <f>IF(J475="","",VLOOKUP(J475,'Cost Categories'!$A$70:$B$85,2,FALSE))</f>
        <v>Mixed</v>
      </c>
      <c r="L475" s="244" t="s">
        <v>3323</v>
      </c>
      <c r="M475" s="244" t="str">
        <f>IF(L475="","",VLOOKUP(L475,'Cost Categories'!$A$112:$B$133,2,FALSE))</f>
        <v>Operational</v>
      </c>
      <c r="N475" s="244" t="s">
        <v>3368</v>
      </c>
      <c r="O475" s="245" t="s">
        <v>13</v>
      </c>
      <c r="P475" s="244" t="s">
        <v>3370</v>
      </c>
      <c r="Q475" s="253" t="s">
        <v>3372</v>
      </c>
      <c r="R475" s="253" t="s">
        <v>13</v>
      </c>
      <c r="S475" s="244" t="s">
        <v>111</v>
      </c>
      <c r="T475" s="244" t="s">
        <v>1542</v>
      </c>
      <c r="U475" s="244" t="s">
        <v>1087</v>
      </c>
      <c r="V475" s="244" t="s">
        <v>1309</v>
      </c>
      <c r="W475" s="244" t="s">
        <v>217</v>
      </c>
      <c r="X475" s="246">
        <v>19.79</v>
      </c>
      <c r="Y475" s="246"/>
      <c r="Z475" s="250" t="s">
        <v>6</v>
      </c>
      <c r="AA475" s="250" t="s">
        <v>6</v>
      </c>
      <c r="AB475" s="250" t="s">
        <v>6</v>
      </c>
      <c r="AC475" s="250" t="s">
        <v>6</v>
      </c>
      <c r="AD475" s="250" t="s">
        <v>6</v>
      </c>
      <c r="AE475" s="350">
        <v>17</v>
      </c>
      <c r="AF475" s="348" t="s">
        <v>20</v>
      </c>
      <c r="AG475" s="244" t="s">
        <v>111</v>
      </c>
      <c r="AI475" s="246" t="s">
        <v>6</v>
      </c>
      <c r="AJ475" s="247" t="s">
        <v>6</v>
      </c>
      <c r="AK475" s="244" t="s">
        <v>6</v>
      </c>
      <c r="AL475" s="244" t="s">
        <v>6</v>
      </c>
      <c r="AM475" s="266" t="s">
        <v>6</v>
      </c>
      <c r="AN475" s="262" t="s">
        <v>6</v>
      </c>
      <c r="AO475" s="262" t="s">
        <v>6</v>
      </c>
      <c r="AP475" s="244" t="s">
        <v>1808</v>
      </c>
      <c r="AQ475" s="244" t="s">
        <v>1813</v>
      </c>
      <c r="AR475" s="250" t="s">
        <v>6</v>
      </c>
      <c r="AS475" s="250" t="s">
        <v>6</v>
      </c>
      <c r="AT475" s="250" t="s">
        <v>184</v>
      </c>
      <c r="AU475" s="250" t="s">
        <v>184</v>
      </c>
      <c r="AV475" s="250" t="s">
        <v>1305</v>
      </c>
      <c r="AW475" s="250" t="s">
        <v>1809</v>
      </c>
      <c r="AX475" s="250" t="s">
        <v>118</v>
      </c>
      <c r="AY475" s="250" t="s">
        <v>1810</v>
      </c>
      <c r="AZ475" s="250" t="s">
        <v>118</v>
      </c>
      <c r="BA475" s="250" t="s">
        <v>6</v>
      </c>
      <c r="BB475" s="250" t="s">
        <v>6</v>
      </c>
      <c r="BC475" s="250" t="s">
        <v>6</v>
      </c>
      <c r="BD475" s="250" t="s">
        <v>6</v>
      </c>
      <c r="BE475" s="250" t="s">
        <v>259</v>
      </c>
      <c r="BF475" s="250" t="s">
        <v>119</v>
      </c>
      <c r="BG475" s="250" t="s">
        <v>1810</v>
      </c>
      <c r="BH475" s="250" t="s">
        <v>118</v>
      </c>
      <c r="BI475" s="250" t="s">
        <v>6</v>
      </c>
      <c r="BJ475" s="250" t="s">
        <v>6</v>
      </c>
      <c r="BK475" s="250" t="s">
        <v>6</v>
      </c>
      <c r="BL475" s="250" t="s">
        <v>6</v>
      </c>
      <c r="BM475" s="250" t="s">
        <v>40</v>
      </c>
      <c r="BN475" s="250" t="s">
        <v>119</v>
      </c>
      <c r="BO475" s="250" t="s">
        <v>13</v>
      </c>
      <c r="BP475" s="250" t="s">
        <v>13</v>
      </c>
      <c r="BQ475" s="250" t="s">
        <v>226</v>
      </c>
      <c r="BR475" s="250" t="s">
        <v>118</v>
      </c>
      <c r="BS475" s="250" t="s">
        <v>40</v>
      </c>
      <c r="BT475" s="250" t="s">
        <v>119</v>
      </c>
      <c r="BU475" s="262" t="s">
        <v>6</v>
      </c>
      <c r="BV475" s="250" t="s">
        <v>6</v>
      </c>
      <c r="BW475" s="250" t="s">
        <v>6</v>
      </c>
      <c r="BX475" s="250" t="s">
        <v>6</v>
      </c>
      <c r="BY475" s="250" t="s">
        <v>6</v>
      </c>
      <c r="BZ475" s="250" t="s">
        <v>6</v>
      </c>
      <c r="CA475" s="244" t="s">
        <v>184</v>
      </c>
      <c r="CB475" s="244" t="s">
        <v>6</v>
      </c>
      <c r="CC475" s="244" t="s">
        <v>6</v>
      </c>
      <c r="CD475" s="244" t="s">
        <v>6</v>
      </c>
    </row>
    <row r="476" spans="1:82" s="244" customFormat="1" ht="58" customHeight="1" x14ac:dyDescent="0.35">
      <c r="A476" s="259" t="s">
        <v>1949</v>
      </c>
      <c r="B476" s="259" t="s">
        <v>2880</v>
      </c>
      <c r="C476" s="259" t="s">
        <v>1555</v>
      </c>
      <c r="D476" s="259" t="s">
        <v>1538</v>
      </c>
      <c r="E476" s="244" t="s">
        <v>304</v>
      </c>
      <c r="F476" s="244" t="s">
        <v>2674</v>
      </c>
      <c r="G476" s="244" t="s">
        <v>1952</v>
      </c>
      <c r="H476" s="244" t="s">
        <v>3350</v>
      </c>
      <c r="I476" s="244" t="str">
        <f>IF(H476="","",VLOOKUP(H476,'Cost Categories'!$A$1:$B$66,2,FALSE))</f>
        <v>Capital</v>
      </c>
      <c r="J476" s="244" t="s">
        <v>3283</v>
      </c>
      <c r="K476" s="244" t="str">
        <f>IF(J476="","",VLOOKUP(J476,'Cost Categories'!$A$70:$B$85,2,FALSE))</f>
        <v>Capital</v>
      </c>
      <c r="L476" s="244" t="s">
        <v>3324</v>
      </c>
      <c r="M476" s="244" t="str">
        <f>IF(L476="","",VLOOKUP(L476,'Cost Categories'!$A$112:$B$133,2,FALSE))</f>
        <v>Operational</v>
      </c>
      <c r="N476" s="244" t="s">
        <v>3368</v>
      </c>
      <c r="O476" s="245" t="s">
        <v>1245</v>
      </c>
      <c r="P476" s="244" t="s">
        <v>3370</v>
      </c>
      <c r="Q476" s="253" t="s">
        <v>3372</v>
      </c>
      <c r="R476" s="253" t="s">
        <v>13</v>
      </c>
      <c r="S476" s="244" t="s">
        <v>111</v>
      </c>
      <c r="T476" s="244" t="s">
        <v>1542</v>
      </c>
      <c r="U476" s="244" t="s">
        <v>1087</v>
      </c>
      <c r="V476" s="244" t="s">
        <v>1309</v>
      </c>
      <c r="W476" s="244" t="s">
        <v>217</v>
      </c>
      <c r="X476" s="246">
        <v>13.19</v>
      </c>
      <c r="Y476" s="246"/>
      <c r="Z476" s="250" t="s">
        <v>6</v>
      </c>
      <c r="AA476" s="250" t="s">
        <v>6</v>
      </c>
      <c r="AB476" s="250" t="s">
        <v>6</v>
      </c>
      <c r="AC476" s="250" t="s">
        <v>6</v>
      </c>
      <c r="AD476" s="250" t="s">
        <v>6</v>
      </c>
      <c r="AE476" s="350">
        <v>17</v>
      </c>
      <c r="AF476" s="348" t="s">
        <v>20</v>
      </c>
      <c r="AG476" s="244" t="s">
        <v>111</v>
      </c>
      <c r="AI476" s="246" t="s">
        <v>6</v>
      </c>
      <c r="AJ476" s="247" t="s">
        <v>6</v>
      </c>
      <c r="AK476" s="244" t="s">
        <v>6</v>
      </c>
      <c r="AL476" s="244" t="s">
        <v>6</v>
      </c>
      <c r="AM476" s="266" t="s">
        <v>6</v>
      </c>
      <c r="AN476" s="262" t="s">
        <v>6</v>
      </c>
      <c r="AO476" s="262" t="s">
        <v>6</v>
      </c>
      <c r="AP476" s="244" t="s">
        <v>1808</v>
      </c>
      <c r="AQ476" s="244" t="s">
        <v>1813</v>
      </c>
      <c r="AR476" s="250" t="s">
        <v>6</v>
      </c>
      <c r="AS476" s="250" t="s">
        <v>6</v>
      </c>
      <c r="AT476" s="250" t="s">
        <v>184</v>
      </c>
      <c r="AU476" s="250" t="s">
        <v>184</v>
      </c>
      <c r="AV476" s="250" t="s">
        <v>1305</v>
      </c>
      <c r="AW476" s="250" t="s">
        <v>1809</v>
      </c>
      <c r="AX476" s="250" t="s">
        <v>118</v>
      </c>
      <c r="AY476" s="250" t="s">
        <v>1810</v>
      </c>
      <c r="AZ476" s="250" t="s">
        <v>118</v>
      </c>
      <c r="BA476" s="250" t="s">
        <v>6</v>
      </c>
      <c r="BB476" s="250" t="s">
        <v>6</v>
      </c>
      <c r="BC476" s="250" t="s">
        <v>6</v>
      </c>
      <c r="BD476" s="250" t="s">
        <v>6</v>
      </c>
      <c r="BE476" s="250" t="s">
        <v>259</v>
      </c>
      <c r="BF476" s="250" t="s">
        <v>119</v>
      </c>
      <c r="BG476" s="250" t="s">
        <v>1810</v>
      </c>
      <c r="BH476" s="250" t="s">
        <v>118</v>
      </c>
      <c r="BI476" s="250" t="s">
        <v>6</v>
      </c>
      <c r="BJ476" s="250" t="s">
        <v>6</v>
      </c>
      <c r="BK476" s="250" t="s">
        <v>6</v>
      </c>
      <c r="BL476" s="250" t="s">
        <v>6</v>
      </c>
      <c r="BM476" s="250" t="s">
        <v>40</v>
      </c>
      <c r="BN476" s="250" t="s">
        <v>119</v>
      </c>
      <c r="BO476" s="250" t="s">
        <v>13</v>
      </c>
      <c r="BP476" s="250" t="s">
        <v>13</v>
      </c>
      <c r="BQ476" s="250" t="s">
        <v>226</v>
      </c>
      <c r="BR476" s="250" t="s">
        <v>118</v>
      </c>
      <c r="BS476" s="250" t="s">
        <v>40</v>
      </c>
      <c r="BT476" s="250" t="s">
        <v>119</v>
      </c>
      <c r="BU476" s="262" t="s">
        <v>6</v>
      </c>
      <c r="BV476" s="250" t="s">
        <v>6</v>
      </c>
      <c r="BW476" s="250" t="s">
        <v>6</v>
      </c>
      <c r="BX476" s="250" t="s">
        <v>6</v>
      </c>
      <c r="BY476" s="250" t="s">
        <v>6</v>
      </c>
      <c r="BZ476" s="250" t="s">
        <v>6</v>
      </c>
      <c r="CA476" s="244" t="s">
        <v>184</v>
      </c>
      <c r="CB476" s="244" t="s">
        <v>6</v>
      </c>
      <c r="CC476" s="244" t="s">
        <v>6</v>
      </c>
      <c r="CD476" s="244" t="s">
        <v>6</v>
      </c>
    </row>
    <row r="477" spans="1:82" s="244" customFormat="1" ht="58" customHeight="1" x14ac:dyDescent="0.35">
      <c r="A477" s="259" t="s">
        <v>1949</v>
      </c>
      <c r="B477" s="259" t="s">
        <v>2880</v>
      </c>
      <c r="C477" s="259" t="s">
        <v>1540</v>
      </c>
      <c r="D477" s="259" t="s">
        <v>1538</v>
      </c>
      <c r="E477" s="244" t="s">
        <v>304</v>
      </c>
      <c r="F477" s="244" t="s">
        <v>2674</v>
      </c>
      <c r="G477" s="244" t="s">
        <v>1953</v>
      </c>
      <c r="H477" s="244" t="s">
        <v>1623</v>
      </c>
      <c r="I477" s="244" t="str">
        <f>IF(H477="","",VLOOKUP(H477,'Cost Categories'!$A$1:$B$66,2,FALSE))</f>
        <v>Recurring goods</v>
      </c>
      <c r="J477" s="244" t="s">
        <v>3288</v>
      </c>
      <c r="K477" s="244" t="str">
        <f>IF(J477="","",VLOOKUP(J477,'Cost Categories'!$A$70:$B$85,2,FALSE))</f>
        <v>Recurrent - other</v>
      </c>
      <c r="L477" s="244" t="s">
        <v>3307</v>
      </c>
      <c r="M477" s="244" t="str">
        <f>IF(L477="","",VLOOKUP(L477,'Cost Categories'!$A$112:$B$133,2,FALSE))</f>
        <v>Primary service delivery</v>
      </c>
      <c r="N477" s="244" t="s">
        <v>3368</v>
      </c>
      <c r="O477" s="245" t="s">
        <v>1245</v>
      </c>
      <c r="P477" s="244" t="s">
        <v>3371</v>
      </c>
      <c r="Q477" s="253" t="s">
        <v>3372</v>
      </c>
      <c r="R477" s="253" t="s">
        <v>13</v>
      </c>
      <c r="S477" s="244" t="s">
        <v>111</v>
      </c>
      <c r="T477" s="244" t="s">
        <v>1542</v>
      </c>
      <c r="U477" s="244" t="s">
        <v>1087</v>
      </c>
      <c r="V477" s="244" t="s">
        <v>1309</v>
      </c>
      <c r="W477" s="244" t="s">
        <v>217</v>
      </c>
      <c r="X477" s="246">
        <v>6.6</v>
      </c>
      <c r="Y477" s="246"/>
      <c r="Z477" s="250" t="s">
        <v>6</v>
      </c>
      <c r="AA477" s="250" t="s">
        <v>6</v>
      </c>
      <c r="AB477" s="250" t="s">
        <v>6</v>
      </c>
      <c r="AC477" s="250" t="s">
        <v>6</v>
      </c>
      <c r="AD477" s="250" t="s">
        <v>6</v>
      </c>
      <c r="AE477" s="350">
        <v>17</v>
      </c>
      <c r="AF477" s="348" t="s">
        <v>20</v>
      </c>
      <c r="AG477" s="244" t="s">
        <v>111</v>
      </c>
      <c r="AI477" s="246" t="s">
        <v>6</v>
      </c>
      <c r="AJ477" s="247" t="s">
        <v>6</v>
      </c>
      <c r="AK477" s="244" t="s">
        <v>6</v>
      </c>
      <c r="AL477" s="244" t="s">
        <v>6</v>
      </c>
      <c r="AM477" s="266" t="s">
        <v>6</v>
      </c>
      <c r="AN477" s="262" t="s">
        <v>6</v>
      </c>
      <c r="AO477" s="262" t="s">
        <v>6</v>
      </c>
      <c r="AP477" s="244" t="s">
        <v>1808</v>
      </c>
      <c r="AQ477" s="244" t="s">
        <v>1813</v>
      </c>
      <c r="AR477" s="250" t="s">
        <v>6</v>
      </c>
      <c r="AS477" s="250" t="s">
        <v>6</v>
      </c>
      <c r="AT477" s="250" t="s">
        <v>184</v>
      </c>
      <c r="AU477" s="250" t="s">
        <v>184</v>
      </c>
      <c r="AV477" s="250" t="s">
        <v>1305</v>
      </c>
      <c r="AW477" s="250" t="s">
        <v>1809</v>
      </c>
      <c r="AX477" s="250" t="s">
        <v>118</v>
      </c>
      <c r="AY477" s="250" t="s">
        <v>1810</v>
      </c>
      <c r="AZ477" s="250" t="s">
        <v>118</v>
      </c>
      <c r="BA477" s="250" t="s">
        <v>6</v>
      </c>
      <c r="BB477" s="250" t="s">
        <v>6</v>
      </c>
      <c r="BC477" s="250" t="s">
        <v>6</v>
      </c>
      <c r="BD477" s="250" t="s">
        <v>6</v>
      </c>
      <c r="BE477" s="250" t="s">
        <v>259</v>
      </c>
      <c r="BF477" s="250" t="s">
        <v>119</v>
      </c>
      <c r="BG477" s="250" t="s">
        <v>1810</v>
      </c>
      <c r="BH477" s="250" t="s">
        <v>118</v>
      </c>
      <c r="BI477" s="250" t="s">
        <v>6</v>
      </c>
      <c r="BJ477" s="250" t="s">
        <v>6</v>
      </c>
      <c r="BK477" s="250" t="s">
        <v>6</v>
      </c>
      <c r="BL477" s="250" t="s">
        <v>6</v>
      </c>
      <c r="BM477" s="250" t="s">
        <v>40</v>
      </c>
      <c r="BN477" s="250" t="s">
        <v>119</v>
      </c>
      <c r="BO477" s="250" t="s">
        <v>13</v>
      </c>
      <c r="BP477" s="250" t="s">
        <v>13</v>
      </c>
      <c r="BQ477" s="250" t="s">
        <v>226</v>
      </c>
      <c r="BR477" s="250" t="s">
        <v>118</v>
      </c>
      <c r="BS477" s="250" t="s">
        <v>40</v>
      </c>
      <c r="BT477" s="250" t="s">
        <v>119</v>
      </c>
      <c r="BU477" s="262" t="s">
        <v>6</v>
      </c>
      <c r="BV477" s="250" t="s">
        <v>6</v>
      </c>
      <c r="BW477" s="250" t="s">
        <v>6</v>
      </c>
      <c r="BX477" s="250" t="s">
        <v>6</v>
      </c>
      <c r="BY477" s="250" t="s">
        <v>6</v>
      </c>
      <c r="BZ477" s="250" t="s">
        <v>6</v>
      </c>
      <c r="CA477" s="244" t="s">
        <v>184</v>
      </c>
      <c r="CB477" s="244" t="s">
        <v>6</v>
      </c>
      <c r="CC477" s="244" t="s">
        <v>6</v>
      </c>
      <c r="CD477" s="244" t="s">
        <v>6</v>
      </c>
    </row>
    <row r="478" spans="1:82" s="244" customFormat="1" ht="58" customHeight="1" x14ac:dyDescent="0.35">
      <c r="A478" s="259" t="s">
        <v>1954</v>
      </c>
      <c r="B478" s="259" t="s">
        <v>2880</v>
      </c>
      <c r="C478" s="259" t="s">
        <v>1538</v>
      </c>
      <c r="D478" s="259" t="s">
        <v>1579</v>
      </c>
      <c r="E478" s="244" t="s">
        <v>304</v>
      </c>
      <c r="F478" s="244" t="s">
        <v>2674</v>
      </c>
      <c r="G478" s="244" t="s">
        <v>1806</v>
      </c>
      <c r="H478" s="244" t="s">
        <v>1578</v>
      </c>
      <c r="I478" s="244" t="str">
        <f>IF(H478="","",VLOOKUP(H478,'Cost Categories'!$A$1:$B$66,2,FALSE))</f>
        <v>Total</v>
      </c>
      <c r="J478" s="244" t="s">
        <v>3297</v>
      </c>
      <c r="K478" s="244" t="str">
        <f>IF(J478="","",VLOOKUP(J478,'Cost Categories'!$A$70:$B$85,2,FALSE))</f>
        <v>Mixed</v>
      </c>
      <c r="L478" s="244" t="s">
        <v>3297</v>
      </c>
      <c r="M478" s="244" t="str">
        <f>IF(L478="","",VLOOKUP(L478,'Cost Categories'!$A$112:$B$133,2,FALSE))</f>
        <v>Mixed</v>
      </c>
      <c r="N478" s="244" t="s">
        <v>22</v>
      </c>
      <c r="O478" s="245" t="s">
        <v>13</v>
      </c>
      <c r="P478" s="244" t="s">
        <v>3416</v>
      </c>
      <c r="Q478" s="253" t="s">
        <v>3372</v>
      </c>
      <c r="R478" s="253" t="s">
        <v>13</v>
      </c>
      <c r="S478" s="244" t="s">
        <v>111</v>
      </c>
      <c r="T478" s="244" t="s">
        <v>1542</v>
      </c>
      <c r="U478" s="244" t="s">
        <v>1087</v>
      </c>
      <c r="V478" s="244" t="s">
        <v>1309</v>
      </c>
      <c r="W478" s="244" t="s">
        <v>217</v>
      </c>
      <c r="X478" s="246">
        <v>50</v>
      </c>
      <c r="Y478" s="246"/>
      <c r="Z478" s="250" t="s">
        <v>6</v>
      </c>
      <c r="AA478" s="250" t="s">
        <v>6</v>
      </c>
      <c r="AB478" s="250" t="s">
        <v>6</v>
      </c>
      <c r="AC478" s="250" t="s">
        <v>6</v>
      </c>
      <c r="AD478" s="250" t="s">
        <v>6</v>
      </c>
      <c r="AE478" s="350">
        <v>1</v>
      </c>
      <c r="AF478" s="348" t="s">
        <v>20</v>
      </c>
      <c r="AG478" s="244" t="s">
        <v>111</v>
      </c>
      <c r="AI478" s="246" t="s">
        <v>6</v>
      </c>
      <c r="AJ478" s="247" t="s">
        <v>6</v>
      </c>
      <c r="AK478" s="244" t="s">
        <v>6</v>
      </c>
      <c r="AL478" s="244" t="s">
        <v>6</v>
      </c>
      <c r="AM478" s="266" t="s">
        <v>6</v>
      </c>
      <c r="AN478" s="262" t="s">
        <v>6</v>
      </c>
      <c r="AO478" s="262" t="s">
        <v>6</v>
      </c>
      <c r="AP478" s="244" t="s">
        <v>1955</v>
      </c>
      <c r="AQ478" s="244" t="s">
        <v>184</v>
      </c>
      <c r="AR478" s="250" t="s">
        <v>6</v>
      </c>
      <c r="AS478" s="250" t="s">
        <v>6</v>
      </c>
      <c r="AT478" s="250" t="s">
        <v>184</v>
      </c>
      <c r="AU478" s="250" t="s">
        <v>184</v>
      </c>
      <c r="AV478" s="250" t="s">
        <v>1305</v>
      </c>
      <c r="AW478" s="250" t="s">
        <v>1809</v>
      </c>
      <c r="AX478" s="250" t="s">
        <v>118</v>
      </c>
      <c r="AY478" s="250" t="s">
        <v>1810</v>
      </c>
      <c r="AZ478" s="250" t="s">
        <v>118</v>
      </c>
      <c r="BA478" s="250" t="s">
        <v>6</v>
      </c>
      <c r="BB478" s="250" t="s">
        <v>6</v>
      </c>
      <c r="BC478" s="250" t="s">
        <v>6</v>
      </c>
      <c r="BD478" s="250" t="s">
        <v>6</v>
      </c>
      <c r="BE478" s="250" t="s">
        <v>259</v>
      </c>
      <c r="BF478" s="250" t="s">
        <v>119</v>
      </c>
      <c r="BG478" s="250" t="s">
        <v>1810</v>
      </c>
      <c r="BH478" s="250" t="s">
        <v>118</v>
      </c>
      <c r="BI478" s="250" t="s">
        <v>6</v>
      </c>
      <c r="BJ478" s="250" t="s">
        <v>6</v>
      </c>
      <c r="BK478" s="250" t="s">
        <v>6</v>
      </c>
      <c r="BL478" s="250" t="s">
        <v>6</v>
      </c>
      <c r="BM478" s="250" t="s">
        <v>40</v>
      </c>
      <c r="BN478" s="250" t="s">
        <v>119</v>
      </c>
      <c r="BO478" s="250" t="s">
        <v>13</v>
      </c>
      <c r="BP478" s="250" t="s">
        <v>13</v>
      </c>
      <c r="BQ478" s="250" t="s">
        <v>226</v>
      </c>
      <c r="BR478" s="250" t="s">
        <v>118</v>
      </c>
      <c r="BS478" s="250" t="s">
        <v>40</v>
      </c>
      <c r="BT478" s="250" t="s">
        <v>119</v>
      </c>
      <c r="BU478" s="262" t="s">
        <v>6</v>
      </c>
      <c r="BV478" s="250" t="s">
        <v>6</v>
      </c>
      <c r="BW478" s="250" t="s">
        <v>6</v>
      </c>
      <c r="BX478" s="250" t="s">
        <v>6</v>
      </c>
      <c r="BY478" s="250" t="s">
        <v>6</v>
      </c>
      <c r="BZ478" s="250" t="s">
        <v>6</v>
      </c>
      <c r="CA478" s="244" t="s">
        <v>184</v>
      </c>
      <c r="CB478" s="244" t="s">
        <v>6</v>
      </c>
      <c r="CC478" s="244" t="s">
        <v>6</v>
      </c>
      <c r="CD478" s="244" t="s">
        <v>6</v>
      </c>
    </row>
    <row r="479" spans="1:82" s="244" customFormat="1" ht="58" customHeight="1" x14ac:dyDescent="0.35">
      <c r="A479" s="259" t="s">
        <v>1956</v>
      </c>
      <c r="B479" s="259" t="s">
        <v>2880</v>
      </c>
      <c r="C479" s="259" t="s">
        <v>1538</v>
      </c>
      <c r="D479" s="259" t="s">
        <v>1579</v>
      </c>
      <c r="E479" s="244" t="s">
        <v>304</v>
      </c>
      <c r="F479" s="244" t="s">
        <v>2674</v>
      </c>
      <c r="G479" s="244" t="s">
        <v>1806</v>
      </c>
      <c r="H479" s="244" t="s">
        <v>1578</v>
      </c>
      <c r="I479" s="244" t="str">
        <f>IF(H479="","",VLOOKUP(H479,'Cost Categories'!$A$1:$B$66,2,FALSE))</f>
        <v>Total</v>
      </c>
      <c r="J479" s="244" t="s">
        <v>3297</v>
      </c>
      <c r="K479" s="244" t="str">
        <f>IF(J479="","",VLOOKUP(J479,'Cost Categories'!$A$70:$B$85,2,FALSE))</f>
        <v>Mixed</v>
      </c>
      <c r="L479" s="244" t="s">
        <v>3297</v>
      </c>
      <c r="M479" s="244" t="str">
        <f>IF(L479="","",VLOOKUP(L479,'Cost Categories'!$A$112:$B$133,2,FALSE))</f>
        <v>Mixed</v>
      </c>
      <c r="N479" s="244" t="s">
        <v>22</v>
      </c>
      <c r="O479" s="245" t="s">
        <v>13</v>
      </c>
      <c r="P479" s="244" t="s">
        <v>3416</v>
      </c>
      <c r="Q479" s="253" t="s">
        <v>3372</v>
      </c>
      <c r="R479" s="253" t="s">
        <v>13</v>
      </c>
      <c r="S479" s="244" t="s">
        <v>111</v>
      </c>
      <c r="T479" s="244" t="s">
        <v>1542</v>
      </c>
      <c r="U479" s="244" t="s">
        <v>1087</v>
      </c>
      <c r="V479" s="244" t="s">
        <v>1309</v>
      </c>
      <c r="W479" s="244" t="s">
        <v>217</v>
      </c>
      <c r="X479" s="246">
        <v>52</v>
      </c>
      <c r="Y479" s="246"/>
      <c r="Z479" s="250" t="s">
        <v>6</v>
      </c>
      <c r="AA479" s="250" t="s">
        <v>6</v>
      </c>
      <c r="AB479" s="250" t="s">
        <v>6</v>
      </c>
      <c r="AC479" s="250" t="s">
        <v>6</v>
      </c>
      <c r="AD479" s="250" t="s">
        <v>6</v>
      </c>
      <c r="AE479" s="350">
        <v>1</v>
      </c>
      <c r="AF479" s="348" t="s">
        <v>20</v>
      </c>
      <c r="AG479" s="244" t="s">
        <v>111</v>
      </c>
      <c r="AI479" s="246" t="s">
        <v>6</v>
      </c>
      <c r="AJ479" s="247" t="s">
        <v>6</v>
      </c>
      <c r="AK479" s="244" t="s">
        <v>6</v>
      </c>
      <c r="AL479" s="244" t="s">
        <v>6</v>
      </c>
      <c r="AM479" s="266" t="s">
        <v>6</v>
      </c>
      <c r="AN479" s="262" t="s">
        <v>6</v>
      </c>
      <c r="AO479" s="262" t="s">
        <v>6</v>
      </c>
      <c r="AP479" s="244" t="s">
        <v>1955</v>
      </c>
      <c r="AQ479" s="244" t="s">
        <v>184</v>
      </c>
      <c r="AR479" s="250" t="s">
        <v>6</v>
      </c>
      <c r="AS479" s="250" t="s">
        <v>6</v>
      </c>
      <c r="AT479" s="250" t="s">
        <v>184</v>
      </c>
      <c r="AU479" s="250" t="s">
        <v>184</v>
      </c>
      <c r="AV479" s="250" t="s">
        <v>1305</v>
      </c>
      <c r="AW479" s="250" t="s">
        <v>1809</v>
      </c>
      <c r="AX479" s="250" t="s">
        <v>118</v>
      </c>
      <c r="AY479" s="250" t="s">
        <v>1810</v>
      </c>
      <c r="AZ479" s="250" t="s">
        <v>118</v>
      </c>
      <c r="BA479" s="250" t="s">
        <v>6</v>
      </c>
      <c r="BB479" s="250" t="s">
        <v>6</v>
      </c>
      <c r="BC479" s="250" t="s">
        <v>6</v>
      </c>
      <c r="BD479" s="250" t="s">
        <v>6</v>
      </c>
      <c r="BE479" s="250" t="s">
        <v>259</v>
      </c>
      <c r="BF479" s="250" t="s">
        <v>119</v>
      </c>
      <c r="BG479" s="250" t="s">
        <v>1810</v>
      </c>
      <c r="BH479" s="250" t="s">
        <v>118</v>
      </c>
      <c r="BI479" s="250" t="s">
        <v>6</v>
      </c>
      <c r="BJ479" s="250" t="s">
        <v>6</v>
      </c>
      <c r="BK479" s="250" t="s">
        <v>6</v>
      </c>
      <c r="BL479" s="250" t="s">
        <v>6</v>
      </c>
      <c r="BM479" s="250" t="s">
        <v>40</v>
      </c>
      <c r="BN479" s="250" t="s">
        <v>119</v>
      </c>
      <c r="BO479" s="250" t="s">
        <v>13</v>
      </c>
      <c r="BP479" s="250" t="s">
        <v>13</v>
      </c>
      <c r="BQ479" s="250" t="s">
        <v>226</v>
      </c>
      <c r="BR479" s="250" t="s">
        <v>118</v>
      </c>
      <c r="BS479" s="250" t="s">
        <v>40</v>
      </c>
      <c r="BT479" s="250" t="s">
        <v>119</v>
      </c>
      <c r="BU479" s="262" t="s">
        <v>6</v>
      </c>
      <c r="BV479" s="250" t="s">
        <v>6</v>
      </c>
      <c r="BW479" s="250" t="s">
        <v>6</v>
      </c>
      <c r="BX479" s="250" t="s">
        <v>6</v>
      </c>
      <c r="BY479" s="250" t="s">
        <v>6</v>
      </c>
      <c r="BZ479" s="250" t="s">
        <v>6</v>
      </c>
      <c r="CA479" s="244" t="s">
        <v>184</v>
      </c>
      <c r="CB479" s="244" t="s">
        <v>6</v>
      </c>
      <c r="CC479" s="244" t="s">
        <v>6</v>
      </c>
      <c r="CD479" s="244" t="s">
        <v>6</v>
      </c>
    </row>
    <row r="480" spans="1:82" s="244" customFormat="1" ht="58" customHeight="1" x14ac:dyDescent="0.35">
      <c r="A480" s="259" t="s">
        <v>1957</v>
      </c>
      <c r="B480" s="259" t="s">
        <v>2880</v>
      </c>
      <c r="C480" s="259" t="s">
        <v>1538</v>
      </c>
      <c r="D480" s="259" t="s">
        <v>1579</v>
      </c>
      <c r="E480" s="244" t="s">
        <v>304</v>
      </c>
      <c r="F480" s="244" t="s">
        <v>2674</v>
      </c>
      <c r="G480" s="244" t="s">
        <v>1806</v>
      </c>
      <c r="H480" s="244" t="s">
        <v>1578</v>
      </c>
      <c r="I480" s="244" t="str">
        <f>IF(H480="","",VLOOKUP(H480,'Cost Categories'!$A$1:$B$66,2,FALSE))</f>
        <v>Total</v>
      </c>
      <c r="J480" s="244" t="s">
        <v>3297</v>
      </c>
      <c r="K480" s="244" t="str">
        <f>IF(J480="","",VLOOKUP(J480,'Cost Categories'!$A$70:$B$85,2,FALSE))</f>
        <v>Mixed</v>
      </c>
      <c r="L480" s="244" t="s">
        <v>3297</v>
      </c>
      <c r="M480" s="244" t="str">
        <f>IF(L480="","",VLOOKUP(L480,'Cost Categories'!$A$112:$B$133,2,FALSE))</f>
        <v>Mixed</v>
      </c>
      <c r="N480" s="244" t="s">
        <v>22</v>
      </c>
      <c r="O480" s="245" t="s">
        <v>13</v>
      </c>
      <c r="P480" s="244" t="s">
        <v>3416</v>
      </c>
      <c r="Q480" s="253" t="s">
        <v>3372</v>
      </c>
      <c r="R480" s="253" t="s">
        <v>13</v>
      </c>
      <c r="S480" s="244" t="s">
        <v>111</v>
      </c>
      <c r="T480" s="244" t="s">
        <v>1542</v>
      </c>
      <c r="U480" s="244" t="s">
        <v>1087</v>
      </c>
      <c r="V480" s="244" t="s">
        <v>1309</v>
      </c>
      <c r="W480" s="244" t="s">
        <v>217</v>
      </c>
      <c r="X480" s="246">
        <v>52</v>
      </c>
      <c r="Y480" s="246"/>
      <c r="Z480" s="250" t="s">
        <v>6</v>
      </c>
      <c r="AA480" s="250" t="s">
        <v>6</v>
      </c>
      <c r="AB480" s="250" t="s">
        <v>6</v>
      </c>
      <c r="AC480" s="250" t="s">
        <v>6</v>
      </c>
      <c r="AD480" s="250" t="s">
        <v>6</v>
      </c>
      <c r="AE480" s="350">
        <v>1</v>
      </c>
      <c r="AF480" s="348" t="s">
        <v>20</v>
      </c>
      <c r="AG480" s="244" t="s">
        <v>111</v>
      </c>
      <c r="AI480" s="246" t="s">
        <v>6</v>
      </c>
      <c r="AJ480" s="247" t="s">
        <v>6</v>
      </c>
      <c r="AK480" s="244" t="s">
        <v>6</v>
      </c>
      <c r="AL480" s="244" t="s">
        <v>6</v>
      </c>
      <c r="AM480" s="266" t="s">
        <v>6</v>
      </c>
      <c r="AN480" s="262" t="s">
        <v>6</v>
      </c>
      <c r="AO480" s="262" t="s">
        <v>6</v>
      </c>
      <c r="AP480" s="244" t="s">
        <v>1955</v>
      </c>
      <c r="AQ480" s="244" t="s">
        <v>184</v>
      </c>
      <c r="AR480" s="250" t="s">
        <v>6</v>
      </c>
      <c r="AS480" s="250" t="s">
        <v>6</v>
      </c>
      <c r="AT480" s="250" t="s">
        <v>184</v>
      </c>
      <c r="AU480" s="250" t="s">
        <v>184</v>
      </c>
      <c r="AV480" s="250" t="s">
        <v>1305</v>
      </c>
      <c r="AW480" s="250" t="s">
        <v>1809</v>
      </c>
      <c r="AX480" s="250" t="s">
        <v>118</v>
      </c>
      <c r="AY480" s="250" t="s">
        <v>1810</v>
      </c>
      <c r="AZ480" s="250" t="s">
        <v>118</v>
      </c>
      <c r="BA480" s="250" t="s">
        <v>6</v>
      </c>
      <c r="BB480" s="250" t="s">
        <v>6</v>
      </c>
      <c r="BC480" s="250" t="s">
        <v>6</v>
      </c>
      <c r="BD480" s="250" t="s">
        <v>6</v>
      </c>
      <c r="BE480" s="250" t="s">
        <v>259</v>
      </c>
      <c r="BF480" s="250" t="s">
        <v>119</v>
      </c>
      <c r="BG480" s="250" t="s">
        <v>1810</v>
      </c>
      <c r="BH480" s="250" t="s">
        <v>118</v>
      </c>
      <c r="BI480" s="250" t="s">
        <v>6</v>
      </c>
      <c r="BJ480" s="250" t="s">
        <v>6</v>
      </c>
      <c r="BK480" s="250" t="s">
        <v>6</v>
      </c>
      <c r="BL480" s="250" t="s">
        <v>6</v>
      </c>
      <c r="BM480" s="250" t="s">
        <v>40</v>
      </c>
      <c r="BN480" s="250" t="s">
        <v>119</v>
      </c>
      <c r="BO480" s="250" t="s">
        <v>13</v>
      </c>
      <c r="BP480" s="250" t="s">
        <v>13</v>
      </c>
      <c r="BQ480" s="250" t="s">
        <v>226</v>
      </c>
      <c r="BR480" s="250" t="s">
        <v>118</v>
      </c>
      <c r="BS480" s="250" t="s">
        <v>40</v>
      </c>
      <c r="BT480" s="250" t="s">
        <v>119</v>
      </c>
      <c r="BU480" s="262" t="s">
        <v>6</v>
      </c>
      <c r="BV480" s="250" t="s">
        <v>6</v>
      </c>
      <c r="BW480" s="250" t="s">
        <v>6</v>
      </c>
      <c r="BX480" s="250" t="s">
        <v>6</v>
      </c>
      <c r="BY480" s="250" t="s">
        <v>6</v>
      </c>
      <c r="BZ480" s="250" t="s">
        <v>6</v>
      </c>
      <c r="CA480" s="244" t="s">
        <v>184</v>
      </c>
      <c r="CB480" s="244" t="s">
        <v>6</v>
      </c>
      <c r="CC480" s="244" t="s">
        <v>6</v>
      </c>
      <c r="CD480" s="244" t="s">
        <v>6</v>
      </c>
    </row>
    <row r="481" spans="1:82" s="244" customFormat="1" ht="58" customHeight="1" x14ac:dyDescent="0.35">
      <c r="A481" s="259" t="s">
        <v>1958</v>
      </c>
      <c r="B481" s="259" t="s">
        <v>2880</v>
      </c>
      <c r="C481" s="259" t="s">
        <v>1538</v>
      </c>
      <c r="D481" s="259" t="s">
        <v>1579</v>
      </c>
      <c r="E481" s="244" t="s">
        <v>304</v>
      </c>
      <c r="F481" s="244" t="s">
        <v>2674</v>
      </c>
      <c r="G481" s="244" t="s">
        <v>1806</v>
      </c>
      <c r="H481" s="244" t="s">
        <v>1578</v>
      </c>
      <c r="I481" s="244" t="str">
        <f>IF(H481="","",VLOOKUP(H481,'Cost Categories'!$A$1:$B$66,2,FALSE))</f>
        <v>Total</v>
      </c>
      <c r="J481" s="244" t="s">
        <v>3297</v>
      </c>
      <c r="K481" s="244" t="str">
        <f>IF(J481="","",VLOOKUP(J481,'Cost Categories'!$A$70:$B$85,2,FALSE))</f>
        <v>Mixed</v>
      </c>
      <c r="L481" s="244" t="s">
        <v>3297</v>
      </c>
      <c r="M481" s="244" t="str">
        <f>IF(L481="","",VLOOKUP(L481,'Cost Categories'!$A$112:$B$133,2,FALSE))</f>
        <v>Mixed</v>
      </c>
      <c r="N481" s="244" t="s">
        <v>22</v>
      </c>
      <c r="O481" s="245" t="s">
        <v>13</v>
      </c>
      <c r="P481" s="244" t="s">
        <v>3416</v>
      </c>
      <c r="Q481" s="253" t="s">
        <v>3372</v>
      </c>
      <c r="R481" s="253" t="s">
        <v>13</v>
      </c>
      <c r="S481" s="244" t="s">
        <v>111</v>
      </c>
      <c r="T481" s="244" t="s">
        <v>1542</v>
      </c>
      <c r="U481" s="244" t="s">
        <v>1087</v>
      </c>
      <c r="V481" s="244" t="s">
        <v>1309</v>
      </c>
      <c r="W481" s="244" t="s">
        <v>217</v>
      </c>
      <c r="X481" s="246">
        <v>56</v>
      </c>
      <c r="Y481" s="246"/>
      <c r="Z481" s="250" t="s">
        <v>6</v>
      </c>
      <c r="AA481" s="250" t="s">
        <v>6</v>
      </c>
      <c r="AB481" s="250" t="s">
        <v>6</v>
      </c>
      <c r="AC481" s="250" t="s">
        <v>6</v>
      </c>
      <c r="AD481" s="250" t="s">
        <v>6</v>
      </c>
      <c r="AE481" s="350">
        <v>1</v>
      </c>
      <c r="AF481" s="348" t="s">
        <v>20</v>
      </c>
      <c r="AG481" s="244" t="s">
        <v>111</v>
      </c>
      <c r="AI481" s="246" t="s">
        <v>6</v>
      </c>
      <c r="AJ481" s="247" t="s">
        <v>6</v>
      </c>
      <c r="AK481" s="244" t="s">
        <v>6</v>
      </c>
      <c r="AL481" s="244" t="s">
        <v>6</v>
      </c>
      <c r="AM481" s="266" t="s">
        <v>6</v>
      </c>
      <c r="AN481" s="262" t="s">
        <v>6</v>
      </c>
      <c r="AO481" s="262" t="s">
        <v>6</v>
      </c>
      <c r="AP481" s="244" t="s">
        <v>1955</v>
      </c>
      <c r="AQ481" s="244" t="s">
        <v>184</v>
      </c>
      <c r="AR481" s="250" t="s">
        <v>6</v>
      </c>
      <c r="AS481" s="250" t="s">
        <v>6</v>
      </c>
      <c r="AT481" s="250" t="s">
        <v>184</v>
      </c>
      <c r="AU481" s="250" t="s">
        <v>184</v>
      </c>
      <c r="AV481" s="250" t="s">
        <v>1305</v>
      </c>
      <c r="AW481" s="250" t="s">
        <v>1809</v>
      </c>
      <c r="AX481" s="250" t="s">
        <v>118</v>
      </c>
      <c r="AY481" s="250" t="s">
        <v>1810</v>
      </c>
      <c r="AZ481" s="250" t="s">
        <v>118</v>
      </c>
      <c r="BA481" s="250" t="s">
        <v>6</v>
      </c>
      <c r="BB481" s="250" t="s">
        <v>6</v>
      </c>
      <c r="BC481" s="250" t="s">
        <v>6</v>
      </c>
      <c r="BD481" s="250" t="s">
        <v>6</v>
      </c>
      <c r="BE481" s="250" t="s">
        <v>259</v>
      </c>
      <c r="BF481" s="250" t="s">
        <v>119</v>
      </c>
      <c r="BG481" s="250" t="s">
        <v>1810</v>
      </c>
      <c r="BH481" s="250" t="s">
        <v>118</v>
      </c>
      <c r="BI481" s="250" t="s">
        <v>6</v>
      </c>
      <c r="BJ481" s="250" t="s">
        <v>6</v>
      </c>
      <c r="BK481" s="250" t="s">
        <v>6</v>
      </c>
      <c r="BL481" s="250" t="s">
        <v>6</v>
      </c>
      <c r="BM481" s="250" t="s">
        <v>40</v>
      </c>
      <c r="BN481" s="250" t="s">
        <v>119</v>
      </c>
      <c r="BO481" s="250" t="s">
        <v>13</v>
      </c>
      <c r="BP481" s="250" t="s">
        <v>13</v>
      </c>
      <c r="BQ481" s="250" t="s">
        <v>226</v>
      </c>
      <c r="BR481" s="250" t="s">
        <v>118</v>
      </c>
      <c r="BS481" s="250" t="s">
        <v>40</v>
      </c>
      <c r="BT481" s="250" t="s">
        <v>119</v>
      </c>
      <c r="BU481" s="262" t="s">
        <v>6</v>
      </c>
      <c r="BV481" s="250" t="s">
        <v>6</v>
      </c>
      <c r="BW481" s="250" t="s">
        <v>6</v>
      </c>
      <c r="BX481" s="250" t="s">
        <v>6</v>
      </c>
      <c r="BY481" s="250" t="s">
        <v>6</v>
      </c>
      <c r="BZ481" s="250" t="s">
        <v>6</v>
      </c>
      <c r="CA481" s="244" t="s">
        <v>184</v>
      </c>
      <c r="CB481" s="244" t="s">
        <v>6</v>
      </c>
      <c r="CC481" s="244" t="s">
        <v>6</v>
      </c>
      <c r="CD481" s="244" t="s">
        <v>6</v>
      </c>
    </row>
    <row r="482" spans="1:82" s="244" customFormat="1" ht="58" customHeight="1" x14ac:dyDescent="0.35">
      <c r="A482" s="259" t="s">
        <v>1959</v>
      </c>
      <c r="B482" s="259" t="s">
        <v>2880</v>
      </c>
      <c r="C482" s="259" t="s">
        <v>1538</v>
      </c>
      <c r="D482" s="259" t="s">
        <v>1579</v>
      </c>
      <c r="E482" s="244" t="s">
        <v>304</v>
      </c>
      <c r="F482" s="244" t="s">
        <v>2674</v>
      </c>
      <c r="G482" s="244" t="s">
        <v>1806</v>
      </c>
      <c r="H482" s="244" t="s">
        <v>1578</v>
      </c>
      <c r="I482" s="244" t="str">
        <f>IF(H482="","",VLOOKUP(H482,'Cost Categories'!$A$1:$B$66,2,FALSE))</f>
        <v>Total</v>
      </c>
      <c r="J482" s="244" t="s">
        <v>3297</v>
      </c>
      <c r="K482" s="244" t="str">
        <f>IF(J482="","",VLOOKUP(J482,'Cost Categories'!$A$70:$B$85,2,FALSE))</f>
        <v>Mixed</v>
      </c>
      <c r="L482" s="244" t="s">
        <v>3297</v>
      </c>
      <c r="M482" s="244" t="str">
        <f>IF(L482="","",VLOOKUP(L482,'Cost Categories'!$A$112:$B$133,2,FALSE))</f>
        <v>Mixed</v>
      </c>
      <c r="N482" s="244" t="s">
        <v>22</v>
      </c>
      <c r="O482" s="245" t="s">
        <v>13</v>
      </c>
      <c r="P482" s="244" t="s">
        <v>3416</v>
      </c>
      <c r="Q482" s="253" t="s">
        <v>3372</v>
      </c>
      <c r="R482" s="253" t="s">
        <v>13</v>
      </c>
      <c r="S482" s="244" t="s">
        <v>111</v>
      </c>
      <c r="T482" s="244" t="s">
        <v>1542</v>
      </c>
      <c r="U482" s="244" t="s">
        <v>1087</v>
      </c>
      <c r="V482" s="244" t="s">
        <v>1309</v>
      </c>
      <c r="W482" s="244" t="s">
        <v>217</v>
      </c>
      <c r="X482" s="246">
        <v>56</v>
      </c>
      <c r="Y482" s="246"/>
      <c r="Z482" s="250" t="s">
        <v>6</v>
      </c>
      <c r="AA482" s="250" t="s">
        <v>6</v>
      </c>
      <c r="AB482" s="250" t="s">
        <v>6</v>
      </c>
      <c r="AC482" s="250" t="s">
        <v>6</v>
      </c>
      <c r="AD482" s="250" t="s">
        <v>6</v>
      </c>
      <c r="AE482" s="350">
        <v>1</v>
      </c>
      <c r="AF482" s="348" t="s">
        <v>20</v>
      </c>
      <c r="AG482" s="244" t="s">
        <v>111</v>
      </c>
      <c r="AI482" s="246" t="s">
        <v>6</v>
      </c>
      <c r="AJ482" s="247" t="s">
        <v>6</v>
      </c>
      <c r="AK482" s="244" t="s">
        <v>6</v>
      </c>
      <c r="AL482" s="244" t="s">
        <v>6</v>
      </c>
      <c r="AM482" s="266" t="s">
        <v>6</v>
      </c>
      <c r="AN482" s="262" t="s">
        <v>6</v>
      </c>
      <c r="AO482" s="262" t="s">
        <v>6</v>
      </c>
      <c r="AP482" s="244" t="s">
        <v>1955</v>
      </c>
      <c r="AQ482" s="244" t="s">
        <v>184</v>
      </c>
      <c r="AR482" s="250" t="s">
        <v>6</v>
      </c>
      <c r="AS482" s="250" t="s">
        <v>6</v>
      </c>
      <c r="AT482" s="250" t="s">
        <v>184</v>
      </c>
      <c r="AU482" s="250" t="s">
        <v>184</v>
      </c>
      <c r="AV482" s="250" t="s">
        <v>1305</v>
      </c>
      <c r="AW482" s="250" t="s">
        <v>1809</v>
      </c>
      <c r="AX482" s="250" t="s">
        <v>118</v>
      </c>
      <c r="AY482" s="250" t="s">
        <v>1810</v>
      </c>
      <c r="AZ482" s="250" t="s">
        <v>118</v>
      </c>
      <c r="BA482" s="250" t="s">
        <v>6</v>
      </c>
      <c r="BB482" s="250" t="s">
        <v>6</v>
      </c>
      <c r="BC482" s="250" t="s">
        <v>6</v>
      </c>
      <c r="BD482" s="250" t="s">
        <v>6</v>
      </c>
      <c r="BE482" s="250" t="s">
        <v>259</v>
      </c>
      <c r="BF482" s="250" t="s">
        <v>119</v>
      </c>
      <c r="BG482" s="250" t="s">
        <v>1810</v>
      </c>
      <c r="BH482" s="250" t="s">
        <v>118</v>
      </c>
      <c r="BI482" s="250" t="s">
        <v>6</v>
      </c>
      <c r="BJ482" s="250" t="s">
        <v>6</v>
      </c>
      <c r="BK482" s="250" t="s">
        <v>6</v>
      </c>
      <c r="BL482" s="250" t="s">
        <v>6</v>
      </c>
      <c r="BM482" s="250" t="s">
        <v>40</v>
      </c>
      <c r="BN482" s="250" t="s">
        <v>119</v>
      </c>
      <c r="BO482" s="250" t="s">
        <v>13</v>
      </c>
      <c r="BP482" s="250" t="s">
        <v>13</v>
      </c>
      <c r="BQ482" s="250" t="s">
        <v>226</v>
      </c>
      <c r="BR482" s="250" t="s">
        <v>118</v>
      </c>
      <c r="BS482" s="250" t="s">
        <v>40</v>
      </c>
      <c r="BT482" s="250" t="s">
        <v>119</v>
      </c>
      <c r="BU482" s="262" t="s">
        <v>6</v>
      </c>
      <c r="BV482" s="250" t="s">
        <v>6</v>
      </c>
      <c r="BW482" s="250" t="s">
        <v>6</v>
      </c>
      <c r="BX482" s="250" t="s">
        <v>6</v>
      </c>
      <c r="BY482" s="250" t="s">
        <v>6</v>
      </c>
      <c r="BZ482" s="250" t="s">
        <v>6</v>
      </c>
      <c r="CA482" s="244" t="s">
        <v>184</v>
      </c>
      <c r="CB482" s="244" t="s">
        <v>6</v>
      </c>
      <c r="CC482" s="244" t="s">
        <v>6</v>
      </c>
      <c r="CD482" s="244" t="s">
        <v>6</v>
      </c>
    </row>
    <row r="483" spans="1:82" s="244" customFormat="1" ht="58" customHeight="1" x14ac:dyDescent="0.35">
      <c r="A483" s="259" t="s">
        <v>1960</v>
      </c>
      <c r="B483" s="259" t="s">
        <v>2880</v>
      </c>
      <c r="C483" s="259" t="s">
        <v>1538</v>
      </c>
      <c r="D483" s="259" t="s">
        <v>1579</v>
      </c>
      <c r="E483" s="244" t="s">
        <v>304</v>
      </c>
      <c r="F483" s="244" t="s">
        <v>2674</v>
      </c>
      <c r="G483" s="244" t="s">
        <v>1806</v>
      </c>
      <c r="H483" s="244" t="s">
        <v>1578</v>
      </c>
      <c r="I483" s="244" t="str">
        <f>IF(H483="","",VLOOKUP(H483,'Cost Categories'!$A$1:$B$66,2,FALSE))</f>
        <v>Total</v>
      </c>
      <c r="J483" s="244" t="s">
        <v>3297</v>
      </c>
      <c r="K483" s="244" t="str">
        <f>IF(J483="","",VLOOKUP(J483,'Cost Categories'!$A$70:$B$85,2,FALSE))</f>
        <v>Mixed</v>
      </c>
      <c r="L483" s="244" t="s">
        <v>3297</v>
      </c>
      <c r="M483" s="244" t="str">
        <f>IF(L483="","",VLOOKUP(L483,'Cost Categories'!$A$112:$B$133,2,FALSE))</f>
        <v>Mixed</v>
      </c>
      <c r="N483" s="244" t="s">
        <v>22</v>
      </c>
      <c r="O483" s="245" t="s">
        <v>13</v>
      </c>
      <c r="P483" s="244" t="s">
        <v>3416</v>
      </c>
      <c r="Q483" s="253" t="s">
        <v>3372</v>
      </c>
      <c r="R483" s="253" t="s">
        <v>13</v>
      </c>
      <c r="S483" s="244" t="s">
        <v>111</v>
      </c>
      <c r="T483" s="244" t="s">
        <v>1542</v>
      </c>
      <c r="U483" s="244" t="s">
        <v>1087</v>
      </c>
      <c r="V483" s="244" t="s">
        <v>1309</v>
      </c>
      <c r="W483" s="244" t="s">
        <v>217</v>
      </c>
      <c r="X483" s="246">
        <v>63</v>
      </c>
      <c r="Y483" s="246"/>
      <c r="Z483" s="250" t="s">
        <v>6</v>
      </c>
      <c r="AA483" s="250" t="s">
        <v>6</v>
      </c>
      <c r="AB483" s="250" t="s">
        <v>6</v>
      </c>
      <c r="AC483" s="250" t="s">
        <v>6</v>
      </c>
      <c r="AD483" s="250" t="s">
        <v>6</v>
      </c>
      <c r="AE483" s="350">
        <v>1</v>
      </c>
      <c r="AF483" s="348" t="s">
        <v>20</v>
      </c>
      <c r="AG483" s="244" t="s">
        <v>111</v>
      </c>
      <c r="AI483" s="246" t="s">
        <v>6</v>
      </c>
      <c r="AJ483" s="247" t="s">
        <v>6</v>
      </c>
      <c r="AK483" s="244" t="s">
        <v>6</v>
      </c>
      <c r="AL483" s="244" t="s">
        <v>6</v>
      </c>
      <c r="AM483" s="266" t="s">
        <v>6</v>
      </c>
      <c r="AN483" s="262" t="s">
        <v>6</v>
      </c>
      <c r="AO483" s="262" t="s">
        <v>6</v>
      </c>
      <c r="AP483" s="244" t="s">
        <v>1955</v>
      </c>
      <c r="AQ483" s="244" t="s">
        <v>184</v>
      </c>
      <c r="AR483" s="250" t="s">
        <v>6</v>
      </c>
      <c r="AS483" s="250" t="s">
        <v>6</v>
      </c>
      <c r="AT483" s="250" t="s">
        <v>184</v>
      </c>
      <c r="AU483" s="250" t="s">
        <v>184</v>
      </c>
      <c r="AV483" s="250" t="s">
        <v>1305</v>
      </c>
      <c r="AW483" s="250" t="s">
        <v>1809</v>
      </c>
      <c r="AX483" s="250" t="s">
        <v>118</v>
      </c>
      <c r="AY483" s="250" t="s">
        <v>1810</v>
      </c>
      <c r="AZ483" s="250" t="s">
        <v>118</v>
      </c>
      <c r="BA483" s="250" t="s">
        <v>6</v>
      </c>
      <c r="BB483" s="250" t="s">
        <v>6</v>
      </c>
      <c r="BC483" s="250" t="s">
        <v>6</v>
      </c>
      <c r="BD483" s="250" t="s">
        <v>6</v>
      </c>
      <c r="BE483" s="250" t="s">
        <v>259</v>
      </c>
      <c r="BF483" s="250" t="s">
        <v>119</v>
      </c>
      <c r="BG483" s="250" t="s">
        <v>1810</v>
      </c>
      <c r="BH483" s="250" t="s">
        <v>118</v>
      </c>
      <c r="BI483" s="250" t="s">
        <v>6</v>
      </c>
      <c r="BJ483" s="250" t="s">
        <v>6</v>
      </c>
      <c r="BK483" s="250" t="s">
        <v>6</v>
      </c>
      <c r="BL483" s="250" t="s">
        <v>6</v>
      </c>
      <c r="BM483" s="250" t="s">
        <v>40</v>
      </c>
      <c r="BN483" s="250" t="s">
        <v>119</v>
      </c>
      <c r="BO483" s="250" t="s">
        <v>13</v>
      </c>
      <c r="BP483" s="250" t="s">
        <v>13</v>
      </c>
      <c r="BQ483" s="250" t="s">
        <v>226</v>
      </c>
      <c r="BR483" s="250" t="s">
        <v>118</v>
      </c>
      <c r="BS483" s="250" t="s">
        <v>40</v>
      </c>
      <c r="BT483" s="250" t="s">
        <v>119</v>
      </c>
      <c r="BU483" s="262" t="s">
        <v>6</v>
      </c>
      <c r="BV483" s="250" t="s">
        <v>6</v>
      </c>
      <c r="BW483" s="250" t="s">
        <v>6</v>
      </c>
      <c r="BX483" s="250" t="s">
        <v>6</v>
      </c>
      <c r="BY483" s="250" t="s">
        <v>6</v>
      </c>
      <c r="BZ483" s="250" t="s">
        <v>6</v>
      </c>
      <c r="CA483" s="244" t="s">
        <v>184</v>
      </c>
      <c r="CB483" s="244" t="s">
        <v>6</v>
      </c>
      <c r="CC483" s="244" t="s">
        <v>6</v>
      </c>
      <c r="CD483" s="244" t="s">
        <v>6</v>
      </c>
    </row>
    <row r="484" spans="1:82" s="244" customFormat="1" ht="58" customHeight="1" x14ac:dyDescent="0.35">
      <c r="A484" s="259" t="s">
        <v>1961</v>
      </c>
      <c r="B484" s="259" t="s">
        <v>2880</v>
      </c>
      <c r="C484" s="259" t="s">
        <v>1538</v>
      </c>
      <c r="D484" s="259" t="s">
        <v>1579</v>
      </c>
      <c r="E484" s="244" t="s">
        <v>304</v>
      </c>
      <c r="F484" s="244" t="s">
        <v>2674</v>
      </c>
      <c r="G484" s="244" t="s">
        <v>1806</v>
      </c>
      <c r="H484" s="244" t="s">
        <v>1578</v>
      </c>
      <c r="I484" s="244" t="str">
        <f>IF(H484="","",VLOOKUP(H484,'Cost Categories'!$A$1:$B$66,2,FALSE))</f>
        <v>Total</v>
      </c>
      <c r="J484" s="244" t="s">
        <v>3297</v>
      </c>
      <c r="K484" s="244" t="str">
        <f>IF(J484="","",VLOOKUP(J484,'Cost Categories'!$A$70:$B$85,2,FALSE))</f>
        <v>Mixed</v>
      </c>
      <c r="L484" s="244" t="s">
        <v>3297</v>
      </c>
      <c r="M484" s="244" t="str">
        <f>IF(L484="","",VLOOKUP(L484,'Cost Categories'!$A$112:$B$133,2,FALSE))</f>
        <v>Mixed</v>
      </c>
      <c r="N484" s="244" t="s">
        <v>22</v>
      </c>
      <c r="O484" s="245" t="s">
        <v>13</v>
      </c>
      <c r="P484" s="244" t="s">
        <v>3416</v>
      </c>
      <c r="Q484" s="253" t="s">
        <v>3372</v>
      </c>
      <c r="R484" s="253" t="s">
        <v>13</v>
      </c>
      <c r="S484" s="244" t="s">
        <v>111</v>
      </c>
      <c r="T484" s="244" t="s">
        <v>1542</v>
      </c>
      <c r="U484" s="244" t="s">
        <v>1087</v>
      </c>
      <c r="V484" s="244" t="s">
        <v>1309</v>
      </c>
      <c r="W484" s="244" t="s">
        <v>217</v>
      </c>
      <c r="X484" s="246">
        <v>64</v>
      </c>
      <c r="Y484" s="246"/>
      <c r="Z484" s="250" t="s">
        <v>6</v>
      </c>
      <c r="AA484" s="250" t="s">
        <v>6</v>
      </c>
      <c r="AB484" s="250" t="s">
        <v>6</v>
      </c>
      <c r="AC484" s="250" t="s">
        <v>6</v>
      </c>
      <c r="AD484" s="250" t="s">
        <v>6</v>
      </c>
      <c r="AE484" s="350">
        <v>1</v>
      </c>
      <c r="AF484" s="348" t="s">
        <v>20</v>
      </c>
      <c r="AG484" s="244" t="s">
        <v>111</v>
      </c>
      <c r="AI484" s="246" t="s">
        <v>6</v>
      </c>
      <c r="AJ484" s="247" t="s">
        <v>6</v>
      </c>
      <c r="AK484" s="244" t="s">
        <v>6</v>
      </c>
      <c r="AL484" s="244" t="s">
        <v>6</v>
      </c>
      <c r="AM484" s="266" t="s">
        <v>6</v>
      </c>
      <c r="AN484" s="262" t="s">
        <v>6</v>
      </c>
      <c r="AO484" s="262" t="s">
        <v>6</v>
      </c>
      <c r="AP484" s="244" t="s">
        <v>1955</v>
      </c>
      <c r="AQ484" s="244" t="s">
        <v>184</v>
      </c>
      <c r="AR484" s="250" t="s">
        <v>6</v>
      </c>
      <c r="AS484" s="250" t="s">
        <v>6</v>
      </c>
      <c r="AT484" s="250" t="s">
        <v>184</v>
      </c>
      <c r="AU484" s="250" t="s">
        <v>184</v>
      </c>
      <c r="AV484" s="250" t="s">
        <v>1305</v>
      </c>
      <c r="AW484" s="250" t="s">
        <v>1809</v>
      </c>
      <c r="AX484" s="250" t="s">
        <v>118</v>
      </c>
      <c r="AY484" s="250" t="s">
        <v>1810</v>
      </c>
      <c r="AZ484" s="250" t="s">
        <v>118</v>
      </c>
      <c r="BA484" s="250" t="s">
        <v>6</v>
      </c>
      <c r="BB484" s="250" t="s">
        <v>6</v>
      </c>
      <c r="BC484" s="250" t="s">
        <v>6</v>
      </c>
      <c r="BD484" s="250" t="s">
        <v>6</v>
      </c>
      <c r="BE484" s="250" t="s">
        <v>259</v>
      </c>
      <c r="BF484" s="250" t="s">
        <v>119</v>
      </c>
      <c r="BG484" s="250" t="s">
        <v>1810</v>
      </c>
      <c r="BH484" s="250" t="s">
        <v>118</v>
      </c>
      <c r="BI484" s="250" t="s">
        <v>6</v>
      </c>
      <c r="BJ484" s="250" t="s">
        <v>6</v>
      </c>
      <c r="BK484" s="250" t="s">
        <v>6</v>
      </c>
      <c r="BL484" s="250" t="s">
        <v>6</v>
      </c>
      <c r="BM484" s="250" t="s">
        <v>40</v>
      </c>
      <c r="BN484" s="250" t="s">
        <v>119</v>
      </c>
      <c r="BO484" s="250" t="s">
        <v>13</v>
      </c>
      <c r="BP484" s="250" t="s">
        <v>13</v>
      </c>
      <c r="BQ484" s="250" t="s">
        <v>226</v>
      </c>
      <c r="BR484" s="250" t="s">
        <v>118</v>
      </c>
      <c r="BS484" s="250" t="s">
        <v>40</v>
      </c>
      <c r="BT484" s="250" t="s">
        <v>119</v>
      </c>
      <c r="BU484" s="262" t="s">
        <v>6</v>
      </c>
      <c r="BV484" s="250" t="s">
        <v>6</v>
      </c>
      <c r="BW484" s="250" t="s">
        <v>6</v>
      </c>
      <c r="BX484" s="250" t="s">
        <v>6</v>
      </c>
      <c r="BY484" s="250" t="s">
        <v>6</v>
      </c>
      <c r="BZ484" s="250" t="s">
        <v>6</v>
      </c>
      <c r="CA484" s="244" t="s">
        <v>184</v>
      </c>
      <c r="CB484" s="244" t="s">
        <v>6</v>
      </c>
      <c r="CC484" s="244" t="s">
        <v>6</v>
      </c>
      <c r="CD484" s="244" t="s">
        <v>6</v>
      </c>
    </row>
    <row r="485" spans="1:82" s="244" customFormat="1" ht="58" customHeight="1" x14ac:dyDescent="0.35">
      <c r="A485" s="259" t="s">
        <v>1962</v>
      </c>
      <c r="B485" s="259" t="s">
        <v>2880</v>
      </c>
      <c r="C485" s="259" t="s">
        <v>1538</v>
      </c>
      <c r="D485" s="259" t="s">
        <v>1579</v>
      </c>
      <c r="E485" s="244" t="s">
        <v>304</v>
      </c>
      <c r="F485" s="244" t="s">
        <v>2674</v>
      </c>
      <c r="G485" s="244" t="s">
        <v>1806</v>
      </c>
      <c r="H485" s="244" t="s">
        <v>1578</v>
      </c>
      <c r="I485" s="244" t="str">
        <f>IF(H485="","",VLOOKUP(H485,'Cost Categories'!$A$1:$B$66,2,FALSE))</f>
        <v>Total</v>
      </c>
      <c r="J485" s="244" t="s">
        <v>3297</v>
      </c>
      <c r="K485" s="244" t="str">
        <f>IF(J485="","",VLOOKUP(J485,'Cost Categories'!$A$70:$B$85,2,FALSE))</f>
        <v>Mixed</v>
      </c>
      <c r="L485" s="244" t="s">
        <v>3297</v>
      </c>
      <c r="M485" s="244" t="str">
        <f>IF(L485="","",VLOOKUP(L485,'Cost Categories'!$A$112:$B$133,2,FALSE))</f>
        <v>Mixed</v>
      </c>
      <c r="N485" s="244" t="s">
        <v>22</v>
      </c>
      <c r="O485" s="245" t="s">
        <v>13</v>
      </c>
      <c r="P485" s="244" t="s">
        <v>3416</v>
      </c>
      <c r="Q485" s="253" t="s">
        <v>3372</v>
      </c>
      <c r="R485" s="253" t="s">
        <v>13</v>
      </c>
      <c r="S485" s="244" t="s">
        <v>111</v>
      </c>
      <c r="T485" s="244" t="s">
        <v>1542</v>
      </c>
      <c r="U485" s="244" t="s">
        <v>1087</v>
      </c>
      <c r="V485" s="244" t="s">
        <v>1309</v>
      </c>
      <c r="W485" s="244" t="s">
        <v>217</v>
      </c>
      <c r="X485" s="246">
        <v>71</v>
      </c>
      <c r="Y485" s="246"/>
      <c r="Z485" s="250" t="s">
        <v>6</v>
      </c>
      <c r="AA485" s="250" t="s">
        <v>6</v>
      </c>
      <c r="AB485" s="250" t="s">
        <v>6</v>
      </c>
      <c r="AC485" s="250" t="s">
        <v>6</v>
      </c>
      <c r="AD485" s="250" t="s">
        <v>6</v>
      </c>
      <c r="AE485" s="350">
        <v>1</v>
      </c>
      <c r="AF485" s="348" t="s">
        <v>20</v>
      </c>
      <c r="AG485" s="244" t="s">
        <v>111</v>
      </c>
      <c r="AI485" s="246" t="s">
        <v>6</v>
      </c>
      <c r="AJ485" s="247" t="s">
        <v>6</v>
      </c>
      <c r="AK485" s="244" t="s">
        <v>6</v>
      </c>
      <c r="AL485" s="244" t="s">
        <v>6</v>
      </c>
      <c r="AM485" s="266" t="s">
        <v>6</v>
      </c>
      <c r="AN485" s="262" t="s">
        <v>6</v>
      </c>
      <c r="AO485" s="262" t="s">
        <v>6</v>
      </c>
      <c r="AP485" s="244" t="s">
        <v>1955</v>
      </c>
      <c r="AQ485" s="244" t="s">
        <v>184</v>
      </c>
      <c r="AR485" s="250" t="s">
        <v>6</v>
      </c>
      <c r="AS485" s="250" t="s">
        <v>6</v>
      </c>
      <c r="AT485" s="250" t="s">
        <v>184</v>
      </c>
      <c r="AU485" s="250" t="s">
        <v>184</v>
      </c>
      <c r="AV485" s="250" t="s">
        <v>1305</v>
      </c>
      <c r="AW485" s="250" t="s">
        <v>1809</v>
      </c>
      <c r="AX485" s="250" t="s">
        <v>118</v>
      </c>
      <c r="AY485" s="250" t="s">
        <v>1810</v>
      </c>
      <c r="AZ485" s="250" t="s">
        <v>118</v>
      </c>
      <c r="BA485" s="250" t="s">
        <v>6</v>
      </c>
      <c r="BB485" s="250" t="s">
        <v>6</v>
      </c>
      <c r="BC485" s="250" t="s">
        <v>6</v>
      </c>
      <c r="BD485" s="250" t="s">
        <v>6</v>
      </c>
      <c r="BE485" s="250" t="s">
        <v>259</v>
      </c>
      <c r="BF485" s="250" t="s">
        <v>119</v>
      </c>
      <c r="BG485" s="250" t="s">
        <v>1810</v>
      </c>
      <c r="BH485" s="250" t="s">
        <v>118</v>
      </c>
      <c r="BI485" s="250" t="s">
        <v>6</v>
      </c>
      <c r="BJ485" s="250" t="s">
        <v>6</v>
      </c>
      <c r="BK485" s="250" t="s">
        <v>6</v>
      </c>
      <c r="BL485" s="250" t="s">
        <v>6</v>
      </c>
      <c r="BM485" s="250" t="s">
        <v>40</v>
      </c>
      <c r="BN485" s="250" t="s">
        <v>119</v>
      </c>
      <c r="BO485" s="250" t="s">
        <v>13</v>
      </c>
      <c r="BP485" s="250" t="s">
        <v>13</v>
      </c>
      <c r="BQ485" s="250" t="s">
        <v>226</v>
      </c>
      <c r="BR485" s="250" t="s">
        <v>118</v>
      </c>
      <c r="BS485" s="250" t="s">
        <v>40</v>
      </c>
      <c r="BT485" s="250" t="s">
        <v>119</v>
      </c>
      <c r="BU485" s="262" t="s">
        <v>6</v>
      </c>
      <c r="BV485" s="250" t="s">
        <v>6</v>
      </c>
      <c r="BW485" s="250" t="s">
        <v>6</v>
      </c>
      <c r="BX485" s="250" t="s">
        <v>6</v>
      </c>
      <c r="BY485" s="250" t="s">
        <v>6</v>
      </c>
      <c r="BZ485" s="250" t="s">
        <v>6</v>
      </c>
      <c r="CA485" s="244" t="s">
        <v>184</v>
      </c>
      <c r="CB485" s="244" t="s">
        <v>6</v>
      </c>
      <c r="CC485" s="244" t="s">
        <v>6</v>
      </c>
      <c r="CD485" s="244" t="s">
        <v>6</v>
      </c>
    </row>
    <row r="486" spans="1:82" s="244" customFormat="1" ht="58" customHeight="1" x14ac:dyDescent="0.35">
      <c r="A486" s="259" t="s">
        <v>1963</v>
      </c>
      <c r="B486" s="259" t="s">
        <v>2880</v>
      </c>
      <c r="C486" s="259" t="s">
        <v>1538</v>
      </c>
      <c r="D486" s="259" t="s">
        <v>1579</v>
      </c>
      <c r="E486" s="244" t="s">
        <v>304</v>
      </c>
      <c r="F486" s="244" t="s">
        <v>2674</v>
      </c>
      <c r="G486" s="244" t="s">
        <v>1806</v>
      </c>
      <c r="H486" s="244" t="s">
        <v>1578</v>
      </c>
      <c r="I486" s="244" t="str">
        <f>IF(H486="","",VLOOKUP(H486,'Cost Categories'!$A$1:$B$66,2,FALSE))</f>
        <v>Total</v>
      </c>
      <c r="J486" s="244" t="s">
        <v>3297</v>
      </c>
      <c r="K486" s="244" t="str">
        <f>IF(J486="","",VLOOKUP(J486,'Cost Categories'!$A$70:$B$85,2,FALSE))</f>
        <v>Mixed</v>
      </c>
      <c r="L486" s="244" t="s">
        <v>3297</v>
      </c>
      <c r="M486" s="244" t="str">
        <f>IF(L486="","",VLOOKUP(L486,'Cost Categories'!$A$112:$B$133,2,FALSE))</f>
        <v>Mixed</v>
      </c>
      <c r="N486" s="244" t="s">
        <v>22</v>
      </c>
      <c r="O486" s="245" t="s">
        <v>13</v>
      </c>
      <c r="P486" s="244" t="s">
        <v>3416</v>
      </c>
      <c r="Q486" s="253" t="s">
        <v>3372</v>
      </c>
      <c r="R486" s="253" t="s">
        <v>13</v>
      </c>
      <c r="S486" s="244" t="s">
        <v>111</v>
      </c>
      <c r="T486" s="244" t="s">
        <v>1542</v>
      </c>
      <c r="U486" s="244" t="s">
        <v>1087</v>
      </c>
      <c r="V486" s="244" t="s">
        <v>1309</v>
      </c>
      <c r="W486" s="244" t="s">
        <v>217</v>
      </c>
      <c r="X486" s="246">
        <v>74</v>
      </c>
      <c r="Y486" s="246"/>
      <c r="Z486" s="250" t="s">
        <v>6</v>
      </c>
      <c r="AA486" s="250" t="s">
        <v>6</v>
      </c>
      <c r="AB486" s="250" t="s">
        <v>6</v>
      </c>
      <c r="AC486" s="250" t="s">
        <v>6</v>
      </c>
      <c r="AD486" s="250" t="s">
        <v>6</v>
      </c>
      <c r="AE486" s="350">
        <v>1</v>
      </c>
      <c r="AF486" s="348" t="s">
        <v>20</v>
      </c>
      <c r="AG486" s="244" t="s">
        <v>111</v>
      </c>
      <c r="AI486" s="246" t="s">
        <v>6</v>
      </c>
      <c r="AJ486" s="247" t="s">
        <v>6</v>
      </c>
      <c r="AK486" s="244" t="s">
        <v>6</v>
      </c>
      <c r="AL486" s="244" t="s">
        <v>6</v>
      </c>
      <c r="AM486" s="266" t="s">
        <v>6</v>
      </c>
      <c r="AN486" s="262" t="s">
        <v>6</v>
      </c>
      <c r="AO486" s="262" t="s">
        <v>6</v>
      </c>
      <c r="AP486" s="244" t="s">
        <v>1955</v>
      </c>
      <c r="AQ486" s="244" t="s">
        <v>184</v>
      </c>
      <c r="AR486" s="250" t="s">
        <v>6</v>
      </c>
      <c r="AS486" s="250" t="s">
        <v>6</v>
      </c>
      <c r="AT486" s="250" t="s">
        <v>184</v>
      </c>
      <c r="AU486" s="250" t="s">
        <v>184</v>
      </c>
      <c r="AV486" s="250" t="s">
        <v>1305</v>
      </c>
      <c r="AW486" s="250" t="s">
        <v>1809</v>
      </c>
      <c r="AX486" s="250" t="s">
        <v>118</v>
      </c>
      <c r="AY486" s="250" t="s">
        <v>1810</v>
      </c>
      <c r="AZ486" s="250" t="s">
        <v>118</v>
      </c>
      <c r="BA486" s="250" t="s">
        <v>6</v>
      </c>
      <c r="BB486" s="250" t="s">
        <v>6</v>
      </c>
      <c r="BC486" s="250" t="s">
        <v>6</v>
      </c>
      <c r="BD486" s="250" t="s">
        <v>6</v>
      </c>
      <c r="BE486" s="250" t="s">
        <v>259</v>
      </c>
      <c r="BF486" s="250" t="s">
        <v>119</v>
      </c>
      <c r="BG486" s="250" t="s">
        <v>1810</v>
      </c>
      <c r="BH486" s="250" t="s">
        <v>118</v>
      </c>
      <c r="BI486" s="250" t="s">
        <v>6</v>
      </c>
      <c r="BJ486" s="250" t="s">
        <v>6</v>
      </c>
      <c r="BK486" s="250" t="s">
        <v>6</v>
      </c>
      <c r="BL486" s="250" t="s">
        <v>6</v>
      </c>
      <c r="BM486" s="250" t="s">
        <v>40</v>
      </c>
      <c r="BN486" s="250" t="s">
        <v>119</v>
      </c>
      <c r="BO486" s="250" t="s">
        <v>13</v>
      </c>
      <c r="BP486" s="250" t="s">
        <v>13</v>
      </c>
      <c r="BQ486" s="250" t="s">
        <v>226</v>
      </c>
      <c r="BR486" s="250" t="s">
        <v>118</v>
      </c>
      <c r="BS486" s="250" t="s">
        <v>40</v>
      </c>
      <c r="BT486" s="250" t="s">
        <v>119</v>
      </c>
      <c r="BU486" s="262" t="s">
        <v>6</v>
      </c>
      <c r="BV486" s="250" t="s">
        <v>6</v>
      </c>
      <c r="BW486" s="250" t="s">
        <v>6</v>
      </c>
      <c r="BX486" s="250" t="s">
        <v>6</v>
      </c>
      <c r="BY486" s="250" t="s">
        <v>6</v>
      </c>
      <c r="BZ486" s="250" t="s">
        <v>6</v>
      </c>
      <c r="CA486" s="244" t="s">
        <v>184</v>
      </c>
      <c r="CB486" s="244" t="s">
        <v>6</v>
      </c>
      <c r="CC486" s="244" t="s">
        <v>6</v>
      </c>
      <c r="CD486" s="244" t="s">
        <v>6</v>
      </c>
    </row>
    <row r="487" spans="1:82" s="244" customFormat="1" ht="58" customHeight="1" x14ac:dyDescent="0.35">
      <c r="A487" s="259" t="s">
        <v>1964</v>
      </c>
      <c r="B487" s="259" t="s">
        <v>2880</v>
      </c>
      <c r="C487" s="259" t="s">
        <v>1538</v>
      </c>
      <c r="D487" s="259" t="s">
        <v>1579</v>
      </c>
      <c r="E487" s="244" t="s">
        <v>304</v>
      </c>
      <c r="F487" s="244" t="s">
        <v>2674</v>
      </c>
      <c r="G487" s="244" t="s">
        <v>1806</v>
      </c>
      <c r="H487" s="244" t="s">
        <v>1578</v>
      </c>
      <c r="I487" s="244" t="str">
        <f>IF(H487="","",VLOOKUP(H487,'Cost Categories'!$A$1:$B$66,2,FALSE))</f>
        <v>Total</v>
      </c>
      <c r="J487" s="244" t="s">
        <v>3297</v>
      </c>
      <c r="K487" s="244" t="str">
        <f>IF(J487="","",VLOOKUP(J487,'Cost Categories'!$A$70:$B$85,2,FALSE))</f>
        <v>Mixed</v>
      </c>
      <c r="L487" s="244" t="s">
        <v>3297</v>
      </c>
      <c r="M487" s="244" t="str">
        <f>IF(L487="","",VLOOKUP(L487,'Cost Categories'!$A$112:$B$133,2,FALSE))</f>
        <v>Mixed</v>
      </c>
      <c r="N487" s="244" t="s">
        <v>22</v>
      </c>
      <c r="O487" s="245" t="s">
        <v>13</v>
      </c>
      <c r="P487" s="244" t="s">
        <v>3416</v>
      </c>
      <c r="Q487" s="253" t="s">
        <v>3372</v>
      </c>
      <c r="R487" s="253" t="s">
        <v>13</v>
      </c>
      <c r="S487" s="244" t="s">
        <v>111</v>
      </c>
      <c r="T487" s="244" t="s">
        <v>1542</v>
      </c>
      <c r="U487" s="244" t="s">
        <v>1087</v>
      </c>
      <c r="V487" s="244" t="s">
        <v>1309</v>
      </c>
      <c r="W487" s="244" t="s">
        <v>217</v>
      </c>
      <c r="X487" s="246">
        <v>75</v>
      </c>
      <c r="Y487" s="246"/>
      <c r="Z487" s="250" t="s">
        <v>6</v>
      </c>
      <c r="AA487" s="250" t="s">
        <v>6</v>
      </c>
      <c r="AB487" s="250" t="s">
        <v>6</v>
      </c>
      <c r="AC487" s="250" t="s">
        <v>6</v>
      </c>
      <c r="AD487" s="250" t="s">
        <v>6</v>
      </c>
      <c r="AE487" s="350">
        <v>1</v>
      </c>
      <c r="AF487" s="348" t="s">
        <v>20</v>
      </c>
      <c r="AG487" s="244" t="s">
        <v>111</v>
      </c>
      <c r="AI487" s="246" t="s">
        <v>6</v>
      </c>
      <c r="AJ487" s="247" t="s">
        <v>6</v>
      </c>
      <c r="AK487" s="244" t="s">
        <v>6</v>
      </c>
      <c r="AL487" s="244" t="s">
        <v>6</v>
      </c>
      <c r="AM487" s="266" t="s">
        <v>6</v>
      </c>
      <c r="AN487" s="262" t="s">
        <v>6</v>
      </c>
      <c r="AO487" s="262" t="s">
        <v>6</v>
      </c>
      <c r="AP487" s="244" t="s">
        <v>1955</v>
      </c>
      <c r="AQ487" s="244" t="s">
        <v>184</v>
      </c>
      <c r="AR487" s="250" t="s">
        <v>6</v>
      </c>
      <c r="AS487" s="250" t="s">
        <v>6</v>
      </c>
      <c r="AT487" s="250" t="s">
        <v>184</v>
      </c>
      <c r="AU487" s="250" t="s">
        <v>184</v>
      </c>
      <c r="AV487" s="250" t="s">
        <v>1305</v>
      </c>
      <c r="AW487" s="250" t="s">
        <v>1809</v>
      </c>
      <c r="AX487" s="250" t="s">
        <v>118</v>
      </c>
      <c r="AY487" s="250" t="s">
        <v>1810</v>
      </c>
      <c r="AZ487" s="250" t="s">
        <v>118</v>
      </c>
      <c r="BA487" s="250" t="s">
        <v>6</v>
      </c>
      <c r="BB487" s="250" t="s">
        <v>6</v>
      </c>
      <c r="BC487" s="250" t="s">
        <v>6</v>
      </c>
      <c r="BD487" s="250" t="s">
        <v>6</v>
      </c>
      <c r="BE487" s="250" t="s">
        <v>259</v>
      </c>
      <c r="BF487" s="250" t="s">
        <v>119</v>
      </c>
      <c r="BG487" s="250" t="s">
        <v>1810</v>
      </c>
      <c r="BH487" s="250" t="s">
        <v>118</v>
      </c>
      <c r="BI487" s="250" t="s">
        <v>6</v>
      </c>
      <c r="BJ487" s="250" t="s">
        <v>6</v>
      </c>
      <c r="BK487" s="250" t="s">
        <v>6</v>
      </c>
      <c r="BL487" s="250" t="s">
        <v>6</v>
      </c>
      <c r="BM487" s="250" t="s">
        <v>40</v>
      </c>
      <c r="BN487" s="250" t="s">
        <v>119</v>
      </c>
      <c r="BO487" s="250" t="s">
        <v>13</v>
      </c>
      <c r="BP487" s="250" t="s">
        <v>13</v>
      </c>
      <c r="BQ487" s="250" t="s">
        <v>226</v>
      </c>
      <c r="BR487" s="250" t="s">
        <v>118</v>
      </c>
      <c r="BS487" s="250" t="s">
        <v>40</v>
      </c>
      <c r="BT487" s="250" t="s">
        <v>119</v>
      </c>
      <c r="BU487" s="262" t="s">
        <v>6</v>
      </c>
      <c r="BV487" s="250" t="s">
        <v>6</v>
      </c>
      <c r="BW487" s="250" t="s">
        <v>6</v>
      </c>
      <c r="BX487" s="250" t="s">
        <v>6</v>
      </c>
      <c r="BY487" s="250" t="s">
        <v>6</v>
      </c>
      <c r="BZ487" s="250" t="s">
        <v>6</v>
      </c>
      <c r="CA487" s="244" t="s">
        <v>184</v>
      </c>
      <c r="CB487" s="244" t="s">
        <v>6</v>
      </c>
      <c r="CC487" s="244" t="s">
        <v>6</v>
      </c>
      <c r="CD487" s="244" t="s">
        <v>6</v>
      </c>
    </row>
    <row r="488" spans="1:82" s="244" customFormat="1" ht="58" customHeight="1" x14ac:dyDescent="0.35">
      <c r="A488" s="259" t="s">
        <v>1965</v>
      </c>
      <c r="B488" s="259" t="s">
        <v>2880</v>
      </c>
      <c r="C488" s="259" t="s">
        <v>1538</v>
      </c>
      <c r="D488" s="259" t="s">
        <v>1579</v>
      </c>
      <c r="E488" s="244" t="s">
        <v>304</v>
      </c>
      <c r="F488" s="244" t="s">
        <v>2674</v>
      </c>
      <c r="G488" s="244" t="s">
        <v>1806</v>
      </c>
      <c r="H488" s="244" t="s">
        <v>1578</v>
      </c>
      <c r="I488" s="244" t="str">
        <f>IF(H488="","",VLOOKUP(H488,'Cost Categories'!$A$1:$B$66,2,FALSE))</f>
        <v>Total</v>
      </c>
      <c r="J488" s="244" t="s">
        <v>3297</v>
      </c>
      <c r="K488" s="244" t="str">
        <f>IF(J488="","",VLOOKUP(J488,'Cost Categories'!$A$70:$B$85,2,FALSE))</f>
        <v>Mixed</v>
      </c>
      <c r="L488" s="244" t="s">
        <v>3297</v>
      </c>
      <c r="M488" s="244" t="str">
        <f>IF(L488="","",VLOOKUP(L488,'Cost Categories'!$A$112:$B$133,2,FALSE))</f>
        <v>Mixed</v>
      </c>
      <c r="N488" s="244" t="s">
        <v>22</v>
      </c>
      <c r="O488" s="245" t="s">
        <v>13</v>
      </c>
      <c r="P488" s="244" t="s">
        <v>3416</v>
      </c>
      <c r="Q488" s="253" t="s">
        <v>3372</v>
      </c>
      <c r="R488" s="253" t="s">
        <v>13</v>
      </c>
      <c r="S488" s="244" t="s">
        <v>111</v>
      </c>
      <c r="T488" s="244" t="s">
        <v>1542</v>
      </c>
      <c r="U488" s="244" t="s">
        <v>1087</v>
      </c>
      <c r="V488" s="244" t="s">
        <v>1309</v>
      </c>
      <c r="W488" s="244" t="s">
        <v>217</v>
      </c>
      <c r="X488" s="246">
        <v>81</v>
      </c>
      <c r="Y488" s="246"/>
      <c r="Z488" s="250" t="s">
        <v>6</v>
      </c>
      <c r="AA488" s="250" t="s">
        <v>6</v>
      </c>
      <c r="AB488" s="250" t="s">
        <v>6</v>
      </c>
      <c r="AC488" s="250" t="s">
        <v>6</v>
      </c>
      <c r="AD488" s="250" t="s">
        <v>6</v>
      </c>
      <c r="AE488" s="350">
        <v>1</v>
      </c>
      <c r="AF488" s="348" t="s">
        <v>20</v>
      </c>
      <c r="AG488" s="244" t="s">
        <v>111</v>
      </c>
      <c r="AI488" s="246" t="s">
        <v>6</v>
      </c>
      <c r="AJ488" s="247" t="s">
        <v>6</v>
      </c>
      <c r="AK488" s="244" t="s">
        <v>6</v>
      </c>
      <c r="AL488" s="244" t="s">
        <v>6</v>
      </c>
      <c r="AM488" s="266" t="s">
        <v>6</v>
      </c>
      <c r="AN488" s="262" t="s">
        <v>6</v>
      </c>
      <c r="AO488" s="262" t="s">
        <v>6</v>
      </c>
      <c r="AP488" s="244" t="s">
        <v>1955</v>
      </c>
      <c r="AQ488" s="244" t="s">
        <v>184</v>
      </c>
      <c r="AR488" s="250" t="s">
        <v>6</v>
      </c>
      <c r="AS488" s="250" t="s">
        <v>6</v>
      </c>
      <c r="AT488" s="250" t="s">
        <v>184</v>
      </c>
      <c r="AU488" s="250" t="s">
        <v>184</v>
      </c>
      <c r="AV488" s="250" t="s">
        <v>1305</v>
      </c>
      <c r="AW488" s="250" t="s">
        <v>1809</v>
      </c>
      <c r="AX488" s="250" t="s">
        <v>118</v>
      </c>
      <c r="AY488" s="250" t="s">
        <v>1810</v>
      </c>
      <c r="AZ488" s="250" t="s">
        <v>118</v>
      </c>
      <c r="BA488" s="250" t="s">
        <v>6</v>
      </c>
      <c r="BB488" s="250" t="s">
        <v>6</v>
      </c>
      <c r="BC488" s="250" t="s">
        <v>6</v>
      </c>
      <c r="BD488" s="250" t="s">
        <v>6</v>
      </c>
      <c r="BE488" s="250" t="s">
        <v>259</v>
      </c>
      <c r="BF488" s="250" t="s">
        <v>119</v>
      </c>
      <c r="BG488" s="250" t="s">
        <v>1810</v>
      </c>
      <c r="BH488" s="250" t="s">
        <v>118</v>
      </c>
      <c r="BI488" s="250" t="s">
        <v>6</v>
      </c>
      <c r="BJ488" s="250" t="s">
        <v>6</v>
      </c>
      <c r="BK488" s="250" t="s">
        <v>6</v>
      </c>
      <c r="BL488" s="250" t="s">
        <v>6</v>
      </c>
      <c r="BM488" s="250" t="s">
        <v>40</v>
      </c>
      <c r="BN488" s="250" t="s">
        <v>119</v>
      </c>
      <c r="BO488" s="250" t="s">
        <v>13</v>
      </c>
      <c r="BP488" s="250" t="s">
        <v>13</v>
      </c>
      <c r="BQ488" s="250" t="s">
        <v>226</v>
      </c>
      <c r="BR488" s="250" t="s">
        <v>118</v>
      </c>
      <c r="BS488" s="250" t="s">
        <v>40</v>
      </c>
      <c r="BT488" s="250" t="s">
        <v>119</v>
      </c>
      <c r="BU488" s="262" t="s">
        <v>6</v>
      </c>
      <c r="BV488" s="250" t="s">
        <v>6</v>
      </c>
      <c r="BW488" s="250" t="s">
        <v>6</v>
      </c>
      <c r="BX488" s="250" t="s">
        <v>6</v>
      </c>
      <c r="BY488" s="250" t="s">
        <v>6</v>
      </c>
      <c r="BZ488" s="250" t="s">
        <v>6</v>
      </c>
      <c r="CA488" s="244" t="s">
        <v>184</v>
      </c>
      <c r="CB488" s="244" t="s">
        <v>6</v>
      </c>
      <c r="CC488" s="244" t="s">
        <v>6</v>
      </c>
      <c r="CD488" s="244" t="s">
        <v>6</v>
      </c>
    </row>
    <row r="489" spans="1:82" s="244" customFormat="1" ht="58" customHeight="1" x14ac:dyDescent="0.35">
      <c r="A489" s="259" t="s">
        <v>1966</v>
      </c>
      <c r="B489" s="259" t="s">
        <v>2880</v>
      </c>
      <c r="C489" s="259" t="s">
        <v>1538</v>
      </c>
      <c r="D489" s="259" t="s">
        <v>1579</v>
      </c>
      <c r="E489" s="244" t="s">
        <v>304</v>
      </c>
      <c r="F489" s="244" t="s">
        <v>2674</v>
      </c>
      <c r="G489" s="244" t="s">
        <v>1806</v>
      </c>
      <c r="H489" s="244" t="s">
        <v>1578</v>
      </c>
      <c r="I489" s="244" t="str">
        <f>IF(H489="","",VLOOKUP(H489,'Cost Categories'!$A$1:$B$66,2,FALSE))</f>
        <v>Total</v>
      </c>
      <c r="J489" s="244" t="s">
        <v>3297</v>
      </c>
      <c r="K489" s="244" t="str">
        <f>IF(J489="","",VLOOKUP(J489,'Cost Categories'!$A$70:$B$85,2,FALSE))</f>
        <v>Mixed</v>
      </c>
      <c r="L489" s="244" t="s">
        <v>3297</v>
      </c>
      <c r="M489" s="244" t="str">
        <f>IF(L489="","",VLOOKUP(L489,'Cost Categories'!$A$112:$B$133,2,FALSE))</f>
        <v>Mixed</v>
      </c>
      <c r="N489" s="244" t="s">
        <v>22</v>
      </c>
      <c r="O489" s="245" t="s">
        <v>13</v>
      </c>
      <c r="P489" s="244" t="s">
        <v>3416</v>
      </c>
      <c r="Q489" s="253" t="s">
        <v>3372</v>
      </c>
      <c r="R489" s="253" t="s">
        <v>13</v>
      </c>
      <c r="S489" s="244" t="s">
        <v>111</v>
      </c>
      <c r="T489" s="244" t="s">
        <v>1542</v>
      </c>
      <c r="U489" s="244" t="s">
        <v>1087</v>
      </c>
      <c r="V489" s="244" t="s">
        <v>1309</v>
      </c>
      <c r="W489" s="244" t="s">
        <v>217</v>
      </c>
      <c r="X489" s="246">
        <v>85</v>
      </c>
      <c r="Y489" s="246"/>
      <c r="Z489" s="250" t="s">
        <v>6</v>
      </c>
      <c r="AA489" s="250" t="s">
        <v>6</v>
      </c>
      <c r="AB489" s="250" t="s">
        <v>6</v>
      </c>
      <c r="AC489" s="250" t="s">
        <v>6</v>
      </c>
      <c r="AD489" s="250" t="s">
        <v>6</v>
      </c>
      <c r="AE489" s="350">
        <v>1</v>
      </c>
      <c r="AF489" s="348" t="s">
        <v>20</v>
      </c>
      <c r="AG489" s="244" t="s">
        <v>111</v>
      </c>
      <c r="AI489" s="246" t="s">
        <v>6</v>
      </c>
      <c r="AJ489" s="247" t="s">
        <v>6</v>
      </c>
      <c r="AK489" s="244" t="s">
        <v>6</v>
      </c>
      <c r="AL489" s="244" t="s">
        <v>6</v>
      </c>
      <c r="AM489" s="266" t="s">
        <v>6</v>
      </c>
      <c r="AN489" s="262" t="s">
        <v>6</v>
      </c>
      <c r="AO489" s="262" t="s">
        <v>6</v>
      </c>
      <c r="AP489" s="244" t="s">
        <v>1955</v>
      </c>
      <c r="AQ489" s="244" t="s">
        <v>184</v>
      </c>
      <c r="AR489" s="250" t="s">
        <v>6</v>
      </c>
      <c r="AS489" s="250" t="s">
        <v>6</v>
      </c>
      <c r="AT489" s="250" t="s">
        <v>184</v>
      </c>
      <c r="AU489" s="250" t="s">
        <v>184</v>
      </c>
      <c r="AV489" s="250" t="s">
        <v>1305</v>
      </c>
      <c r="AW489" s="250" t="s">
        <v>1809</v>
      </c>
      <c r="AX489" s="250" t="s">
        <v>118</v>
      </c>
      <c r="AY489" s="250" t="s">
        <v>1810</v>
      </c>
      <c r="AZ489" s="250" t="s">
        <v>118</v>
      </c>
      <c r="BA489" s="250" t="s">
        <v>6</v>
      </c>
      <c r="BB489" s="250" t="s">
        <v>6</v>
      </c>
      <c r="BC489" s="250" t="s">
        <v>6</v>
      </c>
      <c r="BD489" s="250" t="s">
        <v>6</v>
      </c>
      <c r="BE489" s="250" t="s">
        <v>259</v>
      </c>
      <c r="BF489" s="250" t="s">
        <v>119</v>
      </c>
      <c r="BG489" s="250" t="s">
        <v>1810</v>
      </c>
      <c r="BH489" s="250" t="s">
        <v>118</v>
      </c>
      <c r="BI489" s="250" t="s">
        <v>6</v>
      </c>
      <c r="BJ489" s="250" t="s">
        <v>6</v>
      </c>
      <c r="BK489" s="250" t="s">
        <v>6</v>
      </c>
      <c r="BL489" s="250" t="s">
        <v>6</v>
      </c>
      <c r="BM489" s="250" t="s">
        <v>40</v>
      </c>
      <c r="BN489" s="250" t="s">
        <v>119</v>
      </c>
      <c r="BO489" s="250" t="s">
        <v>13</v>
      </c>
      <c r="BP489" s="250" t="s">
        <v>13</v>
      </c>
      <c r="BQ489" s="250" t="s">
        <v>226</v>
      </c>
      <c r="BR489" s="250" t="s">
        <v>118</v>
      </c>
      <c r="BS489" s="250" t="s">
        <v>40</v>
      </c>
      <c r="BT489" s="250" t="s">
        <v>119</v>
      </c>
      <c r="BU489" s="262" t="s">
        <v>6</v>
      </c>
      <c r="BV489" s="250" t="s">
        <v>6</v>
      </c>
      <c r="BW489" s="250" t="s">
        <v>6</v>
      </c>
      <c r="BX489" s="250" t="s">
        <v>6</v>
      </c>
      <c r="BY489" s="250" t="s">
        <v>6</v>
      </c>
      <c r="BZ489" s="250" t="s">
        <v>6</v>
      </c>
      <c r="CA489" s="244" t="s">
        <v>184</v>
      </c>
      <c r="CB489" s="244" t="s">
        <v>6</v>
      </c>
      <c r="CC489" s="244" t="s">
        <v>6</v>
      </c>
      <c r="CD489" s="244" t="s">
        <v>6</v>
      </c>
    </row>
    <row r="490" spans="1:82" s="244" customFormat="1" ht="58" customHeight="1" x14ac:dyDescent="0.35">
      <c r="A490" s="259" t="s">
        <v>1967</v>
      </c>
      <c r="B490" s="259" t="s">
        <v>2880</v>
      </c>
      <c r="C490" s="259" t="s">
        <v>1538</v>
      </c>
      <c r="D490" s="259" t="s">
        <v>1579</v>
      </c>
      <c r="E490" s="244" t="s">
        <v>304</v>
      </c>
      <c r="F490" s="244" t="s">
        <v>2674</v>
      </c>
      <c r="G490" s="244" t="s">
        <v>1806</v>
      </c>
      <c r="H490" s="244" t="s">
        <v>1578</v>
      </c>
      <c r="I490" s="244" t="str">
        <f>IF(H490="","",VLOOKUP(H490,'Cost Categories'!$A$1:$B$66,2,FALSE))</f>
        <v>Total</v>
      </c>
      <c r="J490" s="244" t="s">
        <v>3297</v>
      </c>
      <c r="K490" s="244" t="str">
        <f>IF(J490="","",VLOOKUP(J490,'Cost Categories'!$A$70:$B$85,2,FALSE))</f>
        <v>Mixed</v>
      </c>
      <c r="L490" s="244" t="s">
        <v>3297</v>
      </c>
      <c r="M490" s="244" t="str">
        <f>IF(L490="","",VLOOKUP(L490,'Cost Categories'!$A$112:$B$133,2,FALSE))</f>
        <v>Mixed</v>
      </c>
      <c r="N490" s="244" t="s">
        <v>22</v>
      </c>
      <c r="O490" s="245" t="s">
        <v>13</v>
      </c>
      <c r="P490" s="244" t="s">
        <v>3416</v>
      </c>
      <c r="Q490" s="253" t="s">
        <v>3372</v>
      </c>
      <c r="R490" s="253" t="s">
        <v>13</v>
      </c>
      <c r="S490" s="244" t="s">
        <v>111</v>
      </c>
      <c r="T490" s="244" t="s">
        <v>1542</v>
      </c>
      <c r="U490" s="244" t="s">
        <v>1087</v>
      </c>
      <c r="V490" s="244" t="s">
        <v>1309</v>
      </c>
      <c r="W490" s="244" t="s">
        <v>217</v>
      </c>
      <c r="X490" s="246">
        <v>89</v>
      </c>
      <c r="Y490" s="246"/>
      <c r="Z490" s="250" t="s">
        <v>6</v>
      </c>
      <c r="AA490" s="250" t="s">
        <v>6</v>
      </c>
      <c r="AB490" s="250" t="s">
        <v>6</v>
      </c>
      <c r="AC490" s="250" t="s">
        <v>6</v>
      </c>
      <c r="AD490" s="250" t="s">
        <v>6</v>
      </c>
      <c r="AE490" s="350">
        <v>1</v>
      </c>
      <c r="AF490" s="348" t="s">
        <v>20</v>
      </c>
      <c r="AG490" s="244" t="s">
        <v>111</v>
      </c>
      <c r="AI490" s="246" t="s">
        <v>6</v>
      </c>
      <c r="AJ490" s="247" t="s">
        <v>6</v>
      </c>
      <c r="AK490" s="244" t="s">
        <v>6</v>
      </c>
      <c r="AL490" s="244" t="s">
        <v>6</v>
      </c>
      <c r="AM490" s="266" t="s">
        <v>6</v>
      </c>
      <c r="AN490" s="262" t="s">
        <v>6</v>
      </c>
      <c r="AO490" s="262" t="s">
        <v>6</v>
      </c>
      <c r="AP490" s="244" t="s">
        <v>1955</v>
      </c>
      <c r="AQ490" s="244" t="s">
        <v>184</v>
      </c>
      <c r="AR490" s="250" t="s">
        <v>6</v>
      </c>
      <c r="AS490" s="250" t="s">
        <v>6</v>
      </c>
      <c r="AT490" s="250" t="s">
        <v>184</v>
      </c>
      <c r="AU490" s="250" t="s">
        <v>184</v>
      </c>
      <c r="AV490" s="250" t="s">
        <v>1305</v>
      </c>
      <c r="AW490" s="250" t="s">
        <v>1809</v>
      </c>
      <c r="AX490" s="250" t="s">
        <v>118</v>
      </c>
      <c r="AY490" s="250" t="s">
        <v>1810</v>
      </c>
      <c r="AZ490" s="250" t="s">
        <v>118</v>
      </c>
      <c r="BA490" s="250" t="s">
        <v>6</v>
      </c>
      <c r="BB490" s="250" t="s">
        <v>6</v>
      </c>
      <c r="BC490" s="250" t="s">
        <v>6</v>
      </c>
      <c r="BD490" s="250" t="s">
        <v>6</v>
      </c>
      <c r="BE490" s="250" t="s">
        <v>259</v>
      </c>
      <c r="BF490" s="250" t="s">
        <v>119</v>
      </c>
      <c r="BG490" s="250" t="s">
        <v>1810</v>
      </c>
      <c r="BH490" s="250" t="s">
        <v>118</v>
      </c>
      <c r="BI490" s="250" t="s">
        <v>6</v>
      </c>
      <c r="BJ490" s="250" t="s">
        <v>6</v>
      </c>
      <c r="BK490" s="250" t="s">
        <v>6</v>
      </c>
      <c r="BL490" s="250" t="s">
        <v>6</v>
      </c>
      <c r="BM490" s="250" t="s">
        <v>40</v>
      </c>
      <c r="BN490" s="250" t="s">
        <v>119</v>
      </c>
      <c r="BO490" s="250" t="s">
        <v>13</v>
      </c>
      <c r="BP490" s="250" t="s">
        <v>13</v>
      </c>
      <c r="BQ490" s="250" t="s">
        <v>226</v>
      </c>
      <c r="BR490" s="250" t="s">
        <v>118</v>
      </c>
      <c r="BS490" s="250" t="s">
        <v>40</v>
      </c>
      <c r="BT490" s="250" t="s">
        <v>119</v>
      </c>
      <c r="BU490" s="262" t="s">
        <v>6</v>
      </c>
      <c r="BV490" s="250" t="s">
        <v>6</v>
      </c>
      <c r="BW490" s="250" t="s">
        <v>6</v>
      </c>
      <c r="BX490" s="250" t="s">
        <v>6</v>
      </c>
      <c r="BY490" s="250" t="s">
        <v>6</v>
      </c>
      <c r="BZ490" s="250" t="s">
        <v>6</v>
      </c>
      <c r="CA490" s="244" t="s">
        <v>184</v>
      </c>
      <c r="CB490" s="244" t="s">
        <v>6</v>
      </c>
      <c r="CC490" s="244" t="s">
        <v>6</v>
      </c>
      <c r="CD490" s="244" t="s">
        <v>6</v>
      </c>
    </row>
    <row r="491" spans="1:82" s="244" customFormat="1" ht="58" customHeight="1" x14ac:dyDescent="0.35">
      <c r="A491" s="259" t="s">
        <v>1968</v>
      </c>
      <c r="B491" s="259" t="s">
        <v>2880</v>
      </c>
      <c r="C491" s="259" t="s">
        <v>1538</v>
      </c>
      <c r="D491" s="259" t="s">
        <v>1579</v>
      </c>
      <c r="E491" s="244" t="s">
        <v>304</v>
      </c>
      <c r="F491" s="244" t="s">
        <v>2674</v>
      </c>
      <c r="G491" s="244" t="s">
        <v>1806</v>
      </c>
      <c r="H491" s="244" t="s">
        <v>1578</v>
      </c>
      <c r="I491" s="244" t="str">
        <f>IF(H491="","",VLOOKUP(H491,'Cost Categories'!$A$1:$B$66,2,FALSE))</f>
        <v>Total</v>
      </c>
      <c r="J491" s="244" t="s">
        <v>3297</v>
      </c>
      <c r="K491" s="244" t="str">
        <f>IF(J491="","",VLOOKUP(J491,'Cost Categories'!$A$70:$B$85,2,FALSE))</f>
        <v>Mixed</v>
      </c>
      <c r="L491" s="244" t="s">
        <v>3297</v>
      </c>
      <c r="M491" s="244" t="str">
        <f>IF(L491="","",VLOOKUP(L491,'Cost Categories'!$A$112:$B$133,2,FALSE))</f>
        <v>Mixed</v>
      </c>
      <c r="N491" s="244" t="s">
        <v>22</v>
      </c>
      <c r="O491" s="245" t="s">
        <v>13</v>
      </c>
      <c r="P491" s="244" t="s">
        <v>3416</v>
      </c>
      <c r="Q491" s="253" t="s">
        <v>3372</v>
      </c>
      <c r="R491" s="253" t="s">
        <v>13</v>
      </c>
      <c r="S491" s="244" t="s">
        <v>111</v>
      </c>
      <c r="T491" s="244" t="s">
        <v>1542</v>
      </c>
      <c r="U491" s="244" t="s">
        <v>1087</v>
      </c>
      <c r="V491" s="244" t="s">
        <v>1309</v>
      </c>
      <c r="W491" s="244" t="s">
        <v>217</v>
      </c>
      <c r="X491" s="246">
        <v>90</v>
      </c>
      <c r="Y491" s="246"/>
      <c r="Z491" s="250" t="s">
        <v>6</v>
      </c>
      <c r="AA491" s="250" t="s">
        <v>6</v>
      </c>
      <c r="AB491" s="250" t="s">
        <v>6</v>
      </c>
      <c r="AC491" s="250" t="s">
        <v>6</v>
      </c>
      <c r="AD491" s="250" t="s">
        <v>6</v>
      </c>
      <c r="AE491" s="350">
        <v>1</v>
      </c>
      <c r="AF491" s="348" t="s">
        <v>20</v>
      </c>
      <c r="AG491" s="244" t="s">
        <v>111</v>
      </c>
      <c r="AI491" s="246" t="s">
        <v>6</v>
      </c>
      <c r="AJ491" s="247" t="s">
        <v>6</v>
      </c>
      <c r="AK491" s="244" t="s">
        <v>6</v>
      </c>
      <c r="AL491" s="244" t="s">
        <v>6</v>
      </c>
      <c r="AM491" s="266" t="s">
        <v>6</v>
      </c>
      <c r="AN491" s="262" t="s">
        <v>6</v>
      </c>
      <c r="AO491" s="262" t="s">
        <v>6</v>
      </c>
      <c r="AP491" s="244" t="s">
        <v>1955</v>
      </c>
      <c r="AQ491" s="244" t="s">
        <v>184</v>
      </c>
      <c r="AR491" s="250" t="s">
        <v>6</v>
      </c>
      <c r="AS491" s="250" t="s">
        <v>6</v>
      </c>
      <c r="AT491" s="250" t="s">
        <v>184</v>
      </c>
      <c r="AU491" s="250" t="s">
        <v>184</v>
      </c>
      <c r="AV491" s="250" t="s">
        <v>1305</v>
      </c>
      <c r="AW491" s="250" t="s">
        <v>1809</v>
      </c>
      <c r="AX491" s="250" t="s">
        <v>118</v>
      </c>
      <c r="AY491" s="250" t="s">
        <v>1810</v>
      </c>
      <c r="AZ491" s="250" t="s">
        <v>118</v>
      </c>
      <c r="BA491" s="250" t="s">
        <v>6</v>
      </c>
      <c r="BB491" s="250" t="s">
        <v>6</v>
      </c>
      <c r="BC491" s="250" t="s">
        <v>6</v>
      </c>
      <c r="BD491" s="250" t="s">
        <v>6</v>
      </c>
      <c r="BE491" s="250" t="s">
        <v>259</v>
      </c>
      <c r="BF491" s="250" t="s">
        <v>119</v>
      </c>
      <c r="BG491" s="250" t="s">
        <v>1810</v>
      </c>
      <c r="BH491" s="250" t="s">
        <v>118</v>
      </c>
      <c r="BI491" s="250" t="s">
        <v>6</v>
      </c>
      <c r="BJ491" s="250" t="s">
        <v>6</v>
      </c>
      <c r="BK491" s="250" t="s">
        <v>6</v>
      </c>
      <c r="BL491" s="250" t="s">
        <v>6</v>
      </c>
      <c r="BM491" s="250" t="s">
        <v>40</v>
      </c>
      <c r="BN491" s="250" t="s">
        <v>119</v>
      </c>
      <c r="BO491" s="250" t="s">
        <v>13</v>
      </c>
      <c r="BP491" s="250" t="s">
        <v>13</v>
      </c>
      <c r="BQ491" s="250" t="s">
        <v>226</v>
      </c>
      <c r="BR491" s="250" t="s">
        <v>118</v>
      </c>
      <c r="BS491" s="250" t="s">
        <v>40</v>
      </c>
      <c r="BT491" s="250" t="s">
        <v>119</v>
      </c>
      <c r="BU491" s="262" t="s">
        <v>6</v>
      </c>
      <c r="BV491" s="250" t="s">
        <v>6</v>
      </c>
      <c r="BW491" s="250" t="s">
        <v>6</v>
      </c>
      <c r="BX491" s="250" t="s">
        <v>6</v>
      </c>
      <c r="BY491" s="250" t="s">
        <v>6</v>
      </c>
      <c r="BZ491" s="250" t="s">
        <v>6</v>
      </c>
      <c r="CA491" s="244" t="s">
        <v>184</v>
      </c>
      <c r="CB491" s="244" t="s">
        <v>6</v>
      </c>
      <c r="CC491" s="244" t="s">
        <v>6</v>
      </c>
      <c r="CD491" s="244" t="s">
        <v>6</v>
      </c>
    </row>
    <row r="492" spans="1:82" s="244" customFormat="1" ht="58" customHeight="1" x14ac:dyDescent="0.35">
      <c r="A492" s="259" t="s">
        <v>1969</v>
      </c>
      <c r="B492" s="259" t="s">
        <v>2880</v>
      </c>
      <c r="C492" s="259" t="s">
        <v>1538</v>
      </c>
      <c r="D492" s="259" t="s">
        <v>1579</v>
      </c>
      <c r="E492" s="244" t="s">
        <v>304</v>
      </c>
      <c r="F492" s="244" t="s">
        <v>2674</v>
      </c>
      <c r="G492" s="244" t="s">
        <v>1806</v>
      </c>
      <c r="H492" s="244" t="s">
        <v>1578</v>
      </c>
      <c r="I492" s="244" t="str">
        <f>IF(H492="","",VLOOKUP(H492,'Cost Categories'!$A$1:$B$66,2,FALSE))</f>
        <v>Total</v>
      </c>
      <c r="J492" s="244" t="s">
        <v>3297</v>
      </c>
      <c r="K492" s="244" t="str">
        <f>IF(J492="","",VLOOKUP(J492,'Cost Categories'!$A$70:$B$85,2,FALSE))</f>
        <v>Mixed</v>
      </c>
      <c r="L492" s="244" t="s">
        <v>3297</v>
      </c>
      <c r="M492" s="244" t="str">
        <f>IF(L492="","",VLOOKUP(L492,'Cost Categories'!$A$112:$B$133,2,FALSE))</f>
        <v>Mixed</v>
      </c>
      <c r="N492" s="244" t="s">
        <v>22</v>
      </c>
      <c r="O492" s="245" t="s">
        <v>13</v>
      </c>
      <c r="P492" s="244" t="s">
        <v>3416</v>
      </c>
      <c r="Q492" s="253" t="s">
        <v>3372</v>
      </c>
      <c r="R492" s="253" t="s">
        <v>13</v>
      </c>
      <c r="S492" s="244" t="s">
        <v>111</v>
      </c>
      <c r="T492" s="244" t="s">
        <v>1542</v>
      </c>
      <c r="U492" s="244" t="s">
        <v>1087</v>
      </c>
      <c r="V492" s="244" t="s">
        <v>1309</v>
      </c>
      <c r="W492" s="244" t="s">
        <v>217</v>
      </c>
      <c r="X492" s="246">
        <v>91</v>
      </c>
      <c r="Y492" s="246"/>
      <c r="Z492" s="250" t="s">
        <v>6</v>
      </c>
      <c r="AA492" s="250" t="s">
        <v>6</v>
      </c>
      <c r="AB492" s="250" t="s">
        <v>6</v>
      </c>
      <c r="AC492" s="250" t="s">
        <v>6</v>
      </c>
      <c r="AD492" s="250" t="s">
        <v>6</v>
      </c>
      <c r="AE492" s="350">
        <v>1</v>
      </c>
      <c r="AF492" s="348" t="s">
        <v>20</v>
      </c>
      <c r="AG492" s="244" t="s">
        <v>111</v>
      </c>
      <c r="AI492" s="246" t="s">
        <v>6</v>
      </c>
      <c r="AJ492" s="247" t="s">
        <v>6</v>
      </c>
      <c r="AK492" s="244" t="s">
        <v>6</v>
      </c>
      <c r="AL492" s="244" t="s">
        <v>6</v>
      </c>
      <c r="AM492" s="266" t="s">
        <v>6</v>
      </c>
      <c r="AN492" s="262" t="s">
        <v>6</v>
      </c>
      <c r="AO492" s="262" t="s">
        <v>6</v>
      </c>
      <c r="AP492" s="244" t="s">
        <v>1955</v>
      </c>
      <c r="AQ492" s="244" t="s">
        <v>184</v>
      </c>
      <c r="AR492" s="250" t="s">
        <v>6</v>
      </c>
      <c r="AS492" s="250" t="s">
        <v>6</v>
      </c>
      <c r="AT492" s="250" t="s">
        <v>184</v>
      </c>
      <c r="AU492" s="250" t="s">
        <v>184</v>
      </c>
      <c r="AV492" s="250" t="s">
        <v>1305</v>
      </c>
      <c r="AW492" s="250" t="s">
        <v>1809</v>
      </c>
      <c r="AX492" s="250" t="s">
        <v>118</v>
      </c>
      <c r="AY492" s="250" t="s">
        <v>1810</v>
      </c>
      <c r="AZ492" s="250" t="s">
        <v>118</v>
      </c>
      <c r="BA492" s="250" t="s">
        <v>6</v>
      </c>
      <c r="BB492" s="250" t="s">
        <v>6</v>
      </c>
      <c r="BC492" s="250" t="s">
        <v>6</v>
      </c>
      <c r="BD492" s="250" t="s">
        <v>6</v>
      </c>
      <c r="BE492" s="250" t="s">
        <v>259</v>
      </c>
      <c r="BF492" s="250" t="s">
        <v>119</v>
      </c>
      <c r="BG492" s="250" t="s">
        <v>1810</v>
      </c>
      <c r="BH492" s="250" t="s">
        <v>118</v>
      </c>
      <c r="BI492" s="250" t="s">
        <v>6</v>
      </c>
      <c r="BJ492" s="250" t="s">
        <v>6</v>
      </c>
      <c r="BK492" s="250" t="s">
        <v>6</v>
      </c>
      <c r="BL492" s="250" t="s">
        <v>6</v>
      </c>
      <c r="BM492" s="250" t="s">
        <v>40</v>
      </c>
      <c r="BN492" s="250" t="s">
        <v>119</v>
      </c>
      <c r="BO492" s="250" t="s">
        <v>13</v>
      </c>
      <c r="BP492" s="250" t="s">
        <v>13</v>
      </c>
      <c r="BQ492" s="250" t="s">
        <v>226</v>
      </c>
      <c r="BR492" s="250" t="s">
        <v>118</v>
      </c>
      <c r="BS492" s="250" t="s">
        <v>40</v>
      </c>
      <c r="BT492" s="250" t="s">
        <v>119</v>
      </c>
      <c r="BU492" s="262" t="s">
        <v>6</v>
      </c>
      <c r="BV492" s="250" t="s">
        <v>6</v>
      </c>
      <c r="BW492" s="250" t="s">
        <v>6</v>
      </c>
      <c r="BX492" s="250" t="s">
        <v>6</v>
      </c>
      <c r="BY492" s="250" t="s">
        <v>6</v>
      </c>
      <c r="BZ492" s="250" t="s">
        <v>6</v>
      </c>
      <c r="CA492" s="244" t="s">
        <v>184</v>
      </c>
      <c r="CB492" s="244" t="s">
        <v>6</v>
      </c>
      <c r="CC492" s="244" t="s">
        <v>6</v>
      </c>
      <c r="CD492" s="244" t="s">
        <v>6</v>
      </c>
    </row>
    <row r="493" spans="1:82" s="244" customFormat="1" ht="58" customHeight="1" x14ac:dyDescent="0.35">
      <c r="A493" s="259" t="s">
        <v>1970</v>
      </c>
      <c r="B493" s="259" t="s">
        <v>2880</v>
      </c>
      <c r="C493" s="259" t="s">
        <v>1538</v>
      </c>
      <c r="D493" s="259" t="s">
        <v>1579</v>
      </c>
      <c r="E493" s="244" t="s">
        <v>304</v>
      </c>
      <c r="F493" s="244" t="s">
        <v>2674</v>
      </c>
      <c r="G493" s="244" t="s">
        <v>1806</v>
      </c>
      <c r="H493" s="244" t="s">
        <v>1578</v>
      </c>
      <c r="I493" s="244" t="str">
        <f>IF(H493="","",VLOOKUP(H493,'Cost Categories'!$A$1:$B$66,2,FALSE))</f>
        <v>Total</v>
      </c>
      <c r="J493" s="244" t="s">
        <v>3297</v>
      </c>
      <c r="K493" s="244" t="str">
        <f>IF(J493="","",VLOOKUP(J493,'Cost Categories'!$A$70:$B$85,2,FALSE))</f>
        <v>Mixed</v>
      </c>
      <c r="L493" s="244" t="s">
        <v>3297</v>
      </c>
      <c r="M493" s="244" t="str">
        <f>IF(L493="","",VLOOKUP(L493,'Cost Categories'!$A$112:$B$133,2,FALSE))</f>
        <v>Mixed</v>
      </c>
      <c r="N493" s="244" t="s">
        <v>22</v>
      </c>
      <c r="O493" s="245" t="s">
        <v>13</v>
      </c>
      <c r="P493" s="244" t="s">
        <v>3416</v>
      </c>
      <c r="Q493" s="253" t="s">
        <v>3372</v>
      </c>
      <c r="R493" s="253" t="s">
        <v>13</v>
      </c>
      <c r="S493" s="244" t="s">
        <v>111</v>
      </c>
      <c r="T493" s="244" t="s">
        <v>1542</v>
      </c>
      <c r="U493" s="244" t="s">
        <v>1087</v>
      </c>
      <c r="V493" s="244" t="s">
        <v>1309</v>
      </c>
      <c r="W493" s="244" t="s">
        <v>217</v>
      </c>
      <c r="X493" s="246">
        <v>94</v>
      </c>
      <c r="Y493" s="246"/>
      <c r="Z493" s="250" t="s">
        <v>6</v>
      </c>
      <c r="AA493" s="250" t="s">
        <v>6</v>
      </c>
      <c r="AB493" s="250" t="s">
        <v>6</v>
      </c>
      <c r="AC493" s="250" t="s">
        <v>6</v>
      </c>
      <c r="AD493" s="250" t="s">
        <v>6</v>
      </c>
      <c r="AE493" s="350">
        <v>1</v>
      </c>
      <c r="AF493" s="348" t="s">
        <v>20</v>
      </c>
      <c r="AG493" s="244" t="s">
        <v>111</v>
      </c>
      <c r="AI493" s="246" t="s">
        <v>6</v>
      </c>
      <c r="AJ493" s="247" t="s">
        <v>6</v>
      </c>
      <c r="AK493" s="244" t="s">
        <v>6</v>
      </c>
      <c r="AL493" s="244" t="s">
        <v>6</v>
      </c>
      <c r="AM493" s="266" t="s">
        <v>6</v>
      </c>
      <c r="AN493" s="262" t="s">
        <v>6</v>
      </c>
      <c r="AO493" s="262" t="s">
        <v>6</v>
      </c>
      <c r="AP493" s="244" t="s">
        <v>1955</v>
      </c>
      <c r="AQ493" s="244" t="s">
        <v>184</v>
      </c>
      <c r="AR493" s="250" t="s">
        <v>6</v>
      </c>
      <c r="AS493" s="250" t="s">
        <v>6</v>
      </c>
      <c r="AT493" s="250" t="s">
        <v>184</v>
      </c>
      <c r="AU493" s="250" t="s">
        <v>184</v>
      </c>
      <c r="AV493" s="250" t="s">
        <v>1305</v>
      </c>
      <c r="AW493" s="250" t="s">
        <v>1809</v>
      </c>
      <c r="AX493" s="250" t="s">
        <v>118</v>
      </c>
      <c r="AY493" s="250" t="s">
        <v>1810</v>
      </c>
      <c r="AZ493" s="250" t="s">
        <v>118</v>
      </c>
      <c r="BA493" s="250" t="s">
        <v>6</v>
      </c>
      <c r="BB493" s="250" t="s">
        <v>6</v>
      </c>
      <c r="BC493" s="250" t="s">
        <v>6</v>
      </c>
      <c r="BD493" s="250" t="s">
        <v>6</v>
      </c>
      <c r="BE493" s="250" t="s">
        <v>259</v>
      </c>
      <c r="BF493" s="250" t="s">
        <v>119</v>
      </c>
      <c r="BG493" s="250" t="s">
        <v>1810</v>
      </c>
      <c r="BH493" s="250" t="s">
        <v>118</v>
      </c>
      <c r="BI493" s="250" t="s">
        <v>6</v>
      </c>
      <c r="BJ493" s="250" t="s">
        <v>6</v>
      </c>
      <c r="BK493" s="250" t="s">
        <v>6</v>
      </c>
      <c r="BL493" s="250" t="s">
        <v>6</v>
      </c>
      <c r="BM493" s="250" t="s">
        <v>40</v>
      </c>
      <c r="BN493" s="250" t="s">
        <v>119</v>
      </c>
      <c r="BO493" s="250" t="s">
        <v>13</v>
      </c>
      <c r="BP493" s="250" t="s">
        <v>13</v>
      </c>
      <c r="BQ493" s="250" t="s">
        <v>226</v>
      </c>
      <c r="BR493" s="250" t="s">
        <v>118</v>
      </c>
      <c r="BS493" s="250" t="s">
        <v>40</v>
      </c>
      <c r="BT493" s="250" t="s">
        <v>119</v>
      </c>
      <c r="BU493" s="262" t="s">
        <v>6</v>
      </c>
      <c r="BV493" s="250" t="s">
        <v>6</v>
      </c>
      <c r="BW493" s="250" t="s">
        <v>6</v>
      </c>
      <c r="BX493" s="250" t="s">
        <v>6</v>
      </c>
      <c r="BY493" s="250" t="s">
        <v>6</v>
      </c>
      <c r="BZ493" s="250" t="s">
        <v>6</v>
      </c>
      <c r="CA493" s="244" t="s">
        <v>184</v>
      </c>
      <c r="CB493" s="244" t="s">
        <v>6</v>
      </c>
      <c r="CC493" s="244" t="s">
        <v>6</v>
      </c>
      <c r="CD493" s="244" t="s">
        <v>6</v>
      </c>
    </row>
    <row r="494" spans="1:82" s="244" customFormat="1" ht="58" customHeight="1" x14ac:dyDescent="0.35">
      <c r="A494" s="259" t="s">
        <v>1971</v>
      </c>
      <c r="B494" s="259" t="s">
        <v>2880</v>
      </c>
      <c r="C494" s="259" t="s">
        <v>1538</v>
      </c>
      <c r="D494" s="259" t="s">
        <v>1579</v>
      </c>
      <c r="E494" s="244" t="s">
        <v>304</v>
      </c>
      <c r="F494" s="244" t="s">
        <v>2674</v>
      </c>
      <c r="G494" s="244" t="s">
        <v>1806</v>
      </c>
      <c r="H494" s="244" t="s">
        <v>1578</v>
      </c>
      <c r="I494" s="244" t="str">
        <f>IF(H494="","",VLOOKUP(H494,'Cost Categories'!$A$1:$B$66,2,FALSE))</f>
        <v>Total</v>
      </c>
      <c r="J494" s="244" t="s">
        <v>3297</v>
      </c>
      <c r="K494" s="244" t="str">
        <f>IF(J494="","",VLOOKUP(J494,'Cost Categories'!$A$70:$B$85,2,FALSE))</f>
        <v>Mixed</v>
      </c>
      <c r="L494" s="244" t="s">
        <v>3297</v>
      </c>
      <c r="M494" s="244" t="str">
        <f>IF(L494="","",VLOOKUP(L494,'Cost Categories'!$A$112:$B$133,2,FALSE))</f>
        <v>Mixed</v>
      </c>
      <c r="N494" s="244" t="s">
        <v>22</v>
      </c>
      <c r="O494" s="245" t="s">
        <v>13</v>
      </c>
      <c r="P494" s="244" t="s">
        <v>3416</v>
      </c>
      <c r="Q494" s="253" t="s">
        <v>3372</v>
      </c>
      <c r="R494" s="253" t="s">
        <v>13</v>
      </c>
      <c r="S494" s="244" t="s">
        <v>111</v>
      </c>
      <c r="T494" s="244" t="s">
        <v>1542</v>
      </c>
      <c r="U494" s="244" t="s">
        <v>1087</v>
      </c>
      <c r="V494" s="244" t="s">
        <v>1309</v>
      </c>
      <c r="W494" s="244" t="s">
        <v>217</v>
      </c>
      <c r="X494" s="246">
        <v>97</v>
      </c>
      <c r="Y494" s="246"/>
      <c r="Z494" s="250" t="s">
        <v>6</v>
      </c>
      <c r="AA494" s="250" t="s">
        <v>6</v>
      </c>
      <c r="AB494" s="250" t="s">
        <v>6</v>
      </c>
      <c r="AC494" s="250" t="s">
        <v>6</v>
      </c>
      <c r="AD494" s="250" t="s">
        <v>6</v>
      </c>
      <c r="AE494" s="350">
        <v>1</v>
      </c>
      <c r="AF494" s="348" t="s">
        <v>20</v>
      </c>
      <c r="AG494" s="244" t="s">
        <v>111</v>
      </c>
      <c r="AI494" s="246" t="s">
        <v>6</v>
      </c>
      <c r="AJ494" s="247" t="s">
        <v>6</v>
      </c>
      <c r="AK494" s="244" t="s">
        <v>6</v>
      </c>
      <c r="AL494" s="244" t="s">
        <v>6</v>
      </c>
      <c r="AM494" s="266" t="s">
        <v>6</v>
      </c>
      <c r="AN494" s="262" t="s">
        <v>6</v>
      </c>
      <c r="AO494" s="262" t="s">
        <v>6</v>
      </c>
      <c r="AP494" s="244" t="s">
        <v>1955</v>
      </c>
      <c r="AQ494" s="244" t="s">
        <v>184</v>
      </c>
      <c r="AR494" s="250" t="s">
        <v>6</v>
      </c>
      <c r="AS494" s="250" t="s">
        <v>6</v>
      </c>
      <c r="AT494" s="250" t="s">
        <v>184</v>
      </c>
      <c r="AU494" s="250" t="s">
        <v>184</v>
      </c>
      <c r="AV494" s="250" t="s">
        <v>1305</v>
      </c>
      <c r="AW494" s="250" t="s">
        <v>1809</v>
      </c>
      <c r="AX494" s="250" t="s">
        <v>118</v>
      </c>
      <c r="AY494" s="250" t="s">
        <v>1810</v>
      </c>
      <c r="AZ494" s="250" t="s">
        <v>118</v>
      </c>
      <c r="BA494" s="250" t="s">
        <v>6</v>
      </c>
      <c r="BB494" s="250" t="s">
        <v>6</v>
      </c>
      <c r="BC494" s="250" t="s">
        <v>6</v>
      </c>
      <c r="BD494" s="250" t="s">
        <v>6</v>
      </c>
      <c r="BE494" s="250" t="s">
        <v>259</v>
      </c>
      <c r="BF494" s="250" t="s">
        <v>119</v>
      </c>
      <c r="BG494" s="250" t="s">
        <v>1810</v>
      </c>
      <c r="BH494" s="250" t="s">
        <v>118</v>
      </c>
      <c r="BI494" s="250" t="s">
        <v>6</v>
      </c>
      <c r="BJ494" s="250" t="s">
        <v>6</v>
      </c>
      <c r="BK494" s="250" t="s">
        <v>6</v>
      </c>
      <c r="BL494" s="250" t="s">
        <v>6</v>
      </c>
      <c r="BM494" s="250" t="s">
        <v>40</v>
      </c>
      <c r="BN494" s="250" t="s">
        <v>119</v>
      </c>
      <c r="BO494" s="250" t="s">
        <v>13</v>
      </c>
      <c r="BP494" s="250" t="s">
        <v>13</v>
      </c>
      <c r="BQ494" s="250" t="s">
        <v>226</v>
      </c>
      <c r="BR494" s="250" t="s">
        <v>118</v>
      </c>
      <c r="BS494" s="250" t="s">
        <v>40</v>
      </c>
      <c r="BT494" s="250" t="s">
        <v>119</v>
      </c>
      <c r="BU494" s="262" t="s">
        <v>6</v>
      </c>
      <c r="BV494" s="250" t="s">
        <v>6</v>
      </c>
      <c r="BW494" s="250" t="s">
        <v>6</v>
      </c>
      <c r="BX494" s="250" t="s">
        <v>6</v>
      </c>
      <c r="BY494" s="250" t="s">
        <v>6</v>
      </c>
      <c r="BZ494" s="250" t="s">
        <v>6</v>
      </c>
      <c r="CA494" s="244" t="s">
        <v>184</v>
      </c>
      <c r="CB494" s="244" t="s">
        <v>6</v>
      </c>
      <c r="CC494" s="244" t="s">
        <v>6</v>
      </c>
      <c r="CD494" s="244" t="s">
        <v>6</v>
      </c>
    </row>
    <row r="495" spans="1:82" s="244" customFormat="1" ht="58" customHeight="1" x14ac:dyDescent="0.35">
      <c r="A495" s="259" t="s">
        <v>1972</v>
      </c>
      <c r="B495" s="259" t="s">
        <v>2880</v>
      </c>
      <c r="C495" s="259" t="s">
        <v>1538</v>
      </c>
      <c r="D495" s="259" t="s">
        <v>1571</v>
      </c>
      <c r="E495" s="244" t="s">
        <v>304</v>
      </c>
      <c r="F495" s="244" t="s">
        <v>2674</v>
      </c>
      <c r="G495" s="244" t="s">
        <v>1973</v>
      </c>
      <c r="H495" s="244" t="s">
        <v>1623</v>
      </c>
      <c r="I495" s="244" t="str">
        <f>IF(H495="","",VLOOKUP(H495,'Cost Categories'!$A$1:$B$66,2,FALSE))</f>
        <v>Recurring goods</v>
      </c>
      <c r="J495" s="244" t="s">
        <v>3288</v>
      </c>
      <c r="K495" s="244" t="str">
        <f>IF(J495="","",VLOOKUP(J495,'Cost Categories'!$A$70:$B$85,2,FALSE))</f>
        <v>Recurrent - other</v>
      </c>
      <c r="L495" s="244" t="s">
        <v>3307</v>
      </c>
      <c r="M495" s="244" t="str">
        <f>IF(L495="","",VLOOKUP(L495,'Cost Categories'!$A$112:$B$133,2,FALSE))</f>
        <v>Primary service delivery</v>
      </c>
      <c r="N495" s="244" t="s">
        <v>3368</v>
      </c>
      <c r="O495" s="245" t="s">
        <v>1245</v>
      </c>
      <c r="P495" s="244" t="s">
        <v>3371</v>
      </c>
      <c r="Q495" s="253" t="s">
        <v>3372</v>
      </c>
      <c r="R495" s="253" t="s">
        <v>13</v>
      </c>
      <c r="S495" s="244" t="s">
        <v>111</v>
      </c>
      <c r="T495" s="244" t="s">
        <v>1624</v>
      </c>
      <c r="U495" s="244" t="s">
        <v>1087</v>
      </c>
      <c r="V495" s="244" t="s">
        <v>1309</v>
      </c>
      <c r="W495" s="244" t="s">
        <v>217</v>
      </c>
      <c r="X495" s="246">
        <v>30.92</v>
      </c>
      <c r="Y495" s="246" t="s">
        <v>6</v>
      </c>
      <c r="Z495" s="250" t="s">
        <v>6</v>
      </c>
      <c r="AA495" s="250" t="s">
        <v>6</v>
      </c>
      <c r="AB495" s="250" t="s">
        <v>6</v>
      </c>
      <c r="AC495" s="250" t="s">
        <v>6</v>
      </c>
      <c r="AD495" s="250" t="s">
        <v>6</v>
      </c>
      <c r="AE495" s="348" t="s">
        <v>6</v>
      </c>
      <c r="AF495" s="348" t="s">
        <v>6</v>
      </c>
      <c r="AG495" s="244" t="s">
        <v>6</v>
      </c>
      <c r="AI495" s="246" t="s">
        <v>6</v>
      </c>
      <c r="AJ495" s="247" t="s">
        <v>6</v>
      </c>
      <c r="AK495" s="244" t="s">
        <v>6</v>
      </c>
      <c r="AL495" s="244" t="s">
        <v>6</v>
      </c>
      <c r="AM495" s="266" t="s">
        <v>6</v>
      </c>
      <c r="AN495" s="262" t="s">
        <v>6</v>
      </c>
      <c r="AO495" s="262">
        <v>4</v>
      </c>
      <c r="AP495" s="244" t="s">
        <v>1625</v>
      </c>
      <c r="AQ495" s="244" t="s">
        <v>1974</v>
      </c>
      <c r="AR495" s="250" t="s">
        <v>6</v>
      </c>
      <c r="AS495" s="250" t="s">
        <v>6</v>
      </c>
      <c r="AT495" s="250" t="s">
        <v>1975</v>
      </c>
      <c r="AU495" s="250" t="s">
        <v>6</v>
      </c>
      <c r="AV495" s="250" t="s">
        <v>1305</v>
      </c>
      <c r="AW495" s="250" t="s">
        <v>1975</v>
      </c>
      <c r="AX495" s="250" t="s">
        <v>118</v>
      </c>
      <c r="AY495" s="250" t="s">
        <v>6</v>
      </c>
      <c r="AZ495" s="250" t="s">
        <v>6</v>
      </c>
      <c r="BA495" s="250" t="s">
        <v>381</v>
      </c>
      <c r="BB495" s="250" t="s">
        <v>119</v>
      </c>
      <c r="BC495" s="250"/>
      <c r="BD495" s="250" t="s">
        <v>6</v>
      </c>
      <c r="BE495" s="250" t="s">
        <v>6</v>
      </c>
      <c r="BF495" s="250" t="s">
        <v>6</v>
      </c>
      <c r="BG495" s="250" t="s">
        <v>6</v>
      </c>
      <c r="BH495" s="250" t="s">
        <v>6</v>
      </c>
      <c r="BI495" s="250" t="s">
        <v>6</v>
      </c>
      <c r="BJ495" s="250" t="s">
        <v>6</v>
      </c>
      <c r="BK495" s="250" t="s">
        <v>6</v>
      </c>
      <c r="BL495" s="250" t="s">
        <v>6</v>
      </c>
      <c r="BM495" s="250"/>
      <c r="BN495" s="250" t="s">
        <v>6</v>
      </c>
      <c r="BO495" s="250" t="s">
        <v>6</v>
      </c>
      <c r="BP495" s="250" t="s">
        <v>6</v>
      </c>
      <c r="BQ495" s="250" t="s">
        <v>6</v>
      </c>
      <c r="BR495" s="250" t="s">
        <v>6</v>
      </c>
      <c r="BS495" s="250"/>
      <c r="BT495" s="250" t="s">
        <v>6</v>
      </c>
      <c r="BU495" s="262" t="s">
        <v>6</v>
      </c>
      <c r="BV495" s="250" t="s">
        <v>6</v>
      </c>
      <c r="BW495" s="250" t="s">
        <v>6</v>
      </c>
      <c r="BX495" s="250" t="s">
        <v>6</v>
      </c>
      <c r="BY495" s="250"/>
      <c r="BZ495" s="250" t="s">
        <v>6</v>
      </c>
      <c r="CA495" s="244" t="s">
        <v>1976</v>
      </c>
      <c r="CB495" s="244" t="s">
        <v>6</v>
      </c>
      <c r="CC495" s="244" t="s">
        <v>6</v>
      </c>
      <c r="CD495" s="244" t="s">
        <v>6</v>
      </c>
    </row>
    <row r="496" spans="1:82" s="244" customFormat="1" ht="58" customHeight="1" x14ac:dyDescent="0.35">
      <c r="A496" s="259" t="s">
        <v>1972</v>
      </c>
      <c r="B496" s="259" t="s">
        <v>2880</v>
      </c>
      <c r="C496" s="259" t="s">
        <v>1548</v>
      </c>
      <c r="D496" s="259" t="s">
        <v>1571</v>
      </c>
      <c r="E496" s="244" t="s">
        <v>304</v>
      </c>
      <c r="F496" s="244" t="s">
        <v>2674</v>
      </c>
      <c r="G496" s="244" t="s">
        <v>1977</v>
      </c>
      <c r="H496" s="244" t="s">
        <v>1317</v>
      </c>
      <c r="I496" s="244" t="str">
        <f>IF(H496="","",VLOOKUP(H496,'Cost Categories'!$A$1:$B$66,2,FALSE))</f>
        <v>Capital</v>
      </c>
      <c r="J496" s="244" t="s">
        <v>3276</v>
      </c>
      <c r="K496" s="244" t="str">
        <f>IF(J496="","",VLOOKUP(J496,'Cost Categories'!$A$70:$B$85,2,FALSE))</f>
        <v>Capital</v>
      </c>
      <c r="L496" s="244" t="s">
        <v>3307</v>
      </c>
      <c r="M496" s="244" t="str">
        <f>IF(L496="","",VLOOKUP(L496,'Cost Categories'!$A$112:$B$133,2,FALSE))</f>
        <v>Primary service delivery</v>
      </c>
      <c r="N496" s="244" t="s">
        <v>3368</v>
      </c>
      <c r="O496" s="245" t="s">
        <v>1245</v>
      </c>
      <c r="P496" s="244" t="s">
        <v>3369</v>
      </c>
      <c r="Q496" s="253" t="s">
        <v>3372</v>
      </c>
      <c r="R496" s="253" t="s">
        <v>13</v>
      </c>
      <c r="S496" s="244" t="s">
        <v>111</v>
      </c>
      <c r="T496" s="244" t="s">
        <v>1624</v>
      </c>
      <c r="U496" s="244" t="s">
        <v>1087</v>
      </c>
      <c r="V496" s="244" t="s">
        <v>1309</v>
      </c>
      <c r="W496" s="244" t="s">
        <v>217</v>
      </c>
      <c r="X496" s="246">
        <v>0.46</v>
      </c>
      <c r="Y496" s="246" t="s">
        <v>6</v>
      </c>
      <c r="Z496" s="250" t="s">
        <v>6</v>
      </c>
      <c r="AA496" s="250" t="s">
        <v>6</v>
      </c>
      <c r="AB496" s="250" t="s">
        <v>6</v>
      </c>
      <c r="AC496" s="250" t="s">
        <v>6</v>
      </c>
      <c r="AD496" s="250" t="s">
        <v>6</v>
      </c>
      <c r="AE496" s="348" t="s">
        <v>6</v>
      </c>
      <c r="AF496" s="348" t="s">
        <v>6</v>
      </c>
      <c r="AG496" s="244" t="s">
        <v>6</v>
      </c>
      <c r="AI496" s="246" t="s">
        <v>6</v>
      </c>
      <c r="AJ496" s="247" t="s">
        <v>6</v>
      </c>
      <c r="AK496" s="244" t="s">
        <v>6</v>
      </c>
      <c r="AL496" s="244" t="s">
        <v>6</v>
      </c>
      <c r="AM496" s="266" t="s">
        <v>6</v>
      </c>
      <c r="AN496" s="262" t="s">
        <v>6</v>
      </c>
      <c r="AO496" s="262">
        <v>4</v>
      </c>
      <c r="AP496" s="244" t="s">
        <v>1625</v>
      </c>
      <c r="AQ496" s="244" t="s">
        <v>1974</v>
      </c>
      <c r="AR496" s="250" t="s">
        <v>6</v>
      </c>
      <c r="AS496" s="250" t="s">
        <v>6</v>
      </c>
      <c r="AT496" s="250" t="s">
        <v>1975</v>
      </c>
      <c r="AU496" s="250" t="s">
        <v>6</v>
      </c>
      <c r="AV496" s="250" t="s">
        <v>1305</v>
      </c>
      <c r="AW496" s="250" t="s">
        <v>1975</v>
      </c>
      <c r="AX496" s="250" t="s">
        <v>118</v>
      </c>
      <c r="AY496" s="250" t="s">
        <v>6</v>
      </c>
      <c r="AZ496" s="250" t="s">
        <v>6</v>
      </c>
      <c r="BA496" s="250" t="s">
        <v>381</v>
      </c>
      <c r="BB496" s="250" t="s">
        <v>119</v>
      </c>
      <c r="BC496" s="250"/>
      <c r="BD496" s="250" t="s">
        <v>6</v>
      </c>
      <c r="BE496" s="250" t="s">
        <v>6</v>
      </c>
      <c r="BF496" s="250" t="s">
        <v>6</v>
      </c>
      <c r="BG496" s="250" t="s">
        <v>6</v>
      </c>
      <c r="BH496" s="250" t="s">
        <v>6</v>
      </c>
      <c r="BI496" s="250" t="s">
        <v>6</v>
      </c>
      <c r="BJ496" s="250" t="s">
        <v>6</v>
      </c>
      <c r="BK496" s="250" t="s">
        <v>6</v>
      </c>
      <c r="BL496" s="250" t="s">
        <v>6</v>
      </c>
      <c r="BM496" s="250"/>
      <c r="BN496" s="250" t="s">
        <v>6</v>
      </c>
      <c r="BO496" s="250" t="s">
        <v>6</v>
      </c>
      <c r="BP496" s="250" t="s">
        <v>6</v>
      </c>
      <c r="BQ496" s="250" t="s">
        <v>6</v>
      </c>
      <c r="BR496" s="250" t="s">
        <v>6</v>
      </c>
      <c r="BS496" s="250"/>
      <c r="BT496" s="250" t="s">
        <v>6</v>
      </c>
      <c r="BU496" s="262" t="s">
        <v>6</v>
      </c>
      <c r="BV496" s="250" t="s">
        <v>6</v>
      </c>
      <c r="BW496" s="250" t="s">
        <v>6</v>
      </c>
      <c r="BX496" s="250" t="s">
        <v>6</v>
      </c>
      <c r="BY496" s="250"/>
      <c r="BZ496" s="250" t="s">
        <v>6</v>
      </c>
      <c r="CA496" s="244" t="s">
        <v>1976</v>
      </c>
      <c r="CB496" s="244" t="s">
        <v>6</v>
      </c>
      <c r="CC496" s="244" t="s">
        <v>6</v>
      </c>
      <c r="CD496" s="244" t="s">
        <v>6</v>
      </c>
    </row>
    <row r="497" spans="1:82" s="244" customFormat="1" ht="58" customHeight="1" x14ac:dyDescent="0.35">
      <c r="A497" s="259" t="s">
        <v>1972</v>
      </c>
      <c r="B497" s="259" t="s">
        <v>2880</v>
      </c>
      <c r="C497" s="259" t="s">
        <v>356</v>
      </c>
      <c r="D497" s="259" t="s">
        <v>1571</v>
      </c>
      <c r="E497" s="244" t="s">
        <v>304</v>
      </c>
      <c r="F497" s="244" t="s">
        <v>2674</v>
      </c>
      <c r="G497" s="244" t="s">
        <v>1978</v>
      </c>
      <c r="H497" s="244" t="s">
        <v>3351</v>
      </c>
      <c r="I497" s="244" t="str">
        <f>IF(H497="","",VLOOKUP(H497,'Cost Categories'!$A$1:$B$66,2,FALSE))</f>
        <v>Personnel</v>
      </c>
      <c r="J497" s="244" t="s">
        <v>3271</v>
      </c>
      <c r="K497" s="244" t="str">
        <f>IF(J497="","",VLOOKUP(J497,'Cost Categories'!$A$70:$B$85,2,FALSE))</f>
        <v>Personnel</v>
      </c>
      <c r="L497" s="244" t="s">
        <v>3307</v>
      </c>
      <c r="M497" s="244" t="str">
        <f>IF(L497="","",VLOOKUP(L497,'Cost Categories'!$A$112:$B$133,2,FALSE))</f>
        <v>Primary service delivery</v>
      </c>
      <c r="N497" s="244" t="s">
        <v>3368</v>
      </c>
      <c r="O497" s="245" t="s">
        <v>13</v>
      </c>
      <c r="P497" s="244" t="s">
        <v>3369</v>
      </c>
      <c r="Q497" s="253" t="s">
        <v>3372</v>
      </c>
      <c r="R497" s="253" t="s">
        <v>13</v>
      </c>
      <c r="S497" s="244" t="s">
        <v>517</v>
      </c>
      <c r="T497" s="244" t="s">
        <v>1624</v>
      </c>
      <c r="U497" s="244" t="s">
        <v>1087</v>
      </c>
      <c r="V497" s="244" t="s">
        <v>1309</v>
      </c>
      <c r="W497" s="244" t="s">
        <v>217</v>
      </c>
      <c r="X497" s="246">
        <v>3.95</v>
      </c>
      <c r="Y497" s="246" t="s">
        <v>6</v>
      </c>
      <c r="Z497" s="250" t="s">
        <v>6</v>
      </c>
      <c r="AA497" s="250" t="s">
        <v>6</v>
      </c>
      <c r="AB497" s="250" t="s">
        <v>6</v>
      </c>
      <c r="AC497" s="250" t="s">
        <v>6</v>
      </c>
      <c r="AD497" s="250" t="s">
        <v>6</v>
      </c>
      <c r="AE497" s="348" t="s">
        <v>6</v>
      </c>
      <c r="AF497" s="348" t="s">
        <v>6</v>
      </c>
      <c r="AG497" s="244" t="s">
        <v>6</v>
      </c>
      <c r="AI497" s="246" t="s">
        <v>6</v>
      </c>
      <c r="AJ497" s="247" t="s">
        <v>6</v>
      </c>
      <c r="AK497" s="244" t="s">
        <v>6</v>
      </c>
      <c r="AL497" s="244" t="s">
        <v>6</v>
      </c>
      <c r="AM497" s="266" t="s">
        <v>6</v>
      </c>
      <c r="AN497" s="262" t="s">
        <v>6</v>
      </c>
      <c r="AO497" s="262">
        <v>4</v>
      </c>
      <c r="AP497" s="244" t="s">
        <v>1625</v>
      </c>
      <c r="AQ497" s="244" t="s">
        <v>1974</v>
      </c>
      <c r="AR497" s="250" t="s">
        <v>6</v>
      </c>
      <c r="AS497" s="250" t="s">
        <v>6</v>
      </c>
      <c r="AT497" s="250" t="s">
        <v>1975</v>
      </c>
      <c r="AU497" s="250" t="s">
        <v>6</v>
      </c>
      <c r="AV497" s="250" t="s">
        <v>1305</v>
      </c>
      <c r="AW497" s="250" t="s">
        <v>1975</v>
      </c>
      <c r="AX497" s="250" t="s">
        <v>118</v>
      </c>
      <c r="AY497" s="250" t="s">
        <v>6</v>
      </c>
      <c r="AZ497" s="250" t="s">
        <v>6</v>
      </c>
      <c r="BA497" s="250" t="s">
        <v>381</v>
      </c>
      <c r="BB497" s="250" t="s">
        <v>119</v>
      </c>
      <c r="BC497" s="250"/>
      <c r="BD497" s="250" t="s">
        <v>6</v>
      </c>
      <c r="BE497" s="250" t="s">
        <v>6</v>
      </c>
      <c r="BF497" s="250" t="s">
        <v>6</v>
      </c>
      <c r="BG497" s="250" t="s">
        <v>6</v>
      </c>
      <c r="BH497" s="250" t="s">
        <v>6</v>
      </c>
      <c r="BI497" s="250" t="s">
        <v>6</v>
      </c>
      <c r="BJ497" s="250" t="s">
        <v>6</v>
      </c>
      <c r="BK497" s="250" t="s">
        <v>6</v>
      </c>
      <c r="BL497" s="250" t="s">
        <v>6</v>
      </c>
      <c r="BM497" s="250"/>
      <c r="BN497" s="250" t="s">
        <v>6</v>
      </c>
      <c r="BO497" s="250" t="s">
        <v>6</v>
      </c>
      <c r="BP497" s="250" t="s">
        <v>6</v>
      </c>
      <c r="BQ497" s="250" t="s">
        <v>6</v>
      </c>
      <c r="BR497" s="250" t="s">
        <v>6</v>
      </c>
      <c r="BS497" s="250"/>
      <c r="BT497" s="250" t="s">
        <v>6</v>
      </c>
      <c r="BU497" s="262" t="s">
        <v>6</v>
      </c>
      <c r="BV497" s="250" t="s">
        <v>6</v>
      </c>
      <c r="BW497" s="250" t="s">
        <v>6</v>
      </c>
      <c r="BX497" s="250" t="s">
        <v>6</v>
      </c>
      <c r="BY497" s="250"/>
      <c r="BZ497" s="250" t="s">
        <v>6</v>
      </c>
      <c r="CA497" s="244" t="s">
        <v>1976</v>
      </c>
      <c r="CB497" s="244" t="s">
        <v>6</v>
      </c>
      <c r="CC497" s="244" t="s">
        <v>6</v>
      </c>
      <c r="CD497" s="244" t="s">
        <v>6</v>
      </c>
    </row>
    <row r="498" spans="1:82" s="244" customFormat="1" ht="58" customHeight="1" x14ac:dyDescent="0.35">
      <c r="A498" s="259" t="s">
        <v>1972</v>
      </c>
      <c r="B498" s="259" t="s">
        <v>2880</v>
      </c>
      <c r="C498" s="259" t="s">
        <v>1555</v>
      </c>
      <c r="D498" s="259" t="s">
        <v>1571</v>
      </c>
      <c r="E498" s="244" t="s">
        <v>304</v>
      </c>
      <c r="F498" s="244" t="s">
        <v>2674</v>
      </c>
      <c r="G498" s="244" t="s">
        <v>1979</v>
      </c>
      <c r="H498" s="244" t="s">
        <v>3</v>
      </c>
      <c r="I498" s="244" t="str">
        <f>IF(H498="","",VLOOKUP(H498,'Cost Categories'!$A$1:$B$66,2,FALSE))</f>
        <v>Recurring services</v>
      </c>
      <c r="J498" s="244" t="s">
        <v>3297</v>
      </c>
      <c r="K498" s="244" t="str">
        <f>IF(J498="","",VLOOKUP(J498,'Cost Categories'!$A$70:$B$85,2,FALSE))</f>
        <v>Mixed</v>
      </c>
      <c r="L498" s="244" t="s">
        <v>3</v>
      </c>
      <c r="M498" s="244" t="str">
        <f>IF(L498="","",VLOOKUP(L498,'Cost Categories'!$A$112:$B$133,2,FALSE))</f>
        <v>Operational</v>
      </c>
      <c r="N498" s="244" t="s">
        <v>3368</v>
      </c>
      <c r="O498" s="245" t="s">
        <v>13</v>
      </c>
      <c r="P498" s="244" t="s">
        <v>3369</v>
      </c>
      <c r="Q498" s="253" t="s">
        <v>3372</v>
      </c>
      <c r="R498" s="253" t="s">
        <v>13</v>
      </c>
      <c r="S498" s="244" t="s">
        <v>111</v>
      </c>
      <c r="T498" s="244" t="s">
        <v>1624</v>
      </c>
      <c r="U498" s="244" t="s">
        <v>1087</v>
      </c>
      <c r="V498" s="244" t="s">
        <v>1309</v>
      </c>
      <c r="W498" s="244" t="s">
        <v>217</v>
      </c>
      <c r="X498" s="246">
        <v>0.09</v>
      </c>
      <c r="Y498" s="246" t="s">
        <v>6</v>
      </c>
      <c r="Z498" s="250" t="s">
        <v>6</v>
      </c>
      <c r="AA498" s="250" t="s">
        <v>6</v>
      </c>
      <c r="AB498" s="250" t="s">
        <v>6</v>
      </c>
      <c r="AC498" s="250" t="s">
        <v>6</v>
      </c>
      <c r="AD498" s="250" t="s">
        <v>6</v>
      </c>
      <c r="AE498" s="348" t="s">
        <v>6</v>
      </c>
      <c r="AF498" s="348" t="s">
        <v>6</v>
      </c>
      <c r="AG498" s="244" t="s">
        <v>6</v>
      </c>
      <c r="AI498" s="246" t="s">
        <v>6</v>
      </c>
      <c r="AJ498" s="247" t="s">
        <v>6</v>
      </c>
      <c r="AK498" s="244" t="s">
        <v>6</v>
      </c>
      <c r="AL498" s="244" t="s">
        <v>6</v>
      </c>
      <c r="AM498" s="266" t="s">
        <v>6</v>
      </c>
      <c r="AN498" s="262" t="s">
        <v>6</v>
      </c>
      <c r="AO498" s="262">
        <v>4</v>
      </c>
      <c r="AP498" s="244" t="s">
        <v>1625</v>
      </c>
      <c r="AQ498" s="244" t="s">
        <v>1974</v>
      </c>
      <c r="AR498" s="250" t="s">
        <v>6</v>
      </c>
      <c r="AS498" s="250" t="s">
        <v>6</v>
      </c>
      <c r="AT498" s="250" t="s">
        <v>1975</v>
      </c>
      <c r="AU498" s="250" t="s">
        <v>6</v>
      </c>
      <c r="AV498" s="250" t="s">
        <v>1305</v>
      </c>
      <c r="AW498" s="250" t="s">
        <v>1975</v>
      </c>
      <c r="AX498" s="250" t="s">
        <v>118</v>
      </c>
      <c r="AY498" s="250" t="s">
        <v>6</v>
      </c>
      <c r="AZ498" s="250" t="s">
        <v>6</v>
      </c>
      <c r="BA498" s="250" t="s">
        <v>381</v>
      </c>
      <c r="BB498" s="250" t="s">
        <v>119</v>
      </c>
      <c r="BC498" s="250"/>
      <c r="BD498" s="250" t="s">
        <v>6</v>
      </c>
      <c r="BE498" s="250" t="s">
        <v>6</v>
      </c>
      <c r="BF498" s="250" t="s">
        <v>6</v>
      </c>
      <c r="BG498" s="250" t="s">
        <v>6</v>
      </c>
      <c r="BH498" s="250" t="s">
        <v>6</v>
      </c>
      <c r="BI498" s="250" t="s">
        <v>6</v>
      </c>
      <c r="BJ498" s="250" t="s">
        <v>6</v>
      </c>
      <c r="BK498" s="250" t="s">
        <v>6</v>
      </c>
      <c r="BL498" s="250" t="s">
        <v>6</v>
      </c>
      <c r="BM498" s="250"/>
      <c r="BN498" s="250" t="s">
        <v>6</v>
      </c>
      <c r="BO498" s="250" t="s">
        <v>6</v>
      </c>
      <c r="BP498" s="250" t="s">
        <v>6</v>
      </c>
      <c r="BQ498" s="250" t="s">
        <v>6</v>
      </c>
      <c r="BR498" s="250" t="s">
        <v>6</v>
      </c>
      <c r="BS498" s="250"/>
      <c r="BT498" s="250" t="s">
        <v>6</v>
      </c>
      <c r="BU498" s="262" t="s">
        <v>6</v>
      </c>
      <c r="BV498" s="250" t="s">
        <v>6</v>
      </c>
      <c r="BW498" s="250" t="s">
        <v>6</v>
      </c>
      <c r="BX498" s="250" t="s">
        <v>6</v>
      </c>
      <c r="BY498" s="250"/>
      <c r="BZ498" s="250" t="s">
        <v>6</v>
      </c>
      <c r="CA498" s="244" t="s">
        <v>1976</v>
      </c>
      <c r="CB498" s="244" t="s">
        <v>6</v>
      </c>
      <c r="CC498" s="244" t="s">
        <v>6</v>
      </c>
      <c r="CD498" s="244" t="s">
        <v>6</v>
      </c>
    </row>
    <row r="499" spans="1:82" s="244" customFormat="1" ht="58" customHeight="1" x14ac:dyDescent="0.35">
      <c r="A499" s="259" t="s">
        <v>1972</v>
      </c>
      <c r="B499" s="259" t="s">
        <v>2880</v>
      </c>
      <c r="C499" s="259" t="s">
        <v>1540</v>
      </c>
      <c r="D499" s="259" t="s">
        <v>1571</v>
      </c>
      <c r="E499" s="244" t="s">
        <v>304</v>
      </c>
      <c r="F499" s="244" t="s">
        <v>2674</v>
      </c>
      <c r="G499" s="244" t="s">
        <v>1980</v>
      </c>
      <c r="H499" s="244" t="s">
        <v>3350</v>
      </c>
      <c r="I499" s="244" t="str">
        <f>IF(H499="","",VLOOKUP(H499,'Cost Categories'!$A$1:$B$66,2,FALSE))</f>
        <v>Capital</v>
      </c>
      <c r="J499" s="244" t="s">
        <v>3283</v>
      </c>
      <c r="K499" s="244" t="str">
        <f>IF(J499="","",VLOOKUP(J499,'Cost Categories'!$A$70:$B$85,2,FALSE))</f>
        <v>Capital</v>
      </c>
      <c r="L499" s="244" t="s">
        <v>3324</v>
      </c>
      <c r="M499" s="244" t="str">
        <f>IF(L499="","",VLOOKUP(L499,'Cost Categories'!$A$112:$B$133,2,FALSE))</f>
        <v>Operational</v>
      </c>
      <c r="N499" s="244" t="s">
        <v>3368</v>
      </c>
      <c r="O499" s="245" t="s">
        <v>1245</v>
      </c>
      <c r="P499" s="244" t="s">
        <v>3370</v>
      </c>
      <c r="Q499" s="253" t="s">
        <v>3372</v>
      </c>
      <c r="R499" s="253" t="s">
        <v>13</v>
      </c>
      <c r="S499" s="244" t="s">
        <v>111</v>
      </c>
      <c r="T499" s="244" t="s">
        <v>1624</v>
      </c>
      <c r="U499" s="244" t="s">
        <v>1087</v>
      </c>
      <c r="V499" s="244" t="s">
        <v>1309</v>
      </c>
      <c r="W499" s="244" t="s">
        <v>217</v>
      </c>
      <c r="X499" s="246">
        <v>1.53</v>
      </c>
      <c r="Y499" s="246" t="s">
        <v>6</v>
      </c>
      <c r="Z499" s="250" t="s">
        <v>6</v>
      </c>
      <c r="AA499" s="250" t="s">
        <v>6</v>
      </c>
      <c r="AB499" s="250" t="s">
        <v>6</v>
      </c>
      <c r="AC499" s="250" t="s">
        <v>6</v>
      </c>
      <c r="AD499" s="250" t="s">
        <v>6</v>
      </c>
      <c r="AE499" s="348" t="s">
        <v>6</v>
      </c>
      <c r="AF499" s="348" t="s">
        <v>6</v>
      </c>
      <c r="AG499" s="244" t="s">
        <v>6</v>
      </c>
      <c r="AI499" s="246" t="s">
        <v>6</v>
      </c>
      <c r="AJ499" s="247" t="s">
        <v>6</v>
      </c>
      <c r="AK499" s="244" t="s">
        <v>6</v>
      </c>
      <c r="AL499" s="244" t="s">
        <v>6</v>
      </c>
      <c r="AM499" s="266" t="s">
        <v>6</v>
      </c>
      <c r="AN499" s="262" t="s">
        <v>6</v>
      </c>
      <c r="AO499" s="262">
        <v>4</v>
      </c>
      <c r="AP499" s="244" t="s">
        <v>1625</v>
      </c>
      <c r="AQ499" s="244" t="s">
        <v>1974</v>
      </c>
      <c r="AR499" s="250" t="s">
        <v>6</v>
      </c>
      <c r="AS499" s="250" t="s">
        <v>6</v>
      </c>
      <c r="AT499" s="250" t="s">
        <v>1975</v>
      </c>
      <c r="AU499" s="250" t="s">
        <v>6</v>
      </c>
      <c r="AV499" s="250" t="s">
        <v>1305</v>
      </c>
      <c r="AW499" s="250" t="s">
        <v>1975</v>
      </c>
      <c r="AX499" s="250" t="s">
        <v>118</v>
      </c>
      <c r="AY499" s="250" t="s">
        <v>6</v>
      </c>
      <c r="AZ499" s="250" t="s">
        <v>6</v>
      </c>
      <c r="BA499" s="250" t="s">
        <v>381</v>
      </c>
      <c r="BB499" s="250" t="s">
        <v>119</v>
      </c>
      <c r="BC499" s="250"/>
      <c r="BD499" s="250" t="s">
        <v>6</v>
      </c>
      <c r="BE499" s="250" t="s">
        <v>6</v>
      </c>
      <c r="BF499" s="250" t="s">
        <v>6</v>
      </c>
      <c r="BG499" s="250" t="s">
        <v>6</v>
      </c>
      <c r="BH499" s="250" t="s">
        <v>6</v>
      </c>
      <c r="BI499" s="250" t="s">
        <v>6</v>
      </c>
      <c r="BJ499" s="250" t="s">
        <v>6</v>
      </c>
      <c r="BK499" s="250" t="s">
        <v>6</v>
      </c>
      <c r="BL499" s="250" t="s">
        <v>6</v>
      </c>
      <c r="BM499" s="250"/>
      <c r="BN499" s="250" t="s">
        <v>6</v>
      </c>
      <c r="BO499" s="250" t="s">
        <v>6</v>
      </c>
      <c r="BP499" s="250" t="s">
        <v>6</v>
      </c>
      <c r="BQ499" s="250" t="s">
        <v>6</v>
      </c>
      <c r="BR499" s="250" t="s">
        <v>6</v>
      </c>
      <c r="BS499" s="250"/>
      <c r="BT499" s="250" t="s">
        <v>6</v>
      </c>
      <c r="BU499" s="262" t="s">
        <v>6</v>
      </c>
      <c r="BV499" s="250" t="s">
        <v>6</v>
      </c>
      <c r="BW499" s="250" t="s">
        <v>6</v>
      </c>
      <c r="BX499" s="250" t="s">
        <v>6</v>
      </c>
      <c r="BY499" s="250" t="s">
        <v>1307</v>
      </c>
      <c r="BZ499" s="250" t="s">
        <v>119</v>
      </c>
      <c r="CA499" s="244" t="s">
        <v>1976</v>
      </c>
      <c r="CB499" s="244" t="s">
        <v>6</v>
      </c>
      <c r="CC499" s="244" t="s">
        <v>6</v>
      </c>
      <c r="CD499" s="244" t="s">
        <v>6</v>
      </c>
    </row>
    <row r="500" spans="1:82" s="244" customFormat="1" ht="58" customHeight="1" x14ac:dyDescent="0.35">
      <c r="A500" s="259" t="s">
        <v>1972</v>
      </c>
      <c r="B500" s="259" t="s">
        <v>2880</v>
      </c>
      <c r="C500" s="259" t="s">
        <v>1561</v>
      </c>
      <c r="D500" s="259" t="s">
        <v>1571</v>
      </c>
      <c r="E500" s="244" t="s">
        <v>304</v>
      </c>
      <c r="F500" s="244" t="s">
        <v>2674</v>
      </c>
      <c r="G500" s="244" t="s">
        <v>1981</v>
      </c>
      <c r="H500" s="244" t="s">
        <v>1632</v>
      </c>
      <c r="I500" s="244" t="str">
        <f>IF(H500="","",VLOOKUP(H500,'Cost Categories'!$A$1:$B$66,2,FALSE))</f>
        <v>Facility</v>
      </c>
      <c r="J500" s="244" t="s">
        <v>3297</v>
      </c>
      <c r="K500" s="244" t="str">
        <f>IF(J500="","",VLOOKUP(J500,'Cost Categories'!$A$70:$B$85,2,FALSE))</f>
        <v>Mixed</v>
      </c>
      <c r="L500" s="244" t="s">
        <v>3323</v>
      </c>
      <c r="M500" s="244" t="str">
        <f>IF(L500="","",VLOOKUP(L500,'Cost Categories'!$A$112:$B$133,2,FALSE))</f>
        <v>Operational</v>
      </c>
      <c r="N500" s="244" t="s">
        <v>3368</v>
      </c>
      <c r="O500" s="245" t="s">
        <v>13</v>
      </c>
      <c r="P500" s="244" t="s">
        <v>3370</v>
      </c>
      <c r="Q500" s="253" t="s">
        <v>3372</v>
      </c>
      <c r="R500" s="253" t="s">
        <v>13</v>
      </c>
      <c r="S500" s="244" t="s">
        <v>111</v>
      </c>
      <c r="T500" s="244" t="s">
        <v>1624</v>
      </c>
      <c r="U500" s="244" t="s">
        <v>1087</v>
      </c>
      <c r="V500" s="244" t="s">
        <v>1309</v>
      </c>
      <c r="W500" s="244" t="s">
        <v>217</v>
      </c>
      <c r="X500" s="246">
        <v>0.3</v>
      </c>
      <c r="Y500" s="246" t="s">
        <v>6</v>
      </c>
      <c r="Z500" s="250" t="s">
        <v>6</v>
      </c>
      <c r="AA500" s="250" t="s">
        <v>6</v>
      </c>
      <c r="AB500" s="250" t="s">
        <v>6</v>
      </c>
      <c r="AC500" s="250" t="s">
        <v>6</v>
      </c>
      <c r="AD500" s="250" t="s">
        <v>6</v>
      </c>
      <c r="AE500" s="348" t="s">
        <v>6</v>
      </c>
      <c r="AF500" s="348" t="s">
        <v>6</v>
      </c>
      <c r="AG500" s="244" t="s">
        <v>6</v>
      </c>
      <c r="AI500" s="246" t="s">
        <v>6</v>
      </c>
      <c r="AJ500" s="247" t="s">
        <v>6</v>
      </c>
      <c r="AK500" s="244" t="s">
        <v>6</v>
      </c>
      <c r="AL500" s="244" t="s">
        <v>6</v>
      </c>
      <c r="AM500" s="266" t="s">
        <v>6</v>
      </c>
      <c r="AN500" s="262" t="s">
        <v>6</v>
      </c>
      <c r="AO500" s="262">
        <v>4</v>
      </c>
      <c r="AP500" s="244" t="s">
        <v>1625</v>
      </c>
      <c r="AQ500" s="244" t="s">
        <v>1974</v>
      </c>
      <c r="AR500" s="250" t="s">
        <v>6</v>
      </c>
      <c r="AS500" s="250" t="s">
        <v>6</v>
      </c>
      <c r="AT500" s="250" t="s">
        <v>1975</v>
      </c>
      <c r="AU500" s="250" t="s">
        <v>6</v>
      </c>
      <c r="AV500" s="250" t="s">
        <v>1305</v>
      </c>
      <c r="AW500" s="250" t="s">
        <v>1975</v>
      </c>
      <c r="AX500" s="250" t="s">
        <v>118</v>
      </c>
      <c r="AY500" s="250" t="s">
        <v>6</v>
      </c>
      <c r="AZ500" s="250" t="s">
        <v>6</v>
      </c>
      <c r="BA500" s="250" t="s">
        <v>381</v>
      </c>
      <c r="BB500" s="250" t="s">
        <v>119</v>
      </c>
      <c r="BC500" s="250"/>
      <c r="BD500" s="250" t="s">
        <v>6</v>
      </c>
      <c r="BE500" s="250" t="s">
        <v>6</v>
      </c>
      <c r="BF500" s="250" t="s">
        <v>6</v>
      </c>
      <c r="BG500" s="250" t="s">
        <v>6</v>
      </c>
      <c r="BH500" s="250" t="s">
        <v>6</v>
      </c>
      <c r="BI500" s="250" t="s">
        <v>6</v>
      </c>
      <c r="BJ500" s="250" t="s">
        <v>6</v>
      </c>
      <c r="BK500" s="250" t="s">
        <v>6</v>
      </c>
      <c r="BL500" s="250" t="s">
        <v>6</v>
      </c>
      <c r="BM500" s="250"/>
      <c r="BN500" s="250" t="s">
        <v>6</v>
      </c>
      <c r="BO500" s="250" t="s">
        <v>6</v>
      </c>
      <c r="BP500" s="250" t="s">
        <v>6</v>
      </c>
      <c r="BQ500" s="250" t="s">
        <v>6</v>
      </c>
      <c r="BR500" s="250" t="s">
        <v>6</v>
      </c>
      <c r="BS500" s="250"/>
      <c r="BT500" s="250" t="s">
        <v>6</v>
      </c>
      <c r="BU500" s="262" t="s">
        <v>6</v>
      </c>
      <c r="BV500" s="250" t="s">
        <v>6</v>
      </c>
      <c r="BW500" s="250" t="s">
        <v>6</v>
      </c>
      <c r="BX500" s="250" t="s">
        <v>6</v>
      </c>
      <c r="BY500" s="250"/>
      <c r="BZ500" s="250" t="s">
        <v>6</v>
      </c>
      <c r="CA500" s="244" t="s">
        <v>1976</v>
      </c>
      <c r="CB500" s="244" t="s">
        <v>6</v>
      </c>
      <c r="CC500" s="244" t="s">
        <v>6</v>
      </c>
      <c r="CD500" s="244" t="s">
        <v>6</v>
      </c>
    </row>
    <row r="501" spans="1:82" s="244" customFormat="1" ht="58" customHeight="1" x14ac:dyDescent="0.35">
      <c r="A501" s="259" t="s">
        <v>1972</v>
      </c>
      <c r="B501" s="259" t="s">
        <v>2880</v>
      </c>
      <c r="C501" s="259" t="s">
        <v>1567</v>
      </c>
      <c r="D501" s="259" t="s">
        <v>1571</v>
      </c>
      <c r="E501" s="244" t="s">
        <v>304</v>
      </c>
      <c r="F501" s="244" t="s">
        <v>2674</v>
      </c>
      <c r="G501" s="244" t="s">
        <v>1982</v>
      </c>
      <c r="H501" s="244" t="s">
        <v>3353</v>
      </c>
      <c r="I501" s="244" t="str">
        <f>IF(H501="","",VLOOKUP(H501,'Cost Categories'!$A$1:$B$66,2,FALSE))</f>
        <v>Personnel</v>
      </c>
      <c r="J501" s="244" t="s">
        <v>1757</v>
      </c>
      <c r="K501" s="244" t="str">
        <f>IF(J501="","",VLOOKUP(J501,'Cost Categories'!$A$70:$B$85,2,FALSE))</f>
        <v>Personnel</v>
      </c>
      <c r="L501" s="244" t="s">
        <v>3324</v>
      </c>
      <c r="M501" s="244" t="str">
        <f>IF(L501="","",VLOOKUP(L501,'Cost Categories'!$A$112:$B$133,2,FALSE))</f>
        <v>Operational</v>
      </c>
      <c r="N501" s="244" t="s">
        <v>3368</v>
      </c>
      <c r="O501" s="245" t="s">
        <v>13</v>
      </c>
      <c r="P501" s="244" t="s">
        <v>3369</v>
      </c>
      <c r="Q501" s="253" t="s">
        <v>3372</v>
      </c>
      <c r="R501" s="253" t="s">
        <v>13</v>
      </c>
      <c r="S501" s="244" t="s">
        <v>517</v>
      </c>
      <c r="T501" s="244" t="s">
        <v>1624</v>
      </c>
      <c r="U501" s="244" t="s">
        <v>1087</v>
      </c>
      <c r="V501" s="244" t="s">
        <v>1309</v>
      </c>
      <c r="W501" s="244" t="s">
        <v>217</v>
      </c>
      <c r="X501" s="246">
        <v>3.41</v>
      </c>
      <c r="Y501" s="246" t="s">
        <v>6</v>
      </c>
      <c r="Z501" s="250" t="s">
        <v>6</v>
      </c>
      <c r="AA501" s="250" t="s">
        <v>6</v>
      </c>
      <c r="AB501" s="250" t="s">
        <v>6</v>
      </c>
      <c r="AC501" s="250" t="s">
        <v>6</v>
      </c>
      <c r="AD501" s="250" t="s">
        <v>6</v>
      </c>
      <c r="AE501" s="348" t="s">
        <v>6</v>
      </c>
      <c r="AF501" s="348" t="s">
        <v>6</v>
      </c>
      <c r="AG501" s="244" t="s">
        <v>6</v>
      </c>
      <c r="AI501" s="246" t="s">
        <v>6</v>
      </c>
      <c r="AJ501" s="247" t="s">
        <v>6</v>
      </c>
      <c r="AK501" s="244" t="s">
        <v>6</v>
      </c>
      <c r="AL501" s="244" t="s">
        <v>6</v>
      </c>
      <c r="AM501" s="266" t="s">
        <v>6</v>
      </c>
      <c r="AN501" s="262" t="s">
        <v>6</v>
      </c>
      <c r="AO501" s="262">
        <v>4</v>
      </c>
      <c r="AP501" s="244" t="s">
        <v>1625</v>
      </c>
      <c r="AQ501" s="244" t="s">
        <v>1974</v>
      </c>
      <c r="AR501" s="250" t="s">
        <v>6</v>
      </c>
      <c r="AS501" s="250" t="s">
        <v>6</v>
      </c>
      <c r="AT501" s="250" t="s">
        <v>1975</v>
      </c>
      <c r="AU501" s="250" t="s">
        <v>6</v>
      </c>
      <c r="AV501" s="250" t="s">
        <v>1305</v>
      </c>
      <c r="AW501" s="250" t="s">
        <v>1975</v>
      </c>
      <c r="AX501" s="250" t="s">
        <v>118</v>
      </c>
      <c r="AY501" s="250" t="s">
        <v>6</v>
      </c>
      <c r="AZ501" s="250" t="s">
        <v>6</v>
      </c>
      <c r="BA501" s="250" t="s">
        <v>381</v>
      </c>
      <c r="BB501" s="250" t="s">
        <v>119</v>
      </c>
      <c r="BC501" s="250"/>
      <c r="BD501" s="250" t="s">
        <v>6</v>
      </c>
      <c r="BE501" s="250" t="s">
        <v>6</v>
      </c>
      <c r="BF501" s="250" t="s">
        <v>6</v>
      </c>
      <c r="BG501" s="250" t="s">
        <v>6</v>
      </c>
      <c r="BH501" s="250" t="s">
        <v>6</v>
      </c>
      <c r="BI501" s="250" t="s">
        <v>6</v>
      </c>
      <c r="BJ501" s="250" t="s">
        <v>6</v>
      </c>
      <c r="BK501" s="250" t="s">
        <v>6</v>
      </c>
      <c r="BL501" s="250" t="s">
        <v>6</v>
      </c>
      <c r="BM501" s="250"/>
      <c r="BN501" s="250" t="s">
        <v>6</v>
      </c>
      <c r="BO501" s="250" t="s">
        <v>6</v>
      </c>
      <c r="BP501" s="250" t="s">
        <v>6</v>
      </c>
      <c r="BQ501" s="250" t="s">
        <v>6</v>
      </c>
      <c r="BR501" s="250" t="s">
        <v>6</v>
      </c>
      <c r="BS501" s="250"/>
      <c r="BT501" s="250" t="s">
        <v>6</v>
      </c>
      <c r="BU501" s="262" t="s">
        <v>6</v>
      </c>
      <c r="BV501" s="250" t="s">
        <v>6</v>
      </c>
      <c r="BW501" s="250" t="s">
        <v>6</v>
      </c>
      <c r="BX501" s="250" t="s">
        <v>6</v>
      </c>
      <c r="BY501" s="250"/>
      <c r="BZ501" s="250" t="s">
        <v>6</v>
      </c>
      <c r="CA501" s="244" t="s">
        <v>1976</v>
      </c>
      <c r="CB501" s="244" t="s">
        <v>6</v>
      </c>
      <c r="CC501" s="244" t="s">
        <v>6</v>
      </c>
      <c r="CD501" s="244" t="s">
        <v>6</v>
      </c>
    </row>
    <row r="502" spans="1:82" s="244" customFormat="1" ht="58" customHeight="1" x14ac:dyDescent="0.35">
      <c r="A502" s="259" t="s">
        <v>1972</v>
      </c>
      <c r="B502" s="259" t="s">
        <v>2880</v>
      </c>
      <c r="C502" s="259" t="s">
        <v>1571</v>
      </c>
      <c r="D502" s="259">
        <v>999</v>
      </c>
      <c r="E502" s="244" t="s">
        <v>304</v>
      </c>
      <c r="F502" s="244" t="s">
        <v>2674</v>
      </c>
      <c r="G502" s="244" t="s">
        <v>1983</v>
      </c>
      <c r="H502" s="244" t="s">
        <v>1578</v>
      </c>
      <c r="I502" s="244" t="str">
        <f>IF(H502="","",VLOOKUP(H502,'Cost Categories'!$A$1:$B$66,2,FALSE))</f>
        <v>Total</v>
      </c>
      <c r="J502" s="244" t="s">
        <v>3297</v>
      </c>
      <c r="K502" s="244" t="str">
        <f>IF(J502="","",VLOOKUP(J502,'Cost Categories'!$A$70:$B$85,2,FALSE))</f>
        <v>Mixed</v>
      </c>
      <c r="L502" s="244" t="s">
        <v>3297</v>
      </c>
      <c r="M502" s="244" t="str">
        <f>IF(L502="","",VLOOKUP(L502,'Cost Categories'!$A$112:$B$133,2,FALSE))</f>
        <v>Mixed</v>
      </c>
      <c r="N502" s="244" t="s">
        <v>3368</v>
      </c>
      <c r="O502" s="245" t="s">
        <v>13</v>
      </c>
      <c r="P502" s="244" t="s">
        <v>3416</v>
      </c>
      <c r="Q502" s="253" t="s">
        <v>3372</v>
      </c>
      <c r="R502" s="253" t="s">
        <v>13</v>
      </c>
      <c r="S502" s="244" t="s">
        <v>111</v>
      </c>
      <c r="T502" s="244" t="s">
        <v>1624</v>
      </c>
      <c r="U502" s="244" t="s">
        <v>1087</v>
      </c>
      <c r="V502" s="244" t="s">
        <v>1309</v>
      </c>
      <c r="W502" s="244" t="s">
        <v>217</v>
      </c>
      <c r="X502" s="246">
        <v>40.659999999999997</v>
      </c>
      <c r="Y502" s="246" t="s">
        <v>6</v>
      </c>
      <c r="Z502" s="250" t="s">
        <v>6</v>
      </c>
      <c r="AA502" s="250" t="s">
        <v>6</v>
      </c>
      <c r="AB502" s="250" t="s">
        <v>6</v>
      </c>
      <c r="AC502" s="250" t="s">
        <v>6</v>
      </c>
      <c r="AD502" s="250" t="s">
        <v>6</v>
      </c>
      <c r="AE502" s="348" t="s">
        <v>6</v>
      </c>
      <c r="AF502" s="348" t="s">
        <v>6</v>
      </c>
      <c r="AG502" s="244" t="s">
        <v>6</v>
      </c>
      <c r="AI502" s="246" t="s">
        <v>6</v>
      </c>
      <c r="AJ502" s="247" t="s">
        <v>6</v>
      </c>
      <c r="AK502" s="244" t="s">
        <v>6</v>
      </c>
      <c r="AL502" s="244" t="s">
        <v>6</v>
      </c>
      <c r="AM502" s="266" t="s">
        <v>6</v>
      </c>
      <c r="AN502" s="262" t="s">
        <v>6</v>
      </c>
      <c r="AO502" s="262">
        <v>4</v>
      </c>
      <c r="AP502" s="244" t="s">
        <v>1625</v>
      </c>
      <c r="AQ502" s="244" t="s">
        <v>1974</v>
      </c>
      <c r="AR502" s="250" t="s">
        <v>6</v>
      </c>
      <c r="AS502" s="250" t="s">
        <v>6</v>
      </c>
      <c r="AT502" s="250" t="s">
        <v>1975</v>
      </c>
      <c r="AU502" s="250" t="s">
        <v>6</v>
      </c>
      <c r="AV502" s="250" t="s">
        <v>1305</v>
      </c>
      <c r="AW502" s="250" t="s">
        <v>1975</v>
      </c>
      <c r="AX502" s="250" t="s">
        <v>118</v>
      </c>
      <c r="AY502" s="250" t="s">
        <v>6</v>
      </c>
      <c r="AZ502" s="250" t="s">
        <v>6</v>
      </c>
      <c r="BA502" s="250" t="s">
        <v>381</v>
      </c>
      <c r="BB502" s="250" t="s">
        <v>119</v>
      </c>
      <c r="BC502" s="250"/>
      <c r="BD502" s="250" t="s">
        <v>6</v>
      </c>
      <c r="BE502" s="250" t="s">
        <v>6</v>
      </c>
      <c r="BF502" s="250" t="s">
        <v>6</v>
      </c>
      <c r="BG502" s="250" t="s">
        <v>6</v>
      </c>
      <c r="BH502" s="250" t="s">
        <v>6</v>
      </c>
      <c r="BI502" s="250" t="s">
        <v>6</v>
      </c>
      <c r="BJ502" s="250" t="s">
        <v>6</v>
      </c>
      <c r="BK502" s="250" t="s">
        <v>6</v>
      </c>
      <c r="BL502" s="250" t="s">
        <v>6</v>
      </c>
      <c r="BM502" s="250"/>
      <c r="BN502" s="250" t="s">
        <v>6</v>
      </c>
      <c r="BO502" s="250" t="s">
        <v>6</v>
      </c>
      <c r="BP502" s="250" t="s">
        <v>6</v>
      </c>
      <c r="BQ502" s="250" t="s">
        <v>6</v>
      </c>
      <c r="BR502" s="250" t="s">
        <v>6</v>
      </c>
      <c r="BS502" s="250"/>
      <c r="BT502" s="250" t="s">
        <v>6</v>
      </c>
      <c r="BU502" s="262" t="s">
        <v>6</v>
      </c>
      <c r="BV502" s="250" t="s">
        <v>6</v>
      </c>
      <c r="BW502" s="250" t="s">
        <v>6</v>
      </c>
      <c r="BX502" s="250" t="s">
        <v>6</v>
      </c>
      <c r="BY502" s="250"/>
      <c r="BZ502" s="250" t="s">
        <v>6</v>
      </c>
      <c r="CA502" s="244" t="s">
        <v>1976</v>
      </c>
      <c r="CB502" s="244" t="s">
        <v>6</v>
      </c>
      <c r="CC502" s="244" t="s">
        <v>6</v>
      </c>
      <c r="CD502" s="244" t="s">
        <v>6</v>
      </c>
    </row>
    <row r="503" spans="1:82" s="244" customFormat="1" ht="58" customHeight="1" x14ac:dyDescent="0.35">
      <c r="A503" s="259" t="s">
        <v>1984</v>
      </c>
      <c r="B503" s="259" t="s">
        <v>2880</v>
      </c>
      <c r="C503" s="259" t="s">
        <v>1538</v>
      </c>
      <c r="D503" s="259" t="s">
        <v>1571</v>
      </c>
      <c r="E503" s="244" t="s">
        <v>304</v>
      </c>
      <c r="F503" s="244" t="s">
        <v>2674</v>
      </c>
      <c r="G503" s="244" t="s">
        <v>1973</v>
      </c>
      <c r="H503" s="244" t="s">
        <v>1623</v>
      </c>
      <c r="I503" s="244" t="str">
        <f>IF(H503="","",VLOOKUP(H503,'Cost Categories'!$A$1:$B$66,2,FALSE))</f>
        <v>Recurring goods</v>
      </c>
      <c r="J503" s="244" t="s">
        <v>3288</v>
      </c>
      <c r="K503" s="244" t="str">
        <f>IF(J503="","",VLOOKUP(J503,'Cost Categories'!$A$70:$B$85,2,FALSE))</f>
        <v>Recurrent - other</v>
      </c>
      <c r="L503" s="244" t="s">
        <v>3307</v>
      </c>
      <c r="M503" s="244" t="str">
        <f>IF(L503="","",VLOOKUP(L503,'Cost Categories'!$A$112:$B$133,2,FALSE))</f>
        <v>Primary service delivery</v>
      </c>
      <c r="N503" s="244" t="s">
        <v>3368</v>
      </c>
      <c r="O503" s="245" t="s">
        <v>1245</v>
      </c>
      <c r="P503" s="244" t="s">
        <v>3371</v>
      </c>
      <c r="Q503" s="253" t="s">
        <v>3372</v>
      </c>
      <c r="R503" s="253" t="s">
        <v>13</v>
      </c>
      <c r="S503" s="244" t="s">
        <v>111</v>
      </c>
      <c r="T503" s="244" t="s">
        <v>1624</v>
      </c>
      <c r="U503" s="244" t="s">
        <v>1087</v>
      </c>
      <c r="V503" s="244" t="s">
        <v>1309</v>
      </c>
      <c r="W503" s="244" t="s">
        <v>217</v>
      </c>
      <c r="X503" s="246">
        <v>10.7</v>
      </c>
      <c r="Y503" s="246" t="s">
        <v>6</v>
      </c>
      <c r="Z503" s="250" t="s">
        <v>6</v>
      </c>
      <c r="AA503" s="250" t="s">
        <v>6</v>
      </c>
      <c r="AB503" s="250" t="s">
        <v>6</v>
      </c>
      <c r="AC503" s="250" t="s">
        <v>6</v>
      </c>
      <c r="AD503" s="250" t="s">
        <v>6</v>
      </c>
      <c r="AE503" s="348" t="s">
        <v>6</v>
      </c>
      <c r="AF503" s="348" t="s">
        <v>6</v>
      </c>
      <c r="AG503" s="244" t="s">
        <v>6</v>
      </c>
      <c r="AI503" s="246" t="s">
        <v>6</v>
      </c>
      <c r="AJ503" s="247" t="s">
        <v>6</v>
      </c>
      <c r="AK503" s="244" t="s">
        <v>6</v>
      </c>
      <c r="AL503" s="244" t="s">
        <v>6</v>
      </c>
      <c r="AM503" s="266" t="s">
        <v>6</v>
      </c>
      <c r="AN503" s="262" t="s">
        <v>6</v>
      </c>
      <c r="AO503" s="262">
        <v>4</v>
      </c>
      <c r="AP503" s="244" t="s">
        <v>1625</v>
      </c>
      <c r="AQ503" s="244" t="s">
        <v>1974</v>
      </c>
      <c r="AR503" s="250" t="s">
        <v>6</v>
      </c>
      <c r="AS503" s="250" t="s">
        <v>6</v>
      </c>
      <c r="AT503" s="250" t="s">
        <v>1975</v>
      </c>
      <c r="AU503" s="250" t="s">
        <v>6</v>
      </c>
      <c r="AV503" s="250" t="s">
        <v>1305</v>
      </c>
      <c r="AW503" s="250" t="s">
        <v>1975</v>
      </c>
      <c r="AX503" s="250" t="s">
        <v>118</v>
      </c>
      <c r="AY503" s="250" t="s">
        <v>6</v>
      </c>
      <c r="AZ503" s="250" t="s">
        <v>6</v>
      </c>
      <c r="BA503" s="250" t="s">
        <v>381</v>
      </c>
      <c r="BB503" s="250" t="s">
        <v>119</v>
      </c>
      <c r="BC503" s="250"/>
      <c r="BD503" s="250" t="s">
        <v>6</v>
      </c>
      <c r="BE503" s="250" t="s">
        <v>6</v>
      </c>
      <c r="BF503" s="250" t="s">
        <v>6</v>
      </c>
      <c r="BG503" s="250" t="s">
        <v>6</v>
      </c>
      <c r="BH503" s="250" t="s">
        <v>6</v>
      </c>
      <c r="BI503" s="250" t="s">
        <v>6</v>
      </c>
      <c r="BJ503" s="250" t="s">
        <v>6</v>
      </c>
      <c r="BK503" s="250" t="s">
        <v>6</v>
      </c>
      <c r="BL503" s="250" t="s">
        <v>6</v>
      </c>
      <c r="BM503" s="250"/>
      <c r="BN503" s="250" t="s">
        <v>6</v>
      </c>
      <c r="BO503" s="250" t="s">
        <v>6</v>
      </c>
      <c r="BP503" s="250" t="s">
        <v>6</v>
      </c>
      <c r="BQ503" s="250" t="s">
        <v>6</v>
      </c>
      <c r="BR503" s="250" t="s">
        <v>6</v>
      </c>
      <c r="BS503" s="250"/>
      <c r="BT503" s="250" t="s">
        <v>6</v>
      </c>
      <c r="BU503" s="262" t="s">
        <v>6</v>
      </c>
      <c r="BV503" s="250" t="s">
        <v>6</v>
      </c>
      <c r="BW503" s="250" t="s">
        <v>6</v>
      </c>
      <c r="BX503" s="250" t="s">
        <v>6</v>
      </c>
      <c r="BY503" s="250"/>
      <c r="BZ503" s="250" t="s">
        <v>6</v>
      </c>
      <c r="CA503" s="244" t="s">
        <v>1976</v>
      </c>
      <c r="CB503" s="244" t="s">
        <v>6</v>
      </c>
      <c r="CC503" s="244" t="s">
        <v>6</v>
      </c>
      <c r="CD503" s="244" t="s">
        <v>6</v>
      </c>
    </row>
    <row r="504" spans="1:82" s="244" customFormat="1" ht="58" customHeight="1" x14ac:dyDescent="0.35">
      <c r="A504" s="259" t="s">
        <v>1984</v>
      </c>
      <c r="B504" s="259" t="s">
        <v>2880</v>
      </c>
      <c r="C504" s="259" t="s">
        <v>1548</v>
      </c>
      <c r="D504" s="259" t="s">
        <v>1571</v>
      </c>
      <c r="E504" s="244" t="s">
        <v>304</v>
      </c>
      <c r="F504" s="244" t="s">
        <v>2674</v>
      </c>
      <c r="G504" s="244" t="s">
        <v>1977</v>
      </c>
      <c r="H504" s="244" t="s">
        <v>1317</v>
      </c>
      <c r="I504" s="244" t="str">
        <f>IF(H504="","",VLOOKUP(H504,'Cost Categories'!$A$1:$B$66,2,FALSE))</f>
        <v>Capital</v>
      </c>
      <c r="J504" s="244" t="s">
        <v>3276</v>
      </c>
      <c r="K504" s="244" t="str">
        <f>IF(J504="","",VLOOKUP(J504,'Cost Categories'!$A$70:$B$85,2,FALSE))</f>
        <v>Capital</v>
      </c>
      <c r="L504" s="244" t="s">
        <v>3307</v>
      </c>
      <c r="M504" s="244" t="str">
        <f>IF(L504="","",VLOOKUP(L504,'Cost Categories'!$A$112:$B$133,2,FALSE))</f>
        <v>Primary service delivery</v>
      </c>
      <c r="N504" s="244" t="s">
        <v>3368</v>
      </c>
      <c r="O504" s="245" t="s">
        <v>1245</v>
      </c>
      <c r="P504" s="244" t="s">
        <v>3369</v>
      </c>
      <c r="Q504" s="253" t="s">
        <v>3372</v>
      </c>
      <c r="R504" s="253" t="s">
        <v>13</v>
      </c>
      <c r="S504" s="244" t="s">
        <v>111</v>
      </c>
      <c r="T504" s="244" t="s">
        <v>1624</v>
      </c>
      <c r="U504" s="244" t="s">
        <v>1087</v>
      </c>
      <c r="V504" s="244" t="s">
        <v>1309</v>
      </c>
      <c r="W504" s="244" t="s">
        <v>217</v>
      </c>
      <c r="X504" s="246">
        <v>0.51</v>
      </c>
      <c r="Y504" s="246" t="s">
        <v>6</v>
      </c>
      <c r="Z504" s="250" t="s">
        <v>6</v>
      </c>
      <c r="AA504" s="250" t="s">
        <v>6</v>
      </c>
      <c r="AB504" s="250" t="s">
        <v>6</v>
      </c>
      <c r="AC504" s="250" t="s">
        <v>6</v>
      </c>
      <c r="AD504" s="250" t="s">
        <v>6</v>
      </c>
      <c r="AE504" s="348" t="s">
        <v>6</v>
      </c>
      <c r="AF504" s="348" t="s">
        <v>6</v>
      </c>
      <c r="AG504" s="244" t="s">
        <v>6</v>
      </c>
      <c r="AI504" s="246" t="s">
        <v>6</v>
      </c>
      <c r="AJ504" s="247" t="s">
        <v>6</v>
      </c>
      <c r="AK504" s="244" t="s">
        <v>6</v>
      </c>
      <c r="AL504" s="244" t="s">
        <v>6</v>
      </c>
      <c r="AM504" s="266" t="s">
        <v>6</v>
      </c>
      <c r="AN504" s="262" t="s">
        <v>6</v>
      </c>
      <c r="AO504" s="262">
        <v>4</v>
      </c>
      <c r="AP504" s="244" t="s">
        <v>1625</v>
      </c>
      <c r="AQ504" s="244" t="s">
        <v>1974</v>
      </c>
      <c r="AR504" s="250" t="s">
        <v>6</v>
      </c>
      <c r="AS504" s="250" t="s">
        <v>6</v>
      </c>
      <c r="AT504" s="250" t="s">
        <v>1975</v>
      </c>
      <c r="AU504" s="250" t="s">
        <v>6</v>
      </c>
      <c r="AV504" s="250" t="s">
        <v>1305</v>
      </c>
      <c r="AW504" s="250" t="s">
        <v>1975</v>
      </c>
      <c r="AX504" s="250" t="s">
        <v>118</v>
      </c>
      <c r="AY504" s="250" t="s">
        <v>6</v>
      </c>
      <c r="AZ504" s="250" t="s">
        <v>6</v>
      </c>
      <c r="BA504" s="250" t="s">
        <v>381</v>
      </c>
      <c r="BB504" s="250" t="s">
        <v>119</v>
      </c>
      <c r="BC504" s="250"/>
      <c r="BD504" s="250" t="s">
        <v>6</v>
      </c>
      <c r="BE504" s="250" t="s">
        <v>6</v>
      </c>
      <c r="BF504" s="250" t="s">
        <v>6</v>
      </c>
      <c r="BG504" s="250" t="s">
        <v>6</v>
      </c>
      <c r="BH504" s="250" t="s">
        <v>6</v>
      </c>
      <c r="BI504" s="250" t="s">
        <v>6</v>
      </c>
      <c r="BJ504" s="250" t="s">
        <v>6</v>
      </c>
      <c r="BK504" s="250" t="s">
        <v>6</v>
      </c>
      <c r="BL504" s="250" t="s">
        <v>6</v>
      </c>
      <c r="BM504" s="250"/>
      <c r="BN504" s="250" t="s">
        <v>6</v>
      </c>
      <c r="BO504" s="250" t="s">
        <v>6</v>
      </c>
      <c r="BP504" s="250" t="s">
        <v>6</v>
      </c>
      <c r="BQ504" s="250" t="s">
        <v>6</v>
      </c>
      <c r="BR504" s="250" t="s">
        <v>6</v>
      </c>
      <c r="BS504" s="250"/>
      <c r="BT504" s="250" t="s">
        <v>6</v>
      </c>
      <c r="BU504" s="262" t="s">
        <v>6</v>
      </c>
      <c r="BV504" s="250" t="s">
        <v>6</v>
      </c>
      <c r="BW504" s="250" t="s">
        <v>6</v>
      </c>
      <c r="BX504" s="250" t="s">
        <v>6</v>
      </c>
      <c r="BY504" s="250"/>
      <c r="BZ504" s="250" t="s">
        <v>6</v>
      </c>
      <c r="CA504" s="244" t="s">
        <v>1976</v>
      </c>
      <c r="CB504" s="244" t="s">
        <v>6</v>
      </c>
      <c r="CC504" s="244" t="s">
        <v>6</v>
      </c>
      <c r="CD504" s="244" t="s">
        <v>6</v>
      </c>
    </row>
    <row r="505" spans="1:82" s="244" customFormat="1" ht="58" customHeight="1" x14ac:dyDescent="0.35">
      <c r="A505" s="259" t="s">
        <v>1984</v>
      </c>
      <c r="B505" s="259" t="s">
        <v>2880</v>
      </c>
      <c r="C505" s="259" t="s">
        <v>356</v>
      </c>
      <c r="D505" s="259" t="s">
        <v>1571</v>
      </c>
      <c r="E505" s="244" t="s">
        <v>304</v>
      </c>
      <c r="F505" s="244" t="s">
        <v>2674</v>
      </c>
      <c r="G505" s="244" t="s">
        <v>1978</v>
      </c>
      <c r="H505" s="244" t="s">
        <v>3351</v>
      </c>
      <c r="I505" s="244" t="str">
        <f>IF(H505="","",VLOOKUP(H505,'Cost Categories'!$A$1:$B$66,2,FALSE))</f>
        <v>Personnel</v>
      </c>
      <c r="J505" s="244" t="s">
        <v>3271</v>
      </c>
      <c r="K505" s="244" t="str">
        <f>IF(J505="","",VLOOKUP(J505,'Cost Categories'!$A$70:$B$85,2,FALSE))</f>
        <v>Personnel</v>
      </c>
      <c r="L505" s="244" t="s">
        <v>3307</v>
      </c>
      <c r="M505" s="244" t="str">
        <f>IF(L505="","",VLOOKUP(L505,'Cost Categories'!$A$112:$B$133,2,FALSE))</f>
        <v>Primary service delivery</v>
      </c>
      <c r="N505" s="244" t="s">
        <v>3368</v>
      </c>
      <c r="O505" s="245" t="s">
        <v>13</v>
      </c>
      <c r="P505" s="244" t="s">
        <v>3369</v>
      </c>
      <c r="Q505" s="253" t="s">
        <v>3372</v>
      </c>
      <c r="R505" s="253" t="s">
        <v>13</v>
      </c>
      <c r="S505" s="244" t="s">
        <v>517</v>
      </c>
      <c r="T505" s="244" t="s">
        <v>1624</v>
      </c>
      <c r="U505" s="244" t="s">
        <v>1087</v>
      </c>
      <c r="V505" s="244" t="s">
        <v>1309</v>
      </c>
      <c r="W505" s="244" t="s">
        <v>217</v>
      </c>
      <c r="X505" s="246">
        <v>3.89</v>
      </c>
      <c r="Y505" s="246" t="s">
        <v>6</v>
      </c>
      <c r="Z505" s="250" t="s">
        <v>6</v>
      </c>
      <c r="AA505" s="250" t="s">
        <v>6</v>
      </c>
      <c r="AB505" s="250" t="s">
        <v>6</v>
      </c>
      <c r="AC505" s="250" t="s">
        <v>6</v>
      </c>
      <c r="AD505" s="250" t="s">
        <v>6</v>
      </c>
      <c r="AE505" s="348" t="s">
        <v>6</v>
      </c>
      <c r="AF505" s="348" t="s">
        <v>6</v>
      </c>
      <c r="AG505" s="244" t="s">
        <v>6</v>
      </c>
      <c r="AI505" s="246" t="s">
        <v>6</v>
      </c>
      <c r="AJ505" s="247" t="s">
        <v>6</v>
      </c>
      <c r="AK505" s="244" t="s">
        <v>6</v>
      </c>
      <c r="AL505" s="244" t="s">
        <v>6</v>
      </c>
      <c r="AM505" s="266" t="s">
        <v>6</v>
      </c>
      <c r="AN505" s="262" t="s">
        <v>6</v>
      </c>
      <c r="AO505" s="262">
        <v>4</v>
      </c>
      <c r="AP505" s="244" t="s">
        <v>1625</v>
      </c>
      <c r="AQ505" s="244" t="s">
        <v>1974</v>
      </c>
      <c r="AR505" s="250" t="s">
        <v>6</v>
      </c>
      <c r="AS505" s="250" t="s">
        <v>6</v>
      </c>
      <c r="AT505" s="250" t="s">
        <v>1975</v>
      </c>
      <c r="AU505" s="250" t="s">
        <v>6</v>
      </c>
      <c r="AV505" s="250" t="s">
        <v>1305</v>
      </c>
      <c r="AW505" s="250" t="s">
        <v>1975</v>
      </c>
      <c r="AX505" s="250" t="s">
        <v>118</v>
      </c>
      <c r="AY505" s="250" t="s">
        <v>6</v>
      </c>
      <c r="AZ505" s="250" t="s">
        <v>6</v>
      </c>
      <c r="BA505" s="250" t="s">
        <v>381</v>
      </c>
      <c r="BB505" s="250" t="s">
        <v>119</v>
      </c>
      <c r="BC505" s="250"/>
      <c r="BD505" s="250" t="s">
        <v>6</v>
      </c>
      <c r="BE505" s="250" t="s">
        <v>6</v>
      </c>
      <c r="BF505" s="250" t="s">
        <v>6</v>
      </c>
      <c r="BG505" s="250" t="s">
        <v>6</v>
      </c>
      <c r="BH505" s="250" t="s">
        <v>6</v>
      </c>
      <c r="BI505" s="250" t="s">
        <v>6</v>
      </c>
      <c r="BJ505" s="250" t="s">
        <v>6</v>
      </c>
      <c r="BK505" s="250" t="s">
        <v>6</v>
      </c>
      <c r="BL505" s="250" t="s">
        <v>6</v>
      </c>
      <c r="BM505" s="250"/>
      <c r="BN505" s="250" t="s">
        <v>6</v>
      </c>
      <c r="BO505" s="250" t="s">
        <v>6</v>
      </c>
      <c r="BP505" s="250" t="s">
        <v>6</v>
      </c>
      <c r="BQ505" s="250" t="s">
        <v>6</v>
      </c>
      <c r="BR505" s="250" t="s">
        <v>6</v>
      </c>
      <c r="BS505" s="250"/>
      <c r="BT505" s="250" t="s">
        <v>6</v>
      </c>
      <c r="BU505" s="262" t="s">
        <v>6</v>
      </c>
      <c r="BV505" s="250" t="s">
        <v>6</v>
      </c>
      <c r="BW505" s="250" t="s">
        <v>6</v>
      </c>
      <c r="BX505" s="250" t="s">
        <v>6</v>
      </c>
      <c r="BY505" s="250"/>
      <c r="BZ505" s="250" t="s">
        <v>6</v>
      </c>
      <c r="CA505" s="244" t="s">
        <v>1976</v>
      </c>
      <c r="CB505" s="244" t="s">
        <v>6</v>
      </c>
      <c r="CC505" s="244" t="s">
        <v>6</v>
      </c>
      <c r="CD505" s="244" t="s">
        <v>6</v>
      </c>
    </row>
    <row r="506" spans="1:82" s="244" customFormat="1" ht="58" customHeight="1" x14ac:dyDescent="0.35">
      <c r="A506" s="259" t="s">
        <v>1984</v>
      </c>
      <c r="B506" s="259" t="s">
        <v>2880</v>
      </c>
      <c r="C506" s="259" t="s">
        <v>1555</v>
      </c>
      <c r="D506" s="259" t="s">
        <v>1571</v>
      </c>
      <c r="E506" s="244" t="s">
        <v>304</v>
      </c>
      <c r="F506" s="244" t="s">
        <v>2674</v>
      </c>
      <c r="G506" s="244" t="s">
        <v>1979</v>
      </c>
      <c r="H506" s="244" t="s">
        <v>3</v>
      </c>
      <c r="I506" s="244" t="str">
        <f>IF(H506="","",VLOOKUP(H506,'Cost Categories'!$A$1:$B$66,2,FALSE))</f>
        <v>Recurring services</v>
      </c>
      <c r="J506" s="244" t="s">
        <v>3297</v>
      </c>
      <c r="K506" s="244" t="str">
        <f>IF(J506="","",VLOOKUP(J506,'Cost Categories'!$A$70:$B$85,2,FALSE))</f>
        <v>Mixed</v>
      </c>
      <c r="L506" s="244" t="s">
        <v>3</v>
      </c>
      <c r="M506" s="244" t="str">
        <f>IF(L506="","",VLOOKUP(L506,'Cost Categories'!$A$112:$B$133,2,FALSE))</f>
        <v>Operational</v>
      </c>
      <c r="N506" s="244" t="s">
        <v>3368</v>
      </c>
      <c r="O506" s="245" t="s">
        <v>13</v>
      </c>
      <c r="P506" s="244" t="s">
        <v>3369</v>
      </c>
      <c r="Q506" s="253" t="s">
        <v>3372</v>
      </c>
      <c r="R506" s="253" t="s">
        <v>13</v>
      </c>
      <c r="S506" s="244" t="s">
        <v>111</v>
      </c>
      <c r="T506" s="244" t="s">
        <v>1624</v>
      </c>
      <c r="U506" s="244" t="s">
        <v>1087</v>
      </c>
      <c r="V506" s="244" t="s">
        <v>1309</v>
      </c>
      <c r="W506" s="244" t="s">
        <v>217</v>
      </c>
      <c r="X506" s="246">
        <v>0.35</v>
      </c>
      <c r="Y506" s="246" t="s">
        <v>6</v>
      </c>
      <c r="Z506" s="250" t="s">
        <v>6</v>
      </c>
      <c r="AA506" s="250" t="s">
        <v>6</v>
      </c>
      <c r="AB506" s="250" t="s">
        <v>6</v>
      </c>
      <c r="AC506" s="250" t="s">
        <v>6</v>
      </c>
      <c r="AD506" s="250" t="s">
        <v>6</v>
      </c>
      <c r="AE506" s="348" t="s">
        <v>6</v>
      </c>
      <c r="AF506" s="348" t="s">
        <v>6</v>
      </c>
      <c r="AG506" s="244" t="s">
        <v>6</v>
      </c>
      <c r="AI506" s="246" t="s">
        <v>6</v>
      </c>
      <c r="AJ506" s="247" t="s">
        <v>6</v>
      </c>
      <c r="AK506" s="244" t="s">
        <v>6</v>
      </c>
      <c r="AL506" s="244" t="s">
        <v>6</v>
      </c>
      <c r="AM506" s="266" t="s">
        <v>6</v>
      </c>
      <c r="AN506" s="262" t="s">
        <v>6</v>
      </c>
      <c r="AO506" s="262">
        <v>4</v>
      </c>
      <c r="AP506" s="244" t="s">
        <v>1625</v>
      </c>
      <c r="AQ506" s="244" t="s">
        <v>1974</v>
      </c>
      <c r="AR506" s="250" t="s">
        <v>6</v>
      </c>
      <c r="AS506" s="250" t="s">
        <v>6</v>
      </c>
      <c r="AT506" s="250" t="s">
        <v>1975</v>
      </c>
      <c r="AU506" s="250" t="s">
        <v>6</v>
      </c>
      <c r="AV506" s="250" t="s">
        <v>1305</v>
      </c>
      <c r="AW506" s="250" t="s">
        <v>1975</v>
      </c>
      <c r="AX506" s="250" t="s">
        <v>118</v>
      </c>
      <c r="AY506" s="250" t="s">
        <v>6</v>
      </c>
      <c r="AZ506" s="250" t="s">
        <v>6</v>
      </c>
      <c r="BA506" s="250" t="s">
        <v>381</v>
      </c>
      <c r="BB506" s="250" t="s">
        <v>119</v>
      </c>
      <c r="BC506" s="250"/>
      <c r="BD506" s="250" t="s">
        <v>6</v>
      </c>
      <c r="BE506" s="250" t="s">
        <v>6</v>
      </c>
      <c r="BF506" s="250" t="s">
        <v>6</v>
      </c>
      <c r="BG506" s="250" t="s">
        <v>6</v>
      </c>
      <c r="BH506" s="250" t="s">
        <v>6</v>
      </c>
      <c r="BI506" s="250" t="s">
        <v>6</v>
      </c>
      <c r="BJ506" s="250" t="s">
        <v>6</v>
      </c>
      <c r="BK506" s="250" t="s">
        <v>6</v>
      </c>
      <c r="BL506" s="250" t="s">
        <v>6</v>
      </c>
      <c r="BM506" s="250"/>
      <c r="BN506" s="250" t="s">
        <v>6</v>
      </c>
      <c r="BO506" s="250" t="s">
        <v>6</v>
      </c>
      <c r="BP506" s="250" t="s">
        <v>6</v>
      </c>
      <c r="BQ506" s="250" t="s">
        <v>6</v>
      </c>
      <c r="BR506" s="250" t="s">
        <v>6</v>
      </c>
      <c r="BS506" s="250"/>
      <c r="BT506" s="250" t="s">
        <v>6</v>
      </c>
      <c r="BU506" s="262" t="s">
        <v>6</v>
      </c>
      <c r="BV506" s="250" t="s">
        <v>6</v>
      </c>
      <c r="BW506" s="250" t="s">
        <v>6</v>
      </c>
      <c r="BX506" s="250" t="s">
        <v>6</v>
      </c>
      <c r="BY506" s="250"/>
      <c r="BZ506" s="250" t="s">
        <v>6</v>
      </c>
      <c r="CA506" s="244" t="s">
        <v>1976</v>
      </c>
      <c r="CB506" s="244" t="s">
        <v>6</v>
      </c>
      <c r="CC506" s="244" t="s">
        <v>6</v>
      </c>
      <c r="CD506" s="244" t="s">
        <v>6</v>
      </c>
    </row>
    <row r="507" spans="1:82" s="244" customFormat="1" ht="58" customHeight="1" x14ac:dyDescent="0.35">
      <c r="A507" s="259" t="s">
        <v>1984</v>
      </c>
      <c r="B507" s="259" t="s">
        <v>2880</v>
      </c>
      <c r="C507" s="259" t="s">
        <v>1540</v>
      </c>
      <c r="D507" s="259" t="s">
        <v>1571</v>
      </c>
      <c r="E507" s="244" t="s">
        <v>304</v>
      </c>
      <c r="F507" s="244" t="s">
        <v>2674</v>
      </c>
      <c r="G507" s="244" t="s">
        <v>1980</v>
      </c>
      <c r="H507" s="244" t="s">
        <v>3350</v>
      </c>
      <c r="I507" s="244" t="str">
        <f>IF(H507="","",VLOOKUP(H507,'Cost Categories'!$A$1:$B$66,2,FALSE))</f>
        <v>Capital</v>
      </c>
      <c r="J507" s="244" t="s">
        <v>3283</v>
      </c>
      <c r="K507" s="244" t="str">
        <f>IF(J507="","",VLOOKUP(J507,'Cost Categories'!$A$70:$B$85,2,FALSE))</f>
        <v>Capital</v>
      </c>
      <c r="L507" s="244" t="s">
        <v>3324</v>
      </c>
      <c r="M507" s="244" t="str">
        <f>IF(L507="","",VLOOKUP(L507,'Cost Categories'!$A$112:$B$133,2,FALSE))</f>
        <v>Operational</v>
      </c>
      <c r="N507" s="244" t="s">
        <v>3368</v>
      </c>
      <c r="O507" s="245" t="s">
        <v>1245</v>
      </c>
      <c r="P507" s="244" t="s">
        <v>3370</v>
      </c>
      <c r="Q507" s="253" t="s">
        <v>3372</v>
      </c>
      <c r="R507" s="253" t="s">
        <v>13</v>
      </c>
      <c r="S507" s="244" t="s">
        <v>111</v>
      </c>
      <c r="T507" s="244" t="s">
        <v>1624</v>
      </c>
      <c r="U507" s="244" t="s">
        <v>1087</v>
      </c>
      <c r="V507" s="244" t="s">
        <v>1309</v>
      </c>
      <c r="W507" s="244" t="s">
        <v>217</v>
      </c>
      <c r="X507" s="246">
        <v>1.95</v>
      </c>
      <c r="Y507" s="246" t="s">
        <v>6</v>
      </c>
      <c r="Z507" s="250" t="s">
        <v>6</v>
      </c>
      <c r="AA507" s="250" t="s">
        <v>6</v>
      </c>
      <c r="AB507" s="250" t="s">
        <v>6</v>
      </c>
      <c r="AC507" s="250" t="s">
        <v>6</v>
      </c>
      <c r="AD507" s="250" t="s">
        <v>6</v>
      </c>
      <c r="AE507" s="348" t="s">
        <v>6</v>
      </c>
      <c r="AF507" s="348" t="s">
        <v>6</v>
      </c>
      <c r="AG507" s="244" t="s">
        <v>6</v>
      </c>
      <c r="AI507" s="246" t="s">
        <v>6</v>
      </c>
      <c r="AJ507" s="247" t="s">
        <v>6</v>
      </c>
      <c r="AK507" s="244" t="s">
        <v>6</v>
      </c>
      <c r="AL507" s="244" t="s">
        <v>6</v>
      </c>
      <c r="AM507" s="266" t="s">
        <v>6</v>
      </c>
      <c r="AN507" s="262" t="s">
        <v>6</v>
      </c>
      <c r="AO507" s="262">
        <v>4</v>
      </c>
      <c r="AP507" s="244" t="s">
        <v>1625</v>
      </c>
      <c r="AQ507" s="244" t="s">
        <v>1974</v>
      </c>
      <c r="AR507" s="250" t="s">
        <v>6</v>
      </c>
      <c r="AS507" s="250" t="s">
        <v>6</v>
      </c>
      <c r="AT507" s="250" t="s">
        <v>1975</v>
      </c>
      <c r="AU507" s="250" t="s">
        <v>6</v>
      </c>
      <c r="AV507" s="250" t="s">
        <v>1305</v>
      </c>
      <c r="AW507" s="250" t="s">
        <v>1975</v>
      </c>
      <c r="AX507" s="250" t="s">
        <v>118</v>
      </c>
      <c r="AY507" s="250" t="s">
        <v>6</v>
      </c>
      <c r="AZ507" s="250" t="s">
        <v>6</v>
      </c>
      <c r="BA507" s="250" t="s">
        <v>381</v>
      </c>
      <c r="BB507" s="250" t="s">
        <v>119</v>
      </c>
      <c r="BC507" s="250"/>
      <c r="BD507" s="250" t="s">
        <v>6</v>
      </c>
      <c r="BE507" s="250" t="s">
        <v>6</v>
      </c>
      <c r="BF507" s="250" t="s">
        <v>6</v>
      </c>
      <c r="BG507" s="250" t="s">
        <v>6</v>
      </c>
      <c r="BH507" s="250" t="s">
        <v>6</v>
      </c>
      <c r="BI507" s="250" t="s">
        <v>6</v>
      </c>
      <c r="BJ507" s="250" t="s">
        <v>6</v>
      </c>
      <c r="BK507" s="250" t="s">
        <v>6</v>
      </c>
      <c r="BL507" s="250" t="s">
        <v>6</v>
      </c>
      <c r="BM507" s="250"/>
      <c r="BN507" s="250" t="s">
        <v>6</v>
      </c>
      <c r="BO507" s="250" t="s">
        <v>6</v>
      </c>
      <c r="BP507" s="250" t="s">
        <v>6</v>
      </c>
      <c r="BQ507" s="250" t="s">
        <v>6</v>
      </c>
      <c r="BR507" s="250" t="s">
        <v>6</v>
      </c>
      <c r="BS507" s="250"/>
      <c r="BT507" s="250" t="s">
        <v>6</v>
      </c>
      <c r="BU507" s="262" t="s">
        <v>6</v>
      </c>
      <c r="BV507" s="250" t="s">
        <v>6</v>
      </c>
      <c r="BW507" s="250" t="s">
        <v>6</v>
      </c>
      <c r="BX507" s="250" t="s">
        <v>6</v>
      </c>
      <c r="BY507" s="250" t="s">
        <v>1307</v>
      </c>
      <c r="BZ507" s="250" t="s">
        <v>119</v>
      </c>
      <c r="CA507" s="244" t="s">
        <v>1976</v>
      </c>
      <c r="CB507" s="244" t="s">
        <v>6</v>
      </c>
      <c r="CC507" s="244" t="s">
        <v>6</v>
      </c>
      <c r="CD507" s="244" t="s">
        <v>6</v>
      </c>
    </row>
    <row r="508" spans="1:82" s="244" customFormat="1" ht="58" customHeight="1" x14ac:dyDescent="0.35">
      <c r="A508" s="259" t="s">
        <v>1984</v>
      </c>
      <c r="B508" s="259" t="s">
        <v>2880</v>
      </c>
      <c r="C508" s="259" t="s">
        <v>1561</v>
      </c>
      <c r="D508" s="259" t="s">
        <v>1571</v>
      </c>
      <c r="E508" s="244" t="s">
        <v>304</v>
      </c>
      <c r="F508" s="244" t="s">
        <v>2674</v>
      </c>
      <c r="G508" s="244" t="s">
        <v>1981</v>
      </c>
      <c r="H508" s="244" t="s">
        <v>1632</v>
      </c>
      <c r="I508" s="244" t="str">
        <f>IF(H508="","",VLOOKUP(H508,'Cost Categories'!$A$1:$B$66,2,FALSE))</f>
        <v>Facility</v>
      </c>
      <c r="J508" s="244" t="s">
        <v>3297</v>
      </c>
      <c r="K508" s="244" t="str">
        <f>IF(J508="","",VLOOKUP(J508,'Cost Categories'!$A$70:$B$85,2,FALSE))</f>
        <v>Mixed</v>
      </c>
      <c r="L508" s="244" t="s">
        <v>3323</v>
      </c>
      <c r="M508" s="244" t="str">
        <f>IF(L508="","",VLOOKUP(L508,'Cost Categories'!$A$112:$B$133,2,FALSE))</f>
        <v>Operational</v>
      </c>
      <c r="N508" s="244" t="s">
        <v>3368</v>
      </c>
      <c r="O508" s="245" t="s">
        <v>13</v>
      </c>
      <c r="P508" s="244" t="s">
        <v>3370</v>
      </c>
      <c r="Q508" s="253" t="s">
        <v>3372</v>
      </c>
      <c r="R508" s="253" t="s">
        <v>13</v>
      </c>
      <c r="S508" s="244" t="s">
        <v>111</v>
      </c>
      <c r="T508" s="244" t="s">
        <v>1624</v>
      </c>
      <c r="U508" s="244" t="s">
        <v>1087</v>
      </c>
      <c r="V508" s="244" t="s">
        <v>1309</v>
      </c>
      <c r="W508" s="244" t="s">
        <v>217</v>
      </c>
      <c r="X508" s="246">
        <v>0.33</v>
      </c>
      <c r="Y508" s="246" t="s">
        <v>6</v>
      </c>
      <c r="Z508" s="250" t="s">
        <v>6</v>
      </c>
      <c r="AA508" s="250" t="s">
        <v>6</v>
      </c>
      <c r="AB508" s="250" t="s">
        <v>6</v>
      </c>
      <c r="AC508" s="250" t="s">
        <v>6</v>
      </c>
      <c r="AD508" s="250" t="s">
        <v>6</v>
      </c>
      <c r="AE508" s="348" t="s">
        <v>6</v>
      </c>
      <c r="AF508" s="348" t="s">
        <v>6</v>
      </c>
      <c r="AG508" s="244" t="s">
        <v>6</v>
      </c>
      <c r="AI508" s="246" t="s">
        <v>6</v>
      </c>
      <c r="AJ508" s="247" t="s">
        <v>6</v>
      </c>
      <c r="AK508" s="244" t="s">
        <v>6</v>
      </c>
      <c r="AL508" s="244" t="s">
        <v>6</v>
      </c>
      <c r="AM508" s="266" t="s">
        <v>6</v>
      </c>
      <c r="AN508" s="262" t="s">
        <v>6</v>
      </c>
      <c r="AO508" s="262">
        <v>4</v>
      </c>
      <c r="AP508" s="244" t="s">
        <v>1625</v>
      </c>
      <c r="AQ508" s="244" t="s">
        <v>1974</v>
      </c>
      <c r="AR508" s="250" t="s">
        <v>6</v>
      </c>
      <c r="AS508" s="250" t="s">
        <v>6</v>
      </c>
      <c r="AT508" s="250" t="s">
        <v>1975</v>
      </c>
      <c r="AU508" s="250" t="s">
        <v>6</v>
      </c>
      <c r="AV508" s="250" t="s">
        <v>1305</v>
      </c>
      <c r="AW508" s="250" t="s">
        <v>1975</v>
      </c>
      <c r="AX508" s="250" t="s">
        <v>118</v>
      </c>
      <c r="AY508" s="250" t="s">
        <v>6</v>
      </c>
      <c r="AZ508" s="250" t="s">
        <v>6</v>
      </c>
      <c r="BA508" s="250" t="s">
        <v>381</v>
      </c>
      <c r="BB508" s="250" t="s">
        <v>119</v>
      </c>
      <c r="BC508" s="250"/>
      <c r="BD508" s="250" t="s">
        <v>6</v>
      </c>
      <c r="BE508" s="250" t="s">
        <v>6</v>
      </c>
      <c r="BF508" s="250" t="s">
        <v>6</v>
      </c>
      <c r="BG508" s="250" t="s">
        <v>6</v>
      </c>
      <c r="BH508" s="250" t="s">
        <v>6</v>
      </c>
      <c r="BI508" s="250" t="s">
        <v>6</v>
      </c>
      <c r="BJ508" s="250" t="s">
        <v>6</v>
      </c>
      <c r="BK508" s="250" t="s">
        <v>6</v>
      </c>
      <c r="BL508" s="250" t="s">
        <v>6</v>
      </c>
      <c r="BM508" s="250"/>
      <c r="BN508" s="250" t="s">
        <v>6</v>
      </c>
      <c r="BO508" s="250" t="s">
        <v>6</v>
      </c>
      <c r="BP508" s="250" t="s">
        <v>6</v>
      </c>
      <c r="BQ508" s="250" t="s">
        <v>6</v>
      </c>
      <c r="BR508" s="250" t="s">
        <v>6</v>
      </c>
      <c r="BS508" s="250"/>
      <c r="BT508" s="250" t="s">
        <v>6</v>
      </c>
      <c r="BU508" s="262" t="s">
        <v>6</v>
      </c>
      <c r="BV508" s="250" t="s">
        <v>6</v>
      </c>
      <c r="BW508" s="250" t="s">
        <v>6</v>
      </c>
      <c r="BX508" s="250" t="s">
        <v>6</v>
      </c>
      <c r="BY508" s="250"/>
      <c r="BZ508" s="250" t="s">
        <v>6</v>
      </c>
      <c r="CA508" s="244" t="s">
        <v>1976</v>
      </c>
      <c r="CB508" s="244" t="s">
        <v>6</v>
      </c>
      <c r="CC508" s="244" t="s">
        <v>6</v>
      </c>
      <c r="CD508" s="244" t="s">
        <v>6</v>
      </c>
    </row>
    <row r="509" spans="1:82" s="244" customFormat="1" ht="58" customHeight="1" x14ac:dyDescent="0.35">
      <c r="A509" s="259" t="s">
        <v>1984</v>
      </c>
      <c r="B509" s="259" t="s">
        <v>2880</v>
      </c>
      <c r="C509" s="259" t="s">
        <v>1567</v>
      </c>
      <c r="D509" s="259" t="s">
        <v>1571</v>
      </c>
      <c r="E509" s="244" t="s">
        <v>304</v>
      </c>
      <c r="F509" s="244" t="s">
        <v>2674</v>
      </c>
      <c r="G509" s="244" t="s">
        <v>1982</v>
      </c>
      <c r="H509" s="244" t="s">
        <v>3353</v>
      </c>
      <c r="I509" s="244" t="str">
        <f>IF(H509="","",VLOOKUP(H509,'Cost Categories'!$A$1:$B$66,2,FALSE))</f>
        <v>Personnel</v>
      </c>
      <c r="J509" s="244" t="s">
        <v>1757</v>
      </c>
      <c r="K509" s="244" t="str">
        <f>IF(J509="","",VLOOKUP(J509,'Cost Categories'!$A$70:$B$85,2,FALSE))</f>
        <v>Personnel</v>
      </c>
      <c r="L509" s="244" t="s">
        <v>3324</v>
      </c>
      <c r="M509" s="244" t="str">
        <f>IF(L509="","",VLOOKUP(L509,'Cost Categories'!$A$112:$B$133,2,FALSE))</f>
        <v>Operational</v>
      </c>
      <c r="N509" s="244" t="s">
        <v>3368</v>
      </c>
      <c r="O509" s="245" t="s">
        <v>13</v>
      </c>
      <c r="P509" s="244" t="s">
        <v>3369</v>
      </c>
      <c r="Q509" s="253" t="s">
        <v>3372</v>
      </c>
      <c r="R509" s="253" t="s">
        <v>13</v>
      </c>
      <c r="S509" s="244" t="s">
        <v>517</v>
      </c>
      <c r="T509" s="244" t="s">
        <v>1624</v>
      </c>
      <c r="U509" s="244" t="s">
        <v>1087</v>
      </c>
      <c r="V509" s="244" t="s">
        <v>1309</v>
      </c>
      <c r="W509" s="244" t="s">
        <v>217</v>
      </c>
      <c r="X509" s="246">
        <v>3.75</v>
      </c>
      <c r="Y509" s="246" t="s">
        <v>6</v>
      </c>
      <c r="Z509" s="250" t="s">
        <v>6</v>
      </c>
      <c r="AA509" s="250" t="s">
        <v>6</v>
      </c>
      <c r="AB509" s="250" t="s">
        <v>6</v>
      </c>
      <c r="AC509" s="250" t="s">
        <v>6</v>
      </c>
      <c r="AD509" s="250" t="s">
        <v>6</v>
      </c>
      <c r="AE509" s="348" t="s">
        <v>6</v>
      </c>
      <c r="AF509" s="348" t="s">
        <v>6</v>
      </c>
      <c r="AG509" s="244" t="s">
        <v>6</v>
      </c>
      <c r="AI509" s="246" t="s">
        <v>6</v>
      </c>
      <c r="AJ509" s="247" t="s">
        <v>6</v>
      </c>
      <c r="AK509" s="244" t="s">
        <v>6</v>
      </c>
      <c r="AL509" s="244" t="s">
        <v>6</v>
      </c>
      <c r="AM509" s="266" t="s">
        <v>6</v>
      </c>
      <c r="AN509" s="262" t="s">
        <v>6</v>
      </c>
      <c r="AO509" s="262">
        <v>4</v>
      </c>
      <c r="AP509" s="244" t="s">
        <v>1625</v>
      </c>
      <c r="AQ509" s="244" t="s">
        <v>1974</v>
      </c>
      <c r="AR509" s="250" t="s">
        <v>6</v>
      </c>
      <c r="AS509" s="250" t="s">
        <v>6</v>
      </c>
      <c r="AT509" s="250" t="s">
        <v>1975</v>
      </c>
      <c r="AU509" s="250" t="s">
        <v>6</v>
      </c>
      <c r="AV509" s="250" t="s">
        <v>1305</v>
      </c>
      <c r="AW509" s="250" t="s">
        <v>1975</v>
      </c>
      <c r="AX509" s="250" t="s">
        <v>118</v>
      </c>
      <c r="AY509" s="250" t="s">
        <v>6</v>
      </c>
      <c r="AZ509" s="250" t="s">
        <v>6</v>
      </c>
      <c r="BA509" s="250" t="s">
        <v>381</v>
      </c>
      <c r="BB509" s="250" t="s">
        <v>119</v>
      </c>
      <c r="BC509" s="250"/>
      <c r="BD509" s="250" t="s">
        <v>6</v>
      </c>
      <c r="BE509" s="250" t="s">
        <v>6</v>
      </c>
      <c r="BF509" s="250" t="s">
        <v>6</v>
      </c>
      <c r="BG509" s="250" t="s">
        <v>6</v>
      </c>
      <c r="BH509" s="250" t="s">
        <v>6</v>
      </c>
      <c r="BI509" s="250" t="s">
        <v>6</v>
      </c>
      <c r="BJ509" s="250" t="s">
        <v>6</v>
      </c>
      <c r="BK509" s="250" t="s">
        <v>6</v>
      </c>
      <c r="BL509" s="250" t="s">
        <v>6</v>
      </c>
      <c r="BM509" s="250"/>
      <c r="BN509" s="250" t="s">
        <v>6</v>
      </c>
      <c r="BO509" s="250" t="s">
        <v>6</v>
      </c>
      <c r="BP509" s="250" t="s">
        <v>6</v>
      </c>
      <c r="BQ509" s="250" t="s">
        <v>6</v>
      </c>
      <c r="BR509" s="250" t="s">
        <v>6</v>
      </c>
      <c r="BS509" s="250"/>
      <c r="BT509" s="250" t="s">
        <v>6</v>
      </c>
      <c r="BU509" s="262" t="s">
        <v>6</v>
      </c>
      <c r="BV509" s="250" t="s">
        <v>6</v>
      </c>
      <c r="BW509" s="250" t="s">
        <v>6</v>
      </c>
      <c r="BX509" s="250" t="s">
        <v>6</v>
      </c>
      <c r="BY509" s="250"/>
      <c r="BZ509" s="250" t="s">
        <v>6</v>
      </c>
      <c r="CA509" s="244" t="s">
        <v>1976</v>
      </c>
      <c r="CB509" s="244" t="s">
        <v>6</v>
      </c>
      <c r="CC509" s="244" t="s">
        <v>6</v>
      </c>
      <c r="CD509" s="244" t="s">
        <v>6</v>
      </c>
    </row>
    <row r="510" spans="1:82" s="244" customFormat="1" ht="58" customHeight="1" x14ac:dyDescent="0.35">
      <c r="A510" s="259" t="s">
        <v>1984</v>
      </c>
      <c r="B510" s="259" t="s">
        <v>2880</v>
      </c>
      <c r="C510" s="259" t="s">
        <v>1571</v>
      </c>
      <c r="D510" s="259">
        <v>999</v>
      </c>
      <c r="E510" s="244" t="s">
        <v>304</v>
      </c>
      <c r="F510" s="244" t="s">
        <v>2674</v>
      </c>
      <c r="G510" s="244" t="s">
        <v>1983</v>
      </c>
      <c r="H510" s="244" t="s">
        <v>1578</v>
      </c>
      <c r="I510" s="244" t="str">
        <f>IF(H510="","",VLOOKUP(H510,'Cost Categories'!$A$1:$B$66,2,FALSE))</f>
        <v>Total</v>
      </c>
      <c r="J510" s="244" t="s">
        <v>3297</v>
      </c>
      <c r="K510" s="244" t="str">
        <f>IF(J510="","",VLOOKUP(J510,'Cost Categories'!$A$70:$B$85,2,FALSE))</f>
        <v>Mixed</v>
      </c>
      <c r="L510" s="244" t="s">
        <v>3297</v>
      </c>
      <c r="M510" s="244" t="str">
        <f>IF(L510="","",VLOOKUP(L510,'Cost Categories'!$A$112:$B$133,2,FALSE))</f>
        <v>Mixed</v>
      </c>
      <c r="N510" s="244" t="s">
        <v>3368</v>
      </c>
      <c r="O510" s="245" t="s">
        <v>13</v>
      </c>
      <c r="P510" s="244" t="s">
        <v>3416</v>
      </c>
      <c r="Q510" s="253" t="s">
        <v>3372</v>
      </c>
      <c r="R510" s="253" t="s">
        <v>13</v>
      </c>
      <c r="S510" s="244" t="s">
        <v>111</v>
      </c>
      <c r="T510" s="244" t="s">
        <v>1624</v>
      </c>
      <c r="U510" s="244" t="s">
        <v>1087</v>
      </c>
      <c r="V510" s="244" t="s">
        <v>1309</v>
      </c>
      <c r="W510" s="244" t="s">
        <v>217</v>
      </c>
      <c r="X510" s="246">
        <v>20.85</v>
      </c>
      <c r="Y510" s="246" t="s">
        <v>6</v>
      </c>
      <c r="Z510" s="250" t="s">
        <v>6</v>
      </c>
      <c r="AA510" s="250" t="s">
        <v>6</v>
      </c>
      <c r="AB510" s="250" t="s">
        <v>6</v>
      </c>
      <c r="AC510" s="250" t="s">
        <v>6</v>
      </c>
      <c r="AD510" s="250" t="s">
        <v>6</v>
      </c>
      <c r="AE510" s="348" t="s">
        <v>6</v>
      </c>
      <c r="AF510" s="348" t="s">
        <v>6</v>
      </c>
      <c r="AG510" s="244" t="s">
        <v>6</v>
      </c>
      <c r="AI510" s="246" t="s">
        <v>6</v>
      </c>
      <c r="AJ510" s="247" t="s">
        <v>6</v>
      </c>
      <c r="AK510" s="244" t="s">
        <v>6</v>
      </c>
      <c r="AL510" s="244" t="s">
        <v>6</v>
      </c>
      <c r="AM510" s="266" t="s">
        <v>6</v>
      </c>
      <c r="AN510" s="262" t="s">
        <v>6</v>
      </c>
      <c r="AO510" s="262">
        <v>4</v>
      </c>
      <c r="AP510" s="244" t="s">
        <v>1625</v>
      </c>
      <c r="AQ510" s="244" t="s">
        <v>1974</v>
      </c>
      <c r="AR510" s="250" t="s">
        <v>6</v>
      </c>
      <c r="AS510" s="250" t="s">
        <v>6</v>
      </c>
      <c r="AT510" s="250" t="s">
        <v>1975</v>
      </c>
      <c r="AU510" s="250" t="s">
        <v>6</v>
      </c>
      <c r="AV510" s="250" t="s">
        <v>1305</v>
      </c>
      <c r="AW510" s="250" t="s">
        <v>1975</v>
      </c>
      <c r="AX510" s="250" t="s">
        <v>118</v>
      </c>
      <c r="AY510" s="250" t="s">
        <v>6</v>
      </c>
      <c r="AZ510" s="250" t="s">
        <v>6</v>
      </c>
      <c r="BA510" s="250" t="s">
        <v>381</v>
      </c>
      <c r="BB510" s="250" t="s">
        <v>119</v>
      </c>
      <c r="BC510" s="250"/>
      <c r="BD510" s="250" t="s">
        <v>6</v>
      </c>
      <c r="BE510" s="250" t="s">
        <v>6</v>
      </c>
      <c r="BF510" s="250" t="s">
        <v>6</v>
      </c>
      <c r="BG510" s="250" t="s">
        <v>6</v>
      </c>
      <c r="BH510" s="250" t="s">
        <v>6</v>
      </c>
      <c r="BI510" s="250" t="s">
        <v>6</v>
      </c>
      <c r="BJ510" s="250" t="s">
        <v>6</v>
      </c>
      <c r="BK510" s="250" t="s">
        <v>6</v>
      </c>
      <c r="BL510" s="250" t="s">
        <v>6</v>
      </c>
      <c r="BM510" s="250"/>
      <c r="BN510" s="250" t="s">
        <v>6</v>
      </c>
      <c r="BO510" s="250" t="s">
        <v>6</v>
      </c>
      <c r="BP510" s="250" t="s">
        <v>6</v>
      </c>
      <c r="BQ510" s="250" t="s">
        <v>6</v>
      </c>
      <c r="BR510" s="250" t="s">
        <v>6</v>
      </c>
      <c r="BS510" s="250"/>
      <c r="BT510" s="250" t="s">
        <v>6</v>
      </c>
      <c r="BU510" s="262" t="s">
        <v>6</v>
      </c>
      <c r="BV510" s="250" t="s">
        <v>6</v>
      </c>
      <c r="BW510" s="250" t="s">
        <v>6</v>
      </c>
      <c r="BX510" s="250" t="s">
        <v>6</v>
      </c>
      <c r="BY510" s="250"/>
      <c r="BZ510" s="250" t="s">
        <v>6</v>
      </c>
      <c r="CA510" s="244" t="s">
        <v>1976</v>
      </c>
      <c r="CB510" s="244" t="s">
        <v>6</v>
      </c>
      <c r="CC510" s="244" t="s">
        <v>6</v>
      </c>
      <c r="CD510" s="244" t="s">
        <v>6</v>
      </c>
    </row>
    <row r="511" spans="1:82" s="244" customFormat="1" ht="58" customHeight="1" x14ac:dyDescent="0.35">
      <c r="A511" s="259" t="s">
        <v>1985</v>
      </c>
      <c r="B511" s="259" t="s">
        <v>2880</v>
      </c>
      <c r="C511" s="259" t="s">
        <v>1538</v>
      </c>
      <c r="D511" s="259">
        <v>999</v>
      </c>
      <c r="E511" s="244" t="s">
        <v>304</v>
      </c>
      <c r="F511" s="244" t="s">
        <v>2674</v>
      </c>
      <c r="G511" s="244" t="s">
        <v>1986</v>
      </c>
      <c r="H511" s="244" t="s">
        <v>1578</v>
      </c>
      <c r="I511" s="244" t="str">
        <f>IF(H511="","",VLOOKUP(H511,'Cost Categories'!$A$1:$B$66,2,FALSE))</f>
        <v>Total</v>
      </c>
      <c r="J511" s="244" t="s">
        <v>3297</v>
      </c>
      <c r="K511" s="244" t="str">
        <f>IF(J511="","",VLOOKUP(J511,'Cost Categories'!$A$70:$B$85,2,FALSE))</f>
        <v>Mixed</v>
      </c>
      <c r="L511" s="244" t="s">
        <v>3297</v>
      </c>
      <c r="M511" s="244" t="str">
        <f>IF(L511="","",VLOOKUP(L511,'Cost Categories'!$A$112:$B$133,2,FALSE))</f>
        <v>Mixed</v>
      </c>
      <c r="N511" s="244" t="s">
        <v>3368</v>
      </c>
      <c r="O511" s="245" t="s">
        <v>13</v>
      </c>
      <c r="P511" s="244" t="s">
        <v>3416</v>
      </c>
      <c r="Q511" s="253" t="s">
        <v>3372</v>
      </c>
      <c r="R511" s="253" t="s">
        <v>13</v>
      </c>
      <c r="S511" s="244" t="s">
        <v>111</v>
      </c>
      <c r="T511" s="244" t="s">
        <v>1610</v>
      </c>
      <c r="U511" s="244" t="s">
        <v>1087</v>
      </c>
      <c r="V511" s="244" t="s">
        <v>1309</v>
      </c>
      <c r="W511" s="244" t="s">
        <v>217</v>
      </c>
      <c r="X511" s="246">
        <v>39.049999999999997</v>
      </c>
      <c r="Y511" s="246" t="s">
        <v>6</v>
      </c>
      <c r="Z511" s="250" t="s">
        <v>6</v>
      </c>
      <c r="AA511" s="250" t="s">
        <v>6</v>
      </c>
      <c r="AB511" s="250" t="s">
        <v>6</v>
      </c>
      <c r="AC511" s="250" t="s">
        <v>6</v>
      </c>
      <c r="AD511" s="250" t="s">
        <v>6</v>
      </c>
      <c r="AE511" s="348">
        <v>10</v>
      </c>
      <c r="AF511" s="348" t="s">
        <v>1610</v>
      </c>
      <c r="AG511" s="244" t="s">
        <v>6</v>
      </c>
      <c r="AI511" s="246" t="s">
        <v>6</v>
      </c>
      <c r="AJ511" s="247" t="s">
        <v>6</v>
      </c>
      <c r="AK511" s="244" t="s">
        <v>6</v>
      </c>
      <c r="AL511" s="244" t="s">
        <v>6</v>
      </c>
      <c r="AM511" s="266" t="s">
        <v>6</v>
      </c>
      <c r="AN511" s="262">
        <v>10</v>
      </c>
      <c r="AO511" s="262">
        <v>2</v>
      </c>
      <c r="AP511" s="244" t="s">
        <v>1987</v>
      </c>
      <c r="AQ511" s="244" t="s">
        <v>2877</v>
      </c>
      <c r="AR511" s="250" t="s">
        <v>6</v>
      </c>
      <c r="AS511" s="250" t="s">
        <v>6</v>
      </c>
      <c r="AT511" s="250" t="s">
        <v>6</v>
      </c>
      <c r="AU511" s="250" t="s">
        <v>6</v>
      </c>
      <c r="AV511" s="250" t="s">
        <v>1305</v>
      </c>
      <c r="AW511" s="250" t="s">
        <v>1809</v>
      </c>
      <c r="AX511" s="250" t="s">
        <v>118</v>
      </c>
      <c r="AY511" s="250" t="s">
        <v>2878</v>
      </c>
      <c r="AZ511" s="250" t="s">
        <v>118</v>
      </c>
      <c r="BA511" s="250" t="s">
        <v>381</v>
      </c>
      <c r="BB511" s="250" t="s">
        <v>118</v>
      </c>
      <c r="BC511" s="250" t="s">
        <v>383</v>
      </c>
      <c r="BD511" s="250" t="s">
        <v>118</v>
      </c>
      <c r="BE511" s="250" t="s">
        <v>6</v>
      </c>
      <c r="BF511" s="250" t="s">
        <v>6</v>
      </c>
      <c r="BG511" s="250" t="s">
        <v>6</v>
      </c>
      <c r="BH511" s="250" t="s">
        <v>6</v>
      </c>
      <c r="BI511" s="250" t="s">
        <v>6</v>
      </c>
      <c r="BJ511" s="250" t="s">
        <v>6</v>
      </c>
      <c r="BK511" s="250" t="s">
        <v>6</v>
      </c>
      <c r="BL511" s="250" t="s">
        <v>6</v>
      </c>
      <c r="BM511" s="250" t="s">
        <v>40</v>
      </c>
      <c r="BN511" s="250" t="s">
        <v>118</v>
      </c>
      <c r="BO511" s="250" t="s">
        <v>13</v>
      </c>
      <c r="BP511" s="250" t="s">
        <v>13</v>
      </c>
      <c r="BQ511" s="250" t="s">
        <v>6</v>
      </c>
      <c r="BR511" s="250" t="s">
        <v>6</v>
      </c>
      <c r="BS511" s="250" t="s">
        <v>6</v>
      </c>
      <c r="BT511" s="250" t="s">
        <v>6</v>
      </c>
      <c r="BU511" s="262" t="s">
        <v>6</v>
      </c>
      <c r="BV511" s="250" t="s">
        <v>6</v>
      </c>
      <c r="BW511" s="250" t="s">
        <v>6</v>
      </c>
      <c r="BX511" s="250" t="s">
        <v>6</v>
      </c>
      <c r="BY511" s="250" t="s">
        <v>6</v>
      </c>
      <c r="BZ511" s="250" t="s">
        <v>6</v>
      </c>
      <c r="CA511" s="244" t="s">
        <v>2879</v>
      </c>
      <c r="CB511" s="244" t="s">
        <v>821</v>
      </c>
      <c r="CC511" s="244" t="s">
        <v>2063</v>
      </c>
      <c r="CD511" s="244" t="s">
        <v>119</v>
      </c>
    </row>
    <row r="512" spans="1:82" s="244" customFormat="1" ht="58" customHeight="1" x14ac:dyDescent="0.35">
      <c r="A512" s="259" t="s">
        <v>1985</v>
      </c>
      <c r="B512" s="259" t="s">
        <v>2881</v>
      </c>
      <c r="C512" s="259" t="s">
        <v>1548</v>
      </c>
      <c r="D512" s="259">
        <v>999</v>
      </c>
      <c r="E512" s="244" t="s">
        <v>304</v>
      </c>
      <c r="F512" s="244" t="s">
        <v>2674</v>
      </c>
      <c r="G512" s="244" t="s">
        <v>1988</v>
      </c>
      <c r="H512" s="244" t="s">
        <v>1578</v>
      </c>
      <c r="I512" s="244" t="str">
        <f>IF(H512="","",VLOOKUP(H512,'Cost Categories'!$A$1:$B$66,2,FALSE))</f>
        <v>Total</v>
      </c>
      <c r="J512" s="244" t="s">
        <v>3297</v>
      </c>
      <c r="K512" s="244" t="str">
        <f>IF(J512="","",VLOOKUP(J512,'Cost Categories'!$A$70:$B$85,2,FALSE))</f>
        <v>Mixed</v>
      </c>
      <c r="L512" s="244" t="s">
        <v>3297</v>
      </c>
      <c r="M512" s="244" t="str">
        <f>IF(L512="","",VLOOKUP(L512,'Cost Categories'!$A$112:$B$133,2,FALSE))</f>
        <v>Mixed</v>
      </c>
      <c r="N512" s="244" t="s">
        <v>3368</v>
      </c>
      <c r="O512" s="245" t="s">
        <v>13</v>
      </c>
      <c r="P512" s="244" t="s">
        <v>3416</v>
      </c>
      <c r="Q512" s="253" t="s">
        <v>3372</v>
      </c>
      <c r="R512" s="253" t="s">
        <v>13</v>
      </c>
      <c r="S512" s="244" t="s">
        <v>111</v>
      </c>
      <c r="T512" s="244" t="s">
        <v>1610</v>
      </c>
      <c r="U512" s="244" t="s">
        <v>1087</v>
      </c>
      <c r="V512" s="244" t="s">
        <v>1309</v>
      </c>
      <c r="W512" s="244" t="s">
        <v>217</v>
      </c>
      <c r="X512" s="246">
        <v>37.869999999999997</v>
      </c>
      <c r="Y512" s="246" t="s">
        <v>6</v>
      </c>
      <c r="Z512" s="250" t="s">
        <v>6</v>
      </c>
      <c r="AA512" s="250" t="s">
        <v>6</v>
      </c>
      <c r="AB512" s="250" t="s">
        <v>6</v>
      </c>
      <c r="AC512" s="250" t="s">
        <v>6</v>
      </c>
      <c r="AD512" s="250" t="s">
        <v>6</v>
      </c>
      <c r="AE512" s="348">
        <v>10</v>
      </c>
      <c r="AF512" s="348" t="s">
        <v>1610</v>
      </c>
      <c r="AG512" s="244" t="s">
        <v>6</v>
      </c>
      <c r="AI512" s="246" t="s">
        <v>6</v>
      </c>
      <c r="AJ512" s="247" t="s">
        <v>6</v>
      </c>
      <c r="AK512" s="244" t="s">
        <v>6</v>
      </c>
      <c r="AL512" s="244" t="s">
        <v>6</v>
      </c>
      <c r="AM512" s="266" t="s">
        <v>6</v>
      </c>
      <c r="AN512" s="262">
        <v>10</v>
      </c>
      <c r="AO512" s="262">
        <v>2</v>
      </c>
      <c r="AP512" s="244" t="s">
        <v>1987</v>
      </c>
      <c r="AQ512" s="244" t="s">
        <v>2877</v>
      </c>
      <c r="AR512" s="250" t="s">
        <v>6</v>
      </c>
      <c r="AS512" s="250" t="s">
        <v>6</v>
      </c>
      <c r="AT512" s="250" t="s">
        <v>6</v>
      </c>
      <c r="AU512" s="250" t="s">
        <v>6</v>
      </c>
      <c r="AV512" s="250" t="s">
        <v>1305</v>
      </c>
      <c r="AW512" s="250" t="s">
        <v>1809</v>
      </c>
      <c r="AX512" s="250" t="s">
        <v>118</v>
      </c>
      <c r="AY512" s="250" t="s">
        <v>2878</v>
      </c>
      <c r="AZ512" s="250" t="s">
        <v>118</v>
      </c>
      <c r="BA512" s="250" t="s">
        <v>381</v>
      </c>
      <c r="BB512" s="250" t="s">
        <v>118</v>
      </c>
      <c r="BC512" s="250" t="s">
        <v>383</v>
      </c>
      <c r="BD512" s="250" t="s">
        <v>118</v>
      </c>
      <c r="BE512" s="250" t="s">
        <v>6</v>
      </c>
      <c r="BF512" s="250" t="s">
        <v>6</v>
      </c>
      <c r="BG512" s="250" t="s">
        <v>6</v>
      </c>
      <c r="BH512" s="250" t="s">
        <v>6</v>
      </c>
      <c r="BI512" s="250" t="s">
        <v>6</v>
      </c>
      <c r="BJ512" s="250" t="s">
        <v>6</v>
      </c>
      <c r="BK512" s="250" t="s">
        <v>6</v>
      </c>
      <c r="BL512" s="250" t="s">
        <v>6</v>
      </c>
      <c r="BM512" s="250" t="s">
        <v>40</v>
      </c>
      <c r="BN512" s="250" t="s">
        <v>118</v>
      </c>
      <c r="BO512" s="250" t="s">
        <v>13</v>
      </c>
      <c r="BP512" s="250" t="s">
        <v>13</v>
      </c>
      <c r="BQ512" s="250" t="s">
        <v>6</v>
      </c>
      <c r="BR512" s="250" t="s">
        <v>6</v>
      </c>
      <c r="BS512" s="250" t="s">
        <v>6</v>
      </c>
      <c r="BT512" s="250" t="s">
        <v>6</v>
      </c>
      <c r="BU512" s="262" t="s">
        <v>6</v>
      </c>
      <c r="BV512" s="250" t="s">
        <v>6</v>
      </c>
      <c r="BW512" s="250" t="s">
        <v>6</v>
      </c>
      <c r="BX512" s="250" t="s">
        <v>6</v>
      </c>
      <c r="BY512" s="250" t="s">
        <v>6</v>
      </c>
      <c r="BZ512" s="250" t="s">
        <v>6</v>
      </c>
      <c r="CA512" s="244" t="s">
        <v>2879</v>
      </c>
      <c r="CB512" s="244" t="s">
        <v>821</v>
      </c>
      <c r="CC512" s="244" t="s">
        <v>2063</v>
      </c>
      <c r="CD512" s="244" t="s">
        <v>119</v>
      </c>
    </row>
    <row r="513" spans="1:82" s="244" customFormat="1" ht="58" customHeight="1" x14ac:dyDescent="0.35">
      <c r="A513" s="259" t="s">
        <v>1989</v>
      </c>
      <c r="B513" s="259" t="s">
        <v>2880</v>
      </c>
      <c r="C513" s="259" t="s">
        <v>1538</v>
      </c>
      <c r="D513" s="259">
        <v>999</v>
      </c>
      <c r="E513" s="244" t="s">
        <v>304</v>
      </c>
      <c r="F513" s="244" t="s">
        <v>2674</v>
      </c>
      <c r="G513" s="244" t="s">
        <v>1986</v>
      </c>
      <c r="H513" s="244" t="s">
        <v>1578</v>
      </c>
      <c r="I513" s="244" t="str">
        <f>IF(H513="","",VLOOKUP(H513,'Cost Categories'!$A$1:$B$66,2,FALSE))</f>
        <v>Total</v>
      </c>
      <c r="J513" s="244" t="s">
        <v>3297</v>
      </c>
      <c r="K513" s="244" t="str">
        <f>IF(J513="","",VLOOKUP(J513,'Cost Categories'!$A$70:$B$85,2,FALSE))</f>
        <v>Mixed</v>
      </c>
      <c r="L513" s="244" t="s">
        <v>3297</v>
      </c>
      <c r="M513" s="244" t="str">
        <f>IF(L513="","",VLOOKUP(L513,'Cost Categories'!$A$112:$B$133,2,FALSE))</f>
        <v>Mixed</v>
      </c>
      <c r="N513" s="244" t="s">
        <v>3368</v>
      </c>
      <c r="O513" s="245" t="s">
        <v>13</v>
      </c>
      <c r="P513" s="244" t="s">
        <v>3416</v>
      </c>
      <c r="Q513" s="253" t="s">
        <v>3372</v>
      </c>
      <c r="R513" s="253" t="s">
        <v>13</v>
      </c>
      <c r="S513" s="244" t="s">
        <v>111</v>
      </c>
      <c r="T513" s="244" t="s">
        <v>1610</v>
      </c>
      <c r="U513" s="244" t="s">
        <v>1087</v>
      </c>
      <c r="V513" s="244" t="s">
        <v>1309</v>
      </c>
      <c r="W513" s="244" t="s">
        <v>217</v>
      </c>
      <c r="X513" s="246">
        <v>51.12</v>
      </c>
      <c r="Y513" s="246" t="s">
        <v>6</v>
      </c>
      <c r="Z513" s="250" t="s">
        <v>6</v>
      </c>
      <c r="AA513" s="250" t="s">
        <v>6</v>
      </c>
      <c r="AB513" s="250" t="s">
        <v>6</v>
      </c>
      <c r="AC513" s="250" t="s">
        <v>6</v>
      </c>
      <c r="AD513" s="250" t="s">
        <v>6</v>
      </c>
      <c r="AE513" s="348">
        <v>130</v>
      </c>
      <c r="AF513" s="348" t="s">
        <v>1610</v>
      </c>
      <c r="AG513" s="244" t="s">
        <v>6</v>
      </c>
      <c r="AI513" s="246" t="s">
        <v>6</v>
      </c>
      <c r="AJ513" s="247" t="s">
        <v>6</v>
      </c>
      <c r="AK513" s="244" t="s">
        <v>6</v>
      </c>
      <c r="AL513" s="244" t="s">
        <v>6</v>
      </c>
      <c r="AM513" s="266" t="s">
        <v>6</v>
      </c>
      <c r="AN513" s="262">
        <v>130</v>
      </c>
      <c r="AO513" s="262">
        <v>2</v>
      </c>
      <c r="AP513" s="244" t="s">
        <v>1987</v>
      </c>
      <c r="AQ513" s="244" t="s">
        <v>2877</v>
      </c>
      <c r="AR513" s="250" t="s">
        <v>6</v>
      </c>
      <c r="AS513" s="250" t="s">
        <v>6</v>
      </c>
      <c r="AT513" s="250" t="s">
        <v>6</v>
      </c>
      <c r="AU513" s="250" t="s">
        <v>6</v>
      </c>
      <c r="AV513" s="250" t="s">
        <v>1305</v>
      </c>
      <c r="AW513" s="250" t="s">
        <v>1809</v>
      </c>
      <c r="AX513" s="250" t="s">
        <v>118</v>
      </c>
      <c r="AY513" s="250" t="s">
        <v>2878</v>
      </c>
      <c r="AZ513" s="250" t="s">
        <v>118</v>
      </c>
      <c r="BA513" s="250" t="s">
        <v>381</v>
      </c>
      <c r="BB513" s="250" t="s">
        <v>118</v>
      </c>
      <c r="BC513" s="250" t="s">
        <v>383</v>
      </c>
      <c r="BD513" s="250" t="s">
        <v>118</v>
      </c>
      <c r="BE513" s="250" t="s">
        <v>6</v>
      </c>
      <c r="BF513" s="250" t="s">
        <v>6</v>
      </c>
      <c r="BG513" s="250" t="s">
        <v>6</v>
      </c>
      <c r="BH513" s="250" t="s">
        <v>6</v>
      </c>
      <c r="BI513" s="250" t="s">
        <v>6</v>
      </c>
      <c r="BJ513" s="250" t="s">
        <v>6</v>
      </c>
      <c r="BK513" s="250" t="s">
        <v>6</v>
      </c>
      <c r="BL513" s="250" t="s">
        <v>6</v>
      </c>
      <c r="BM513" s="250" t="s">
        <v>40</v>
      </c>
      <c r="BN513" s="250" t="s">
        <v>118</v>
      </c>
      <c r="BO513" s="250" t="s">
        <v>13</v>
      </c>
      <c r="BP513" s="250" t="s">
        <v>13</v>
      </c>
      <c r="BQ513" s="250" t="s">
        <v>6</v>
      </c>
      <c r="BR513" s="250" t="s">
        <v>6</v>
      </c>
      <c r="BS513" s="250" t="s">
        <v>6</v>
      </c>
      <c r="BT513" s="250" t="s">
        <v>6</v>
      </c>
      <c r="BU513" s="262" t="s">
        <v>6</v>
      </c>
      <c r="BV513" s="250" t="s">
        <v>6</v>
      </c>
      <c r="BW513" s="250" t="s">
        <v>6</v>
      </c>
      <c r="BX513" s="250" t="s">
        <v>6</v>
      </c>
      <c r="BY513" s="250" t="s">
        <v>6</v>
      </c>
      <c r="BZ513" s="250" t="s">
        <v>6</v>
      </c>
      <c r="CA513" s="244" t="s">
        <v>2879</v>
      </c>
      <c r="CB513" s="244" t="s">
        <v>821</v>
      </c>
      <c r="CC513" s="244" t="s">
        <v>2063</v>
      </c>
      <c r="CD513" s="244" t="s">
        <v>119</v>
      </c>
    </row>
    <row r="514" spans="1:82" s="244" customFormat="1" ht="58" customHeight="1" x14ac:dyDescent="0.35">
      <c r="A514" s="259" t="s">
        <v>1989</v>
      </c>
      <c r="B514" s="259" t="s">
        <v>2881</v>
      </c>
      <c r="C514" s="259" t="s">
        <v>1548</v>
      </c>
      <c r="D514" s="259">
        <v>999</v>
      </c>
      <c r="E514" s="244" t="s">
        <v>304</v>
      </c>
      <c r="F514" s="244" t="s">
        <v>2674</v>
      </c>
      <c r="G514" s="244" t="s">
        <v>1988</v>
      </c>
      <c r="H514" s="244" t="s">
        <v>1578</v>
      </c>
      <c r="I514" s="244" t="str">
        <f>IF(H514="","",VLOOKUP(H514,'Cost Categories'!$A$1:$B$66,2,FALSE))</f>
        <v>Total</v>
      </c>
      <c r="J514" s="244" t="s">
        <v>3297</v>
      </c>
      <c r="K514" s="244" t="str">
        <f>IF(J514="","",VLOOKUP(J514,'Cost Categories'!$A$70:$B$85,2,FALSE))</f>
        <v>Mixed</v>
      </c>
      <c r="L514" s="244" t="s">
        <v>3297</v>
      </c>
      <c r="M514" s="244" t="str">
        <f>IF(L514="","",VLOOKUP(L514,'Cost Categories'!$A$112:$B$133,2,FALSE))</f>
        <v>Mixed</v>
      </c>
      <c r="N514" s="244" t="s">
        <v>3368</v>
      </c>
      <c r="O514" s="245" t="s">
        <v>13</v>
      </c>
      <c r="P514" s="244" t="s">
        <v>3416</v>
      </c>
      <c r="Q514" s="253" t="s">
        <v>3372</v>
      </c>
      <c r="R514" s="253" t="s">
        <v>13</v>
      </c>
      <c r="S514" s="244" t="s">
        <v>111</v>
      </c>
      <c r="T514" s="244" t="s">
        <v>1610</v>
      </c>
      <c r="U514" s="244" t="s">
        <v>1087</v>
      </c>
      <c r="V514" s="244" t="s">
        <v>1309</v>
      </c>
      <c r="W514" s="244" t="s">
        <v>217</v>
      </c>
      <c r="X514" s="246">
        <v>49.09</v>
      </c>
      <c r="Y514" s="246" t="s">
        <v>6</v>
      </c>
      <c r="Z514" s="250" t="s">
        <v>6</v>
      </c>
      <c r="AA514" s="250" t="s">
        <v>6</v>
      </c>
      <c r="AB514" s="250" t="s">
        <v>6</v>
      </c>
      <c r="AC514" s="250" t="s">
        <v>6</v>
      </c>
      <c r="AD514" s="250" t="s">
        <v>6</v>
      </c>
      <c r="AE514" s="348">
        <v>130</v>
      </c>
      <c r="AF514" s="348" t="s">
        <v>1610</v>
      </c>
      <c r="AG514" s="244" t="s">
        <v>6</v>
      </c>
      <c r="AI514" s="246" t="s">
        <v>6</v>
      </c>
      <c r="AJ514" s="247" t="s">
        <v>6</v>
      </c>
      <c r="AK514" s="244" t="s">
        <v>6</v>
      </c>
      <c r="AL514" s="244" t="s">
        <v>6</v>
      </c>
      <c r="AM514" s="266" t="s">
        <v>6</v>
      </c>
      <c r="AN514" s="262">
        <v>130</v>
      </c>
      <c r="AO514" s="262">
        <v>2</v>
      </c>
      <c r="AP514" s="244" t="s">
        <v>1987</v>
      </c>
      <c r="AQ514" s="244" t="s">
        <v>2877</v>
      </c>
      <c r="AR514" s="250" t="s">
        <v>6</v>
      </c>
      <c r="AS514" s="250" t="s">
        <v>6</v>
      </c>
      <c r="AT514" s="250" t="s">
        <v>6</v>
      </c>
      <c r="AU514" s="250" t="s">
        <v>6</v>
      </c>
      <c r="AV514" s="250" t="s">
        <v>1305</v>
      </c>
      <c r="AW514" s="250" t="s">
        <v>1809</v>
      </c>
      <c r="AX514" s="250" t="s">
        <v>118</v>
      </c>
      <c r="AY514" s="250" t="s">
        <v>2878</v>
      </c>
      <c r="AZ514" s="250" t="s">
        <v>118</v>
      </c>
      <c r="BA514" s="250" t="s">
        <v>381</v>
      </c>
      <c r="BB514" s="250" t="s">
        <v>118</v>
      </c>
      <c r="BC514" s="250" t="s">
        <v>383</v>
      </c>
      <c r="BD514" s="250" t="s">
        <v>118</v>
      </c>
      <c r="BE514" s="250" t="s">
        <v>6</v>
      </c>
      <c r="BF514" s="250" t="s">
        <v>6</v>
      </c>
      <c r="BG514" s="250" t="s">
        <v>6</v>
      </c>
      <c r="BH514" s="250" t="s">
        <v>6</v>
      </c>
      <c r="BI514" s="250" t="s">
        <v>6</v>
      </c>
      <c r="BJ514" s="250" t="s">
        <v>6</v>
      </c>
      <c r="BK514" s="250" t="s">
        <v>6</v>
      </c>
      <c r="BL514" s="250" t="s">
        <v>6</v>
      </c>
      <c r="BM514" s="250" t="s">
        <v>40</v>
      </c>
      <c r="BN514" s="250" t="s">
        <v>118</v>
      </c>
      <c r="BO514" s="250" t="s">
        <v>13</v>
      </c>
      <c r="BP514" s="250" t="s">
        <v>13</v>
      </c>
      <c r="BQ514" s="250" t="s">
        <v>6</v>
      </c>
      <c r="BR514" s="250" t="s">
        <v>6</v>
      </c>
      <c r="BS514" s="250" t="s">
        <v>6</v>
      </c>
      <c r="BT514" s="250" t="s">
        <v>6</v>
      </c>
      <c r="BU514" s="262" t="s">
        <v>6</v>
      </c>
      <c r="BV514" s="250" t="s">
        <v>6</v>
      </c>
      <c r="BW514" s="250" t="s">
        <v>6</v>
      </c>
      <c r="BX514" s="250" t="s">
        <v>6</v>
      </c>
      <c r="BY514" s="250" t="s">
        <v>6</v>
      </c>
      <c r="BZ514" s="250" t="s">
        <v>6</v>
      </c>
      <c r="CA514" s="244" t="s">
        <v>2879</v>
      </c>
      <c r="CB514" s="244" t="s">
        <v>821</v>
      </c>
      <c r="CC514" s="244" t="s">
        <v>2063</v>
      </c>
      <c r="CD514" s="244" t="s">
        <v>119</v>
      </c>
    </row>
    <row r="515" spans="1:82" s="244" customFormat="1" ht="58" customHeight="1" x14ac:dyDescent="0.35">
      <c r="A515" s="259" t="s">
        <v>1990</v>
      </c>
      <c r="B515" s="259" t="s">
        <v>2880</v>
      </c>
      <c r="C515" s="259" t="s">
        <v>1538</v>
      </c>
      <c r="D515" s="259">
        <v>999</v>
      </c>
      <c r="E515" s="244" t="s">
        <v>304</v>
      </c>
      <c r="F515" s="244" t="s">
        <v>2674</v>
      </c>
      <c r="G515" s="244" t="s">
        <v>1986</v>
      </c>
      <c r="H515" s="244" t="s">
        <v>1578</v>
      </c>
      <c r="I515" s="244" t="str">
        <f>IF(H515="","",VLOOKUP(H515,'Cost Categories'!$A$1:$B$66,2,FALSE))</f>
        <v>Total</v>
      </c>
      <c r="J515" s="244" t="s">
        <v>3297</v>
      </c>
      <c r="K515" s="244" t="str">
        <f>IF(J515="","",VLOOKUP(J515,'Cost Categories'!$A$70:$B$85,2,FALSE))</f>
        <v>Mixed</v>
      </c>
      <c r="L515" s="244" t="s">
        <v>3297</v>
      </c>
      <c r="M515" s="244" t="str">
        <f>IF(L515="","",VLOOKUP(L515,'Cost Categories'!$A$112:$B$133,2,FALSE))</f>
        <v>Mixed</v>
      </c>
      <c r="N515" s="244" t="s">
        <v>3368</v>
      </c>
      <c r="O515" s="245" t="s">
        <v>13</v>
      </c>
      <c r="P515" s="244" t="s">
        <v>3416</v>
      </c>
      <c r="Q515" s="253" t="s">
        <v>3372</v>
      </c>
      <c r="R515" s="253" t="s">
        <v>13</v>
      </c>
      <c r="S515" s="244" t="s">
        <v>111</v>
      </c>
      <c r="T515" s="244" t="s">
        <v>1610</v>
      </c>
      <c r="U515" s="244" t="s">
        <v>1087</v>
      </c>
      <c r="V515" s="244" t="s">
        <v>1309</v>
      </c>
      <c r="W515" s="244" t="s">
        <v>217</v>
      </c>
      <c r="X515" s="246">
        <v>45.55</v>
      </c>
      <c r="Y515" s="246" t="s">
        <v>6</v>
      </c>
      <c r="Z515" s="250" t="s">
        <v>6</v>
      </c>
      <c r="AA515" s="250" t="s">
        <v>6</v>
      </c>
      <c r="AB515" s="250" t="s">
        <v>6</v>
      </c>
      <c r="AC515" s="250" t="s">
        <v>6</v>
      </c>
      <c r="AD515" s="250" t="s">
        <v>6</v>
      </c>
      <c r="AE515" s="348">
        <v>8</v>
      </c>
      <c r="AF515" s="348" t="s">
        <v>1610</v>
      </c>
      <c r="AG515" s="244" t="s">
        <v>6</v>
      </c>
      <c r="AI515" s="246" t="s">
        <v>6</v>
      </c>
      <c r="AJ515" s="247" t="s">
        <v>6</v>
      </c>
      <c r="AK515" s="244" t="s">
        <v>6</v>
      </c>
      <c r="AL515" s="244" t="s">
        <v>6</v>
      </c>
      <c r="AM515" s="266" t="s">
        <v>6</v>
      </c>
      <c r="AN515" s="262">
        <v>8</v>
      </c>
      <c r="AO515" s="262">
        <v>2</v>
      </c>
      <c r="AP515" s="244" t="s">
        <v>1987</v>
      </c>
      <c r="AQ515" s="244" t="s">
        <v>2877</v>
      </c>
      <c r="AR515" s="250" t="s">
        <v>6</v>
      </c>
      <c r="AS515" s="250" t="s">
        <v>6</v>
      </c>
      <c r="AT515" s="250" t="s">
        <v>6</v>
      </c>
      <c r="AU515" s="250" t="s">
        <v>6</v>
      </c>
      <c r="AV515" s="250" t="s">
        <v>1305</v>
      </c>
      <c r="AW515" s="250" t="s">
        <v>1809</v>
      </c>
      <c r="AX515" s="250" t="s">
        <v>118</v>
      </c>
      <c r="AY515" s="250" t="s">
        <v>2878</v>
      </c>
      <c r="AZ515" s="250" t="s">
        <v>118</v>
      </c>
      <c r="BA515" s="250" t="s">
        <v>381</v>
      </c>
      <c r="BB515" s="250" t="s">
        <v>118</v>
      </c>
      <c r="BC515" s="250" t="s">
        <v>383</v>
      </c>
      <c r="BD515" s="250" t="s">
        <v>118</v>
      </c>
      <c r="BE515" s="250" t="s">
        <v>6</v>
      </c>
      <c r="BF515" s="250" t="s">
        <v>6</v>
      </c>
      <c r="BG515" s="250" t="s">
        <v>6</v>
      </c>
      <c r="BH515" s="250" t="s">
        <v>6</v>
      </c>
      <c r="BI515" s="250" t="s">
        <v>6</v>
      </c>
      <c r="BJ515" s="250" t="s">
        <v>6</v>
      </c>
      <c r="BK515" s="250" t="s">
        <v>6</v>
      </c>
      <c r="BL515" s="250" t="s">
        <v>6</v>
      </c>
      <c r="BM515" s="250" t="s">
        <v>40</v>
      </c>
      <c r="BN515" s="250" t="s">
        <v>118</v>
      </c>
      <c r="BO515" s="250" t="s">
        <v>13</v>
      </c>
      <c r="BP515" s="250" t="s">
        <v>13</v>
      </c>
      <c r="BQ515" s="250" t="s">
        <v>6</v>
      </c>
      <c r="BR515" s="250" t="s">
        <v>6</v>
      </c>
      <c r="BS515" s="250" t="s">
        <v>6</v>
      </c>
      <c r="BT515" s="250" t="s">
        <v>6</v>
      </c>
      <c r="BU515" s="262" t="s">
        <v>6</v>
      </c>
      <c r="BV515" s="250" t="s">
        <v>6</v>
      </c>
      <c r="BW515" s="250" t="s">
        <v>6</v>
      </c>
      <c r="BX515" s="250" t="s">
        <v>6</v>
      </c>
      <c r="BY515" s="250" t="s">
        <v>6</v>
      </c>
      <c r="BZ515" s="250" t="s">
        <v>6</v>
      </c>
      <c r="CA515" s="244" t="s">
        <v>2879</v>
      </c>
      <c r="CB515" s="244" t="s">
        <v>821</v>
      </c>
      <c r="CC515" s="244" t="s">
        <v>2063</v>
      </c>
      <c r="CD515" s="244" t="s">
        <v>119</v>
      </c>
    </row>
    <row r="516" spans="1:82" s="244" customFormat="1" ht="58" customHeight="1" x14ac:dyDescent="0.35">
      <c r="A516" s="259" t="s">
        <v>1990</v>
      </c>
      <c r="B516" s="259" t="s">
        <v>2881</v>
      </c>
      <c r="C516" s="259" t="s">
        <v>1548</v>
      </c>
      <c r="D516" s="259">
        <v>999</v>
      </c>
      <c r="E516" s="244" t="s">
        <v>304</v>
      </c>
      <c r="F516" s="244" t="s">
        <v>2674</v>
      </c>
      <c r="G516" s="244" t="s">
        <v>1988</v>
      </c>
      <c r="H516" s="244" t="s">
        <v>1578</v>
      </c>
      <c r="I516" s="244" t="str">
        <f>IF(H516="","",VLOOKUP(H516,'Cost Categories'!$A$1:$B$66,2,FALSE))</f>
        <v>Total</v>
      </c>
      <c r="J516" s="244" t="s">
        <v>3297</v>
      </c>
      <c r="K516" s="244" t="str">
        <f>IF(J516="","",VLOOKUP(J516,'Cost Categories'!$A$70:$B$85,2,FALSE))</f>
        <v>Mixed</v>
      </c>
      <c r="L516" s="244" t="s">
        <v>3297</v>
      </c>
      <c r="M516" s="244" t="str">
        <f>IF(L516="","",VLOOKUP(L516,'Cost Categories'!$A$112:$B$133,2,FALSE))</f>
        <v>Mixed</v>
      </c>
      <c r="N516" s="244" t="s">
        <v>3368</v>
      </c>
      <c r="O516" s="245" t="s">
        <v>13</v>
      </c>
      <c r="P516" s="244" t="s">
        <v>3416</v>
      </c>
      <c r="Q516" s="253" t="s">
        <v>3372</v>
      </c>
      <c r="R516" s="253" t="s">
        <v>13</v>
      </c>
      <c r="S516" s="244" t="s">
        <v>111</v>
      </c>
      <c r="T516" s="244" t="s">
        <v>1610</v>
      </c>
      <c r="U516" s="244" t="s">
        <v>1087</v>
      </c>
      <c r="V516" s="244" t="s">
        <v>1309</v>
      </c>
      <c r="W516" s="244" t="s">
        <v>217</v>
      </c>
      <c r="X516" s="246">
        <v>45.13</v>
      </c>
      <c r="Y516" s="246" t="s">
        <v>6</v>
      </c>
      <c r="Z516" s="250" t="s">
        <v>6</v>
      </c>
      <c r="AA516" s="250" t="s">
        <v>6</v>
      </c>
      <c r="AB516" s="250" t="s">
        <v>6</v>
      </c>
      <c r="AC516" s="250" t="s">
        <v>6</v>
      </c>
      <c r="AD516" s="250" t="s">
        <v>6</v>
      </c>
      <c r="AE516" s="348">
        <v>8</v>
      </c>
      <c r="AF516" s="348" t="s">
        <v>1610</v>
      </c>
      <c r="AG516" s="244" t="s">
        <v>6</v>
      </c>
      <c r="AI516" s="246" t="s">
        <v>6</v>
      </c>
      <c r="AJ516" s="247" t="s">
        <v>6</v>
      </c>
      <c r="AK516" s="244" t="s">
        <v>6</v>
      </c>
      <c r="AL516" s="244" t="s">
        <v>6</v>
      </c>
      <c r="AM516" s="266" t="s">
        <v>6</v>
      </c>
      <c r="AN516" s="262">
        <v>8</v>
      </c>
      <c r="AO516" s="262">
        <v>2</v>
      </c>
      <c r="AP516" s="244" t="s">
        <v>1987</v>
      </c>
      <c r="AQ516" s="244" t="s">
        <v>2877</v>
      </c>
      <c r="AR516" s="250" t="s">
        <v>6</v>
      </c>
      <c r="AS516" s="250" t="s">
        <v>6</v>
      </c>
      <c r="AT516" s="250" t="s">
        <v>6</v>
      </c>
      <c r="AU516" s="250" t="s">
        <v>6</v>
      </c>
      <c r="AV516" s="250" t="s">
        <v>1305</v>
      </c>
      <c r="AW516" s="250" t="s">
        <v>1809</v>
      </c>
      <c r="AX516" s="250" t="s">
        <v>118</v>
      </c>
      <c r="AY516" s="250" t="s">
        <v>2878</v>
      </c>
      <c r="AZ516" s="250" t="s">
        <v>118</v>
      </c>
      <c r="BA516" s="250" t="s">
        <v>381</v>
      </c>
      <c r="BB516" s="250" t="s">
        <v>118</v>
      </c>
      <c r="BC516" s="250" t="s">
        <v>383</v>
      </c>
      <c r="BD516" s="250" t="s">
        <v>118</v>
      </c>
      <c r="BE516" s="250" t="s">
        <v>6</v>
      </c>
      <c r="BF516" s="250" t="s">
        <v>6</v>
      </c>
      <c r="BG516" s="250" t="s">
        <v>6</v>
      </c>
      <c r="BH516" s="250" t="s">
        <v>6</v>
      </c>
      <c r="BI516" s="250" t="s">
        <v>6</v>
      </c>
      <c r="BJ516" s="250" t="s">
        <v>6</v>
      </c>
      <c r="BK516" s="250" t="s">
        <v>6</v>
      </c>
      <c r="BL516" s="250" t="s">
        <v>6</v>
      </c>
      <c r="BM516" s="250" t="s">
        <v>40</v>
      </c>
      <c r="BN516" s="250" t="s">
        <v>118</v>
      </c>
      <c r="BO516" s="250" t="s">
        <v>13</v>
      </c>
      <c r="BP516" s="250" t="s">
        <v>13</v>
      </c>
      <c r="BQ516" s="250" t="s">
        <v>6</v>
      </c>
      <c r="BR516" s="250" t="s">
        <v>6</v>
      </c>
      <c r="BS516" s="250" t="s">
        <v>6</v>
      </c>
      <c r="BT516" s="250" t="s">
        <v>6</v>
      </c>
      <c r="BU516" s="262" t="s">
        <v>6</v>
      </c>
      <c r="BV516" s="250" t="s">
        <v>6</v>
      </c>
      <c r="BW516" s="250" t="s">
        <v>6</v>
      </c>
      <c r="BX516" s="250" t="s">
        <v>6</v>
      </c>
      <c r="BY516" s="250" t="s">
        <v>6</v>
      </c>
      <c r="BZ516" s="250" t="s">
        <v>6</v>
      </c>
      <c r="CA516" s="244" t="s">
        <v>2879</v>
      </c>
      <c r="CB516" s="244" t="s">
        <v>821</v>
      </c>
      <c r="CC516" s="244" t="s">
        <v>2063</v>
      </c>
      <c r="CD516" s="244" t="s">
        <v>119</v>
      </c>
    </row>
    <row r="517" spans="1:82" s="244" customFormat="1" ht="58" customHeight="1" x14ac:dyDescent="0.35">
      <c r="A517" s="259" t="s">
        <v>1991</v>
      </c>
      <c r="B517" s="259" t="s">
        <v>2880</v>
      </c>
      <c r="C517" s="259" t="s">
        <v>1538</v>
      </c>
      <c r="D517" s="259">
        <v>999</v>
      </c>
      <c r="E517" s="244" t="s">
        <v>304</v>
      </c>
      <c r="F517" s="244" t="s">
        <v>2674</v>
      </c>
      <c r="G517" s="244" t="s">
        <v>1986</v>
      </c>
      <c r="H517" s="244" t="s">
        <v>1578</v>
      </c>
      <c r="I517" s="244" t="str">
        <f>IF(H517="","",VLOOKUP(H517,'Cost Categories'!$A$1:$B$66,2,FALSE))</f>
        <v>Total</v>
      </c>
      <c r="J517" s="244" t="s">
        <v>3297</v>
      </c>
      <c r="K517" s="244" t="str">
        <f>IF(J517="","",VLOOKUP(J517,'Cost Categories'!$A$70:$B$85,2,FALSE))</f>
        <v>Mixed</v>
      </c>
      <c r="L517" s="244" t="s">
        <v>3297</v>
      </c>
      <c r="M517" s="244" t="str">
        <f>IF(L517="","",VLOOKUP(L517,'Cost Categories'!$A$112:$B$133,2,FALSE))</f>
        <v>Mixed</v>
      </c>
      <c r="N517" s="244" t="s">
        <v>3368</v>
      </c>
      <c r="O517" s="245" t="s">
        <v>13</v>
      </c>
      <c r="P517" s="244" t="s">
        <v>3416</v>
      </c>
      <c r="Q517" s="253" t="s">
        <v>3372</v>
      </c>
      <c r="R517" s="253" t="s">
        <v>13</v>
      </c>
      <c r="S517" s="244" t="s">
        <v>111</v>
      </c>
      <c r="T517" s="244" t="s">
        <v>1610</v>
      </c>
      <c r="U517" s="244" t="s">
        <v>1087</v>
      </c>
      <c r="V517" s="244" t="s">
        <v>1309</v>
      </c>
      <c r="W517" s="244" t="s">
        <v>217</v>
      </c>
      <c r="X517" s="246">
        <v>48.86</v>
      </c>
      <c r="Y517" s="246" t="s">
        <v>6</v>
      </c>
      <c r="Z517" s="250" t="s">
        <v>6</v>
      </c>
      <c r="AA517" s="250" t="s">
        <v>6</v>
      </c>
      <c r="AB517" s="250" t="s">
        <v>6</v>
      </c>
      <c r="AC517" s="250" t="s">
        <v>6</v>
      </c>
      <c r="AD517" s="250" t="s">
        <v>6</v>
      </c>
      <c r="AE517" s="348">
        <v>32</v>
      </c>
      <c r="AF517" s="348" t="s">
        <v>1610</v>
      </c>
      <c r="AG517" s="244" t="s">
        <v>6</v>
      </c>
      <c r="AI517" s="246" t="s">
        <v>6</v>
      </c>
      <c r="AJ517" s="247" t="s">
        <v>6</v>
      </c>
      <c r="AK517" s="244" t="s">
        <v>6</v>
      </c>
      <c r="AL517" s="244" t="s">
        <v>6</v>
      </c>
      <c r="AM517" s="266" t="s">
        <v>6</v>
      </c>
      <c r="AN517" s="262">
        <v>32</v>
      </c>
      <c r="AO517" s="262">
        <v>2</v>
      </c>
      <c r="AP517" s="244" t="s">
        <v>1987</v>
      </c>
      <c r="AQ517" s="244" t="s">
        <v>2877</v>
      </c>
      <c r="AR517" s="250" t="s">
        <v>6</v>
      </c>
      <c r="AS517" s="250" t="s">
        <v>6</v>
      </c>
      <c r="AT517" s="250" t="s">
        <v>6</v>
      </c>
      <c r="AU517" s="250" t="s">
        <v>6</v>
      </c>
      <c r="AV517" s="250" t="s">
        <v>1305</v>
      </c>
      <c r="AW517" s="250" t="s">
        <v>1809</v>
      </c>
      <c r="AX517" s="250" t="s">
        <v>118</v>
      </c>
      <c r="AY517" s="250" t="s">
        <v>2878</v>
      </c>
      <c r="AZ517" s="250" t="s">
        <v>118</v>
      </c>
      <c r="BA517" s="250" t="s">
        <v>381</v>
      </c>
      <c r="BB517" s="250" t="s">
        <v>118</v>
      </c>
      <c r="BC517" s="250" t="s">
        <v>383</v>
      </c>
      <c r="BD517" s="250" t="s">
        <v>118</v>
      </c>
      <c r="BE517" s="250" t="s">
        <v>6</v>
      </c>
      <c r="BF517" s="250" t="s">
        <v>6</v>
      </c>
      <c r="BG517" s="250" t="s">
        <v>6</v>
      </c>
      <c r="BH517" s="250" t="s">
        <v>6</v>
      </c>
      <c r="BI517" s="250" t="s">
        <v>6</v>
      </c>
      <c r="BJ517" s="250" t="s">
        <v>6</v>
      </c>
      <c r="BK517" s="250" t="s">
        <v>6</v>
      </c>
      <c r="BL517" s="250" t="s">
        <v>6</v>
      </c>
      <c r="BM517" s="250" t="s">
        <v>40</v>
      </c>
      <c r="BN517" s="250" t="s">
        <v>118</v>
      </c>
      <c r="BO517" s="250" t="s">
        <v>13</v>
      </c>
      <c r="BP517" s="250" t="s">
        <v>13</v>
      </c>
      <c r="BQ517" s="250" t="s">
        <v>6</v>
      </c>
      <c r="BR517" s="250" t="s">
        <v>6</v>
      </c>
      <c r="BS517" s="250" t="s">
        <v>6</v>
      </c>
      <c r="BT517" s="250" t="s">
        <v>6</v>
      </c>
      <c r="BU517" s="262" t="s">
        <v>6</v>
      </c>
      <c r="BV517" s="250" t="s">
        <v>6</v>
      </c>
      <c r="BW517" s="250" t="s">
        <v>6</v>
      </c>
      <c r="BX517" s="250" t="s">
        <v>6</v>
      </c>
      <c r="BY517" s="250" t="s">
        <v>6</v>
      </c>
      <c r="BZ517" s="250" t="s">
        <v>6</v>
      </c>
      <c r="CA517" s="244" t="s">
        <v>2879</v>
      </c>
      <c r="CB517" s="244" t="s">
        <v>821</v>
      </c>
      <c r="CC517" s="244" t="s">
        <v>2063</v>
      </c>
      <c r="CD517" s="244" t="s">
        <v>119</v>
      </c>
    </row>
    <row r="518" spans="1:82" s="244" customFormat="1" ht="58" customHeight="1" x14ac:dyDescent="0.35">
      <c r="A518" s="259" t="s">
        <v>1991</v>
      </c>
      <c r="B518" s="259" t="s">
        <v>2881</v>
      </c>
      <c r="C518" s="259" t="s">
        <v>1548</v>
      </c>
      <c r="D518" s="259">
        <v>999</v>
      </c>
      <c r="E518" s="244" t="s">
        <v>304</v>
      </c>
      <c r="F518" s="244" t="s">
        <v>2674</v>
      </c>
      <c r="G518" s="244" t="s">
        <v>1988</v>
      </c>
      <c r="H518" s="244" t="s">
        <v>1578</v>
      </c>
      <c r="I518" s="244" t="str">
        <f>IF(H518="","",VLOOKUP(H518,'Cost Categories'!$A$1:$B$66,2,FALSE))</f>
        <v>Total</v>
      </c>
      <c r="J518" s="244" t="s">
        <v>3297</v>
      </c>
      <c r="K518" s="244" t="str">
        <f>IF(J518="","",VLOOKUP(J518,'Cost Categories'!$A$70:$B$85,2,FALSE))</f>
        <v>Mixed</v>
      </c>
      <c r="L518" s="244" t="s">
        <v>3297</v>
      </c>
      <c r="M518" s="244" t="str">
        <f>IF(L518="","",VLOOKUP(L518,'Cost Categories'!$A$112:$B$133,2,FALSE))</f>
        <v>Mixed</v>
      </c>
      <c r="N518" s="244" t="s">
        <v>3368</v>
      </c>
      <c r="O518" s="245" t="s">
        <v>13</v>
      </c>
      <c r="P518" s="244" t="s">
        <v>3416</v>
      </c>
      <c r="Q518" s="253" t="s">
        <v>3372</v>
      </c>
      <c r="R518" s="253" t="s">
        <v>13</v>
      </c>
      <c r="S518" s="244" t="s">
        <v>111</v>
      </c>
      <c r="T518" s="244" t="s">
        <v>1610</v>
      </c>
      <c r="U518" s="244" t="s">
        <v>1087</v>
      </c>
      <c r="V518" s="244" t="s">
        <v>1309</v>
      </c>
      <c r="W518" s="244" t="s">
        <v>217</v>
      </c>
      <c r="X518" s="246">
        <v>47.11</v>
      </c>
      <c r="Y518" s="246" t="s">
        <v>6</v>
      </c>
      <c r="Z518" s="250" t="s">
        <v>6</v>
      </c>
      <c r="AA518" s="250" t="s">
        <v>6</v>
      </c>
      <c r="AB518" s="250" t="s">
        <v>6</v>
      </c>
      <c r="AC518" s="250" t="s">
        <v>6</v>
      </c>
      <c r="AD518" s="250" t="s">
        <v>6</v>
      </c>
      <c r="AE518" s="348">
        <v>32</v>
      </c>
      <c r="AF518" s="348" t="s">
        <v>1610</v>
      </c>
      <c r="AG518" s="244" t="s">
        <v>6</v>
      </c>
      <c r="AI518" s="246" t="s">
        <v>6</v>
      </c>
      <c r="AJ518" s="247" t="s">
        <v>6</v>
      </c>
      <c r="AK518" s="244" t="s">
        <v>6</v>
      </c>
      <c r="AL518" s="244" t="s">
        <v>6</v>
      </c>
      <c r="AM518" s="266" t="s">
        <v>6</v>
      </c>
      <c r="AN518" s="262">
        <v>32</v>
      </c>
      <c r="AO518" s="262">
        <v>2</v>
      </c>
      <c r="AP518" s="244" t="s">
        <v>1987</v>
      </c>
      <c r="AQ518" s="244" t="s">
        <v>2877</v>
      </c>
      <c r="AR518" s="250" t="s">
        <v>6</v>
      </c>
      <c r="AS518" s="250" t="s">
        <v>6</v>
      </c>
      <c r="AT518" s="250" t="s">
        <v>6</v>
      </c>
      <c r="AU518" s="250" t="s">
        <v>6</v>
      </c>
      <c r="AV518" s="250" t="s">
        <v>1305</v>
      </c>
      <c r="AW518" s="250" t="s">
        <v>1809</v>
      </c>
      <c r="AX518" s="250" t="s">
        <v>118</v>
      </c>
      <c r="AY518" s="250" t="s">
        <v>2878</v>
      </c>
      <c r="AZ518" s="250" t="s">
        <v>118</v>
      </c>
      <c r="BA518" s="250" t="s">
        <v>381</v>
      </c>
      <c r="BB518" s="250" t="s">
        <v>118</v>
      </c>
      <c r="BC518" s="250" t="s">
        <v>383</v>
      </c>
      <c r="BD518" s="250" t="s">
        <v>118</v>
      </c>
      <c r="BE518" s="250" t="s">
        <v>6</v>
      </c>
      <c r="BF518" s="250" t="s">
        <v>6</v>
      </c>
      <c r="BG518" s="250" t="s">
        <v>6</v>
      </c>
      <c r="BH518" s="250" t="s">
        <v>6</v>
      </c>
      <c r="BI518" s="250" t="s">
        <v>6</v>
      </c>
      <c r="BJ518" s="250" t="s">
        <v>6</v>
      </c>
      <c r="BK518" s="250" t="s">
        <v>6</v>
      </c>
      <c r="BL518" s="250" t="s">
        <v>6</v>
      </c>
      <c r="BM518" s="250" t="s">
        <v>40</v>
      </c>
      <c r="BN518" s="250" t="s">
        <v>118</v>
      </c>
      <c r="BO518" s="250" t="s">
        <v>13</v>
      </c>
      <c r="BP518" s="250" t="s">
        <v>13</v>
      </c>
      <c r="BQ518" s="250" t="s">
        <v>6</v>
      </c>
      <c r="BR518" s="250" t="s">
        <v>6</v>
      </c>
      <c r="BS518" s="250" t="s">
        <v>6</v>
      </c>
      <c r="BT518" s="250" t="s">
        <v>6</v>
      </c>
      <c r="BU518" s="262" t="s">
        <v>6</v>
      </c>
      <c r="BV518" s="250" t="s">
        <v>6</v>
      </c>
      <c r="BW518" s="250" t="s">
        <v>6</v>
      </c>
      <c r="BX518" s="250" t="s">
        <v>6</v>
      </c>
      <c r="BY518" s="250" t="s">
        <v>6</v>
      </c>
      <c r="BZ518" s="250" t="s">
        <v>6</v>
      </c>
      <c r="CA518" s="244" t="s">
        <v>2879</v>
      </c>
      <c r="CB518" s="244" t="s">
        <v>821</v>
      </c>
      <c r="CC518" s="244" t="s">
        <v>2063</v>
      </c>
      <c r="CD518" s="244" t="s">
        <v>119</v>
      </c>
    </row>
    <row r="519" spans="1:82" s="244" customFormat="1" ht="58" customHeight="1" x14ac:dyDescent="0.35">
      <c r="A519" s="259" t="s">
        <v>1992</v>
      </c>
      <c r="B519" s="259" t="s">
        <v>2880</v>
      </c>
      <c r="C519" s="259" t="s">
        <v>1538</v>
      </c>
      <c r="D519" s="259">
        <v>999</v>
      </c>
      <c r="E519" s="244" t="s">
        <v>304</v>
      </c>
      <c r="F519" s="244" t="s">
        <v>2674</v>
      </c>
      <c r="G519" s="244" t="s">
        <v>1986</v>
      </c>
      <c r="H519" s="244" t="s">
        <v>1578</v>
      </c>
      <c r="I519" s="244" t="str">
        <f>IF(H519="","",VLOOKUP(H519,'Cost Categories'!$A$1:$B$66,2,FALSE))</f>
        <v>Total</v>
      </c>
      <c r="J519" s="244" t="s">
        <v>3297</v>
      </c>
      <c r="K519" s="244" t="str">
        <f>IF(J519="","",VLOOKUP(J519,'Cost Categories'!$A$70:$B$85,2,FALSE))</f>
        <v>Mixed</v>
      </c>
      <c r="L519" s="244" t="s">
        <v>3297</v>
      </c>
      <c r="M519" s="244" t="str">
        <f>IF(L519="","",VLOOKUP(L519,'Cost Categories'!$A$112:$B$133,2,FALSE))</f>
        <v>Mixed</v>
      </c>
      <c r="N519" s="244" t="s">
        <v>3368</v>
      </c>
      <c r="O519" s="245" t="s">
        <v>13</v>
      </c>
      <c r="P519" s="244" t="s">
        <v>3416</v>
      </c>
      <c r="Q519" s="253" t="s">
        <v>3372</v>
      </c>
      <c r="R519" s="253" t="s">
        <v>13</v>
      </c>
      <c r="S519" s="244" t="s">
        <v>111</v>
      </c>
      <c r="T519" s="244" t="s">
        <v>1610</v>
      </c>
      <c r="U519" s="244" t="s">
        <v>1087</v>
      </c>
      <c r="V519" s="244" t="s">
        <v>1309</v>
      </c>
      <c r="W519" s="244" t="s">
        <v>217</v>
      </c>
      <c r="X519" s="246">
        <v>49.48</v>
      </c>
      <c r="Y519" s="246" t="s">
        <v>6</v>
      </c>
      <c r="Z519" s="250" t="s">
        <v>6</v>
      </c>
      <c r="AA519" s="250" t="s">
        <v>6</v>
      </c>
      <c r="AB519" s="250" t="s">
        <v>6</v>
      </c>
      <c r="AC519" s="250" t="s">
        <v>6</v>
      </c>
      <c r="AD519" s="250" t="s">
        <v>6</v>
      </c>
      <c r="AE519" s="348">
        <v>38</v>
      </c>
      <c r="AF519" s="348" t="s">
        <v>1610</v>
      </c>
      <c r="AG519" s="244" t="s">
        <v>6</v>
      </c>
      <c r="AI519" s="246" t="s">
        <v>6</v>
      </c>
      <c r="AJ519" s="247" t="s">
        <v>6</v>
      </c>
      <c r="AK519" s="244" t="s">
        <v>6</v>
      </c>
      <c r="AL519" s="244" t="s">
        <v>6</v>
      </c>
      <c r="AM519" s="266" t="s">
        <v>6</v>
      </c>
      <c r="AN519" s="262">
        <v>38</v>
      </c>
      <c r="AO519" s="262">
        <v>2</v>
      </c>
      <c r="AP519" s="244" t="s">
        <v>1987</v>
      </c>
      <c r="AQ519" s="244" t="s">
        <v>2877</v>
      </c>
      <c r="AR519" s="250" t="s">
        <v>6</v>
      </c>
      <c r="AS519" s="250" t="s">
        <v>6</v>
      </c>
      <c r="AT519" s="250" t="s">
        <v>6</v>
      </c>
      <c r="AU519" s="250" t="s">
        <v>6</v>
      </c>
      <c r="AV519" s="250" t="s">
        <v>1305</v>
      </c>
      <c r="AW519" s="250" t="s">
        <v>1809</v>
      </c>
      <c r="AX519" s="250" t="s">
        <v>118</v>
      </c>
      <c r="AY519" s="250" t="s">
        <v>2878</v>
      </c>
      <c r="AZ519" s="250" t="s">
        <v>118</v>
      </c>
      <c r="BA519" s="250" t="s">
        <v>381</v>
      </c>
      <c r="BB519" s="250" t="s">
        <v>118</v>
      </c>
      <c r="BC519" s="250" t="s">
        <v>383</v>
      </c>
      <c r="BD519" s="250" t="s">
        <v>118</v>
      </c>
      <c r="BE519" s="250" t="s">
        <v>6</v>
      </c>
      <c r="BF519" s="250" t="s">
        <v>6</v>
      </c>
      <c r="BG519" s="250" t="s">
        <v>6</v>
      </c>
      <c r="BH519" s="250" t="s">
        <v>6</v>
      </c>
      <c r="BI519" s="250" t="s">
        <v>6</v>
      </c>
      <c r="BJ519" s="250" t="s">
        <v>6</v>
      </c>
      <c r="BK519" s="250" t="s">
        <v>6</v>
      </c>
      <c r="BL519" s="250" t="s">
        <v>6</v>
      </c>
      <c r="BM519" s="250" t="s">
        <v>40</v>
      </c>
      <c r="BN519" s="250" t="s">
        <v>118</v>
      </c>
      <c r="BO519" s="250" t="s">
        <v>13</v>
      </c>
      <c r="BP519" s="250" t="s">
        <v>13</v>
      </c>
      <c r="BQ519" s="250" t="s">
        <v>6</v>
      </c>
      <c r="BR519" s="250" t="s">
        <v>6</v>
      </c>
      <c r="BS519" s="250" t="s">
        <v>6</v>
      </c>
      <c r="BT519" s="250" t="s">
        <v>6</v>
      </c>
      <c r="BU519" s="262" t="s">
        <v>6</v>
      </c>
      <c r="BV519" s="250" t="s">
        <v>6</v>
      </c>
      <c r="BW519" s="250" t="s">
        <v>6</v>
      </c>
      <c r="BX519" s="250" t="s">
        <v>6</v>
      </c>
      <c r="BY519" s="250" t="s">
        <v>6</v>
      </c>
      <c r="BZ519" s="250" t="s">
        <v>6</v>
      </c>
      <c r="CA519" s="244" t="s">
        <v>2879</v>
      </c>
      <c r="CB519" s="244" t="s">
        <v>821</v>
      </c>
      <c r="CC519" s="244" t="s">
        <v>2063</v>
      </c>
      <c r="CD519" s="244" t="s">
        <v>119</v>
      </c>
    </row>
    <row r="520" spans="1:82" s="244" customFormat="1" ht="58" customHeight="1" x14ac:dyDescent="0.35">
      <c r="A520" s="259" t="s">
        <v>1992</v>
      </c>
      <c r="B520" s="259" t="s">
        <v>2881</v>
      </c>
      <c r="C520" s="259" t="s">
        <v>1548</v>
      </c>
      <c r="D520" s="259">
        <v>999</v>
      </c>
      <c r="E520" s="244" t="s">
        <v>304</v>
      </c>
      <c r="F520" s="244" t="s">
        <v>2674</v>
      </c>
      <c r="G520" s="244" t="s">
        <v>1988</v>
      </c>
      <c r="H520" s="244" t="s">
        <v>1578</v>
      </c>
      <c r="I520" s="244" t="str">
        <f>IF(H520="","",VLOOKUP(H520,'Cost Categories'!$A$1:$B$66,2,FALSE))</f>
        <v>Total</v>
      </c>
      <c r="J520" s="244" t="s">
        <v>3297</v>
      </c>
      <c r="K520" s="244" t="str">
        <f>IF(J520="","",VLOOKUP(J520,'Cost Categories'!$A$70:$B$85,2,FALSE))</f>
        <v>Mixed</v>
      </c>
      <c r="L520" s="244" t="s">
        <v>3297</v>
      </c>
      <c r="M520" s="244" t="str">
        <f>IF(L520="","",VLOOKUP(L520,'Cost Categories'!$A$112:$B$133,2,FALSE))</f>
        <v>Mixed</v>
      </c>
      <c r="N520" s="244" t="s">
        <v>3368</v>
      </c>
      <c r="O520" s="245" t="s">
        <v>13</v>
      </c>
      <c r="P520" s="244" t="s">
        <v>3416</v>
      </c>
      <c r="Q520" s="253" t="s">
        <v>3372</v>
      </c>
      <c r="R520" s="253" t="s">
        <v>13</v>
      </c>
      <c r="S520" s="244" t="s">
        <v>111</v>
      </c>
      <c r="T520" s="244" t="s">
        <v>1610</v>
      </c>
      <c r="U520" s="244" t="s">
        <v>1087</v>
      </c>
      <c r="V520" s="244" t="s">
        <v>1309</v>
      </c>
      <c r="W520" s="244" t="s">
        <v>217</v>
      </c>
      <c r="X520" s="246">
        <v>48.67</v>
      </c>
      <c r="Y520" s="246" t="s">
        <v>6</v>
      </c>
      <c r="Z520" s="250" t="s">
        <v>6</v>
      </c>
      <c r="AA520" s="250" t="s">
        <v>6</v>
      </c>
      <c r="AB520" s="250" t="s">
        <v>6</v>
      </c>
      <c r="AC520" s="250" t="s">
        <v>6</v>
      </c>
      <c r="AD520" s="250" t="s">
        <v>6</v>
      </c>
      <c r="AE520" s="348">
        <v>38</v>
      </c>
      <c r="AF520" s="348" t="s">
        <v>1610</v>
      </c>
      <c r="AG520" s="244" t="s">
        <v>6</v>
      </c>
      <c r="AI520" s="246" t="s">
        <v>6</v>
      </c>
      <c r="AJ520" s="247" t="s">
        <v>6</v>
      </c>
      <c r="AK520" s="244" t="s">
        <v>6</v>
      </c>
      <c r="AL520" s="244" t="s">
        <v>6</v>
      </c>
      <c r="AM520" s="266" t="s">
        <v>6</v>
      </c>
      <c r="AN520" s="262">
        <v>38</v>
      </c>
      <c r="AO520" s="262">
        <v>2</v>
      </c>
      <c r="AP520" s="244" t="s">
        <v>1987</v>
      </c>
      <c r="AQ520" s="244" t="s">
        <v>2877</v>
      </c>
      <c r="AR520" s="250" t="s">
        <v>6</v>
      </c>
      <c r="AS520" s="250" t="s">
        <v>6</v>
      </c>
      <c r="AT520" s="250" t="s">
        <v>6</v>
      </c>
      <c r="AU520" s="250" t="s">
        <v>6</v>
      </c>
      <c r="AV520" s="250" t="s">
        <v>1305</v>
      </c>
      <c r="AW520" s="250" t="s">
        <v>1809</v>
      </c>
      <c r="AX520" s="250" t="s">
        <v>118</v>
      </c>
      <c r="AY520" s="250" t="s">
        <v>2878</v>
      </c>
      <c r="AZ520" s="250" t="s">
        <v>118</v>
      </c>
      <c r="BA520" s="250" t="s">
        <v>381</v>
      </c>
      <c r="BB520" s="250" t="s">
        <v>118</v>
      </c>
      <c r="BC520" s="250" t="s">
        <v>383</v>
      </c>
      <c r="BD520" s="250" t="s">
        <v>118</v>
      </c>
      <c r="BE520" s="250" t="s">
        <v>6</v>
      </c>
      <c r="BF520" s="250" t="s">
        <v>6</v>
      </c>
      <c r="BG520" s="250" t="s">
        <v>6</v>
      </c>
      <c r="BH520" s="250" t="s">
        <v>6</v>
      </c>
      <c r="BI520" s="250" t="s">
        <v>6</v>
      </c>
      <c r="BJ520" s="250" t="s">
        <v>6</v>
      </c>
      <c r="BK520" s="250" t="s">
        <v>6</v>
      </c>
      <c r="BL520" s="250" t="s">
        <v>6</v>
      </c>
      <c r="BM520" s="250" t="s">
        <v>40</v>
      </c>
      <c r="BN520" s="250" t="s">
        <v>118</v>
      </c>
      <c r="BO520" s="250" t="s">
        <v>13</v>
      </c>
      <c r="BP520" s="250" t="s">
        <v>13</v>
      </c>
      <c r="BQ520" s="250" t="s">
        <v>6</v>
      </c>
      <c r="BR520" s="250" t="s">
        <v>6</v>
      </c>
      <c r="BS520" s="250" t="s">
        <v>6</v>
      </c>
      <c r="BT520" s="250" t="s">
        <v>6</v>
      </c>
      <c r="BU520" s="262" t="s">
        <v>6</v>
      </c>
      <c r="BV520" s="250" t="s">
        <v>6</v>
      </c>
      <c r="BW520" s="250" t="s">
        <v>6</v>
      </c>
      <c r="BX520" s="250" t="s">
        <v>6</v>
      </c>
      <c r="BY520" s="250" t="s">
        <v>6</v>
      </c>
      <c r="BZ520" s="250" t="s">
        <v>6</v>
      </c>
      <c r="CA520" s="244" t="s">
        <v>2879</v>
      </c>
      <c r="CB520" s="244" t="s">
        <v>821</v>
      </c>
      <c r="CC520" s="244" t="s">
        <v>2063</v>
      </c>
      <c r="CD520" s="244" t="s">
        <v>119</v>
      </c>
    </row>
    <row r="521" spans="1:82" s="244" customFormat="1" ht="58" customHeight="1" x14ac:dyDescent="0.35">
      <c r="A521" s="259" t="s">
        <v>1993</v>
      </c>
      <c r="B521" s="259" t="s">
        <v>2880</v>
      </c>
      <c r="C521" s="259" t="s">
        <v>1538</v>
      </c>
      <c r="D521" s="259">
        <v>999</v>
      </c>
      <c r="E521" s="244" t="s">
        <v>304</v>
      </c>
      <c r="F521" s="244" t="s">
        <v>2674</v>
      </c>
      <c r="G521" s="244" t="s">
        <v>1986</v>
      </c>
      <c r="H521" s="244" t="s">
        <v>1578</v>
      </c>
      <c r="I521" s="244" t="str">
        <f>IF(H521="","",VLOOKUP(H521,'Cost Categories'!$A$1:$B$66,2,FALSE))</f>
        <v>Total</v>
      </c>
      <c r="J521" s="244" t="s">
        <v>3297</v>
      </c>
      <c r="K521" s="244" t="str">
        <f>IF(J521="","",VLOOKUP(J521,'Cost Categories'!$A$70:$B$85,2,FALSE))</f>
        <v>Mixed</v>
      </c>
      <c r="L521" s="244" t="s">
        <v>3297</v>
      </c>
      <c r="M521" s="244" t="str">
        <f>IF(L521="","",VLOOKUP(L521,'Cost Categories'!$A$112:$B$133,2,FALSE))</f>
        <v>Mixed</v>
      </c>
      <c r="N521" s="244" t="s">
        <v>3368</v>
      </c>
      <c r="O521" s="245" t="s">
        <v>13</v>
      </c>
      <c r="P521" s="244" t="s">
        <v>3416</v>
      </c>
      <c r="Q521" s="253" t="s">
        <v>3372</v>
      </c>
      <c r="R521" s="253" t="s">
        <v>13</v>
      </c>
      <c r="S521" s="244" t="s">
        <v>111</v>
      </c>
      <c r="T521" s="244" t="s">
        <v>1610</v>
      </c>
      <c r="U521" s="244" t="s">
        <v>1087</v>
      </c>
      <c r="V521" s="244" t="s">
        <v>1309</v>
      </c>
      <c r="W521" s="244" t="s">
        <v>217</v>
      </c>
      <c r="X521" s="246">
        <v>56.55</v>
      </c>
      <c r="Y521" s="246" t="s">
        <v>6</v>
      </c>
      <c r="Z521" s="250" t="s">
        <v>6</v>
      </c>
      <c r="AA521" s="250" t="s">
        <v>6</v>
      </c>
      <c r="AB521" s="250" t="s">
        <v>6</v>
      </c>
      <c r="AC521" s="250" t="s">
        <v>6</v>
      </c>
      <c r="AD521" s="250" t="s">
        <v>6</v>
      </c>
      <c r="AE521" s="348">
        <v>4</v>
      </c>
      <c r="AF521" s="348" t="s">
        <v>1610</v>
      </c>
      <c r="AG521" s="244" t="s">
        <v>6</v>
      </c>
      <c r="AI521" s="246" t="s">
        <v>6</v>
      </c>
      <c r="AJ521" s="247" t="s">
        <v>6</v>
      </c>
      <c r="AK521" s="244" t="s">
        <v>6</v>
      </c>
      <c r="AL521" s="244" t="s">
        <v>6</v>
      </c>
      <c r="AM521" s="266" t="s">
        <v>6</v>
      </c>
      <c r="AN521" s="262">
        <v>4</v>
      </c>
      <c r="AO521" s="262">
        <v>2</v>
      </c>
      <c r="AP521" s="244" t="s">
        <v>1987</v>
      </c>
      <c r="AQ521" s="244" t="s">
        <v>2877</v>
      </c>
      <c r="AR521" s="250" t="s">
        <v>6</v>
      </c>
      <c r="AS521" s="250" t="s">
        <v>6</v>
      </c>
      <c r="AT521" s="250" t="s">
        <v>6</v>
      </c>
      <c r="AU521" s="250" t="s">
        <v>6</v>
      </c>
      <c r="AV521" s="250" t="s">
        <v>1305</v>
      </c>
      <c r="AW521" s="250" t="s">
        <v>1809</v>
      </c>
      <c r="AX521" s="250" t="s">
        <v>118</v>
      </c>
      <c r="AY521" s="250" t="s">
        <v>2878</v>
      </c>
      <c r="AZ521" s="250" t="s">
        <v>118</v>
      </c>
      <c r="BA521" s="250" t="s">
        <v>381</v>
      </c>
      <c r="BB521" s="250" t="s">
        <v>118</v>
      </c>
      <c r="BC521" s="250" t="s">
        <v>383</v>
      </c>
      <c r="BD521" s="250" t="s">
        <v>118</v>
      </c>
      <c r="BE521" s="250" t="s">
        <v>6</v>
      </c>
      <c r="BF521" s="250" t="s">
        <v>6</v>
      </c>
      <c r="BG521" s="250" t="s">
        <v>6</v>
      </c>
      <c r="BH521" s="250" t="s">
        <v>6</v>
      </c>
      <c r="BI521" s="250" t="s">
        <v>6</v>
      </c>
      <c r="BJ521" s="250" t="s">
        <v>6</v>
      </c>
      <c r="BK521" s="250" t="s">
        <v>6</v>
      </c>
      <c r="BL521" s="250" t="s">
        <v>6</v>
      </c>
      <c r="BM521" s="250" t="s">
        <v>40</v>
      </c>
      <c r="BN521" s="250" t="s">
        <v>118</v>
      </c>
      <c r="BO521" s="250" t="s">
        <v>13</v>
      </c>
      <c r="BP521" s="250" t="s">
        <v>13</v>
      </c>
      <c r="BQ521" s="250" t="s">
        <v>6</v>
      </c>
      <c r="BR521" s="250" t="s">
        <v>6</v>
      </c>
      <c r="BS521" s="250" t="s">
        <v>6</v>
      </c>
      <c r="BT521" s="250" t="s">
        <v>6</v>
      </c>
      <c r="BU521" s="262" t="s">
        <v>6</v>
      </c>
      <c r="BV521" s="250" t="s">
        <v>6</v>
      </c>
      <c r="BW521" s="250" t="s">
        <v>6</v>
      </c>
      <c r="BX521" s="250" t="s">
        <v>6</v>
      </c>
      <c r="BY521" s="250" t="s">
        <v>6</v>
      </c>
      <c r="BZ521" s="250" t="s">
        <v>6</v>
      </c>
      <c r="CA521" s="244" t="s">
        <v>2879</v>
      </c>
      <c r="CB521" s="244" t="s">
        <v>821</v>
      </c>
      <c r="CC521" s="244" t="s">
        <v>2063</v>
      </c>
      <c r="CD521" s="244" t="s">
        <v>119</v>
      </c>
    </row>
    <row r="522" spans="1:82" s="244" customFormat="1" ht="58" customHeight="1" x14ac:dyDescent="0.35">
      <c r="A522" s="259" t="s">
        <v>1993</v>
      </c>
      <c r="B522" s="259" t="s">
        <v>2881</v>
      </c>
      <c r="C522" s="259" t="s">
        <v>1548</v>
      </c>
      <c r="D522" s="259">
        <v>999</v>
      </c>
      <c r="E522" s="244" t="s">
        <v>304</v>
      </c>
      <c r="F522" s="244" t="s">
        <v>2674</v>
      </c>
      <c r="G522" s="244" t="s">
        <v>1988</v>
      </c>
      <c r="H522" s="244" t="s">
        <v>1578</v>
      </c>
      <c r="I522" s="244" t="str">
        <f>IF(H522="","",VLOOKUP(H522,'Cost Categories'!$A$1:$B$66,2,FALSE))</f>
        <v>Total</v>
      </c>
      <c r="J522" s="244" t="s">
        <v>3297</v>
      </c>
      <c r="K522" s="244" t="str">
        <f>IF(J522="","",VLOOKUP(J522,'Cost Categories'!$A$70:$B$85,2,FALSE))</f>
        <v>Mixed</v>
      </c>
      <c r="L522" s="244" t="s">
        <v>3297</v>
      </c>
      <c r="M522" s="244" t="str">
        <f>IF(L522="","",VLOOKUP(L522,'Cost Categories'!$A$112:$B$133,2,FALSE))</f>
        <v>Mixed</v>
      </c>
      <c r="N522" s="244" t="s">
        <v>3368</v>
      </c>
      <c r="O522" s="245" t="s">
        <v>13</v>
      </c>
      <c r="P522" s="244" t="s">
        <v>3416</v>
      </c>
      <c r="Q522" s="253" t="s">
        <v>3372</v>
      </c>
      <c r="R522" s="253" t="s">
        <v>13</v>
      </c>
      <c r="S522" s="244" t="s">
        <v>111</v>
      </c>
      <c r="T522" s="244" t="s">
        <v>1610</v>
      </c>
      <c r="U522" s="244" t="s">
        <v>1087</v>
      </c>
      <c r="V522" s="244" t="s">
        <v>1309</v>
      </c>
      <c r="W522" s="244" t="s">
        <v>217</v>
      </c>
      <c r="X522" s="246">
        <v>55.2</v>
      </c>
      <c r="Y522" s="246" t="s">
        <v>6</v>
      </c>
      <c r="Z522" s="250" t="s">
        <v>6</v>
      </c>
      <c r="AA522" s="250" t="s">
        <v>6</v>
      </c>
      <c r="AB522" s="250" t="s">
        <v>6</v>
      </c>
      <c r="AC522" s="250" t="s">
        <v>6</v>
      </c>
      <c r="AD522" s="250" t="s">
        <v>6</v>
      </c>
      <c r="AE522" s="348">
        <v>4</v>
      </c>
      <c r="AF522" s="348" t="s">
        <v>1610</v>
      </c>
      <c r="AG522" s="244" t="s">
        <v>6</v>
      </c>
      <c r="AI522" s="246" t="s">
        <v>6</v>
      </c>
      <c r="AJ522" s="247" t="s">
        <v>6</v>
      </c>
      <c r="AK522" s="244" t="s">
        <v>6</v>
      </c>
      <c r="AL522" s="244" t="s">
        <v>6</v>
      </c>
      <c r="AM522" s="266" t="s">
        <v>6</v>
      </c>
      <c r="AN522" s="262">
        <v>4</v>
      </c>
      <c r="AO522" s="262">
        <v>2</v>
      </c>
      <c r="AP522" s="244" t="s">
        <v>1987</v>
      </c>
      <c r="AQ522" s="244" t="s">
        <v>2877</v>
      </c>
      <c r="AR522" s="250" t="s">
        <v>6</v>
      </c>
      <c r="AS522" s="250" t="s">
        <v>6</v>
      </c>
      <c r="AT522" s="250" t="s">
        <v>6</v>
      </c>
      <c r="AU522" s="250" t="s">
        <v>6</v>
      </c>
      <c r="AV522" s="250" t="s">
        <v>1305</v>
      </c>
      <c r="AW522" s="250" t="s">
        <v>1809</v>
      </c>
      <c r="AX522" s="250" t="s">
        <v>118</v>
      </c>
      <c r="AY522" s="250" t="s">
        <v>2878</v>
      </c>
      <c r="AZ522" s="250" t="s">
        <v>118</v>
      </c>
      <c r="BA522" s="250" t="s">
        <v>381</v>
      </c>
      <c r="BB522" s="250" t="s">
        <v>118</v>
      </c>
      <c r="BC522" s="250" t="s">
        <v>383</v>
      </c>
      <c r="BD522" s="250" t="s">
        <v>118</v>
      </c>
      <c r="BE522" s="250" t="s">
        <v>6</v>
      </c>
      <c r="BF522" s="250" t="s">
        <v>6</v>
      </c>
      <c r="BG522" s="250" t="s">
        <v>6</v>
      </c>
      <c r="BH522" s="250" t="s">
        <v>6</v>
      </c>
      <c r="BI522" s="250" t="s">
        <v>6</v>
      </c>
      <c r="BJ522" s="250" t="s">
        <v>6</v>
      </c>
      <c r="BK522" s="250" t="s">
        <v>6</v>
      </c>
      <c r="BL522" s="250" t="s">
        <v>6</v>
      </c>
      <c r="BM522" s="250" t="s">
        <v>40</v>
      </c>
      <c r="BN522" s="250" t="s">
        <v>118</v>
      </c>
      <c r="BO522" s="250" t="s">
        <v>13</v>
      </c>
      <c r="BP522" s="250" t="s">
        <v>13</v>
      </c>
      <c r="BQ522" s="250" t="s">
        <v>6</v>
      </c>
      <c r="BR522" s="250" t="s">
        <v>6</v>
      </c>
      <c r="BS522" s="250" t="s">
        <v>6</v>
      </c>
      <c r="BT522" s="250" t="s">
        <v>6</v>
      </c>
      <c r="BU522" s="262" t="s">
        <v>6</v>
      </c>
      <c r="BV522" s="250" t="s">
        <v>6</v>
      </c>
      <c r="BW522" s="250" t="s">
        <v>6</v>
      </c>
      <c r="BX522" s="250" t="s">
        <v>6</v>
      </c>
      <c r="BY522" s="250" t="s">
        <v>6</v>
      </c>
      <c r="BZ522" s="250" t="s">
        <v>6</v>
      </c>
      <c r="CA522" s="244" t="s">
        <v>2879</v>
      </c>
      <c r="CB522" s="244" t="s">
        <v>821</v>
      </c>
      <c r="CC522" s="244" t="s">
        <v>2063</v>
      </c>
      <c r="CD522" s="244" t="s">
        <v>119</v>
      </c>
    </row>
    <row r="523" spans="1:82" s="244" customFormat="1" ht="58" customHeight="1" x14ac:dyDescent="0.35">
      <c r="A523" s="259" t="s">
        <v>1994</v>
      </c>
      <c r="B523" s="259" t="s">
        <v>2880</v>
      </c>
      <c r="C523" s="259" t="s">
        <v>1538</v>
      </c>
      <c r="D523" s="259">
        <v>999</v>
      </c>
      <c r="E523" s="244" t="s">
        <v>304</v>
      </c>
      <c r="F523" s="244" t="s">
        <v>2674</v>
      </c>
      <c r="G523" s="244" t="s">
        <v>1986</v>
      </c>
      <c r="H523" s="244" t="s">
        <v>1578</v>
      </c>
      <c r="I523" s="244" t="str">
        <f>IF(H523="","",VLOOKUP(H523,'Cost Categories'!$A$1:$B$66,2,FALSE))</f>
        <v>Total</v>
      </c>
      <c r="J523" s="244" t="s">
        <v>3297</v>
      </c>
      <c r="K523" s="244" t="str">
        <f>IF(J523="","",VLOOKUP(J523,'Cost Categories'!$A$70:$B$85,2,FALSE))</f>
        <v>Mixed</v>
      </c>
      <c r="L523" s="244" t="s">
        <v>3297</v>
      </c>
      <c r="M523" s="244" t="str">
        <f>IF(L523="","",VLOOKUP(L523,'Cost Categories'!$A$112:$B$133,2,FALSE))</f>
        <v>Mixed</v>
      </c>
      <c r="N523" s="244" t="s">
        <v>3368</v>
      </c>
      <c r="O523" s="245" t="s">
        <v>13</v>
      </c>
      <c r="P523" s="244" t="s">
        <v>3416</v>
      </c>
      <c r="Q523" s="253" t="s">
        <v>3372</v>
      </c>
      <c r="R523" s="253" t="s">
        <v>13</v>
      </c>
      <c r="S523" s="244" t="s">
        <v>111</v>
      </c>
      <c r="T523" s="244" t="s">
        <v>1610</v>
      </c>
      <c r="U523" s="244" t="s">
        <v>1087</v>
      </c>
      <c r="V523" s="244" t="s">
        <v>1309</v>
      </c>
      <c r="W523" s="244" t="s">
        <v>217</v>
      </c>
      <c r="X523" s="246">
        <v>56.32</v>
      </c>
      <c r="Y523" s="246" t="s">
        <v>6</v>
      </c>
      <c r="Z523" s="250" t="s">
        <v>6</v>
      </c>
      <c r="AA523" s="250" t="s">
        <v>6</v>
      </c>
      <c r="AB523" s="250" t="s">
        <v>6</v>
      </c>
      <c r="AC523" s="250" t="s">
        <v>6</v>
      </c>
      <c r="AD523" s="250" t="s">
        <v>6</v>
      </c>
      <c r="AE523" s="348">
        <v>30</v>
      </c>
      <c r="AF523" s="348" t="s">
        <v>1610</v>
      </c>
      <c r="AG523" s="244" t="s">
        <v>6</v>
      </c>
      <c r="AI523" s="246" t="s">
        <v>6</v>
      </c>
      <c r="AJ523" s="247" t="s">
        <v>6</v>
      </c>
      <c r="AK523" s="244" t="s">
        <v>6</v>
      </c>
      <c r="AL523" s="244" t="s">
        <v>6</v>
      </c>
      <c r="AM523" s="266" t="s">
        <v>6</v>
      </c>
      <c r="AN523" s="262">
        <v>30</v>
      </c>
      <c r="AO523" s="262">
        <v>2</v>
      </c>
      <c r="AP523" s="244" t="s">
        <v>1987</v>
      </c>
      <c r="AQ523" s="244" t="s">
        <v>2877</v>
      </c>
      <c r="AR523" s="250" t="s">
        <v>6</v>
      </c>
      <c r="AS523" s="250" t="s">
        <v>6</v>
      </c>
      <c r="AT523" s="250" t="s">
        <v>6</v>
      </c>
      <c r="AU523" s="250" t="s">
        <v>6</v>
      </c>
      <c r="AV523" s="250" t="s">
        <v>1305</v>
      </c>
      <c r="AW523" s="250" t="s">
        <v>1809</v>
      </c>
      <c r="AX523" s="250" t="s">
        <v>118</v>
      </c>
      <c r="AY523" s="250" t="s">
        <v>2878</v>
      </c>
      <c r="AZ523" s="250" t="s">
        <v>118</v>
      </c>
      <c r="BA523" s="250" t="s">
        <v>381</v>
      </c>
      <c r="BB523" s="250" t="s">
        <v>118</v>
      </c>
      <c r="BC523" s="250" t="s">
        <v>383</v>
      </c>
      <c r="BD523" s="250" t="s">
        <v>118</v>
      </c>
      <c r="BE523" s="250" t="s">
        <v>6</v>
      </c>
      <c r="BF523" s="250" t="s">
        <v>6</v>
      </c>
      <c r="BG523" s="250" t="s">
        <v>6</v>
      </c>
      <c r="BH523" s="250" t="s">
        <v>6</v>
      </c>
      <c r="BI523" s="250" t="s">
        <v>6</v>
      </c>
      <c r="BJ523" s="250" t="s">
        <v>6</v>
      </c>
      <c r="BK523" s="250" t="s">
        <v>6</v>
      </c>
      <c r="BL523" s="250" t="s">
        <v>6</v>
      </c>
      <c r="BM523" s="250" t="s">
        <v>40</v>
      </c>
      <c r="BN523" s="250" t="s">
        <v>118</v>
      </c>
      <c r="BO523" s="250" t="s">
        <v>13</v>
      </c>
      <c r="BP523" s="250" t="s">
        <v>13</v>
      </c>
      <c r="BQ523" s="250" t="s">
        <v>6</v>
      </c>
      <c r="BR523" s="250" t="s">
        <v>6</v>
      </c>
      <c r="BS523" s="250" t="s">
        <v>6</v>
      </c>
      <c r="BT523" s="250" t="s">
        <v>6</v>
      </c>
      <c r="BU523" s="262" t="s">
        <v>6</v>
      </c>
      <c r="BV523" s="250" t="s">
        <v>6</v>
      </c>
      <c r="BW523" s="250" t="s">
        <v>6</v>
      </c>
      <c r="BX523" s="250" t="s">
        <v>6</v>
      </c>
      <c r="BY523" s="250" t="s">
        <v>6</v>
      </c>
      <c r="BZ523" s="250" t="s">
        <v>6</v>
      </c>
      <c r="CA523" s="244" t="s">
        <v>2879</v>
      </c>
      <c r="CB523" s="244" t="s">
        <v>821</v>
      </c>
      <c r="CC523" s="244" t="s">
        <v>2063</v>
      </c>
      <c r="CD523" s="244" t="s">
        <v>119</v>
      </c>
    </row>
    <row r="524" spans="1:82" s="244" customFormat="1" ht="58" customHeight="1" x14ac:dyDescent="0.35">
      <c r="A524" s="259" t="s">
        <v>1994</v>
      </c>
      <c r="B524" s="259" t="s">
        <v>2881</v>
      </c>
      <c r="C524" s="259" t="s">
        <v>1548</v>
      </c>
      <c r="D524" s="259">
        <v>999</v>
      </c>
      <c r="E524" s="244" t="s">
        <v>304</v>
      </c>
      <c r="F524" s="244" t="s">
        <v>2674</v>
      </c>
      <c r="G524" s="244" t="s">
        <v>1988</v>
      </c>
      <c r="H524" s="244" t="s">
        <v>1578</v>
      </c>
      <c r="I524" s="244" t="str">
        <f>IF(H524="","",VLOOKUP(H524,'Cost Categories'!$A$1:$B$66,2,FALSE))</f>
        <v>Total</v>
      </c>
      <c r="J524" s="244" t="s">
        <v>3297</v>
      </c>
      <c r="K524" s="244" t="str">
        <f>IF(J524="","",VLOOKUP(J524,'Cost Categories'!$A$70:$B$85,2,FALSE))</f>
        <v>Mixed</v>
      </c>
      <c r="L524" s="244" t="s">
        <v>3297</v>
      </c>
      <c r="M524" s="244" t="str">
        <f>IF(L524="","",VLOOKUP(L524,'Cost Categories'!$A$112:$B$133,2,FALSE))</f>
        <v>Mixed</v>
      </c>
      <c r="N524" s="244" t="s">
        <v>3368</v>
      </c>
      <c r="O524" s="245" t="s">
        <v>13</v>
      </c>
      <c r="P524" s="244" t="s">
        <v>3416</v>
      </c>
      <c r="Q524" s="253" t="s">
        <v>3372</v>
      </c>
      <c r="R524" s="253" t="s">
        <v>13</v>
      </c>
      <c r="S524" s="244" t="s">
        <v>111</v>
      </c>
      <c r="T524" s="244" t="s">
        <v>1610</v>
      </c>
      <c r="U524" s="244" t="s">
        <v>1087</v>
      </c>
      <c r="V524" s="244" t="s">
        <v>1309</v>
      </c>
      <c r="W524" s="244" t="s">
        <v>217</v>
      </c>
      <c r="X524" s="246">
        <v>54.21</v>
      </c>
      <c r="Y524" s="246" t="s">
        <v>6</v>
      </c>
      <c r="Z524" s="250" t="s">
        <v>6</v>
      </c>
      <c r="AA524" s="250" t="s">
        <v>6</v>
      </c>
      <c r="AB524" s="250" t="s">
        <v>6</v>
      </c>
      <c r="AC524" s="250" t="s">
        <v>6</v>
      </c>
      <c r="AD524" s="250" t="s">
        <v>6</v>
      </c>
      <c r="AE524" s="348">
        <v>30</v>
      </c>
      <c r="AF524" s="348" t="s">
        <v>1610</v>
      </c>
      <c r="AG524" s="244" t="s">
        <v>6</v>
      </c>
      <c r="AI524" s="246" t="s">
        <v>6</v>
      </c>
      <c r="AJ524" s="247" t="s">
        <v>6</v>
      </c>
      <c r="AK524" s="244" t="s">
        <v>6</v>
      </c>
      <c r="AL524" s="244" t="s">
        <v>6</v>
      </c>
      <c r="AM524" s="266" t="s">
        <v>6</v>
      </c>
      <c r="AN524" s="262">
        <v>30</v>
      </c>
      <c r="AO524" s="262">
        <v>2</v>
      </c>
      <c r="AP524" s="244" t="s">
        <v>1987</v>
      </c>
      <c r="AQ524" s="244" t="s">
        <v>2877</v>
      </c>
      <c r="AR524" s="250" t="s">
        <v>6</v>
      </c>
      <c r="AS524" s="250" t="s">
        <v>6</v>
      </c>
      <c r="AT524" s="250" t="s">
        <v>6</v>
      </c>
      <c r="AU524" s="250" t="s">
        <v>6</v>
      </c>
      <c r="AV524" s="250" t="s">
        <v>1305</v>
      </c>
      <c r="AW524" s="250" t="s">
        <v>1809</v>
      </c>
      <c r="AX524" s="250" t="s">
        <v>118</v>
      </c>
      <c r="AY524" s="250" t="s">
        <v>2878</v>
      </c>
      <c r="AZ524" s="250" t="s">
        <v>118</v>
      </c>
      <c r="BA524" s="250" t="s">
        <v>381</v>
      </c>
      <c r="BB524" s="250" t="s">
        <v>118</v>
      </c>
      <c r="BC524" s="250" t="s">
        <v>383</v>
      </c>
      <c r="BD524" s="250" t="s">
        <v>118</v>
      </c>
      <c r="BE524" s="250" t="s">
        <v>6</v>
      </c>
      <c r="BF524" s="250" t="s">
        <v>6</v>
      </c>
      <c r="BG524" s="250" t="s">
        <v>6</v>
      </c>
      <c r="BH524" s="250" t="s">
        <v>6</v>
      </c>
      <c r="BI524" s="250" t="s">
        <v>6</v>
      </c>
      <c r="BJ524" s="250" t="s">
        <v>6</v>
      </c>
      <c r="BK524" s="250" t="s">
        <v>6</v>
      </c>
      <c r="BL524" s="250" t="s">
        <v>6</v>
      </c>
      <c r="BM524" s="250" t="s">
        <v>40</v>
      </c>
      <c r="BN524" s="250" t="s">
        <v>118</v>
      </c>
      <c r="BO524" s="250" t="s">
        <v>13</v>
      </c>
      <c r="BP524" s="250" t="s">
        <v>13</v>
      </c>
      <c r="BQ524" s="250" t="s">
        <v>6</v>
      </c>
      <c r="BR524" s="250" t="s">
        <v>6</v>
      </c>
      <c r="BS524" s="250" t="s">
        <v>6</v>
      </c>
      <c r="BT524" s="250" t="s">
        <v>6</v>
      </c>
      <c r="BU524" s="262" t="s">
        <v>6</v>
      </c>
      <c r="BV524" s="250" t="s">
        <v>6</v>
      </c>
      <c r="BW524" s="250" t="s">
        <v>6</v>
      </c>
      <c r="BX524" s="250" t="s">
        <v>6</v>
      </c>
      <c r="BY524" s="250" t="s">
        <v>6</v>
      </c>
      <c r="BZ524" s="250" t="s">
        <v>6</v>
      </c>
      <c r="CA524" s="244" t="s">
        <v>2879</v>
      </c>
      <c r="CB524" s="244" t="s">
        <v>821</v>
      </c>
      <c r="CC524" s="244" t="s">
        <v>2063</v>
      </c>
      <c r="CD524" s="244" t="s">
        <v>119</v>
      </c>
    </row>
    <row r="525" spans="1:82" s="244" customFormat="1" ht="58" customHeight="1" x14ac:dyDescent="0.35">
      <c r="A525" s="259" t="s">
        <v>1995</v>
      </c>
      <c r="B525" s="244" t="s">
        <v>2880</v>
      </c>
      <c r="C525" s="259" t="s">
        <v>1538</v>
      </c>
      <c r="D525" s="259" t="s">
        <v>1561</v>
      </c>
      <c r="E525" s="244" t="s">
        <v>304</v>
      </c>
      <c r="F525" s="244" t="s">
        <v>2674</v>
      </c>
      <c r="G525" s="244" t="s">
        <v>1953</v>
      </c>
      <c r="H525" s="244" t="s">
        <v>1623</v>
      </c>
      <c r="I525" s="244" t="str">
        <f>IF(H525="","",VLOOKUP(H525,'Cost Categories'!$A$1:$B$66,2,FALSE))</f>
        <v>Recurring goods</v>
      </c>
      <c r="J525" s="244" t="s">
        <v>3288</v>
      </c>
      <c r="K525" s="244" t="str">
        <f>IF(J525="","",VLOOKUP(J525,'Cost Categories'!$A$70:$B$85,2,FALSE))</f>
        <v>Recurrent - other</v>
      </c>
      <c r="L525" s="244" t="s">
        <v>3307</v>
      </c>
      <c r="M525" s="244" t="str">
        <f>IF(L525="","",VLOOKUP(L525,'Cost Categories'!$A$112:$B$133,2,FALSE))</f>
        <v>Primary service delivery</v>
      </c>
      <c r="N525" s="244" t="s">
        <v>3368</v>
      </c>
      <c r="O525" s="245" t="s">
        <v>1245</v>
      </c>
      <c r="P525" s="244" t="s">
        <v>3371</v>
      </c>
      <c r="Q525" s="253" t="s">
        <v>3372</v>
      </c>
      <c r="R525" s="253" t="s">
        <v>13</v>
      </c>
      <c r="S525" s="244" t="s">
        <v>111</v>
      </c>
      <c r="T525" s="244" t="s">
        <v>1624</v>
      </c>
      <c r="U525" s="244" t="s">
        <v>1087</v>
      </c>
      <c r="V525" s="244" t="s">
        <v>1309</v>
      </c>
      <c r="W525" s="244" t="s">
        <v>217</v>
      </c>
      <c r="X525" s="246">
        <v>18.77</v>
      </c>
      <c r="Y525" s="246" t="s">
        <v>6</v>
      </c>
      <c r="Z525" s="250" t="s">
        <v>6</v>
      </c>
      <c r="AA525" s="250" t="s">
        <v>6</v>
      </c>
      <c r="AB525" s="250" t="s">
        <v>6</v>
      </c>
      <c r="AC525" s="250" t="s">
        <v>6</v>
      </c>
      <c r="AD525" s="250" t="s">
        <v>6</v>
      </c>
      <c r="AE525" s="348">
        <v>20</v>
      </c>
      <c r="AF525" s="348" t="s">
        <v>6</v>
      </c>
      <c r="AG525" s="244" t="s">
        <v>6</v>
      </c>
      <c r="AI525" s="246" t="s">
        <v>6</v>
      </c>
      <c r="AJ525" s="244" t="s">
        <v>6</v>
      </c>
      <c r="AK525" s="244" t="s">
        <v>6</v>
      </c>
      <c r="AL525" s="244" t="s">
        <v>6</v>
      </c>
      <c r="AM525" s="266" t="s">
        <v>6</v>
      </c>
      <c r="AN525" s="285">
        <v>4752</v>
      </c>
      <c r="AO525" s="285">
        <v>12</v>
      </c>
      <c r="AP525" s="244" t="s">
        <v>1625</v>
      </c>
      <c r="AQ525" s="244" t="s">
        <v>184</v>
      </c>
      <c r="AR525" s="250" t="s">
        <v>6</v>
      </c>
      <c r="AS525" s="250" t="s">
        <v>6</v>
      </c>
      <c r="AT525" s="250" t="s">
        <v>6</v>
      </c>
      <c r="AU525" s="250" t="s">
        <v>6</v>
      </c>
      <c r="AV525" s="250" t="s">
        <v>1305</v>
      </c>
      <c r="AW525" s="250" t="s">
        <v>3059</v>
      </c>
      <c r="AX525" s="250" t="s">
        <v>118</v>
      </c>
      <c r="AY525" s="250" t="s">
        <v>3060</v>
      </c>
      <c r="AZ525" s="250" t="s">
        <v>118</v>
      </c>
      <c r="BA525" s="250" t="s">
        <v>381</v>
      </c>
      <c r="BB525" s="250" t="s">
        <v>118</v>
      </c>
      <c r="BC525" s="250" t="s">
        <v>383</v>
      </c>
      <c r="BD525" s="250" t="s">
        <v>118</v>
      </c>
      <c r="BE525" s="250" t="s">
        <v>6</v>
      </c>
      <c r="BF525" s="250" t="s">
        <v>6</v>
      </c>
      <c r="BG525" s="250" t="s">
        <v>3061</v>
      </c>
      <c r="BH525" s="250" t="s">
        <v>118</v>
      </c>
      <c r="BI525" s="250" t="s">
        <v>134</v>
      </c>
      <c r="BJ525" s="250" t="s">
        <v>119</v>
      </c>
      <c r="BK525" s="250" t="s">
        <v>13</v>
      </c>
      <c r="BL525" s="250" t="s">
        <v>13</v>
      </c>
      <c r="BM525" s="250" t="s">
        <v>6</v>
      </c>
      <c r="BN525" s="250" t="s">
        <v>6</v>
      </c>
      <c r="BO525" s="250" t="s">
        <v>6</v>
      </c>
      <c r="BP525" s="250" t="s">
        <v>6</v>
      </c>
      <c r="BQ525" s="250" t="s">
        <v>167</v>
      </c>
      <c r="BR525" s="250" t="s">
        <v>118</v>
      </c>
      <c r="BS525" s="250" t="s">
        <v>6</v>
      </c>
      <c r="BT525" s="250" t="s">
        <v>6</v>
      </c>
      <c r="BU525" s="262" t="s">
        <v>3062</v>
      </c>
      <c r="BV525" s="250" t="s">
        <v>118</v>
      </c>
      <c r="BW525" s="250" t="s">
        <v>118</v>
      </c>
      <c r="BX525" s="250" t="s">
        <v>118</v>
      </c>
      <c r="BY525" s="250" t="s">
        <v>173</v>
      </c>
      <c r="BZ525" s="250" t="s">
        <v>118</v>
      </c>
      <c r="CA525" s="244" t="s">
        <v>184</v>
      </c>
      <c r="CB525" s="244" t="s">
        <v>937</v>
      </c>
      <c r="CC525" s="244" t="s">
        <v>2017</v>
      </c>
      <c r="CD525" s="244" t="s">
        <v>118</v>
      </c>
    </row>
    <row r="526" spans="1:82" s="244" customFormat="1" ht="58" customHeight="1" x14ac:dyDescent="0.35">
      <c r="A526" s="259" t="s">
        <v>1995</v>
      </c>
      <c r="B526" s="244" t="s">
        <v>2880</v>
      </c>
      <c r="C526" s="259" t="s">
        <v>1548</v>
      </c>
      <c r="D526" s="259" t="s">
        <v>1561</v>
      </c>
      <c r="E526" s="244" t="s">
        <v>304</v>
      </c>
      <c r="F526" s="244" t="s">
        <v>2674</v>
      </c>
      <c r="G526" s="244" t="s">
        <v>1996</v>
      </c>
      <c r="H526" s="244" t="s">
        <v>1317</v>
      </c>
      <c r="I526" s="244" t="str">
        <f>IF(H526="","",VLOOKUP(H526,'Cost Categories'!$A$1:$B$66,2,FALSE))</f>
        <v>Capital</v>
      </c>
      <c r="J526" s="244" t="s">
        <v>3276</v>
      </c>
      <c r="K526" s="244" t="str">
        <f>IF(J526="","",VLOOKUP(J526,'Cost Categories'!$A$70:$B$85,2,FALSE))</f>
        <v>Capital</v>
      </c>
      <c r="L526" s="244" t="s">
        <v>3307</v>
      </c>
      <c r="M526" s="244" t="str">
        <f>IF(L526="","",VLOOKUP(L526,'Cost Categories'!$A$112:$B$133,2,FALSE))</f>
        <v>Primary service delivery</v>
      </c>
      <c r="N526" s="244" t="s">
        <v>3368</v>
      </c>
      <c r="O526" s="245" t="s">
        <v>1245</v>
      </c>
      <c r="P526" s="244" t="s">
        <v>3369</v>
      </c>
      <c r="Q526" s="253" t="s">
        <v>3372</v>
      </c>
      <c r="R526" s="253" t="s">
        <v>13</v>
      </c>
      <c r="S526" s="244" t="s">
        <v>111</v>
      </c>
      <c r="T526" s="244" t="s">
        <v>1624</v>
      </c>
      <c r="U526" s="244" t="s">
        <v>1087</v>
      </c>
      <c r="V526" s="244" t="s">
        <v>1309</v>
      </c>
      <c r="W526" s="244" t="s">
        <v>217</v>
      </c>
      <c r="X526" s="246">
        <v>0.04</v>
      </c>
      <c r="Y526" s="246" t="s">
        <v>6</v>
      </c>
      <c r="Z526" s="250" t="s">
        <v>6</v>
      </c>
      <c r="AA526" s="250" t="s">
        <v>6</v>
      </c>
      <c r="AB526" s="250" t="s">
        <v>6</v>
      </c>
      <c r="AC526" s="250" t="s">
        <v>6</v>
      </c>
      <c r="AD526" s="250" t="s">
        <v>6</v>
      </c>
      <c r="AE526" s="348">
        <v>20</v>
      </c>
      <c r="AF526" s="348" t="s">
        <v>6</v>
      </c>
      <c r="AG526" s="244" t="s">
        <v>6</v>
      </c>
      <c r="AI526" s="246" t="s">
        <v>6</v>
      </c>
      <c r="AJ526" s="244" t="s">
        <v>6</v>
      </c>
      <c r="AK526" s="244" t="s">
        <v>6</v>
      </c>
      <c r="AL526" s="244" t="s">
        <v>6</v>
      </c>
      <c r="AM526" s="266" t="s">
        <v>6</v>
      </c>
      <c r="AN526" s="285">
        <v>4752</v>
      </c>
      <c r="AO526" s="285">
        <v>12</v>
      </c>
      <c r="AP526" s="244" t="s">
        <v>1625</v>
      </c>
      <c r="AQ526" s="244" t="s">
        <v>184</v>
      </c>
      <c r="AR526" s="250" t="s">
        <v>6</v>
      </c>
      <c r="AS526" s="250" t="s">
        <v>6</v>
      </c>
      <c r="AT526" s="250" t="s">
        <v>6</v>
      </c>
      <c r="AU526" s="250" t="s">
        <v>6</v>
      </c>
      <c r="AV526" s="250" t="s">
        <v>1305</v>
      </c>
      <c r="AW526" s="250" t="s">
        <v>3059</v>
      </c>
      <c r="AX526" s="250" t="s">
        <v>118</v>
      </c>
      <c r="AY526" s="250" t="s">
        <v>3060</v>
      </c>
      <c r="AZ526" s="250" t="s">
        <v>118</v>
      </c>
      <c r="BA526" s="250" t="s">
        <v>381</v>
      </c>
      <c r="BB526" s="250" t="s">
        <v>118</v>
      </c>
      <c r="BC526" s="250" t="s">
        <v>383</v>
      </c>
      <c r="BD526" s="250" t="s">
        <v>118</v>
      </c>
      <c r="BE526" s="250" t="s">
        <v>6</v>
      </c>
      <c r="BF526" s="250" t="s">
        <v>6</v>
      </c>
      <c r="BG526" s="250" t="s">
        <v>3061</v>
      </c>
      <c r="BH526" s="250" t="s">
        <v>118</v>
      </c>
      <c r="BI526" s="250" t="s">
        <v>134</v>
      </c>
      <c r="BJ526" s="250" t="s">
        <v>119</v>
      </c>
      <c r="BK526" s="250" t="s">
        <v>13</v>
      </c>
      <c r="BL526" s="250" t="s">
        <v>13</v>
      </c>
      <c r="BM526" s="250" t="s">
        <v>6</v>
      </c>
      <c r="BN526" s="250" t="s">
        <v>6</v>
      </c>
      <c r="BO526" s="250" t="s">
        <v>6</v>
      </c>
      <c r="BP526" s="250" t="s">
        <v>6</v>
      </c>
      <c r="BQ526" s="250" t="s">
        <v>167</v>
      </c>
      <c r="BR526" s="250" t="s">
        <v>118</v>
      </c>
      <c r="BS526" s="250" t="s">
        <v>6</v>
      </c>
      <c r="BT526" s="250" t="s">
        <v>6</v>
      </c>
      <c r="BU526" s="262" t="s">
        <v>3062</v>
      </c>
      <c r="BV526" s="250" t="s">
        <v>118</v>
      </c>
      <c r="BW526" s="250" t="s">
        <v>118</v>
      </c>
      <c r="BX526" s="250" t="s">
        <v>118</v>
      </c>
      <c r="BY526" s="250" t="s">
        <v>173</v>
      </c>
      <c r="BZ526" s="250" t="s">
        <v>118</v>
      </c>
      <c r="CA526" s="244" t="s">
        <v>184</v>
      </c>
      <c r="CB526" s="244" t="s">
        <v>937</v>
      </c>
      <c r="CC526" s="244" t="s">
        <v>2017</v>
      </c>
      <c r="CD526" s="244" t="s">
        <v>118</v>
      </c>
    </row>
    <row r="527" spans="1:82" s="244" customFormat="1" ht="58" customHeight="1" x14ac:dyDescent="0.35">
      <c r="A527" s="259" t="s">
        <v>1995</v>
      </c>
      <c r="B527" s="244" t="s">
        <v>2880</v>
      </c>
      <c r="C527" s="259" t="s">
        <v>356</v>
      </c>
      <c r="D527" s="259" t="s">
        <v>1561</v>
      </c>
      <c r="E527" s="244" t="s">
        <v>304</v>
      </c>
      <c r="F527" s="244" t="s">
        <v>2674</v>
      </c>
      <c r="G527" s="244" t="s">
        <v>1997</v>
      </c>
      <c r="H527" s="244" t="s">
        <v>1916</v>
      </c>
      <c r="I527" s="244" t="str">
        <f>IF(H527="","",VLOOKUP(H527,'Cost Categories'!$A$1:$B$66,2,FALSE))</f>
        <v>Facility</v>
      </c>
      <c r="J527" s="244" t="s">
        <v>3297</v>
      </c>
      <c r="K527" s="244" t="str">
        <f>IF(J527="","",VLOOKUP(J527,'Cost Categories'!$A$70:$B$85,2,FALSE))</f>
        <v>Mixed</v>
      </c>
      <c r="L527" s="244" t="s">
        <v>3323</v>
      </c>
      <c r="M527" s="244" t="str">
        <f>IF(L527="","",VLOOKUP(L527,'Cost Categories'!$A$112:$B$133,2,FALSE))</f>
        <v>Operational</v>
      </c>
      <c r="N527" s="244" t="s">
        <v>3368</v>
      </c>
      <c r="O527" s="245" t="s">
        <v>13</v>
      </c>
      <c r="P527" s="244" t="s">
        <v>3370</v>
      </c>
      <c r="Q527" s="253" t="s">
        <v>3372</v>
      </c>
      <c r="R527" s="253" t="s">
        <v>13</v>
      </c>
      <c r="S527" s="244" t="s">
        <v>111</v>
      </c>
      <c r="T527" s="244" t="s">
        <v>1624</v>
      </c>
      <c r="U527" s="244" t="s">
        <v>1087</v>
      </c>
      <c r="V527" s="244" t="s">
        <v>1309</v>
      </c>
      <c r="W527" s="244" t="s">
        <v>217</v>
      </c>
      <c r="X527" s="246">
        <v>4.01</v>
      </c>
      <c r="Y527" s="246" t="s">
        <v>6</v>
      </c>
      <c r="Z527" s="250" t="s">
        <v>6</v>
      </c>
      <c r="AA527" s="250" t="s">
        <v>6</v>
      </c>
      <c r="AB527" s="250" t="s">
        <v>6</v>
      </c>
      <c r="AC527" s="250" t="s">
        <v>6</v>
      </c>
      <c r="AD527" s="250" t="s">
        <v>6</v>
      </c>
      <c r="AE527" s="348">
        <v>20</v>
      </c>
      <c r="AF527" s="348" t="s">
        <v>6</v>
      </c>
      <c r="AG527" s="244" t="s">
        <v>6</v>
      </c>
      <c r="AI527" s="246" t="s">
        <v>6</v>
      </c>
      <c r="AJ527" s="244" t="s">
        <v>6</v>
      </c>
      <c r="AK527" s="244" t="s">
        <v>6</v>
      </c>
      <c r="AL527" s="244" t="s">
        <v>6</v>
      </c>
      <c r="AM527" s="266" t="s">
        <v>6</v>
      </c>
      <c r="AN527" s="285">
        <v>4752</v>
      </c>
      <c r="AO527" s="285">
        <v>12</v>
      </c>
      <c r="AP527" s="244" t="s">
        <v>1625</v>
      </c>
      <c r="AQ527" s="244" t="s">
        <v>184</v>
      </c>
      <c r="AR527" s="250" t="s">
        <v>6</v>
      </c>
      <c r="AS527" s="250" t="s">
        <v>6</v>
      </c>
      <c r="AT527" s="250" t="s">
        <v>6</v>
      </c>
      <c r="AU527" s="250" t="s">
        <v>6</v>
      </c>
      <c r="AV527" s="250" t="s">
        <v>1305</v>
      </c>
      <c r="AW527" s="250" t="s">
        <v>3059</v>
      </c>
      <c r="AX527" s="250" t="s">
        <v>118</v>
      </c>
      <c r="AY527" s="250" t="s">
        <v>3060</v>
      </c>
      <c r="AZ527" s="250" t="s">
        <v>118</v>
      </c>
      <c r="BA527" s="250" t="s">
        <v>381</v>
      </c>
      <c r="BB527" s="250" t="s">
        <v>118</v>
      </c>
      <c r="BC527" s="250" t="s">
        <v>383</v>
      </c>
      <c r="BD527" s="250" t="s">
        <v>118</v>
      </c>
      <c r="BE527" s="250" t="s">
        <v>6</v>
      </c>
      <c r="BF527" s="250" t="s">
        <v>6</v>
      </c>
      <c r="BG527" s="250" t="s">
        <v>3063</v>
      </c>
      <c r="BH527" s="250" t="s">
        <v>118</v>
      </c>
      <c r="BI527" s="250" t="s">
        <v>134</v>
      </c>
      <c r="BJ527" s="250" t="s">
        <v>119</v>
      </c>
      <c r="BK527" s="250" t="s">
        <v>13</v>
      </c>
      <c r="BL527" s="250" t="s">
        <v>13</v>
      </c>
      <c r="BM527" s="250" t="s">
        <v>6</v>
      </c>
      <c r="BN527" s="250" t="s">
        <v>6</v>
      </c>
      <c r="BO527" s="250" t="s">
        <v>6</v>
      </c>
      <c r="BP527" s="250" t="s">
        <v>6</v>
      </c>
      <c r="BQ527" s="250" t="s">
        <v>167</v>
      </c>
      <c r="BR527" s="250" t="s">
        <v>118</v>
      </c>
      <c r="BS527" s="250" t="s">
        <v>6</v>
      </c>
      <c r="BT527" s="250" t="s">
        <v>6</v>
      </c>
      <c r="BU527" s="262" t="s">
        <v>3062</v>
      </c>
      <c r="BV527" s="250" t="s">
        <v>118</v>
      </c>
      <c r="BW527" s="250" t="s">
        <v>118</v>
      </c>
      <c r="BX527" s="250" t="s">
        <v>118</v>
      </c>
      <c r="BY527" s="250" t="s">
        <v>173</v>
      </c>
      <c r="BZ527" s="250" t="s">
        <v>118</v>
      </c>
      <c r="CA527" s="244" t="s">
        <v>3064</v>
      </c>
      <c r="CB527" s="244" t="s">
        <v>937</v>
      </c>
      <c r="CC527" s="244" t="s">
        <v>2017</v>
      </c>
      <c r="CD527" s="244" t="s">
        <v>118</v>
      </c>
    </row>
    <row r="528" spans="1:82" s="244" customFormat="1" ht="58" customHeight="1" x14ac:dyDescent="0.35">
      <c r="A528" s="259" t="s">
        <v>1995</v>
      </c>
      <c r="B528" s="244" t="s">
        <v>2880</v>
      </c>
      <c r="C528" s="259" t="s">
        <v>1555</v>
      </c>
      <c r="D528" s="259" t="s">
        <v>1561</v>
      </c>
      <c r="E528" s="244" t="s">
        <v>304</v>
      </c>
      <c r="F528" s="244" t="s">
        <v>2674</v>
      </c>
      <c r="G528" s="244" t="s">
        <v>517</v>
      </c>
      <c r="H528" s="244" t="s">
        <v>3351</v>
      </c>
      <c r="I528" s="244" t="str">
        <f>IF(H528="","",VLOOKUP(H528,'Cost Categories'!$A$1:$B$66,2,FALSE))</f>
        <v>Personnel</v>
      </c>
      <c r="J528" s="244" t="s">
        <v>3271</v>
      </c>
      <c r="K528" s="244" t="str">
        <f>IF(J528="","",VLOOKUP(J528,'Cost Categories'!$A$70:$B$85,2,FALSE))</f>
        <v>Personnel</v>
      </c>
      <c r="L528" s="244" t="s">
        <v>3307</v>
      </c>
      <c r="M528" s="244" t="str">
        <f>IF(L528="","",VLOOKUP(L528,'Cost Categories'!$A$112:$B$133,2,FALSE))</f>
        <v>Primary service delivery</v>
      </c>
      <c r="N528" s="244" t="s">
        <v>3368</v>
      </c>
      <c r="O528" s="245" t="s">
        <v>13</v>
      </c>
      <c r="P528" s="244" t="s">
        <v>3369</v>
      </c>
      <c r="Q528" s="253" t="s">
        <v>3372</v>
      </c>
      <c r="R528" s="253" t="s">
        <v>13</v>
      </c>
      <c r="S528" s="244" t="s">
        <v>517</v>
      </c>
      <c r="T528" s="244" t="s">
        <v>1624</v>
      </c>
      <c r="U528" s="244" t="s">
        <v>1087</v>
      </c>
      <c r="V528" s="244" t="s">
        <v>1309</v>
      </c>
      <c r="W528" s="244" t="s">
        <v>217</v>
      </c>
      <c r="X528" s="246">
        <v>8</v>
      </c>
      <c r="Y528" s="246" t="s">
        <v>6</v>
      </c>
      <c r="Z528" s="250" t="s">
        <v>6</v>
      </c>
      <c r="AA528" s="250" t="s">
        <v>6</v>
      </c>
      <c r="AB528" s="250" t="s">
        <v>6</v>
      </c>
      <c r="AC528" s="250" t="s">
        <v>6</v>
      </c>
      <c r="AD528" s="250" t="s">
        <v>6</v>
      </c>
      <c r="AE528" s="348">
        <v>20</v>
      </c>
      <c r="AF528" s="348" t="s">
        <v>6</v>
      </c>
      <c r="AG528" s="244" t="s">
        <v>6</v>
      </c>
      <c r="AI528" s="246" t="s">
        <v>6</v>
      </c>
      <c r="AJ528" s="244" t="s">
        <v>6</v>
      </c>
      <c r="AK528" s="244" t="s">
        <v>6</v>
      </c>
      <c r="AL528" s="244" t="s">
        <v>6</v>
      </c>
      <c r="AM528" s="266" t="s">
        <v>6</v>
      </c>
      <c r="AN528" s="285">
        <v>4752</v>
      </c>
      <c r="AO528" s="285">
        <v>12</v>
      </c>
      <c r="AP528" s="244" t="s">
        <v>1625</v>
      </c>
      <c r="AQ528" s="244" t="s">
        <v>184</v>
      </c>
      <c r="AR528" s="250" t="s">
        <v>6</v>
      </c>
      <c r="AS528" s="250" t="s">
        <v>6</v>
      </c>
      <c r="AT528" s="250" t="s">
        <v>6</v>
      </c>
      <c r="AU528" s="250" t="s">
        <v>6</v>
      </c>
      <c r="AV528" s="250" t="s">
        <v>1305</v>
      </c>
      <c r="AW528" s="250" t="s">
        <v>3059</v>
      </c>
      <c r="AX528" s="250" t="s">
        <v>118</v>
      </c>
      <c r="AY528" s="250" t="s">
        <v>3060</v>
      </c>
      <c r="AZ528" s="250" t="s">
        <v>118</v>
      </c>
      <c r="BA528" s="250" t="s">
        <v>381</v>
      </c>
      <c r="BB528" s="250" t="s">
        <v>118</v>
      </c>
      <c r="BC528" s="250" t="s">
        <v>383</v>
      </c>
      <c r="BD528" s="250" t="s">
        <v>118</v>
      </c>
      <c r="BE528" s="250" t="s">
        <v>6</v>
      </c>
      <c r="BF528" s="250" t="s">
        <v>6</v>
      </c>
      <c r="BG528" s="250" t="s">
        <v>3065</v>
      </c>
      <c r="BH528" s="250" t="s">
        <v>118</v>
      </c>
      <c r="BI528" s="250" t="s">
        <v>134</v>
      </c>
      <c r="BJ528" s="250" t="s">
        <v>119</v>
      </c>
      <c r="BK528" s="250" t="s">
        <v>13</v>
      </c>
      <c r="BL528" s="250" t="s">
        <v>13</v>
      </c>
      <c r="BM528" s="250" t="s">
        <v>6</v>
      </c>
      <c r="BN528" s="250" t="s">
        <v>6</v>
      </c>
      <c r="BO528" s="250" t="s">
        <v>6</v>
      </c>
      <c r="BP528" s="250" t="s">
        <v>6</v>
      </c>
      <c r="BQ528" s="250" t="s">
        <v>167</v>
      </c>
      <c r="BR528" s="250" t="s">
        <v>118</v>
      </c>
      <c r="BS528" s="250" t="s">
        <v>6</v>
      </c>
      <c r="BT528" s="250" t="s">
        <v>6</v>
      </c>
      <c r="BU528" s="262" t="s">
        <v>3062</v>
      </c>
      <c r="BV528" s="250" t="s">
        <v>118</v>
      </c>
      <c r="BW528" s="250" t="s">
        <v>118</v>
      </c>
      <c r="BX528" s="250" t="s">
        <v>118</v>
      </c>
      <c r="BY528" s="250" t="s">
        <v>173</v>
      </c>
      <c r="BZ528" s="250" t="s">
        <v>118</v>
      </c>
      <c r="CA528" s="244" t="s">
        <v>184</v>
      </c>
      <c r="CB528" s="244" t="s">
        <v>937</v>
      </c>
      <c r="CC528" s="244" t="s">
        <v>2017</v>
      </c>
      <c r="CD528" s="244" t="s">
        <v>118</v>
      </c>
    </row>
    <row r="529" spans="1:82" s="244" customFormat="1" ht="58" customHeight="1" x14ac:dyDescent="0.35">
      <c r="A529" s="259" t="s">
        <v>1995</v>
      </c>
      <c r="B529" s="244" t="s">
        <v>2880</v>
      </c>
      <c r="C529" s="259" t="s">
        <v>1540</v>
      </c>
      <c r="D529" s="259" t="s">
        <v>1561</v>
      </c>
      <c r="E529" s="244" t="s">
        <v>304</v>
      </c>
      <c r="F529" s="244" t="s">
        <v>2674</v>
      </c>
      <c r="G529" s="244" t="s">
        <v>1597</v>
      </c>
      <c r="H529" s="244" t="s">
        <v>3</v>
      </c>
      <c r="I529" s="244" t="str">
        <f>IF(H529="","",VLOOKUP(H529,'Cost Categories'!$A$1:$B$66,2,FALSE))</f>
        <v>Recurring services</v>
      </c>
      <c r="J529" s="244" t="s">
        <v>3297</v>
      </c>
      <c r="K529" s="244" t="str">
        <f>IF(J529="","",VLOOKUP(J529,'Cost Categories'!$A$70:$B$85,2,FALSE))</f>
        <v>Mixed</v>
      </c>
      <c r="L529" s="244" t="s">
        <v>3</v>
      </c>
      <c r="M529" s="244" t="str">
        <f>IF(L529="","",VLOOKUP(L529,'Cost Categories'!$A$112:$B$133,2,FALSE))</f>
        <v>Operational</v>
      </c>
      <c r="N529" s="244" t="s">
        <v>3368</v>
      </c>
      <c r="O529" s="245" t="s">
        <v>13</v>
      </c>
      <c r="P529" s="244" t="s">
        <v>3369</v>
      </c>
      <c r="Q529" s="253" t="s">
        <v>3372</v>
      </c>
      <c r="R529" s="253" t="s">
        <v>13</v>
      </c>
      <c r="S529" s="244" t="s">
        <v>111</v>
      </c>
      <c r="T529" s="244" t="s">
        <v>1624</v>
      </c>
      <c r="U529" s="244" t="s">
        <v>1087</v>
      </c>
      <c r="V529" s="244" t="s">
        <v>1309</v>
      </c>
      <c r="W529" s="244" t="s">
        <v>217</v>
      </c>
      <c r="X529" s="246">
        <v>1.05</v>
      </c>
      <c r="Y529" s="246" t="s">
        <v>6</v>
      </c>
      <c r="Z529" s="250" t="s">
        <v>6</v>
      </c>
      <c r="AA529" s="250" t="s">
        <v>6</v>
      </c>
      <c r="AB529" s="250" t="s">
        <v>6</v>
      </c>
      <c r="AC529" s="250" t="s">
        <v>6</v>
      </c>
      <c r="AD529" s="250" t="s">
        <v>6</v>
      </c>
      <c r="AE529" s="348">
        <v>20</v>
      </c>
      <c r="AF529" s="348" t="s">
        <v>6</v>
      </c>
      <c r="AG529" s="244" t="s">
        <v>6</v>
      </c>
      <c r="AI529" s="246" t="s">
        <v>6</v>
      </c>
      <c r="AJ529" s="244" t="s">
        <v>6</v>
      </c>
      <c r="AK529" s="244" t="s">
        <v>6</v>
      </c>
      <c r="AL529" s="244" t="s">
        <v>6</v>
      </c>
      <c r="AM529" s="266" t="s">
        <v>6</v>
      </c>
      <c r="AN529" s="285">
        <v>4752</v>
      </c>
      <c r="AO529" s="285">
        <v>12</v>
      </c>
      <c r="AP529" s="244" t="s">
        <v>1625</v>
      </c>
      <c r="AQ529" s="244" t="s">
        <v>184</v>
      </c>
      <c r="AR529" s="250" t="s">
        <v>6</v>
      </c>
      <c r="AS529" s="250" t="s">
        <v>6</v>
      </c>
      <c r="AT529" s="250" t="s">
        <v>6</v>
      </c>
      <c r="AU529" s="250" t="s">
        <v>6</v>
      </c>
      <c r="AV529" s="250" t="s">
        <v>1305</v>
      </c>
      <c r="AW529" s="250" t="s">
        <v>3059</v>
      </c>
      <c r="AX529" s="250" t="s">
        <v>118</v>
      </c>
      <c r="AY529" s="250" t="s">
        <v>3060</v>
      </c>
      <c r="AZ529" s="250" t="s">
        <v>118</v>
      </c>
      <c r="BA529" s="250" t="s">
        <v>381</v>
      </c>
      <c r="BB529" s="250" t="s">
        <v>118</v>
      </c>
      <c r="BC529" s="250" t="s">
        <v>383</v>
      </c>
      <c r="BD529" s="250" t="s">
        <v>118</v>
      </c>
      <c r="BE529" s="250" t="s">
        <v>6</v>
      </c>
      <c r="BF529" s="250" t="s">
        <v>6</v>
      </c>
      <c r="BG529" s="250" t="s">
        <v>3066</v>
      </c>
      <c r="BH529" s="250" t="s">
        <v>118</v>
      </c>
      <c r="BI529" s="250" t="s">
        <v>134</v>
      </c>
      <c r="BJ529" s="250" t="s">
        <v>119</v>
      </c>
      <c r="BK529" s="250" t="s">
        <v>13</v>
      </c>
      <c r="BL529" s="250" t="s">
        <v>13</v>
      </c>
      <c r="BM529" s="250" t="s">
        <v>6</v>
      </c>
      <c r="BN529" s="250" t="s">
        <v>6</v>
      </c>
      <c r="BO529" s="250" t="s">
        <v>6</v>
      </c>
      <c r="BP529" s="250" t="s">
        <v>6</v>
      </c>
      <c r="BQ529" s="250" t="s">
        <v>167</v>
      </c>
      <c r="BR529" s="250" t="s">
        <v>118</v>
      </c>
      <c r="BS529" s="250" t="s">
        <v>6</v>
      </c>
      <c r="BT529" s="250" t="s">
        <v>6</v>
      </c>
      <c r="BU529" s="262" t="s">
        <v>3062</v>
      </c>
      <c r="BV529" s="250" t="s">
        <v>118</v>
      </c>
      <c r="BW529" s="250" t="s">
        <v>118</v>
      </c>
      <c r="BX529" s="250" t="s">
        <v>118</v>
      </c>
      <c r="BY529" s="250" t="s">
        <v>173</v>
      </c>
      <c r="BZ529" s="250" t="s">
        <v>118</v>
      </c>
      <c r="CA529" s="244" t="s">
        <v>184</v>
      </c>
      <c r="CB529" s="244" t="s">
        <v>937</v>
      </c>
      <c r="CC529" s="244" t="s">
        <v>2017</v>
      </c>
      <c r="CD529" s="244" t="s">
        <v>118</v>
      </c>
    </row>
    <row r="530" spans="1:82" s="244" customFormat="1" ht="58" customHeight="1" x14ac:dyDescent="0.35">
      <c r="A530" s="259" t="s">
        <v>1995</v>
      </c>
      <c r="B530" s="244" t="s">
        <v>2880</v>
      </c>
      <c r="C530" s="259" t="s">
        <v>1567</v>
      </c>
      <c r="D530" s="259" t="s">
        <v>1562</v>
      </c>
      <c r="E530" s="244" t="s">
        <v>304</v>
      </c>
      <c r="F530" s="244" t="s">
        <v>2674</v>
      </c>
      <c r="G530" s="244" t="s">
        <v>1998</v>
      </c>
      <c r="H530" s="244" t="s">
        <v>3350</v>
      </c>
      <c r="I530" s="244" t="str">
        <f>IF(H530="","",VLOOKUP(H530,'Cost Categories'!$A$1:$B$66,2,FALSE))</f>
        <v>Capital</v>
      </c>
      <c r="J530" s="244" t="s">
        <v>3283</v>
      </c>
      <c r="K530" s="244" t="str">
        <f>IF(J530="","",VLOOKUP(J530,'Cost Categories'!$A$70:$B$85,2,FALSE))</f>
        <v>Capital</v>
      </c>
      <c r="L530" s="244" t="s">
        <v>3324</v>
      </c>
      <c r="M530" s="244" t="str">
        <f>IF(L530="","",VLOOKUP(L530,'Cost Categories'!$A$112:$B$133,2,FALSE))</f>
        <v>Operational</v>
      </c>
      <c r="N530" s="244" t="s">
        <v>3368</v>
      </c>
      <c r="O530" s="245" t="s">
        <v>1245</v>
      </c>
      <c r="P530" s="244" t="s">
        <v>3370</v>
      </c>
      <c r="Q530" s="253" t="s">
        <v>3372</v>
      </c>
      <c r="R530" s="253" t="s">
        <v>13</v>
      </c>
      <c r="S530" s="244" t="s">
        <v>111</v>
      </c>
      <c r="T530" s="244" t="s">
        <v>1624</v>
      </c>
      <c r="U530" s="244" t="s">
        <v>1087</v>
      </c>
      <c r="V530" s="244" t="s">
        <v>1309</v>
      </c>
      <c r="W530" s="244" t="s">
        <v>217</v>
      </c>
      <c r="X530" s="246">
        <v>1.85</v>
      </c>
      <c r="Y530" s="246" t="s">
        <v>6</v>
      </c>
      <c r="Z530" s="250" t="s">
        <v>6</v>
      </c>
      <c r="AA530" s="250" t="s">
        <v>6</v>
      </c>
      <c r="AB530" s="250" t="s">
        <v>6</v>
      </c>
      <c r="AC530" s="250" t="s">
        <v>6</v>
      </c>
      <c r="AD530" s="250" t="s">
        <v>6</v>
      </c>
      <c r="AE530" s="348">
        <v>20</v>
      </c>
      <c r="AF530" s="348" t="s">
        <v>6</v>
      </c>
      <c r="AG530" s="244" t="s">
        <v>6</v>
      </c>
      <c r="AI530" s="246" t="s">
        <v>6</v>
      </c>
      <c r="AJ530" s="244" t="s">
        <v>6</v>
      </c>
      <c r="AK530" s="244" t="s">
        <v>6</v>
      </c>
      <c r="AL530" s="244" t="s">
        <v>6</v>
      </c>
      <c r="AM530" s="266" t="s">
        <v>6</v>
      </c>
      <c r="AN530" s="285">
        <v>4752</v>
      </c>
      <c r="AO530" s="285">
        <v>12</v>
      </c>
      <c r="AP530" s="244" t="s">
        <v>1625</v>
      </c>
      <c r="AQ530" s="244" t="s">
        <v>184</v>
      </c>
      <c r="AR530" s="250" t="s">
        <v>6</v>
      </c>
      <c r="AS530" s="250" t="s">
        <v>6</v>
      </c>
      <c r="AT530" s="250" t="s">
        <v>6</v>
      </c>
      <c r="AU530" s="250" t="s">
        <v>6</v>
      </c>
      <c r="AV530" s="250" t="s">
        <v>1305</v>
      </c>
      <c r="AW530" s="250" t="s">
        <v>3059</v>
      </c>
      <c r="AX530" s="250" t="s">
        <v>118</v>
      </c>
      <c r="AY530" s="250" t="s">
        <v>3060</v>
      </c>
      <c r="AZ530" s="250" t="s">
        <v>118</v>
      </c>
      <c r="BA530" s="250" t="s">
        <v>381</v>
      </c>
      <c r="BB530" s="250" t="s">
        <v>118</v>
      </c>
      <c r="BC530" s="250" t="s">
        <v>383</v>
      </c>
      <c r="BD530" s="250" t="s">
        <v>118</v>
      </c>
      <c r="BE530" s="250" t="s">
        <v>6</v>
      </c>
      <c r="BF530" s="250" t="s">
        <v>6</v>
      </c>
      <c r="BG530" s="250" t="s">
        <v>3061</v>
      </c>
      <c r="BH530" s="250" t="s">
        <v>118</v>
      </c>
      <c r="BI530" s="250" t="s">
        <v>134</v>
      </c>
      <c r="BJ530" s="250" t="s">
        <v>119</v>
      </c>
      <c r="BK530" s="250" t="s">
        <v>13</v>
      </c>
      <c r="BL530" s="250" t="s">
        <v>13</v>
      </c>
      <c r="BM530" s="250" t="s">
        <v>6</v>
      </c>
      <c r="BN530" s="250" t="s">
        <v>6</v>
      </c>
      <c r="BO530" s="250" t="s">
        <v>6</v>
      </c>
      <c r="BP530" s="250" t="s">
        <v>6</v>
      </c>
      <c r="BQ530" s="250" t="s">
        <v>167</v>
      </c>
      <c r="BR530" s="250" t="s">
        <v>118</v>
      </c>
      <c r="BS530" s="250" t="s">
        <v>6</v>
      </c>
      <c r="BT530" s="250" t="s">
        <v>6</v>
      </c>
      <c r="BU530" s="262" t="s">
        <v>3062</v>
      </c>
      <c r="BV530" s="250" t="s">
        <v>118</v>
      </c>
      <c r="BW530" s="250" t="s">
        <v>118</v>
      </c>
      <c r="BX530" s="250" t="s">
        <v>118</v>
      </c>
      <c r="BY530" s="250" t="s">
        <v>173</v>
      </c>
      <c r="BZ530" s="250" t="s">
        <v>118</v>
      </c>
      <c r="CA530" s="244" t="s">
        <v>3067</v>
      </c>
      <c r="CB530" s="244" t="s">
        <v>937</v>
      </c>
      <c r="CC530" s="244" t="s">
        <v>2017</v>
      </c>
      <c r="CD530" s="244" t="s">
        <v>118</v>
      </c>
    </row>
    <row r="531" spans="1:82" s="244" customFormat="1" ht="58" customHeight="1" x14ac:dyDescent="0.35">
      <c r="A531" s="259" t="s">
        <v>1995</v>
      </c>
      <c r="B531" s="244" t="s">
        <v>2880</v>
      </c>
      <c r="C531" s="259" t="s">
        <v>1571</v>
      </c>
      <c r="D531" s="259" t="s">
        <v>1562</v>
      </c>
      <c r="E531" s="244" t="s">
        <v>304</v>
      </c>
      <c r="F531" s="244" t="s">
        <v>2674</v>
      </c>
      <c r="G531" s="244" t="s">
        <v>1999</v>
      </c>
      <c r="H531" s="244" t="s">
        <v>1632</v>
      </c>
      <c r="I531" s="244" t="str">
        <f>IF(H531="","",VLOOKUP(H531,'Cost Categories'!$A$1:$B$66,2,FALSE))</f>
        <v>Facility</v>
      </c>
      <c r="J531" s="244" t="s">
        <v>3297</v>
      </c>
      <c r="K531" s="244" t="str">
        <f>IF(J531="","",VLOOKUP(J531,'Cost Categories'!$A$70:$B$85,2,FALSE))</f>
        <v>Mixed</v>
      </c>
      <c r="L531" s="244" t="s">
        <v>3323</v>
      </c>
      <c r="M531" s="244" t="str">
        <f>IF(L531="","",VLOOKUP(L531,'Cost Categories'!$A$112:$B$133,2,FALSE))</f>
        <v>Operational</v>
      </c>
      <c r="N531" s="244" t="s">
        <v>3368</v>
      </c>
      <c r="O531" s="245" t="s">
        <v>13</v>
      </c>
      <c r="P531" s="244" t="s">
        <v>3370</v>
      </c>
      <c r="Q531" s="253" t="s">
        <v>3372</v>
      </c>
      <c r="R531" s="253" t="s">
        <v>13</v>
      </c>
      <c r="S531" s="244" t="s">
        <v>111</v>
      </c>
      <c r="T531" s="244" t="s">
        <v>1624</v>
      </c>
      <c r="U531" s="244" t="s">
        <v>1087</v>
      </c>
      <c r="V531" s="244" t="s">
        <v>1309</v>
      </c>
      <c r="W531" s="244" t="s">
        <v>217</v>
      </c>
      <c r="X531" s="246">
        <v>8.23</v>
      </c>
      <c r="Y531" s="246" t="s">
        <v>6</v>
      </c>
      <c r="Z531" s="250" t="s">
        <v>6</v>
      </c>
      <c r="AA531" s="250" t="s">
        <v>6</v>
      </c>
      <c r="AB531" s="250" t="s">
        <v>6</v>
      </c>
      <c r="AC531" s="250" t="s">
        <v>6</v>
      </c>
      <c r="AD531" s="250" t="s">
        <v>6</v>
      </c>
      <c r="AE531" s="348">
        <v>20</v>
      </c>
      <c r="AF531" s="348" t="s">
        <v>6</v>
      </c>
      <c r="AG531" s="244" t="s">
        <v>6</v>
      </c>
      <c r="AI531" s="246" t="s">
        <v>6</v>
      </c>
      <c r="AJ531" s="244" t="s">
        <v>6</v>
      </c>
      <c r="AK531" s="244" t="s">
        <v>6</v>
      </c>
      <c r="AL531" s="244" t="s">
        <v>6</v>
      </c>
      <c r="AM531" s="266" t="s">
        <v>6</v>
      </c>
      <c r="AN531" s="285">
        <v>4752</v>
      </c>
      <c r="AO531" s="285">
        <v>12</v>
      </c>
      <c r="AP531" s="244" t="s">
        <v>1625</v>
      </c>
      <c r="AQ531" s="244" t="s">
        <v>184</v>
      </c>
      <c r="AR531" s="250" t="s">
        <v>6</v>
      </c>
      <c r="AS531" s="250" t="s">
        <v>6</v>
      </c>
      <c r="AT531" s="250" t="s">
        <v>6</v>
      </c>
      <c r="AU531" s="250" t="s">
        <v>6</v>
      </c>
      <c r="AV531" s="250" t="s">
        <v>1305</v>
      </c>
      <c r="AW531" s="250" t="s">
        <v>3059</v>
      </c>
      <c r="AX531" s="250" t="s">
        <v>118</v>
      </c>
      <c r="AY531" s="250" t="s">
        <v>3060</v>
      </c>
      <c r="AZ531" s="250" t="s">
        <v>118</v>
      </c>
      <c r="BA531" s="250" t="s">
        <v>381</v>
      </c>
      <c r="BB531" s="250" t="s">
        <v>118</v>
      </c>
      <c r="BC531" s="250" t="s">
        <v>383</v>
      </c>
      <c r="BD531" s="250" t="s">
        <v>118</v>
      </c>
      <c r="BE531" s="250" t="s">
        <v>6</v>
      </c>
      <c r="BF531" s="250" t="s">
        <v>6</v>
      </c>
      <c r="BG531" s="250" t="s">
        <v>3063</v>
      </c>
      <c r="BH531" s="250" t="s">
        <v>118</v>
      </c>
      <c r="BI531" s="250" t="s">
        <v>134</v>
      </c>
      <c r="BJ531" s="250" t="s">
        <v>119</v>
      </c>
      <c r="BK531" s="250" t="s">
        <v>13</v>
      </c>
      <c r="BL531" s="250" t="s">
        <v>13</v>
      </c>
      <c r="BM531" s="250" t="s">
        <v>6</v>
      </c>
      <c r="BN531" s="250" t="s">
        <v>6</v>
      </c>
      <c r="BO531" s="250" t="s">
        <v>6</v>
      </c>
      <c r="BP531" s="250" t="s">
        <v>6</v>
      </c>
      <c r="BQ531" s="250" t="s">
        <v>167</v>
      </c>
      <c r="BR531" s="250" t="s">
        <v>118</v>
      </c>
      <c r="BS531" s="250" t="s">
        <v>6</v>
      </c>
      <c r="BT531" s="250" t="s">
        <v>6</v>
      </c>
      <c r="BU531" s="262" t="s">
        <v>3062</v>
      </c>
      <c r="BV531" s="250" t="s">
        <v>118</v>
      </c>
      <c r="BW531" s="250" t="s">
        <v>118</v>
      </c>
      <c r="BX531" s="250" t="s">
        <v>118</v>
      </c>
      <c r="BY531" s="250" t="s">
        <v>173</v>
      </c>
      <c r="BZ531" s="250" t="s">
        <v>118</v>
      </c>
      <c r="CA531" s="244" t="s">
        <v>3064</v>
      </c>
      <c r="CB531" s="244" t="s">
        <v>937</v>
      </c>
      <c r="CC531" s="244" t="s">
        <v>2017</v>
      </c>
      <c r="CD531" s="244" t="s">
        <v>118</v>
      </c>
    </row>
    <row r="532" spans="1:82" s="244" customFormat="1" ht="58" customHeight="1" x14ac:dyDescent="0.35">
      <c r="A532" s="259" t="s">
        <v>1995</v>
      </c>
      <c r="B532" s="244" t="s">
        <v>2880</v>
      </c>
      <c r="C532" s="259" t="s">
        <v>1573</v>
      </c>
      <c r="D532" s="259" t="s">
        <v>1562</v>
      </c>
      <c r="E532" s="244" t="s">
        <v>304</v>
      </c>
      <c r="F532" s="244" t="s">
        <v>2674</v>
      </c>
      <c r="G532" s="244" t="s">
        <v>1982</v>
      </c>
      <c r="H532" s="244" t="s">
        <v>3353</v>
      </c>
      <c r="I532" s="244" t="str">
        <f>IF(H532="","",VLOOKUP(H532,'Cost Categories'!$A$1:$B$66,2,FALSE))</f>
        <v>Personnel</v>
      </c>
      <c r="J532" s="244" t="s">
        <v>1757</v>
      </c>
      <c r="K532" s="244" t="str">
        <f>IF(J532="","",VLOOKUP(J532,'Cost Categories'!$A$70:$B$85,2,FALSE))</f>
        <v>Personnel</v>
      </c>
      <c r="L532" s="244" t="s">
        <v>3324</v>
      </c>
      <c r="M532" s="244" t="str">
        <f>IF(L532="","",VLOOKUP(L532,'Cost Categories'!$A$112:$B$133,2,FALSE))</f>
        <v>Operational</v>
      </c>
      <c r="N532" s="244" t="s">
        <v>3368</v>
      </c>
      <c r="O532" s="245" t="s">
        <v>13</v>
      </c>
      <c r="P532" s="244" t="s">
        <v>3369</v>
      </c>
      <c r="Q532" s="253" t="s">
        <v>3372</v>
      </c>
      <c r="R532" s="253" t="s">
        <v>13</v>
      </c>
      <c r="S532" s="244" t="s">
        <v>517</v>
      </c>
      <c r="T532" s="244" t="s">
        <v>1624</v>
      </c>
      <c r="U532" s="244" t="s">
        <v>1087</v>
      </c>
      <c r="V532" s="244" t="s">
        <v>1309</v>
      </c>
      <c r="W532" s="244" t="s">
        <v>217</v>
      </c>
      <c r="X532" s="246">
        <v>13.81</v>
      </c>
      <c r="Y532" s="246" t="s">
        <v>6</v>
      </c>
      <c r="Z532" s="250" t="s">
        <v>6</v>
      </c>
      <c r="AA532" s="250" t="s">
        <v>6</v>
      </c>
      <c r="AB532" s="250" t="s">
        <v>6</v>
      </c>
      <c r="AC532" s="250" t="s">
        <v>6</v>
      </c>
      <c r="AD532" s="250" t="s">
        <v>6</v>
      </c>
      <c r="AE532" s="348">
        <v>20</v>
      </c>
      <c r="AF532" s="348" t="s">
        <v>6</v>
      </c>
      <c r="AG532" s="244" t="s">
        <v>6</v>
      </c>
      <c r="AI532" s="246" t="s">
        <v>6</v>
      </c>
      <c r="AJ532" s="244" t="s">
        <v>6</v>
      </c>
      <c r="AK532" s="244" t="s">
        <v>6</v>
      </c>
      <c r="AL532" s="244" t="s">
        <v>6</v>
      </c>
      <c r="AM532" s="266" t="s">
        <v>6</v>
      </c>
      <c r="AN532" s="285">
        <v>4752</v>
      </c>
      <c r="AO532" s="285">
        <v>12</v>
      </c>
      <c r="AP532" s="244" t="s">
        <v>1625</v>
      </c>
      <c r="AQ532" s="244" t="s">
        <v>184</v>
      </c>
      <c r="AR532" s="250" t="s">
        <v>6</v>
      </c>
      <c r="AS532" s="250" t="s">
        <v>6</v>
      </c>
      <c r="AT532" s="250" t="s">
        <v>6</v>
      </c>
      <c r="AU532" s="250" t="s">
        <v>6</v>
      </c>
      <c r="AV532" s="250" t="s">
        <v>1305</v>
      </c>
      <c r="AW532" s="250" t="s">
        <v>3059</v>
      </c>
      <c r="AX532" s="250" t="s">
        <v>118</v>
      </c>
      <c r="AY532" s="250" t="s">
        <v>3060</v>
      </c>
      <c r="AZ532" s="250" t="s">
        <v>118</v>
      </c>
      <c r="BA532" s="250" t="s">
        <v>381</v>
      </c>
      <c r="BB532" s="250" t="s">
        <v>118</v>
      </c>
      <c r="BC532" s="250" t="s">
        <v>383</v>
      </c>
      <c r="BD532" s="250" t="s">
        <v>118</v>
      </c>
      <c r="BE532" s="250" t="s">
        <v>6</v>
      </c>
      <c r="BF532" s="250" t="s">
        <v>6</v>
      </c>
      <c r="BG532" s="250" t="s">
        <v>3065</v>
      </c>
      <c r="BH532" s="250" t="s">
        <v>118</v>
      </c>
      <c r="BI532" s="250" t="s">
        <v>134</v>
      </c>
      <c r="BJ532" s="250" t="s">
        <v>119</v>
      </c>
      <c r="BK532" s="250" t="s">
        <v>13</v>
      </c>
      <c r="BL532" s="250" t="s">
        <v>13</v>
      </c>
      <c r="BM532" s="250" t="s">
        <v>6</v>
      </c>
      <c r="BN532" s="250" t="s">
        <v>6</v>
      </c>
      <c r="BO532" s="250" t="s">
        <v>6</v>
      </c>
      <c r="BP532" s="250" t="s">
        <v>6</v>
      </c>
      <c r="BQ532" s="250" t="s">
        <v>167</v>
      </c>
      <c r="BR532" s="250" t="s">
        <v>118</v>
      </c>
      <c r="BS532" s="250" t="s">
        <v>6</v>
      </c>
      <c r="BT532" s="250" t="s">
        <v>6</v>
      </c>
      <c r="BU532" s="262" t="s">
        <v>3062</v>
      </c>
      <c r="BV532" s="250" t="s">
        <v>118</v>
      </c>
      <c r="BW532" s="250" t="s">
        <v>118</v>
      </c>
      <c r="BX532" s="250" t="s">
        <v>118</v>
      </c>
      <c r="BY532" s="250" t="s">
        <v>173</v>
      </c>
      <c r="BZ532" s="250" t="s">
        <v>118</v>
      </c>
      <c r="CA532" s="244" t="s">
        <v>184</v>
      </c>
      <c r="CB532" s="244" t="s">
        <v>937</v>
      </c>
      <c r="CC532" s="244" t="s">
        <v>2017</v>
      </c>
      <c r="CD532" s="244" t="s">
        <v>118</v>
      </c>
    </row>
    <row r="533" spans="1:82" s="244" customFormat="1" ht="58" customHeight="1" x14ac:dyDescent="0.35">
      <c r="A533" s="259" t="s">
        <v>1995</v>
      </c>
      <c r="B533" s="244" t="s">
        <v>2880</v>
      </c>
      <c r="C533" s="259" t="s">
        <v>358</v>
      </c>
      <c r="D533" s="259" t="s">
        <v>1562</v>
      </c>
      <c r="E533" s="244" t="s">
        <v>304</v>
      </c>
      <c r="F533" s="244" t="s">
        <v>2674</v>
      </c>
      <c r="G533" s="244" t="s">
        <v>2000</v>
      </c>
      <c r="H533" s="244" t="s">
        <v>7</v>
      </c>
      <c r="I533" s="244" t="str">
        <f>IF(H533="","",VLOOKUP(H533,'Cost Categories'!$A$1:$B$66,2,FALSE))</f>
        <v>Recurring services</v>
      </c>
      <c r="J533" s="244" t="s">
        <v>3297</v>
      </c>
      <c r="K533" s="244" t="str">
        <f>IF(J533="","",VLOOKUP(J533,'Cost Categories'!$A$70:$B$85,2,FALSE))</f>
        <v>Mixed</v>
      </c>
      <c r="L533" s="244" t="s">
        <v>3322</v>
      </c>
      <c r="M533" s="244" t="str">
        <f>IF(L533="","",VLOOKUP(L533,'Cost Categories'!$A$112:$B$133,2,FALSE))</f>
        <v>Operational</v>
      </c>
      <c r="N533" s="244" t="s">
        <v>3422</v>
      </c>
      <c r="O533" s="245" t="s">
        <v>13</v>
      </c>
      <c r="P533" s="244" t="s">
        <v>3370</v>
      </c>
      <c r="Q533" s="253" t="s">
        <v>3372</v>
      </c>
      <c r="R533" s="253" t="s">
        <v>13</v>
      </c>
      <c r="S533" s="244" t="s">
        <v>111</v>
      </c>
      <c r="T533" s="244" t="s">
        <v>1624</v>
      </c>
      <c r="U533" s="244" t="s">
        <v>1087</v>
      </c>
      <c r="V533" s="244" t="s">
        <v>1309</v>
      </c>
      <c r="W533" s="244" t="s">
        <v>217</v>
      </c>
      <c r="X533" s="246">
        <v>3.93</v>
      </c>
      <c r="Y533" s="246" t="s">
        <v>6</v>
      </c>
      <c r="Z533" s="250" t="s">
        <v>6</v>
      </c>
      <c r="AA533" s="250" t="s">
        <v>6</v>
      </c>
      <c r="AB533" s="250" t="s">
        <v>6</v>
      </c>
      <c r="AC533" s="250" t="s">
        <v>6</v>
      </c>
      <c r="AD533" s="250" t="s">
        <v>6</v>
      </c>
      <c r="AE533" s="348">
        <v>20</v>
      </c>
      <c r="AF533" s="348" t="s">
        <v>6</v>
      </c>
      <c r="AG533" s="244" t="s">
        <v>6</v>
      </c>
      <c r="AI533" s="246" t="s">
        <v>6</v>
      </c>
      <c r="AJ533" s="244" t="s">
        <v>6</v>
      </c>
      <c r="AK533" s="244" t="s">
        <v>6</v>
      </c>
      <c r="AL533" s="244" t="s">
        <v>6</v>
      </c>
      <c r="AM533" s="266" t="s">
        <v>6</v>
      </c>
      <c r="AN533" s="285">
        <v>4752</v>
      </c>
      <c r="AO533" s="285">
        <v>12</v>
      </c>
      <c r="AP533" s="244" t="s">
        <v>1625</v>
      </c>
      <c r="AQ533" s="244" t="s">
        <v>184</v>
      </c>
      <c r="AR533" s="250" t="s">
        <v>6</v>
      </c>
      <c r="AS533" s="250" t="s">
        <v>6</v>
      </c>
      <c r="AT533" s="250" t="s">
        <v>6</v>
      </c>
      <c r="AU533" s="250" t="s">
        <v>6</v>
      </c>
      <c r="AV533" s="250" t="s">
        <v>1305</v>
      </c>
      <c r="AW533" s="250" t="s">
        <v>3059</v>
      </c>
      <c r="AX533" s="250" t="s">
        <v>118</v>
      </c>
      <c r="AY533" s="250" t="s">
        <v>3060</v>
      </c>
      <c r="AZ533" s="250" t="s">
        <v>118</v>
      </c>
      <c r="BA533" s="250" t="s">
        <v>381</v>
      </c>
      <c r="BB533" s="250" t="s">
        <v>118</v>
      </c>
      <c r="BC533" s="250" t="s">
        <v>383</v>
      </c>
      <c r="BD533" s="250" t="s">
        <v>118</v>
      </c>
      <c r="BE533" s="250" t="s">
        <v>6</v>
      </c>
      <c r="BF533" s="250" t="s">
        <v>6</v>
      </c>
      <c r="BG533" s="250" t="s">
        <v>3065</v>
      </c>
      <c r="BH533" s="250" t="s">
        <v>118</v>
      </c>
      <c r="BI533" s="250" t="s">
        <v>134</v>
      </c>
      <c r="BJ533" s="250" t="s">
        <v>119</v>
      </c>
      <c r="BK533" s="250" t="s">
        <v>13</v>
      </c>
      <c r="BL533" s="250" t="s">
        <v>13</v>
      </c>
      <c r="BM533" s="250" t="s">
        <v>6</v>
      </c>
      <c r="BN533" s="250" t="s">
        <v>6</v>
      </c>
      <c r="BO533" s="250" t="s">
        <v>6</v>
      </c>
      <c r="BP533" s="250" t="s">
        <v>6</v>
      </c>
      <c r="BQ533" s="250" t="s">
        <v>167</v>
      </c>
      <c r="BR533" s="250" t="s">
        <v>118</v>
      </c>
      <c r="BS533" s="250" t="s">
        <v>6</v>
      </c>
      <c r="BT533" s="250" t="s">
        <v>6</v>
      </c>
      <c r="BU533" s="262" t="s">
        <v>3062</v>
      </c>
      <c r="BV533" s="250" t="s">
        <v>118</v>
      </c>
      <c r="BW533" s="250" t="s">
        <v>118</v>
      </c>
      <c r="BX533" s="250" t="s">
        <v>118</v>
      </c>
      <c r="BY533" s="250" t="s">
        <v>173</v>
      </c>
      <c r="BZ533" s="250" t="s">
        <v>118</v>
      </c>
      <c r="CA533" s="244" t="s">
        <v>184</v>
      </c>
      <c r="CB533" s="244" t="s">
        <v>937</v>
      </c>
      <c r="CC533" s="244" t="s">
        <v>2017</v>
      </c>
      <c r="CD533" s="244" t="s">
        <v>118</v>
      </c>
    </row>
    <row r="534" spans="1:82" s="244" customFormat="1" ht="58" customHeight="1" x14ac:dyDescent="0.35">
      <c r="A534" s="259" t="s">
        <v>1995</v>
      </c>
      <c r="B534" s="48" t="s">
        <v>2881</v>
      </c>
      <c r="C534" s="259" t="s">
        <v>1718</v>
      </c>
      <c r="D534" s="259">
        <v>999</v>
      </c>
      <c r="E534" s="244" t="s">
        <v>304</v>
      </c>
      <c r="F534" s="244" t="s">
        <v>2674</v>
      </c>
      <c r="G534" s="244" t="s">
        <v>2001</v>
      </c>
      <c r="H534" s="244" t="s">
        <v>1578</v>
      </c>
      <c r="I534" s="244" t="str">
        <f>IF(H534="","",VLOOKUP(H534,'Cost Categories'!$A$1:$B$66,2,FALSE))</f>
        <v>Total</v>
      </c>
      <c r="J534" s="244" t="s">
        <v>3297</v>
      </c>
      <c r="K534" s="244" t="str">
        <f>IF(J534="","",VLOOKUP(J534,'Cost Categories'!$A$70:$B$85,2,FALSE))</f>
        <v>Mixed</v>
      </c>
      <c r="L534" s="244" t="s">
        <v>3297</v>
      </c>
      <c r="M534" s="244" t="str">
        <f>IF(L534="","",VLOOKUP(L534,'Cost Categories'!$A$112:$B$133,2,FALSE))</f>
        <v>Mixed</v>
      </c>
      <c r="N534" s="244" t="s">
        <v>22</v>
      </c>
      <c r="O534" s="245" t="s">
        <v>13</v>
      </c>
      <c r="P534" s="244" t="s">
        <v>3416</v>
      </c>
      <c r="Q534" s="253" t="s">
        <v>3372</v>
      </c>
      <c r="R534" s="253" t="s">
        <v>13</v>
      </c>
      <c r="S534" s="244" t="s">
        <v>111</v>
      </c>
      <c r="T534" s="244" t="s">
        <v>1624</v>
      </c>
      <c r="U534" s="244" t="s">
        <v>1087</v>
      </c>
      <c r="V534" s="244" t="s">
        <v>1309</v>
      </c>
      <c r="W534" s="244" t="s">
        <v>217</v>
      </c>
      <c r="X534" s="246">
        <v>59.42</v>
      </c>
      <c r="Y534" s="246" t="s">
        <v>6</v>
      </c>
      <c r="Z534" s="250" t="s">
        <v>6</v>
      </c>
      <c r="AA534" s="250" t="s">
        <v>6</v>
      </c>
      <c r="AB534" s="250" t="s">
        <v>6</v>
      </c>
      <c r="AC534" s="250" t="s">
        <v>6</v>
      </c>
      <c r="AD534" s="250" t="s">
        <v>6</v>
      </c>
      <c r="AE534" s="348">
        <v>20</v>
      </c>
      <c r="AF534" s="348" t="s">
        <v>6</v>
      </c>
      <c r="AG534" s="244" t="s">
        <v>6</v>
      </c>
      <c r="AI534" s="246" t="s">
        <v>6</v>
      </c>
      <c r="AJ534" s="244" t="s">
        <v>6</v>
      </c>
      <c r="AK534" s="244" t="s">
        <v>6</v>
      </c>
      <c r="AL534" s="244" t="s">
        <v>6</v>
      </c>
      <c r="AM534" s="266" t="s">
        <v>6</v>
      </c>
      <c r="AN534" s="285">
        <v>4752</v>
      </c>
      <c r="AO534" s="285">
        <v>12</v>
      </c>
      <c r="AP534" s="244" t="s">
        <v>1625</v>
      </c>
      <c r="AQ534" s="244" t="s">
        <v>184</v>
      </c>
      <c r="AR534" s="250" t="s">
        <v>6</v>
      </c>
      <c r="AS534" s="250" t="s">
        <v>6</v>
      </c>
      <c r="AT534" s="250" t="s">
        <v>6</v>
      </c>
      <c r="AU534" s="250" t="s">
        <v>6</v>
      </c>
      <c r="AV534" s="250" t="s">
        <v>1305</v>
      </c>
      <c r="AW534" s="250" t="s">
        <v>3059</v>
      </c>
      <c r="AX534" s="250" t="s">
        <v>118</v>
      </c>
      <c r="AY534" s="250" t="s">
        <v>3060</v>
      </c>
      <c r="AZ534" s="250" t="s">
        <v>118</v>
      </c>
      <c r="BA534" s="250" t="s">
        <v>381</v>
      </c>
      <c r="BB534" s="250" t="s">
        <v>118</v>
      </c>
      <c r="BC534" s="250" t="s">
        <v>383</v>
      </c>
      <c r="BD534" s="250" t="s">
        <v>118</v>
      </c>
      <c r="BE534" s="250" t="s">
        <v>6</v>
      </c>
      <c r="BF534" s="250" t="s">
        <v>6</v>
      </c>
      <c r="BG534" s="250" t="s">
        <v>1681</v>
      </c>
      <c r="BH534" s="250" t="s">
        <v>118</v>
      </c>
      <c r="BI534" s="250" t="s">
        <v>134</v>
      </c>
      <c r="BJ534" s="250" t="s">
        <v>119</v>
      </c>
      <c r="BK534" s="250" t="s">
        <v>13</v>
      </c>
      <c r="BL534" s="250" t="s">
        <v>13</v>
      </c>
      <c r="BM534" s="250" t="s">
        <v>6</v>
      </c>
      <c r="BN534" s="250" t="s">
        <v>6</v>
      </c>
      <c r="BO534" s="250" t="s">
        <v>6</v>
      </c>
      <c r="BP534" s="250" t="s">
        <v>6</v>
      </c>
      <c r="BQ534" s="250" t="s">
        <v>167</v>
      </c>
      <c r="BR534" s="250" t="s">
        <v>118</v>
      </c>
      <c r="BS534" s="250" t="s">
        <v>6</v>
      </c>
      <c r="BT534" s="250" t="s">
        <v>6</v>
      </c>
      <c r="BU534" s="262" t="s">
        <v>3062</v>
      </c>
      <c r="BV534" s="250" t="s">
        <v>118</v>
      </c>
      <c r="BW534" s="250" t="s">
        <v>118</v>
      </c>
      <c r="BX534" s="250" t="s">
        <v>118</v>
      </c>
      <c r="BY534" s="250" t="s">
        <v>173</v>
      </c>
      <c r="BZ534" s="250" t="s">
        <v>118</v>
      </c>
      <c r="CA534" s="244" t="s">
        <v>184</v>
      </c>
      <c r="CB534" s="244" t="s">
        <v>937</v>
      </c>
      <c r="CC534" s="244" t="s">
        <v>2017</v>
      </c>
      <c r="CD534" s="244" t="s">
        <v>118</v>
      </c>
    </row>
    <row r="535" spans="1:82" s="244" customFormat="1" ht="58" customHeight="1" x14ac:dyDescent="0.35">
      <c r="A535" s="259" t="s">
        <v>1995</v>
      </c>
      <c r="B535" s="48" t="s">
        <v>2880</v>
      </c>
      <c r="C535" s="259" t="s">
        <v>1720</v>
      </c>
      <c r="D535" s="259">
        <v>999</v>
      </c>
      <c r="E535" s="244" t="s">
        <v>304</v>
      </c>
      <c r="F535" s="244" t="s">
        <v>2674</v>
      </c>
      <c r="G535" s="244" t="s">
        <v>2002</v>
      </c>
      <c r="H535" s="244" t="s">
        <v>1578</v>
      </c>
      <c r="I535" s="244" t="str">
        <f>IF(H535="","",VLOOKUP(H535,'Cost Categories'!$A$1:$B$66,2,FALSE))</f>
        <v>Total</v>
      </c>
      <c r="J535" s="244" t="s">
        <v>3297</v>
      </c>
      <c r="K535" s="244" t="str">
        <f>IF(J535="","",VLOOKUP(J535,'Cost Categories'!$A$70:$B$85,2,FALSE))</f>
        <v>Mixed</v>
      </c>
      <c r="L535" s="244" t="s">
        <v>3297</v>
      </c>
      <c r="M535" s="244" t="str">
        <f>IF(L535="","",VLOOKUP(L535,'Cost Categories'!$A$112:$B$133,2,FALSE))</f>
        <v>Mixed</v>
      </c>
      <c r="N535" s="244" t="s">
        <v>22</v>
      </c>
      <c r="O535" s="245" t="s">
        <v>13</v>
      </c>
      <c r="P535" s="244" t="s">
        <v>3416</v>
      </c>
      <c r="Q535" s="253" t="s">
        <v>3372</v>
      </c>
      <c r="R535" s="253" t="s">
        <v>13</v>
      </c>
      <c r="S535" s="244" t="s">
        <v>111</v>
      </c>
      <c r="T535" s="244" t="s">
        <v>1624</v>
      </c>
      <c r="U535" s="244" t="s">
        <v>1087</v>
      </c>
      <c r="V535" s="244" t="s">
        <v>1309</v>
      </c>
      <c r="W535" s="244" t="s">
        <v>217</v>
      </c>
      <c r="X535" s="246">
        <v>59.62</v>
      </c>
      <c r="Y535" s="246" t="s">
        <v>6</v>
      </c>
      <c r="Z535" s="250" t="s">
        <v>6</v>
      </c>
      <c r="AA535" s="250" t="s">
        <v>6</v>
      </c>
      <c r="AB535" s="250" t="s">
        <v>6</v>
      </c>
      <c r="AC535" s="250" t="s">
        <v>6</v>
      </c>
      <c r="AD535" s="250" t="s">
        <v>6</v>
      </c>
      <c r="AE535" s="348">
        <v>20</v>
      </c>
      <c r="AF535" s="348" t="s">
        <v>6</v>
      </c>
      <c r="AG535" s="244" t="s">
        <v>6</v>
      </c>
      <c r="AI535" s="246" t="s">
        <v>6</v>
      </c>
      <c r="AJ535" s="244" t="s">
        <v>6</v>
      </c>
      <c r="AK535" s="244" t="s">
        <v>6</v>
      </c>
      <c r="AL535" s="244" t="s">
        <v>6</v>
      </c>
      <c r="AM535" s="266" t="s">
        <v>6</v>
      </c>
      <c r="AN535" s="285">
        <v>4752</v>
      </c>
      <c r="AO535" s="285">
        <v>12</v>
      </c>
      <c r="AP535" s="244" t="s">
        <v>1625</v>
      </c>
      <c r="AQ535" s="244" t="s">
        <v>184</v>
      </c>
      <c r="AR535" s="250" t="s">
        <v>6</v>
      </c>
      <c r="AS535" s="250" t="s">
        <v>6</v>
      </c>
      <c r="AT535" s="250" t="s">
        <v>6</v>
      </c>
      <c r="AU535" s="250" t="s">
        <v>6</v>
      </c>
      <c r="AV535" s="250" t="s">
        <v>1305</v>
      </c>
      <c r="AW535" s="250" t="s">
        <v>3059</v>
      </c>
      <c r="AX535" s="250" t="s">
        <v>118</v>
      </c>
      <c r="AY535" s="250" t="s">
        <v>3060</v>
      </c>
      <c r="AZ535" s="250" t="s">
        <v>118</v>
      </c>
      <c r="BA535" s="250" t="s">
        <v>381</v>
      </c>
      <c r="BB535" s="250" t="s">
        <v>118</v>
      </c>
      <c r="BC535" s="250" t="s">
        <v>383</v>
      </c>
      <c r="BD535" s="250" t="s">
        <v>118</v>
      </c>
      <c r="BE535" s="250" t="s">
        <v>6</v>
      </c>
      <c r="BF535" s="250" t="s">
        <v>6</v>
      </c>
      <c r="BG535" s="250" t="s">
        <v>1681</v>
      </c>
      <c r="BH535" s="250" t="s">
        <v>118</v>
      </c>
      <c r="BI535" s="250" t="s">
        <v>134</v>
      </c>
      <c r="BJ535" s="250" t="s">
        <v>119</v>
      </c>
      <c r="BK535" s="250" t="s">
        <v>13</v>
      </c>
      <c r="BL535" s="250" t="s">
        <v>13</v>
      </c>
      <c r="BM535" s="250" t="s">
        <v>6</v>
      </c>
      <c r="BN535" s="250" t="s">
        <v>6</v>
      </c>
      <c r="BO535" s="250" t="s">
        <v>6</v>
      </c>
      <c r="BP535" s="250" t="s">
        <v>6</v>
      </c>
      <c r="BQ535" s="250" t="s">
        <v>167</v>
      </c>
      <c r="BR535" s="250" t="s">
        <v>118</v>
      </c>
      <c r="BS535" s="250" t="s">
        <v>6</v>
      </c>
      <c r="BT535" s="250" t="s">
        <v>6</v>
      </c>
      <c r="BU535" s="262" t="s">
        <v>3062</v>
      </c>
      <c r="BV535" s="250" t="s">
        <v>118</v>
      </c>
      <c r="BW535" s="250" t="s">
        <v>118</v>
      </c>
      <c r="BX535" s="250" t="s">
        <v>118</v>
      </c>
      <c r="BY535" s="250" t="s">
        <v>173</v>
      </c>
      <c r="BZ535" s="250" t="s">
        <v>118</v>
      </c>
      <c r="CA535" s="244" t="s">
        <v>184</v>
      </c>
      <c r="CB535" s="244" t="s">
        <v>937</v>
      </c>
      <c r="CC535" s="244" t="s">
        <v>2017</v>
      </c>
      <c r="CD535" s="244" t="s">
        <v>118</v>
      </c>
    </row>
    <row r="536" spans="1:82" s="244" customFormat="1" ht="58" customHeight="1" x14ac:dyDescent="0.35">
      <c r="A536" s="259" t="s">
        <v>1995</v>
      </c>
      <c r="B536" s="48" t="s">
        <v>2882</v>
      </c>
      <c r="C536" s="259" t="s">
        <v>1722</v>
      </c>
      <c r="D536" s="259">
        <v>999</v>
      </c>
      <c r="E536" s="244" t="s">
        <v>304</v>
      </c>
      <c r="F536" s="244" t="s">
        <v>2674</v>
      </c>
      <c r="G536" s="244" t="s">
        <v>2003</v>
      </c>
      <c r="H536" s="244" t="s">
        <v>1578</v>
      </c>
      <c r="I536" s="244" t="str">
        <f>IF(H536="","",VLOOKUP(H536,'Cost Categories'!$A$1:$B$66,2,FALSE))</f>
        <v>Total</v>
      </c>
      <c r="J536" s="244" t="s">
        <v>3297</v>
      </c>
      <c r="K536" s="244" t="str">
        <f>IF(J536="","",VLOOKUP(J536,'Cost Categories'!$A$70:$B$85,2,FALSE))</f>
        <v>Mixed</v>
      </c>
      <c r="L536" s="244" t="s">
        <v>3297</v>
      </c>
      <c r="M536" s="244" t="str">
        <f>IF(L536="","",VLOOKUP(L536,'Cost Categories'!$A$112:$B$133,2,FALSE))</f>
        <v>Mixed</v>
      </c>
      <c r="N536" s="244" t="s">
        <v>22</v>
      </c>
      <c r="O536" s="245" t="s">
        <v>13</v>
      </c>
      <c r="P536" s="244" t="s">
        <v>3416</v>
      </c>
      <c r="Q536" s="253" t="s">
        <v>3372</v>
      </c>
      <c r="R536" s="253" t="s">
        <v>13</v>
      </c>
      <c r="S536" s="244" t="s">
        <v>111</v>
      </c>
      <c r="T536" s="244" t="s">
        <v>1624</v>
      </c>
      <c r="U536" s="244" t="s">
        <v>1087</v>
      </c>
      <c r="V536" s="244" t="s">
        <v>1309</v>
      </c>
      <c r="W536" s="244" t="s">
        <v>217</v>
      </c>
      <c r="X536" s="246">
        <v>59.61</v>
      </c>
      <c r="Y536" s="246" t="s">
        <v>6</v>
      </c>
      <c r="Z536" s="250" t="s">
        <v>6</v>
      </c>
      <c r="AA536" s="250" t="s">
        <v>6</v>
      </c>
      <c r="AB536" s="250" t="s">
        <v>6</v>
      </c>
      <c r="AC536" s="250" t="s">
        <v>6</v>
      </c>
      <c r="AD536" s="250" t="s">
        <v>6</v>
      </c>
      <c r="AE536" s="348">
        <v>20</v>
      </c>
      <c r="AF536" s="348" t="s">
        <v>6</v>
      </c>
      <c r="AG536" s="244" t="s">
        <v>6</v>
      </c>
      <c r="AI536" s="246" t="s">
        <v>6</v>
      </c>
      <c r="AJ536" s="244" t="s">
        <v>6</v>
      </c>
      <c r="AK536" s="244" t="s">
        <v>6</v>
      </c>
      <c r="AL536" s="244" t="s">
        <v>6</v>
      </c>
      <c r="AM536" s="266" t="s">
        <v>6</v>
      </c>
      <c r="AN536" s="285">
        <v>4752</v>
      </c>
      <c r="AO536" s="285">
        <v>12</v>
      </c>
      <c r="AP536" s="244" t="s">
        <v>1625</v>
      </c>
      <c r="AQ536" s="244" t="s">
        <v>184</v>
      </c>
      <c r="AR536" s="250" t="s">
        <v>6</v>
      </c>
      <c r="AS536" s="250" t="s">
        <v>6</v>
      </c>
      <c r="AT536" s="250" t="s">
        <v>6</v>
      </c>
      <c r="AU536" s="250" t="s">
        <v>6</v>
      </c>
      <c r="AV536" s="250" t="s">
        <v>1305</v>
      </c>
      <c r="AW536" s="250" t="s">
        <v>3059</v>
      </c>
      <c r="AX536" s="250" t="s">
        <v>118</v>
      </c>
      <c r="AY536" s="250" t="s">
        <v>3060</v>
      </c>
      <c r="AZ536" s="250" t="s">
        <v>118</v>
      </c>
      <c r="BA536" s="250" t="s">
        <v>381</v>
      </c>
      <c r="BB536" s="250" t="s">
        <v>118</v>
      </c>
      <c r="BC536" s="250" t="s">
        <v>383</v>
      </c>
      <c r="BD536" s="250" t="s">
        <v>118</v>
      </c>
      <c r="BE536" s="250" t="s">
        <v>6</v>
      </c>
      <c r="BF536" s="250" t="s">
        <v>6</v>
      </c>
      <c r="BG536" s="250" t="s">
        <v>1681</v>
      </c>
      <c r="BH536" s="250" t="s">
        <v>118</v>
      </c>
      <c r="BI536" s="250" t="s">
        <v>134</v>
      </c>
      <c r="BJ536" s="250" t="s">
        <v>119</v>
      </c>
      <c r="BK536" s="250" t="s">
        <v>13</v>
      </c>
      <c r="BL536" s="250" t="s">
        <v>13</v>
      </c>
      <c r="BM536" s="250" t="s">
        <v>6</v>
      </c>
      <c r="BN536" s="250" t="s">
        <v>6</v>
      </c>
      <c r="BO536" s="250" t="s">
        <v>6</v>
      </c>
      <c r="BP536" s="250" t="s">
        <v>6</v>
      </c>
      <c r="BQ536" s="250" t="s">
        <v>167</v>
      </c>
      <c r="BR536" s="250" t="s">
        <v>118</v>
      </c>
      <c r="BS536" s="250" t="s">
        <v>6</v>
      </c>
      <c r="BT536" s="250" t="s">
        <v>6</v>
      </c>
      <c r="BU536" s="262" t="s">
        <v>3062</v>
      </c>
      <c r="BV536" s="250" t="s">
        <v>118</v>
      </c>
      <c r="BW536" s="250" t="s">
        <v>118</v>
      </c>
      <c r="BX536" s="250" t="s">
        <v>118</v>
      </c>
      <c r="BY536" s="250" t="s">
        <v>173</v>
      </c>
      <c r="BZ536" s="250" t="s">
        <v>118</v>
      </c>
      <c r="CA536" s="244" t="s">
        <v>184</v>
      </c>
      <c r="CB536" s="244" t="s">
        <v>937</v>
      </c>
      <c r="CC536" s="244" t="s">
        <v>2017</v>
      </c>
      <c r="CD536" s="244" t="s">
        <v>118</v>
      </c>
    </row>
    <row r="537" spans="1:82" s="244" customFormat="1" ht="58" customHeight="1" x14ac:dyDescent="0.35">
      <c r="A537" s="259" t="s">
        <v>2004</v>
      </c>
      <c r="B537" s="244" t="s">
        <v>2880</v>
      </c>
      <c r="C537" s="259" t="s">
        <v>1538</v>
      </c>
      <c r="D537" s="259" t="s">
        <v>1561</v>
      </c>
      <c r="E537" s="244" t="s">
        <v>304</v>
      </c>
      <c r="F537" s="244" t="s">
        <v>2674</v>
      </c>
      <c r="G537" s="244" t="s">
        <v>1953</v>
      </c>
      <c r="H537" s="244" t="s">
        <v>1623</v>
      </c>
      <c r="I537" s="244" t="str">
        <f>IF(H537="","",VLOOKUP(H537,'Cost Categories'!$A$1:$B$66,2,FALSE))</f>
        <v>Recurring goods</v>
      </c>
      <c r="J537" s="244" t="s">
        <v>3288</v>
      </c>
      <c r="K537" s="244" t="str">
        <f>IF(J537="","",VLOOKUP(J537,'Cost Categories'!$A$70:$B$85,2,FALSE))</f>
        <v>Recurrent - other</v>
      </c>
      <c r="L537" s="244" t="s">
        <v>3307</v>
      </c>
      <c r="M537" s="244" t="str">
        <f>IF(L537="","",VLOOKUP(L537,'Cost Categories'!$A$112:$B$133,2,FALSE))</f>
        <v>Primary service delivery</v>
      </c>
      <c r="N537" s="244" t="s">
        <v>3368</v>
      </c>
      <c r="O537" s="245" t="s">
        <v>1245</v>
      </c>
      <c r="P537" s="244" t="s">
        <v>3371</v>
      </c>
      <c r="Q537" s="253" t="s">
        <v>3372</v>
      </c>
      <c r="R537" s="253" t="s">
        <v>13</v>
      </c>
      <c r="S537" s="244" t="s">
        <v>111</v>
      </c>
      <c r="T537" s="244" t="s">
        <v>1624</v>
      </c>
      <c r="U537" s="244" t="s">
        <v>1087</v>
      </c>
      <c r="V537" s="244" t="s">
        <v>1309</v>
      </c>
      <c r="W537" s="244" t="s">
        <v>217</v>
      </c>
      <c r="X537" s="246">
        <v>24.33</v>
      </c>
      <c r="Y537" s="246" t="s">
        <v>6</v>
      </c>
      <c r="Z537" s="250" t="s">
        <v>6</v>
      </c>
      <c r="AA537" s="250" t="s">
        <v>6</v>
      </c>
      <c r="AB537" s="250" t="s">
        <v>6</v>
      </c>
      <c r="AC537" s="250" t="s">
        <v>6</v>
      </c>
      <c r="AD537" s="250" t="s">
        <v>6</v>
      </c>
      <c r="AE537" s="348">
        <v>348</v>
      </c>
      <c r="AF537" s="348" t="s">
        <v>6</v>
      </c>
      <c r="AG537" s="244" t="s">
        <v>6</v>
      </c>
      <c r="AI537" s="246" t="s">
        <v>6</v>
      </c>
      <c r="AJ537" s="244" t="s">
        <v>6</v>
      </c>
      <c r="AK537" s="244" t="s">
        <v>6</v>
      </c>
      <c r="AL537" s="244" t="s">
        <v>6</v>
      </c>
      <c r="AM537" s="266" t="s">
        <v>6</v>
      </c>
      <c r="AN537" s="285">
        <v>4752</v>
      </c>
      <c r="AO537" s="285">
        <v>12</v>
      </c>
      <c r="AP537" s="244" t="s">
        <v>1625</v>
      </c>
      <c r="AQ537" s="244" t="s">
        <v>184</v>
      </c>
      <c r="AR537" s="250" t="s">
        <v>6</v>
      </c>
      <c r="AS537" s="250" t="s">
        <v>6</v>
      </c>
      <c r="AT537" s="250" t="s">
        <v>6</v>
      </c>
      <c r="AU537" s="250" t="s">
        <v>6</v>
      </c>
      <c r="AV537" s="250" t="s">
        <v>1305</v>
      </c>
      <c r="AW537" s="250" t="s">
        <v>3059</v>
      </c>
      <c r="AX537" s="250" t="s">
        <v>118</v>
      </c>
      <c r="AY537" s="250" t="s">
        <v>3060</v>
      </c>
      <c r="AZ537" s="250" t="s">
        <v>118</v>
      </c>
      <c r="BA537" s="250" t="s">
        <v>381</v>
      </c>
      <c r="BB537" s="250" t="s">
        <v>118</v>
      </c>
      <c r="BC537" s="250" t="s">
        <v>383</v>
      </c>
      <c r="BD537" s="250" t="s">
        <v>118</v>
      </c>
      <c r="BE537" s="250" t="s">
        <v>6</v>
      </c>
      <c r="BF537" s="250" t="s">
        <v>6</v>
      </c>
      <c r="BG537" s="250" t="s">
        <v>3061</v>
      </c>
      <c r="BH537" s="250" t="s">
        <v>118</v>
      </c>
      <c r="BI537" s="250" t="s">
        <v>134</v>
      </c>
      <c r="BJ537" s="250" t="s">
        <v>119</v>
      </c>
      <c r="BK537" s="250" t="s">
        <v>13</v>
      </c>
      <c r="BL537" s="250" t="s">
        <v>13</v>
      </c>
      <c r="BM537" s="250" t="s">
        <v>6</v>
      </c>
      <c r="BN537" s="250" t="s">
        <v>6</v>
      </c>
      <c r="BO537" s="250" t="s">
        <v>6</v>
      </c>
      <c r="BP537" s="250" t="s">
        <v>6</v>
      </c>
      <c r="BQ537" s="250" t="s">
        <v>167</v>
      </c>
      <c r="BR537" s="250" t="s">
        <v>118</v>
      </c>
      <c r="BS537" s="250" t="s">
        <v>6</v>
      </c>
      <c r="BT537" s="250" t="s">
        <v>6</v>
      </c>
      <c r="BU537" s="262" t="s">
        <v>3062</v>
      </c>
      <c r="BV537" s="250" t="s">
        <v>118</v>
      </c>
      <c r="BW537" s="250" t="s">
        <v>118</v>
      </c>
      <c r="BX537" s="250" t="s">
        <v>118</v>
      </c>
      <c r="BY537" s="250" t="s">
        <v>173</v>
      </c>
      <c r="BZ537" s="250" t="s">
        <v>118</v>
      </c>
      <c r="CA537" s="244" t="s">
        <v>184</v>
      </c>
      <c r="CB537" s="244" t="s">
        <v>937</v>
      </c>
      <c r="CC537" s="244" t="s">
        <v>2017</v>
      </c>
      <c r="CD537" s="244" t="s">
        <v>118</v>
      </c>
    </row>
    <row r="538" spans="1:82" s="244" customFormat="1" ht="58" customHeight="1" x14ac:dyDescent="0.35">
      <c r="A538" s="259" t="s">
        <v>2004</v>
      </c>
      <c r="B538" s="244" t="s">
        <v>2880</v>
      </c>
      <c r="C538" s="259" t="s">
        <v>1548</v>
      </c>
      <c r="D538" s="259" t="s">
        <v>1561</v>
      </c>
      <c r="E538" s="244" t="s">
        <v>304</v>
      </c>
      <c r="F538" s="244" t="s">
        <v>2674</v>
      </c>
      <c r="G538" s="244" t="s">
        <v>1996</v>
      </c>
      <c r="H538" s="244" t="s">
        <v>1317</v>
      </c>
      <c r="I538" s="244" t="str">
        <f>IF(H538="","",VLOOKUP(H538,'Cost Categories'!$A$1:$B$66,2,FALSE))</f>
        <v>Capital</v>
      </c>
      <c r="J538" s="244" t="s">
        <v>3276</v>
      </c>
      <c r="K538" s="244" t="str">
        <f>IF(J538="","",VLOOKUP(J538,'Cost Categories'!$A$70:$B$85,2,FALSE))</f>
        <v>Capital</v>
      </c>
      <c r="L538" s="244" t="s">
        <v>3307</v>
      </c>
      <c r="M538" s="244" t="str">
        <f>IF(L538="","",VLOOKUP(L538,'Cost Categories'!$A$112:$B$133,2,FALSE))</f>
        <v>Primary service delivery</v>
      </c>
      <c r="N538" s="244" t="s">
        <v>3368</v>
      </c>
      <c r="O538" s="245" t="s">
        <v>1245</v>
      </c>
      <c r="P538" s="244" t="s">
        <v>3369</v>
      </c>
      <c r="Q538" s="253" t="s">
        <v>3372</v>
      </c>
      <c r="R538" s="253" t="s">
        <v>13</v>
      </c>
      <c r="S538" s="244" t="s">
        <v>111</v>
      </c>
      <c r="T538" s="244" t="s">
        <v>1624</v>
      </c>
      <c r="U538" s="244" t="s">
        <v>1087</v>
      </c>
      <c r="V538" s="244" t="s">
        <v>1309</v>
      </c>
      <c r="W538" s="244" t="s">
        <v>217</v>
      </c>
      <c r="X538" s="246">
        <v>0.04</v>
      </c>
      <c r="Y538" s="246" t="s">
        <v>6</v>
      </c>
      <c r="Z538" s="250" t="s">
        <v>6</v>
      </c>
      <c r="AA538" s="250" t="s">
        <v>6</v>
      </c>
      <c r="AB538" s="250" t="s">
        <v>6</v>
      </c>
      <c r="AC538" s="250" t="s">
        <v>6</v>
      </c>
      <c r="AD538" s="250" t="s">
        <v>6</v>
      </c>
      <c r="AE538" s="348">
        <v>348</v>
      </c>
      <c r="AF538" s="348" t="s">
        <v>6</v>
      </c>
      <c r="AG538" s="244" t="s">
        <v>6</v>
      </c>
      <c r="AI538" s="246" t="s">
        <v>6</v>
      </c>
      <c r="AJ538" s="244" t="s">
        <v>6</v>
      </c>
      <c r="AK538" s="244" t="s">
        <v>6</v>
      </c>
      <c r="AL538" s="244" t="s">
        <v>6</v>
      </c>
      <c r="AM538" s="266" t="s">
        <v>6</v>
      </c>
      <c r="AN538" s="285">
        <v>4752</v>
      </c>
      <c r="AO538" s="285">
        <v>12</v>
      </c>
      <c r="AP538" s="244" t="s">
        <v>1625</v>
      </c>
      <c r="AQ538" s="244" t="s">
        <v>184</v>
      </c>
      <c r="AR538" s="250" t="s">
        <v>6</v>
      </c>
      <c r="AS538" s="250" t="s">
        <v>6</v>
      </c>
      <c r="AT538" s="250" t="s">
        <v>6</v>
      </c>
      <c r="AU538" s="250" t="s">
        <v>6</v>
      </c>
      <c r="AV538" s="250" t="s">
        <v>1305</v>
      </c>
      <c r="AW538" s="250" t="s">
        <v>3059</v>
      </c>
      <c r="AX538" s="250" t="s">
        <v>118</v>
      </c>
      <c r="AY538" s="250" t="s">
        <v>3060</v>
      </c>
      <c r="AZ538" s="250" t="s">
        <v>118</v>
      </c>
      <c r="BA538" s="250" t="s">
        <v>381</v>
      </c>
      <c r="BB538" s="250" t="s">
        <v>118</v>
      </c>
      <c r="BC538" s="250" t="s">
        <v>383</v>
      </c>
      <c r="BD538" s="250" t="s">
        <v>118</v>
      </c>
      <c r="BE538" s="250" t="s">
        <v>6</v>
      </c>
      <c r="BF538" s="250" t="s">
        <v>6</v>
      </c>
      <c r="BG538" s="250" t="s">
        <v>3061</v>
      </c>
      <c r="BH538" s="250" t="s">
        <v>118</v>
      </c>
      <c r="BI538" s="250" t="s">
        <v>134</v>
      </c>
      <c r="BJ538" s="250" t="s">
        <v>119</v>
      </c>
      <c r="BK538" s="250" t="s">
        <v>13</v>
      </c>
      <c r="BL538" s="250" t="s">
        <v>13</v>
      </c>
      <c r="BM538" s="250" t="s">
        <v>6</v>
      </c>
      <c r="BN538" s="250" t="s">
        <v>6</v>
      </c>
      <c r="BO538" s="250" t="s">
        <v>6</v>
      </c>
      <c r="BP538" s="250" t="s">
        <v>6</v>
      </c>
      <c r="BQ538" s="250" t="s">
        <v>167</v>
      </c>
      <c r="BR538" s="250" t="s">
        <v>118</v>
      </c>
      <c r="BS538" s="250" t="s">
        <v>6</v>
      </c>
      <c r="BT538" s="250" t="s">
        <v>6</v>
      </c>
      <c r="BU538" s="262" t="s">
        <v>3062</v>
      </c>
      <c r="BV538" s="250" t="s">
        <v>118</v>
      </c>
      <c r="BW538" s="250" t="s">
        <v>118</v>
      </c>
      <c r="BX538" s="250" t="s">
        <v>118</v>
      </c>
      <c r="BY538" s="250" t="s">
        <v>173</v>
      </c>
      <c r="BZ538" s="250" t="s">
        <v>118</v>
      </c>
      <c r="CA538" s="244" t="s">
        <v>184</v>
      </c>
      <c r="CB538" s="244" t="s">
        <v>937</v>
      </c>
      <c r="CC538" s="244" t="s">
        <v>2017</v>
      </c>
      <c r="CD538" s="244" t="s">
        <v>118</v>
      </c>
    </row>
    <row r="539" spans="1:82" s="244" customFormat="1" ht="58" customHeight="1" x14ac:dyDescent="0.35">
      <c r="A539" s="259" t="s">
        <v>2004</v>
      </c>
      <c r="B539" s="244" t="s">
        <v>2880</v>
      </c>
      <c r="C539" s="259" t="s">
        <v>356</v>
      </c>
      <c r="D539" s="259" t="s">
        <v>1561</v>
      </c>
      <c r="E539" s="244" t="s">
        <v>304</v>
      </c>
      <c r="F539" s="244" t="s">
        <v>2674</v>
      </c>
      <c r="G539" s="244" t="s">
        <v>1997</v>
      </c>
      <c r="H539" s="244" t="s">
        <v>1916</v>
      </c>
      <c r="I539" s="244" t="str">
        <f>IF(H539="","",VLOOKUP(H539,'Cost Categories'!$A$1:$B$66,2,FALSE))</f>
        <v>Facility</v>
      </c>
      <c r="J539" s="244" t="s">
        <v>3297</v>
      </c>
      <c r="K539" s="244" t="str">
        <f>IF(J539="","",VLOOKUP(J539,'Cost Categories'!$A$70:$B$85,2,FALSE))</f>
        <v>Mixed</v>
      </c>
      <c r="L539" s="244" t="s">
        <v>3323</v>
      </c>
      <c r="M539" s="244" t="str">
        <f>IF(L539="","",VLOOKUP(L539,'Cost Categories'!$A$112:$B$133,2,FALSE))</f>
        <v>Operational</v>
      </c>
      <c r="N539" s="244" t="s">
        <v>3368</v>
      </c>
      <c r="O539" s="245" t="s">
        <v>13</v>
      </c>
      <c r="P539" s="244" t="s">
        <v>3370</v>
      </c>
      <c r="Q539" s="253" t="s">
        <v>3372</v>
      </c>
      <c r="R539" s="253" t="s">
        <v>13</v>
      </c>
      <c r="S539" s="244" t="s">
        <v>111</v>
      </c>
      <c r="T539" s="244" t="s">
        <v>1624</v>
      </c>
      <c r="U539" s="244" t="s">
        <v>1087</v>
      </c>
      <c r="V539" s="244" t="s">
        <v>1309</v>
      </c>
      <c r="W539" s="244" t="s">
        <v>217</v>
      </c>
      <c r="X539" s="246">
        <v>1.1100000000000001</v>
      </c>
      <c r="Y539" s="246" t="s">
        <v>6</v>
      </c>
      <c r="Z539" s="250" t="s">
        <v>6</v>
      </c>
      <c r="AA539" s="250" t="s">
        <v>6</v>
      </c>
      <c r="AB539" s="250" t="s">
        <v>6</v>
      </c>
      <c r="AC539" s="250" t="s">
        <v>6</v>
      </c>
      <c r="AD539" s="250" t="s">
        <v>6</v>
      </c>
      <c r="AE539" s="348">
        <v>348</v>
      </c>
      <c r="AF539" s="348" t="s">
        <v>6</v>
      </c>
      <c r="AG539" s="244" t="s">
        <v>6</v>
      </c>
      <c r="AI539" s="246" t="s">
        <v>6</v>
      </c>
      <c r="AJ539" s="244" t="s">
        <v>6</v>
      </c>
      <c r="AK539" s="244" t="s">
        <v>6</v>
      </c>
      <c r="AL539" s="244" t="s">
        <v>6</v>
      </c>
      <c r="AM539" s="266" t="s">
        <v>6</v>
      </c>
      <c r="AN539" s="285">
        <v>4752</v>
      </c>
      <c r="AO539" s="285">
        <v>12</v>
      </c>
      <c r="AP539" s="244" t="s">
        <v>1625</v>
      </c>
      <c r="AQ539" s="244" t="s">
        <v>184</v>
      </c>
      <c r="AR539" s="250" t="s">
        <v>6</v>
      </c>
      <c r="AS539" s="250" t="s">
        <v>6</v>
      </c>
      <c r="AT539" s="250" t="s">
        <v>6</v>
      </c>
      <c r="AU539" s="250" t="s">
        <v>6</v>
      </c>
      <c r="AV539" s="250" t="s">
        <v>1305</v>
      </c>
      <c r="AW539" s="250" t="s">
        <v>3059</v>
      </c>
      <c r="AX539" s="250" t="s">
        <v>118</v>
      </c>
      <c r="AY539" s="250" t="s">
        <v>3060</v>
      </c>
      <c r="AZ539" s="250" t="s">
        <v>118</v>
      </c>
      <c r="BA539" s="250" t="s">
        <v>381</v>
      </c>
      <c r="BB539" s="250" t="s">
        <v>118</v>
      </c>
      <c r="BC539" s="250" t="s">
        <v>383</v>
      </c>
      <c r="BD539" s="250" t="s">
        <v>118</v>
      </c>
      <c r="BE539" s="250" t="s">
        <v>6</v>
      </c>
      <c r="BF539" s="250" t="s">
        <v>6</v>
      </c>
      <c r="BG539" s="250" t="s">
        <v>3063</v>
      </c>
      <c r="BH539" s="250" t="s">
        <v>118</v>
      </c>
      <c r="BI539" s="250" t="s">
        <v>134</v>
      </c>
      <c r="BJ539" s="250" t="s">
        <v>119</v>
      </c>
      <c r="BK539" s="250" t="s">
        <v>13</v>
      </c>
      <c r="BL539" s="250" t="s">
        <v>13</v>
      </c>
      <c r="BM539" s="250" t="s">
        <v>6</v>
      </c>
      <c r="BN539" s="250" t="s">
        <v>6</v>
      </c>
      <c r="BO539" s="250" t="s">
        <v>6</v>
      </c>
      <c r="BP539" s="250" t="s">
        <v>6</v>
      </c>
      <c r="BQ539" s="250" t="s">
        <v>167</v>
      </c>
      <c r="BR539" s="250" t="s">
        <v>118</v>
      </c>
      <c r="BS539" s="250" t="s">
        <v>6</v>
      </c>
      <c r="BT539" s="250" t="s">
        <v>6</v>
      </c>
      <c r="BU539" s="262" t="s">
        <v>3062</v>
      </c>
      <c r="BV539" s="250" t="s">
        <v>118</v>
      </c>
      <c r="BW539" s="250" t="s">
        <v>118</v>
      </c>
      <c r="BX539" s="250" t="s">
        <v>118</v>
      </c>
      <c r="BY539" s="250" t="s">
        <v>173</v>
      </c>
      <c r="BZ539" s="250" t="s">
        <v>118</v>
      </c>
      <c r="CA539" s="244" t="s">
        <v>3064</v>
      </c>
      <c r="CB539" s="244" t="s">
        <v>937</v>
      </c>
      <c r="CC539" s="244" t="s">
        <v>2017</v>
      </c>
      <c r="CD539" s="244" t="s">
        <v>118</v>
      </c>
    </row>
    <row r="540" spans="1:82" s="244" customFormat="1" ht="58" customHeight="1" x14ac:dyDescent="0.35">
      <c r="A540" s="259" t="s">
        <v>2004</v>
      </c>
      <c r="B540" s="244" t="s">
        <v>2880</v>
      </c>
      <c r="C540" s="259" t="s">
        <v>1555</v>
      </c>
      <c r="D540" s="259" t="s">
        <v>1561</v>
      </c>
      <c r="E540" s="244" t="s">
        <v>304</v>
      </c>
      <c r="F540" s="244" t="s">
        <v>2674</v>
      </c>
      <c r="G540" s="244" t="s">
        <v>517</v>
      </c>
      <c r="H540" s="244" t="s">
        <v>3351</v>
      </c>
      <c r="I540" s="244" t="str">
        <f>IF(H540="","",VLOOKUP(H540,'Cost Categories'!$A$1:$B$66,2,FALSE))</f>
        <v>Personnel</v>
      </c>
      <c r="J540" s="244" t="s">
        <v>3271</v>
      </c>
      <c r="K540" s="244" t="str">
        <f>IF(J540="","",VLOOKUP(J540,'Cost Categories'!$A$70:$B$85,2,FALSE))</f>
        <v>Personnel</v>
      </c>
      <c r="L540" s="244" t="s">
        <v>3307</v>
      </c>
      <c r="M540" s="244" t="str">
        <f>IF(L540="","",VLOOKUP(L540,'Cost Categories'!$A$112:$B$133,2,FALSE))</f>
        <v>Primary service delivery</v>
      </c>
      <c r="N540" s="244" t="s">
        <v>3368</v>
      </c>
      <c r="O540" s="245" t="s">
        <v>13</v>
      </c>
      <c r="P540" s="244" t="s">
        <v>3369</v>
      </c>
      <c r="Q540" s="253" t="s">
        <v>3372</v>
      </c>
      <c r="R540" s="253" t="s">
        <v>13</v>
      </c>
      <c r="S540" s="244" t="s">
        <v>517</v>
      </c>
      <c r="T540" s="244" t="s">
        <v>1624</v>
      </c>
      <c r="U540" s="244" t="s">
        <v>1087</v>
      </c>
      <c r="V540" s="244" t="s">
        <v>1309</v>
      </c>
      <c r="W540" s="244" t="s">
        <v>217</v>
      </c>
      <c r="X540" s="246">
        <v>5.27</v>
      </c>
      <c r="Y540" s="246" t="s">
        <v>6</v>
      </c>
      <c r="Z540" s="250" t="s">
        <v>6</v>
      </c>
      <c r="AA540" s="250" t="s">
        <v>6</v>
      </c>
      <c r="AB540" s="250" t="s">
        <v>6</v>
      </c>
      <c r="AC540" s="250" t="s">
        <v>6</v>
      </c>
      <c r="AD540" s="250" t="s">
        <v>6</v>
      </c>
      <c r="AE540" s="348">
        <v>348</v>
      </c>
      <c r="AF540" s="348" t="s">
        <v>6</v>
      </c>
      <c r="AG540" s="244" t="s">
        <v>6</v>
      </c>
      <c r="AI540" s="246" t="s">
        <v>6</v>
      </c>
      <c r="AJ540" s="244" t="s">
        <v>6</v>
      </c>
      <c r="AK540" s="244" t="s">
        <v>6</v>
      </c>
      <c r="AL540" s="244" t="s">
        <v>6</v>
      </c>
      <c r="AM540" s="266" t="s">
        <v>6</v>
      </c>
      <c r="AN540" s="285">
        <v>4752</v>
      </c>
      <c r="AO540" s="285">
        <v>12</v>
      </c>
      <c r="AP540" s="244" t="s">
        <v>1625</v>
      </c>
      <c r="AQ540" s="244" t="s">
        <v>184</v>
      </c>
      <c r="AR540" s="250" t="s">
        <v>6</v>
      </c>
      <c r="AS540" s="250" t="s">
        <v>6</v>
      </c>
      <c r="AT540" s="250" t="s">
        <v>6</v>
      </c>
      <c r="AU540" s="250" t="s">
        <v>6</v>
      </c>
      <c r="AV540" s="250" t="s">
        <v>1305</v>
      </c>
      <c r="AW540" s="250" t="s">
        <v>3059</v>
      </c>
      <c r="AX540" s="250" t="s">
        <v>118</v>
      </c>
      <c r="AY540" s="250" t="s">
        <v>3060</v>
      </c>
      <c r="AZ540" s="250" t="s">
        <v>118</v>
      </c>
      <c r="BA540" s="250" t="s">
        <v>381</v>
      </c>
      <c r="BB540" s="250" t="s">
        <v>118</v>
      </c>
      <c r="BC540" s="250" t="s">
        <v>383</v>
      </c>
      <c r="BD540" s="250" t="s">
        <v>118</v>
      </c>
      <c r="BE540" s="250" t="s">
        <v>6</v>
      </c>
      <c r="BF540" s="250" t="s">
        <v>6</v>
      </c>
      <c r="BG540" s="250" t="s">
        <v>3065</v>
      </c>
      <c r="BH540" s="250" t="s">
        <v>118</v>
      </c>
      <c r="BI540" s="250" t="s">
        <v>134</v>
      </c>
      <c r="BJ540" s="250" t="s">
        <v>119</v>
      </c>
      <c r="BK540" s="250" t="s">
        <v>13</v>
      </c>
      <c r="BL540" s="250" t="s">
        <v>13</v>
      </c>
      <c r="BM540" s="250" t="s">
        <v>6</v>
      </c>
      <c r="BN540" s="250" t="s">
        <v>6</v>
      </c>
      <c r="BO540" s="250" t="s">
        <v>6</v>
      </c>
      <c r="BP540" s="250" t="s">
        <v>6</v>
      </c>
      <c r="BQ540" s="250" t="s">
        <v>167</v>
      </c>
      <c r="BR540" s="250" t="s">
        <v>118</v>
      </c>
      <c r="BS540" s="250" t="s">
        <v>6</v>
      </c>
      <c r="BT540" s="250" t="s">
        <v>6</v>
      </c>
      <c r="BU540" s="262" t="s">
        <v>3062</v>
      </c>
      <c r="BV540" s="250" t="s">
        <v>118</v>
      </c>
      <c r="BW540" s="250" t="s">
        <v>118</v>
      </c>
      <c r="BX540" s="250" t="s">
        <v>118</v>
      </c>
      <c r="BY540" s="250" t="s">
        <v>173</v>
      </c>
      <c r="BZ540" s="250" t="s">
        <v>118</v>
      </c>
      <c r="CA540" s="244" t="s">
        <v>184</v>
      </c>
      <c r="CB540" s="244" t="s">
        <v>937</v>
      </c>
      <c r="CC540" s="244" t="s">
        <v>2017</v>
      </c>
      <c r="CD540" s="244" t="s">
        <v>118</v>
      </c>
    </row>
    <row r="541" spans="1:82" s="244" customFormat="1" ht="58" customHeight="1" x14ac:dyDescent="0.35">
      <c r="A541" s="259" t="s">
        <v>2004</v>
      </c>
      <c r="B541" s="244" t="s">
        <v>2880</v>
      </c>
      <c r="C541" s="259" t="s">
        <v>1540</v>
      </c>
      <c r="D541" s="259" t="s">
        <v>1561</v>
      </c>
      <c r="E541" s="244" t="s">
        <v>304</v>
      </c>
      <c r="F541" s="244" t="s">
        <v>2674</v>
      </c>
      <c r="G541" s="244" t="s">
        <v>1597</v>
      </c>
      <c r="H541" s="244" t="s">
        <v>3</v>
      </c>
      <c r="I541" s="244" t="str">
        <f>IF(H541="","",VLOOKUP(H541,'Cost Categories'!$A$1:$B$66,2,FALSE))</f>
        <v>Recurring services</v>
      </c>
      <c r="J541" s="244" t="s">
        <v>3297</v>
      </c>
      <c r="K541" s="244" t="str">
        <f>IF(J541="","",VLOOKUP(J541,'Cost Categories'!$A$70:$B$85,2,FALSE))</f>
        <v>Mixed</v>
      </c>
      <c r="L541" s="244" t="s">
        <v>3</v>
      </c>
      <c r="M541" s="244" t="str">
        <f>IF(L541="","",VLOOKUP(L541,'Cost Categories'!$A$112:$B$133,2,FALSE))</f>
        <v>Operational</v>
      </c>
      <c r="N541" s="244" t="s">
        <v>3368</v>
      </c>
      <c r="O541" s="245" t="s">
        <v>13</v>
      </c>
      <c r="P541" s="244" t="s">
        <v>3369</v>
      </c>
      <c r="Q541" s="253" t="s">
        <v>3372</v>
      </c>
      <c r="R541" s="253" t="s">
        <v>13</v>
      </c>
      <c r="S541" s="244" t="s">
        <v>111</v>
      </c>
      <c r="T541" s="244" t="s">
        <v>1624</v>
      </c>
      <c r="U541" s="244" t="s">
        <v>1087</v>
      </c>
      <c r="V541" s="244" t="s">
        <v>1309</v>
      </c>
      <c r="W541" s="244" t="s">
        <v>217</v>
      </c>
      <c r="X541" s="246">
        <v>1.05</v>
      </c>
      <c r="Y541" s="246" t="s">
        <v>6</v>
      </c>
      <c r="Z541" s="250" t="s">
        <v>6</v>
      </c>
      <c r="AA541" s="250" t="s">
        <v>6</v>
      </c>
      <c r="AB541" s="250" t="s">
        <v>6</v>
      </c>
      <c r="AC541" s="250" t="s">
        <v>6</v>
      </c>
      <c r="AD541" s="250" t="s">
        <v>6</v>
      </c>
      <c r="AE541" s="348">
        <v>348</v>
      </c>
      <c r="AF541" s="348" t="s">
        <v>6</v>
      </c>
      <c r="AG541" s="244" t="s">
        <v>6</v>
      </c>
      <c r="AI541" s="246" t="s">
        <v>6</v>
      </c>
      <c r="AJ541" s="244" t="s">
        <v>6</v>
      </c>
      <c r="AK541" s="244" t="s">
        <v>6</v>
      </c>
      <c r="AL541" s="244" t="s">
        <v>6</v>
      </c>
      <c r="AM541" s="266" t="s">
        <v>6</v>
      </c>
      <c r="AN541" s="285">
        <v>4752</v>
      </c>
      <c r="AO541" s="285">
        <v>12</v>
      </c>
      <c r="AP541" s="244" t="s">
        <v>1625</v>
      </c>
      <c r="AQ541" s="244" t="s">
        <v>184</v>
      </c>
      <c r="AR541" s="250" t="s">
        <v>6</v>
      </c>
      <c r="AS541" s="250" t="s">
        <v>6</v>
      </c>
      <c r="AT541" s="250" t="s">
        <v>6</v>
      </c>
      <c r="AU541" s="250" t="s">
        <v>6</v>
      </c>
      <c r="AV541" s="250" t="s">
        <v>1305</v>
      </c>
      <c r="AW541" s="250" t="s">
        <v>3059</v>
      </c>
      <c r="AX541" s="250" t="s">
        <v>118</v>
      </c>
      <c r="AY541" s="250" t="s">
        <v>3060</v>
      </c>
      <c r="AZ541" s="250" t="s">
        <v>118</v>
      </c>
      <c r="BA541" s="250" t="s">
        <v>381</v>
      </c>
      <c r="BB541" s="250" t="s">
        <v>118</v>
      </c>
      <c r="BC541" s="250" t="s">
        <v>383</v>
      </c>
      <c r="BD541" s="250" t="s">
        <v>118</v>
      </c>
      <c r="BE541" s="250" t="s">
        <v>6</v>
      </c>
      <c r="BF541" s="250" t="s">
        <v>6</v>
      </c>
      <c r="BG541" s="250" t="s">
        <v>3066</v>
      </c>
      <c r="BH541" s="250" t="s">
        <v>118</v>
      </c>
      <c r="BI541" s="250" t="s">
        <v>134</v>
      </c>
      <c r="BJ541" s="250" t="s">
        <v>119</v>
      </c>
      <c r="BK541" s="250" t="s">
        <v>13</v>
      </c>
      <c r="BL541" s="250" t="s">
        <v>13</v>
      </c>
      <c r="BM541" s="250" t="s">
        <v>6</v>
      </c>
      <c r="BN541" s="250" t="s">
        <v>6</v>
      </c>
      <c r="BO541" s="250" t="s">
        <v>6</v>
      </c>
      <c r="BP541" s="250" t="s">
        <v>6</v>
      </c>
      <c r="BQ541" s="250" t="s">
        <v>167</v>
      </c>
      <c r="BR541" s="250" t="s">
        <v>118</v>
      </c>
      <c r="BS541" s="250" t="s">
        <v>6</v>
      </c>
      <c r="BT541" s="250" t="s">
        <v>6</v>
      </c>
      <c r="BU541" s="262" t="s">
        <v>3062</v>
      </c>
      <c r="BV541" s="250" t="s">
        <v>118</v>
      </c>
      <c r="BW541" s="250" t="s">
        <v>118</v>
      </c>
      <c r="BX541" s="250" t="s">
        <v>118</v>
      </c>
      <c r="BY541" s="250" t="s">
        <v>173</v>
      </c>
      <c r="BZ541" s="250" t="s">
        <v>118</v>
      </c>
      <c r="CA541" s="244" t="s">
        <v>184</v>
      </c>
      <c r="CB541" s="244" t="s">
        <v>937</v>
      </c>
      <c r="CC541" s="244" t="s">
        <v>2017</v>
      </c>
      <c r="CD541" s="244" t="s">
        <v>118</v>
      </c>
    </row>
    <row r="542" spans="1:82" s="244" customFormat="1" ht="58" customHeight="1" x14ac:dyDescent="0.35">
      <c r="A542" s="259" t="s">
        <v>2004</v>
      </c>
      <c r="B542" s="244" t="s">
        <v>2880</v>
      </c>
      <c r="C542" s="259" t="s">
        <v>1567</v>
      </c>
      <c r="D542" s="259" t="s">
        <v>1562</v>
      </c>
      <c r="E542" s="244" t="s">
        <v>304</v>
      </c>
      <c r="F542" s="244" t="s">
        <v>2674</v>
      </c>
      <c r="G542" s="244" t="s">
        <v>1998</v>
      </c>
      <c r="H542" s="244" t="s">
        <v>3350</v>
      </c>
      <c r="I542" s="244" t="str">
        <f>IF(H542="","",VLOOKUP(H542,'Cost Categories'!$A$1:$B$66,2,FALSE))</f>
        <v>Capital</v>
      </c>
      <c r="J542" s="244" t="s">
        <v>3283</v>
      </c>
      <c r="K542" s="244" t="str">
        <f>IF(J542="","",VLOOKUP(J542,'Cost Categories'!$A$70:$B$85,2,FALSE))</f>
        <v>Capital</v>
      </c>
      <c r="L542" s="244" t="s">
        <v>3324</v>
      </c>
      <c r="M542" s="244" t="str">
        <f>IF(L542="","",VLOOKUP(L542,'Cost Categories'!$A$112:$B$133,2,FALSE))</f>
        <v>Operational</v>
      </c>
      <c r="N542" s="244" t="s">
        <v>3368</v>
      </c>
      <c r="O542" s="245" t="s">
        <v>1245</v>
      </c>
      <c r="P542" s="244" t="s">
        <v>3370</v>
      </c>
      <c r="Q542" s="253" t="s">
        <v>3372</v>
      </c>
      <c r="R542" s="253" t="s">
        <v>13</v>
      </c>
      <c r="S542" s="244" t="s">
        <v>111</v>
      </c>
      <c r="T542" s="244" t="s">
        <v>1624</v>
      </c>
      <c r="U542" s="244" t="s">
        <v>1087</v>
      </c>
      <c r="V542" s="244" t="s">
        <v>1309</v>
      </c>
      <c r="W542" s="244" t="s">
        <v>217</v>
      </c>
      <c r="X542" s="246">
        <v>1.58</v>
      </c>
      <c r="Y542" s="246" t="s">
        <v>6</v>
      </c>
      <c r="Z542" s="250" t="s">
        <v>6</v>
      </c>
      <c r="AA542" s="250" t="s">
        <v>6</v>
      </c>
      <c r="AB542" s="250" t="s">
        <v>6</v>
      </c>
      <c r="AC542" s="250" t="s">
        <v>6</v>
      </c>
      <c r="AD542" s="250" t="s">
        <v>6</v>
      </c>
      <c r="AE542" s="348">
        <v>348</v>
      </c>
      <c r="AF542" s="348" t="s">
        <v>6</v>
      </c>
      <c r="AG542" s="244" t="s">
        <v>6</v>
      </c>
      <c r="AI542" s="246" t="s">
        <v>6</v>
      </c>
      <c r="AJ542" s="244" t="s">
        <v>6</v>
      </c>
      <c r="AK542" s="244" t="s">
        <v>6</v>
      </c>
      <c r="AL542" s="244" t="s">
        <v>6</v>
      </c>
      <c r="AM542" s="266" t="s">
        <v>6</v>
      </c>
      <c r="AN542" s="285">
        <v>4752</v>
      </c>
      <c r="AO542" s="285">
        <v>12</v>
      </c>
      <c r="AP542" s="244" t="s">
        <v>1625</v>
      </c>
      <c r="AQ542" s="244" t="s">
        <v>184</v>
      </c>
      <c r="AR542" s="250" t="s">
        <v>6</v>
      </c>
      <c r="AS542" s="250" t="s">
        <v>6</v>
      </c>
      <c r="AT542" s="250" t="s">
        <v>6</v>
      </c>
      <c r="AU542" s="250" t="s">
        <v>6</v>
      </c>
      <c r="AV542" s="250" t="s">
        <v>1305</v>
      </c>
      <c r="AW542" s="250" t="s">
        <v>3059</v>
      </c>
      <c r="AX542" s="250" t="s">
        <v>118</v>
      </c>
      <c r="AY542" s="250" t="s">
        <v>3060</v>
      </c>
      <c r="AZ542" s="250" t="s">
        <v>118</v>
      </c>
      <c r="BA542" s="250" t="s">
        <v>381</v>
      </c>
      <c r="BB542" s="250" t="s">
        <v>118</v>
      </c>
      <c r="BC542" s="250" t="s">
        <v>383</v>
      </c>
      <c r="BD542" s="250" t="s">
        <v>118</v>
      </c>
      <c r="BE542" s="250" t="s">
        <v>6</v>
      </c>
      <c r="BF542" s="250" t="s">
        <v>6</v>
      </c>
      <c r="BG542" s="250" t="s">
        <v>3061</v>
      </c>
      <c r="BH542" s="250" t="s">
        <v>118</v>
      </c>
      <c r="BI542" s="250" t="s">
        <v>134</v>
      </c>
      <c r="BJ542" s="250" t="s">
        <v>119</v>
      </c>
      <c r="BK542" s="250" t="s">
        <v>13</v>
      </c>
      <c r="BL542" s="250" t="s">
        <v>13</v>
      </c>
      <c r="BM542" s="250" t="s">
        <v>6</v>
      </c>
      <c r="BN542" s="250" t="s">
        <v>6</v>
      </c>
      <c r="BO542" s="250" t="s">
        <v>6</v>
      </c>
      <c r="BP542" s="250" t="s">
        <v>6</v>
      </c>
      <c r="BQ542" s="250" t="s">
        <v>167</v>
      </c>
      <c r="BR542" s="250" t="s">
        <v>118</v>
      </c>
      <c r="BS542" s="250" t="s">
        <v>6</v>
      </c>
      <c r="BT542" s="250" t="s">
        <v>6</v>
      </c>
      <c r="BU542" s="262" t="s">
        <v>3062</v>
      </c>
      <c r="BV542" s="250" t="s">
        <v>118</v>
      </c>
      <c r="BW542" s="250" t="s">
        <v>118</v>
      </c>
      <c r="BX542" s="250" t="s">
        <v>118</v>
      </c>
      <c r="BY542" s="250" t="s">
        <v>173</v>
      </c>
      <c r="BZ542" s="250" t="s">
        <v>118</v>
      </c>
      <c r="CA542" s="244" t="s">
        <v>3067</v>
      </c>
      <c r="CB542" s="244" t="s">
        <v>937</v>
      </c>
      <c r="CC542" s="244" t="s">
        <v>2017</v>
      </c>
      <c r="CD542" s="244" t="s">
        <v>118</v>
      </c>
    </row>
    <row r="543" spans="1:82" s="244" customFormat="1" ht="58" customHeight="1" x14ac:dyDescent="0.35">
      <c r="A543" s="259" t="s">
        <v>2004</v>
      </c>
      <c r="B543" s="244" t="s">
        <v>2880</v>
      </c>
      <c r="C543" s="259" t="s">
        <v>1571</v>
      </c>
      <c r="D543" s="259" t="s">
        <v>1562</v>
      </c>
      <c r="E543" s="244" t="s">
        <v>304</v>
      </c>
      <c r="F543" s="244" t="s">
        <v>2674</v>
      </c>
      <c r="G543" s="244" t="s">
        <v>1999</v>
      </c>
      <c r="H543" s="244" t="s">
        <v>1632</v>
      </c>
      <c r="I543" s="244" t="str">
        <f>IF(H543="","",VLOOKUP(H543,'Cost Categories'!$A$1:$B$66,2,FALSE))</f>
        <v>Facility</v>
      </c>
      <c r="J543" s="244" t="s">
        <v>3297</v>
      </c>
      <c r="K543" s="244" t="str">
        <f>IF(J543="","",VLOOKUP(J543,'Cost Categories'!$A$70:$B$85,2,FALSE))</f>
        <v>Mixed</v>
      </c>
      <c r="L543" s="244" t="s">
        <v>3323</v>
      </c>
      <c r="M543" s="244" t="str">
        <f>IF(L543="","",VLOOKUP(L543,'Cost Categories'!$A$112:$B$133,2,FALSE))</f>
        <v>Operational</v>
      </c>
      <c r="N543" s="244" t="s">
        <v>3368</v>
      </c>
      <c r="O543" s="245" t="s">
        <v>13</v>
      </c>
      <c r="P543" s="244" t="s">
        <v>3370</v>
      </c>
      <c r="Q543" s="253" t="s">
        <v>3372</v>
      </c>
      <c r="R543" s="253" t="s">
        <v>13</v>
      </c>
      <c r="S543" s="244" t="s">
        <v>111</v>
      </c>
      <c r="T543" s="244" t="s">
        <v>1624</v>
      </c>
      <c r="U543" s="244" t="s">
        <v>1087</v>
      </c>
      <c r="V543" s="244" t="s">
        <v>1309</v>
      </c>
      <c r="W543" s="244" t="s">
        <v>217</v>
      </c>
      <c r="X543" s="246">
        <v>8.23</v>
      </c>
      <c r="Y543" s="246" t="s">
        <v>6</v>
      </c>
      <c r="Z543" s="250" t="s">
        <v>6</v>
      </c>
      <c r="AA543" s="250" t="s">
        <v>6</v>
      </c>
      <c r="AB543" s="250" t="s">
        <v>6</v>
      </c>
      <c r="AC543" s="250" t="s">
        <v>6</v>
      </c>
      <c r="AD543" s="250" t="s">
        <v>6</v>
      </c>
      <c r="AE543" s="348">
        <v>348</v>
      </c>
      <c r="AF543" s="348" t="s">
        <v>6</v>
      </c>
      <c r="AG543" s="244" t="s">
        <v>6</v>
      </c>
      <c r="AI543" s="246" t="s">
        <v>6</v>
      </c>
      <c r="AJ543" s="244" t="s">
        <v>6</v>
      </c>
      <c r="AK543" s="244" t="s">
        <v>6</v>
      </c>
      <c r="AL543" s="244" t="s">
        <v>6</v>
      </c>
      <c r="AM543" s="266" t="s">
        <v>6</v>
      </c>
      <c r="AN543" s="285">
        <v>4752</v>
      </c>
      <c r="AO543" s="285">
        <v>12</v>
      </c>
      <c r="AP543" s="244" t="s">
        <v>1625</v>
      </c>
      <c r="AQ543" s="244" t="s">
        <v>184</v>
      </c>
      <c r="AR543" s="250" t="s">
        <v>6</v>
      </c>
      <c r="AS543" s="250" t="s">
        <v>6</v>
      </c>
      <c r="AT543" s="250" t="s">
        <v>6</v>
      </c>
      <c r="AU543" s="250" t="s">
        <v>6</v>
      </c>
      <c r="AV543" s="250" t="s">
        <v>1305</v>
      </c>
      <c r="AW543" s="250" t="s">
        <v>3059</v>
      </c>
      <c r="AX543" s="250" t="s">
        <v>118</v>
      </c>
      <c r="AY543" s="250" t="s">
        <v>3060</v>
      </c>
      <c r="AZ543" s="250" t="s">
        <v>118</v>
      </c>
      <c r="BA543" s="250" t="s">
        <v>381</v>
      </c>
      <c r="BB543" s="250" t="s">
        <v>118</v>
      </c>
      <c r="BC543" s="250" t="s">
        <v>383</v>
      </c>
      <c r="BD543" s="250" t="s">
        <v>118</v>
      </c>
      <c r="BE543" s="250" t="s">
        <v>6</v>
      </c>
      <c r="BF543" s="250" t="s">
        <v>6</v>
      </c>
      <c r="BG543" s="250" t="s">
        <v>3063</v>
      </c>
      <c r="BH543" s="250" t="s">
        <v>118</v>
      </c>
      <c r="BI543" s="250" t="s">
        <v>134</v>
      </c>
      <c r="BJ543" s="250" t="s">
        <v>119</v>
      </c>
      <c r="BK543" s="250" t="s">
        <v>13</v>
      </c>
      <c r="BL543" s="250" t="s">
        <v>13</v>
      </c>
      <c r="BM543" s="250" t="s">
        <v>6</v>
      </c>
      <c r="BN543" s="250" t="s">
        <v>6</v>
      </c>
      <c r="BO543" s="250" t="s">
        <v>6</v>
      </c>
      <c r="BP543" s="250" t="s">
        <v>6</v>
      </c>
      <c r="BQ543" s="250" t="s">
        <v>167</v>
      </c>
      <c r="BR543" s="250" t="s">
        <v>118</v>
      </c>
      <c r="BS543" s="250" t="s">
        <v>6</v>
      </c>
      <c r="BT543" s="250" t="s">
        <v>6</v>
      </c>
      <c r="BU543" s="262" t="s">
        <v>3062</v>
      </c>
      <c r="BV543" s="250" t="s">
        <v>118</v>
      </c>
      <c r="BW543" s="250" t="s">
        <v>118</v>
      </c>
      <c r="BX543" s="250" t="s">
        <v>118</v>
      </c>
      <c r="BY543" s="250" t="s">
        <v>173</v>
      </c>
      <c r="BZ543" s="250" t="s">
        <v>118</v>
      </c>
      <c r="CA543" s="244" t="s">
        <v>3064</v>
      </c>
      <c r="CB543" s="244" t="s">
        <v>937</v>
      </c>
      <c r="CC543" s="244" t="s">
        <v>2017</v>
      </c>
      <c r="CD543" s="244" t="s">
        <v>118</v>
      </c>
    </row>
    <row r="544" spans="1:82" s="244" customFormat="1" ht="58" customHeight="1" x14ac:dyDescent="0.35">
      <c r="A544" s="259" t="s">
        <v>2004</v>
      </c>
      <c r="B544" s="244" t="s">
        <v>2880</v>
      </c>
      <c r="C544" s="259" t="s">
        <v>1573</v>
      </c>
      <c r="D544" s="259" t="s">
        <v>1562</v>
      </c>
      <c r="E544" s="244" t="s">
        <v>304</v>
      </c>
      <c r="F544" s="244" t="s">
        <v>2674</v>
      </c>
      <c r="G544" s="244" t="s">
        <v>1982</v>
      </c>
      <c r="H544" s="244" t="s">
        <v>3353</v>
      </c>
      <c r="I544" s="244" t="str">
        <f>IF(H544="","",VLOOKUP(H544,'Cost Categories'!$A$1:$B$66,2,FALSE))</f>
        <v>Personnel</v>
      </c>
      <c r="J544" s="244" t="s">
        <v>1757</v>
      </c>
      <c r="K544" s="244" t="str">
        <f>IF(J544="","",VLOOKUP(J544,'Cost Categories'!$A$70:$B$85,2,FALSE))</f>
        <v>Personnel</v>
      </c>
      <c r="L544" s="244" t="s">
        <v>3324</v>
      </c>
      <c r="M544" s="244" t="str">
        <f>IF(L544="","",VLOOKUP(L544,'Cost Categories'!$A$112:$B$133,2,FALSE))</f>
        <v>Operational</v>
      </c>
      <c r="N544" s="244" t="s">
        <v>3368</v>
      </c>
      <c r="O544" s="245" t="s">
        <v>13</v>
      </c>
      <c r="P544" s="244" t="s">
        <v>3369</v>
      </c>
      <c r="Q544" s="253" t="s">
        <v>3372</v>
      </c>
      <c r="R544" s="253" t="s">
        <v>13</v>
      </c>
      <c r="S544" s="244" t="s">
        <v>517</v>
      </c>
      <c r="T544" s="244" t="s">
        <v>1624</v>
      </c>
      <c r="U544" s="244" t="s">
        <v>1087</v>
      </c>
      <c r="V544" s="244" t="s">
        <v>1309</v>
      </c>
      <c r="W544" s="244" t="s">
        <v>217</v>
      </c>
      <c r="X544" s="246">
        <v>13.81</v>
      </c>
      <c r="Y544" s="246" t="s">
        <v>6</v>
      </c>
      <c r="Z544" s="250" t="s">
        <v>6</v>
      </c>
      <c r="AA544" s="250" t="s">
        <v>6</v>
      </c>
      <c r="AB544" s="250" t="s">
        <v>6</v>
      </c>
      <c r="AC544" s="250" t="s">
        <v>6</v>
      </c>
      <c r="AD544" s="250" t="s">
        <v>6</v>
      </c>
      <c r="AE544" s="348">
        <v>348</v>
      </c>
      <c r="AF544" s="348" t="s">
        <v>6</v>
      </c>
      <c r="AG544" s="244" t="s">
        <v>6</v>
      </c>
      <c r="AI544" s="246" t="s">
        <v>6</v>
      </c>
      <c r="AJ544" s="244" t="s">
        <v>6</v>
      </c>
      <c r="AK544" s="244" t="s">
        <v>6</v>
      </c>
      <c r="AL544" s="244" t="s">
        <v>6</v>
      </c>
      <c r="AM544" s="266" t="s">
        <v>6</v>
      </c>
      <c r="AN544" s="285">
        <v>4752</v>
      </c>
      <c r="AO544" s="285">
        <v>12</v>
      </c>
      <c r="AP544" s="244" t="s">
        <v>1625</v>
      </c>
      <c r="AQ544" s="244" t="s">
        <v>184</v>
      </c>
      <c r="AR544" s="250" t="s">
        <v>6</v>
      </c>
      <c r="AS544" s="250" t="s">
        <v>6</v>
      </c>
      <c r="AT544" s="250" t="s">
        <v>6</v>
      </c>
      <c r="AU544" s="250" t="s">
        <v>6</v>
      </c>
      <c r="AV544" s="250" t="s">
        <v>1305</v>
      </c>
      <c r="AW544" s="250" t="s">
        <v>3059</v>
      </c>
      <c r="AX544" s="250" t="s">
        <v>118</v>
      </c>
      <c r="AY544" s="250" t="s">
        <v>3060</v>
      </c>
      <c r="AZ544" s="250" t="s">
        <v>118</v>
      </c>
      <c r="BA544" s="250" t="s">
        <v>381</v>
      </c>
      <c r="BB544" s="250" t="s">
        <v>118</v>
      </c>
      <c r="BC544" s="250" t="s">
        <v>383</v>
      </c>
      <c r="BD544" s="250" t="s">
        <v>118</v>
      </c>
      <c r="BE544" s="250" t="s">
        <v>6</v>
      </c>
      <c r="BF544" s="250" t="s">
        <v>6</v>
      </c>
      <c r="BG544" s="250" t="s">
        <v>3065</v>
      </c>
      <c r="BH544" s="250" t="s">
        <v>118</v>
      </c>
      <c r="BI544" s="250" t="s">
        <v>134</v>
      </c>
      <c r="BJ544" s="250" t="s">
        <v>119</v>
      </c>
      <c r="BK544" s="250" t="s">
        <v>13</v>
      </c>
      <c r="BL544" s="250" t="s">
        <v>13</v>
      </c>
      <c r="BM544" s="250" t="s">
        <v>6</v>
      </c>
      <c r="BN544" s="250" t="s">
        <v>6</v>
      </c>
      <c r="BO544" s="250" t="s">
        <v>6</v>
      </c>
      <c r="BP544" s="250" t="s">
        <v>6</v>
      </c>
      <c r="BQ544" s="250" t="s">
        <v>167</v>
      </c>
      <c r="BR544" s="250" t="s">
        <v>118</v>
      </c>
      <c r="BS544" s="250" t="s">
        <v>6</v>
      </c>
      <c r="BT544" s="250" t="s">
        <v>6</v>
      </c>
      <c r="BU544" s="262" t="s">
        <v>3062</v>
      </c>
      <c r="BV544" s="250" t="s">
        <v>118</v>
      </c>
      <c r="BW544" s="250" t="s">
        <v>118</v>
      </c>
      <c r="BX544" s="250" t="s">
        <v>118</v>
      </c>
      <c r="BY544" s="250" t="s">
        <v>173</v>
      </c>
      <c r="BZ544" s="250" t="s">
        <v>118</v>
      </c>
      <c r="CA544" s="244" t="s">
        <v>184</v>
      </c>
      <c r="CB544" s="244" t="s">
        <v>937</v>
      </c>
      <c r="CC544" s="244" t="s">
        <v>2017</v>
      </c>
      <c r="CD544" s="244" t="s">
        <v>118</v>
      </c>
    </row>
    <row r="545" spans="1:82" s="244" customFormat="1" ht="58" customHeight="1" x14ac:dyDescent="0.35">
      <c r="A545" s="259" t="s">
        <v>2004</v>
      </c>
      <c r="B545" s="244" t="s">
        <v>2880</v>
      </c>
      <c r="C545" s="259" t="s">
        <v>358</v>
      </c>
      <c r="D545" s="259" t="s">
        <v>1562</v>
      </c>
      <c r="E545" s="244" t="s">
        <v>304</v>
      </c>
      <c r="F545" s="244" t="s">
        <v>2674</v>
      </c>
      <c r="G545" s="244" t="s">
        <v>2000</v>
      </c>
      <c r="H545" s="244" t="s">
        <v>7</v>
      </c>
      <c r="I545" s="244" t="str">
        <f>IF(H545="","",VLOOKUP(H545,'Cost Categories'!$A$1:$B$66,2,FALSE))</f>
        <v>Recurring services</v>
      </c>
      <c r="J545" s="244" t="s">
        <v>3297</v>
      </c>
      <c r="K545" s="244" t="str">
        <f>IF(J545="","",VLOOKUP(J545,'Cost Categories'!$A$70:$B$85,2,FALSE))</f>
        <v>Mixed</v>
      </c>
      <c r="L545" s="244" t="s">
        <v>3322</v>
      </c>
      <c r="M545" s="244" t="str">
        <f>IF(L545="","",VLOOKUP(L545,'Cost Categories'!$A$112:$B$133,2,FALSE))</f>
        <v>Operational</v>
      </c>
      <c r="N545" s="244" t="s">
        <v>3422</v>
      </c>
      <c r="O545" s="245" t="s">
        <v>13</v>
      </c>
      <c r="P545" s="244" t="s">
        <v>3370</v>
      </c>
      <c r="Q545" s="253" t="s">
        <v>3372</v>
      </c>
      <c r="R545" s="253" t="s">
        <v>13</v>
      </c>
      <c r="S545" s="244" t="s">
        <v>111</v>
      </c>
      <c r="T545" s="244" t="s">
        <v>1624</v>
      </c>
      <c r="U545" s="244" t="s">
        <v>1087</v>
      </c>
      <c r="V545" s="244" t="s">
        <v>1309</v>
      </c>
      <c r="W545" s="244" t="s">
        <v>217</v>
      </c>
      <c r="X545" s="246">
        <v>3.93</v>
      </c>
      <c r="Y545" s="246" t="s">
        <v>6</v>
      </c>
      <c r="Z545" s="250" t="s">
        <v>6</v>
      </c>
      <c r="AA545" s="250" t="s">
        <v>6</v>
      </c>
      <c r="AB545" s="250" t="s">
        <v>6</v>
      </c>
      <c r="AC545" s="250" t="s">
        <v>6</v>
      </c>
      <c r="AD545" s="250" t="s">
        <v>6</v>
      </c>
      <c r="AE545" s="348">
        <v>348</v>
      </c>
      <c r="AF545" s="348" t="s">
        <v>6</v>
      </c>
      <c r="AG545" s="244" t="s">
        <v>6</v>
      </c>
      <c r="AI545" s="246" t="s">
        <v>6</v>
      </c>
      <c r="AJ545" s="244" t="s">
        <v>6</v>
      </c>
      <c r="AK545" s="244" t="s">
        <v>6</v>
      </c>
      <c r="AL545" s="244" t="s">
        <v>6</v>
      </c>
      <c r="AM545" s="266" t="s">
        <v>6</v>
      </c>
      <c r="AN545" s="285">
        <v>4752</v>
      </c>
      <c r="AO545" s="285">
        <v>12</v>
      </c>
      <c r="AP545" s="244" t="s">
        <v>1625</v>
      </c>
      <c r="AQ545" s="244" t="s">
        <v>184</v>
      </c>
      <c r="AR545" s="250" t="s">
        <v>6</v>
      </c>
      <c r="AS545" s="250" t="s">
        <v>6</v>
      </c>
      <c r="AT545" s="250" t="s">
        <v>6</v>
      </c>
      <c r="AU545" s="250" t="s">
        <v>6</v>
      </c>
      <c r="AV545" s="250" t="s">
        <v>1305</v>
      </c>
      <c r="AW545" s="250" t="s">
        <v>3059</v>
      </c>
      <c r="AX545" s="250" t="s">
        <v>118</v>
      </c>
      <c r="AY545" s="250" t="s">
        <v>3060</v>
      </c>
      <c r="AZ545" s="250" t="s">
        <v>118</v>
      </c>
      <c r="BA545" s="250" t="s">
        <v>381</v>
      </c>
      <c r="BB545" s="250" t="s">
        <v>118</v>
      </c>
      <c r="BC545" s="250" t="s">
        <v>383</v>
      </c>
      <c r="BD545" s="250" t="s">
        <v>118</v>
      </c>
      <c r="BE545" s="250" t="s">
        <v>6</v>
      </c>
      <c r="BF545" s="250" t="s">
        <v>6</v>
      </c>
      <c r="BG545" s="250" t="s">
        <v>3065</v>
      </c>
      <c r="BH545" s="250" t="s">
        <v>118</v>
      </c>
      <c r="BI545" s="250" t="s">
        <v>134</v>
      </c>
      <c r="BJ545" s="250" t="s">
        <v>119</v>
      </c>
      <c r="BK545" s="250" t="s">
        <v>13</v>
      </c>
      <c r="BL545" s="250" t="s">
        <v>13</v>
      </c>
      <c r="BM545" s="250" t="s">
        <v>6</v>
      </c>
      <c r="BN545" s="250" t="s">
        <v>6</v>
      </c>
      <c r="BO545" s="250" t="s">
        <v>6</v>
      </c>
      <c r="BP545" s="250" t="s">
        <v>6</v>
      </c>
      <c r="BQ545" s="250" t="s">
        <v>167</v>
      </c>
      <c r="BR545" s="250" t="s">
        <v>118</v>
      </c>
      <c r="BS545" s="250" t="s">
        <v>6</v>
      </c>
      <c r="BT545" s="250" t="s">
        <v>6</v>
      </c>
      <c r="BU545" s="262" t="s">
        <v>3062</v>
      </c>
      <c r="BV545" s="250" t="s">
        <v>118</v>
      </c>
      <c r="BW545" s="250" t="s">
        <v>118</v>
      </c>
      <c r="BX545" s="250" t="s">
        <v>118</v>
      </c>
      <c r="BY545" s="250" t="s">
        <v>173</v>
      </c>
      <c r="BZ545" s="250" t="s">
        <v>118</v>
      </c>
      <c r="CA545" s="244" t="s">
        <v>184</v>
      </c>
      <c r="CB545" s="244" t="s">
        <v>937</v>
      </c>
      <c r="CC545" s="244" t="s">
        <v>2017</v>
      </c>
      <c r="CD545" s="244" t="s">
        <v>118</v>
      </c>
    </row>
    <row r="546" spans="1:82" s="244" customFormat="1" ht="58" customHeight="1" x14ac:dyDescent="0.35">
      <c r="A546" s="259" t="s">
        <v>2004</v>
      </c>
      <c r="B546" s="48" t="s">
        <v>2881</v>
      </c>
      <c r="C546" s="259" t="s">
        <v>1718</v>
      </c>
      <c r="D546" s="259">
        <v>999</v>
      </c>
      <c r="E546" s="244" t="s">
        <v>304</v>
      </c>
      <c r="F546" s="244" t="s">
        <v>2674</v>
      </c>
      <c r="G546" s="244" t="s">
        <v>2001</v>
      </c>
      <c r="H546" s="244" t="s">
        <v>1578</v>
      </c>
      <c r="I546" s="244" t="str">
        <f>IF(H546="","",VLOOKUP(H546,'Cost Categories'!$A$1:$B$66,2,FALSE))</f>
        <v>Total</v>
      </c>
      <c r="J546" s="244" t="s">
        <v>3297</v>
      </c>
      <c r="K546" s="244" t="str">
        <f>IF(J546="","",VLOOKUP(J546,'Cost Categories'!$A$70:$B$85,2,FALSE))</f>
        <v>Mixed</v>
      </c>
      <c r="L546" s="244" t="s">
        <v>3297</v>
      </c>
      <c r="M546" s="244" t="str">
        <f>IF(L546="","",VLOOKUP(L546,'Cost Categories'!$A$112:$B$133,2,FALSE))</f>
        <v>Mixed</v>
      </c>
      <c r="N546" s="244" t="s">
        <v>22</v>
      </c>
      <c r="O546" s="245" t="s">
        <v>13</v>
      </c>
      <c r="P546" s="244" t="s">
        <v>3416</v>
      </c>
      <c r="Q546" s="253" t="s">
        <v>3372</v>
      </c>
      <c r="R546" s="253" t="s">
        <v>13</v>
      </c>
      <c r="S546" s="244" t="s">
        <v>111</v>
      </c>
      <c r="T546" s="244" t="s">
        <v>1624</v>
      </c>
      <c r="U546" s="244" t="s">
        <v>1087</v>
      </c>
      <c r="V546" s="244" t="s">
        <v>1309</v>
      </c>
      <c r="W546" s="244" t="s">
        <v>217</v>
      </c>
      <c r="X546" s="246">
        <v>58.82</v>
      </c>
      <c r="Y546" s="246" t="s">
        <v>6</v>
      </c>
      <c r="Z546" s="250" t="s">
        <v>6</v>
      </c>
      <c r="AA546" s="250" t="s">
        <v>6</v>
      </c>
      <c r="AB546" s="250" t="s">
        <v>6</v>
      </c>
      <c r="AC546" s="250" t="s">
        <v>6</v>
      </c>
      <c r="AD546" s="250" t="s">
        <v>6</v>
      </c>
      <c r="AE546" s="348">
        <v>348</v>
      </c>
      <c r="AF546" s="348" t="s">
        <v>6</v>
      </c>
      <c r="AG546" s="244" t="s">
        <v>6</v>
      </c>
      <c r="AI546" s="246" t="s">
        <v>6</v>
      </c>
      <c r="AJ546" s="244" t="s">
        <v>6</v>
      </c>
      <c r="AK546" s="244" t="s">
        <v>6</v>
      </c>
      <c r="AL546" s="244" t="s">
        <v>6</v>
      </c>
      <c r="AM546" s="266" t="s">
        <v>6</v>
      </c>
      <c r="AN546" s="285">
        <v>4752</v>
      </c>
      <c r="AO546" s="285">
        <v>12</v>
      </c>
      <c r="AP546" s="244" t="s">
        <v>1625</v>
      </c>
      <c r="AQ546" s="244" t="s">
        <v>184</v>
      </c>
      <c r="AR546" s="250" t="s">
        <v>6</v>
      </c>
      <c r="AS546" s="250" t="s">
        <v>6</v>
      </c>
      <c r="AT546" s="250" t="s">
        <v>6</v>
      </c>
      <c r="AU546" s="250" t="s">
        <v>6</v>
      </c>
      <c r="AV546" s="250" t="s">
        <v>1305</v>
      </c>
      <c r="AW546" s="250" t="s">
        <v>3059</v>
      </c>
      <c r="AX546" s="250" t="s">
        <v>118</v>
      </c>
      <c r="AY546" s="250" t="s">
        <v>3060</v>
      </c>
      <c r="AZ546" s="250" t="s">
        <v>118</v>
      </c>
      <c r="BA546" s="250" t="s">
        <v>381</v>
      </c>
      <c r="BB546" s="250" t="s">
        <v>118</v>
      </c>
      <c r="BC546" s="250" t="s">
        <v>383</v>
      </c>
      <c r="BD546" s="250" t="s">
        <v>118</v>
      </c>
      <c r="BE546" s="250" t="s">
        <v>6</v>
      </c>
      <c r="BF546" s="250" t="s">
        <v>6</v>
      </c>
      <c r="BG546" s="250" t="s">
        <v>1681</v>
      </c>
      <c r="BH546" s="250" t="s">
        <v>118</v>
      </c>
      <c r="BI546" s="250" t="s">
        <v>134</v>
      </c>
      <c r="BJ546" s="250" t="s">
        <v>119</v>
      </c>
      <c r="BK546" s="250" t="s">
        <v>13</v>
      </c>
      <c r="BL546" s="250" t="s">
        <v>13</v>
      </c>
      <c r="BM546" s="250" t="s">
        <v>6</v>
      </c>
      <c r="BN546" s="250" t="s">
        <v>6</v>
      </c>
      <c r="BO546" s="250" t="s">
        <v>6</v>
      </c>
      <c r="BP546" s="250" t="s">
        <v>6</v>
      </c>
      <c r="BQ546" s="250" t="s">
        <v>167</v>
      </c>
      <c r="BR546" s="250" t="s">
        <v>118</v>
      </c>
      <c r="BS546" s="250" t="s">
        <v>6</v>
      </c>
      <c r="BT546" s="250" t="s">
        <v>6</v>
      </c>
      <c r="BU546" s="262" t="s">
        <v>3062</v>
      </c>
      <c r="BV546" s="250" t="s">
        <v>118</v>
      </c>
      <c r="BW546" s="250" t="s">
        <v>118</v>
      </c>
      <c r="BX546" s="250" t="s">
        <v>118</v>
      </c>
      <c r="BY546" s="250" t="s">
        <v>173</v>
      </c>
      <c r="BZ546" s="250" t="s">
        <v>118</v>
      </c>
      <c r="CA546" s="244" t="s">
        <v>184</v>
      </c>
      <c r="CB546" s="244" t="s">
        <v>937</v>
      </c>
      <c r="CC546" s="244" t="s">
        <v>2017</v>
      </c>
      <c r="CD546" s="244" t="s">
        <v>118</v>
      </c>
    </row>
    <row r="547" spans="1:82" s="244" customFormat="1" ht="58" customHeight="1" x14ac:dyDescent="0.35">
      <c r="A547" s="259" t="s">
        <v>2004</v>
      </c>
      <c r="B547" s="48" t="s">
        <v>2880</v>
      </c>
      <c r="C547" s="259" t="s">
        <v>1720</v>
      </c>
      <c r="D547" s="259">
        <v>999</v>
      </c>
      <c r="E547" s="244" t="s">
        <v>304</v>
      </c>
      <c r="F547" s="244" t="s">
        <v>2674</v>
      </c>
      <c r="G547" s="244" t="s">
        <v>2002</v>
      </c>
      <c r="H547" s="244" t="s">
        <v>1578</v>
      </c>
      <c r="I547" s="244" t="str">
        <f>IF(H547="","",VLOOKUP(H547,'Cost Categories'!$A$1:$B$66,2,FALSE))</f>
        <v>Total</v>
      </c>
      <c r="J547" s="244" t="s">
        <v>3297</v>
      </c>
      <c r="K547" s="244" t="str">
        <f>IF(J547="","",VLOOKUP(J547,'Cost Categories'!$A$70:$B$85,2,FALSE))</f>
        <v>Mixed</v>
      </c>
      <c r="L547" s="244" t="s">
        <v>3297</v>
      </c>
      <c r="M547" s="244" t="str">
        <f>IF(L547="","",VLOOKUP(L547,'Cost Categories'!$A$112:$B$133,2,FALSE))</f>
        <v>Mixed</v>
      </c>
      <c r="N547" s="244" t="s">
        <v>22</v>
      </c>
      <c r="O547" s="245" t="s">
        <v>13</v>
      </c>
      <c r="P547" s="244" t="s">
        <v>3416</v>
      </c>
      <c r="Q547" s="253" t="s">
        <v>3372</v>
      </c>
      <c r="R547" s="253" t="s">
        <v>13</v>
      </c>
      <c r="S547" s="244" t="s">
        <v>111</v>
      </c>
      <c r="T547" s="244" t="s">
        <v>1624</v>
      </c>
      <c r="U547" s="244" t="s">
        <v>1087</v>
      </c>
      <c r="V547" s="244" t="s">
        <v>1309</v>
      </c>
      <c r="W547" s="244" t="s">
        <v>217</v>
      </c>
      <c r="X547" s="246">
        <v>59.53</v>
      </c>
      <c r="Y547" s="246" t="s">
        <v>6</v>
      </c>
      <c r="Z547" s="250" t="s">
        <v>6</v>
      </c>
      <c r="AA547" s="250" t="s">
        <v>6</v>
      </c>
      <c r="AB547" s="250" t="s">
        <v>6</v>
      </c>
      <c r="AC547" s="250" t="s">
        <v>6</v>
      </c>
      <c r="AD547" s="250" t="s">
        <v>6</v>
      </c>
      <c r="AE547" s="348">
        <v>348</v>
      </c>
      <c r="AF547" s="348" t="s">
        <v>6</v>
      </c>
      <c r="AG547" s="244" t="s">
        <v>6</v>
      </c>
      <c r="AI547" s="246" t="s">
        <v>6</v>
      </c>
      <c r="AJ547" s="244" t="s">
        <v>6</v>
      </c>
      <c r="AK547" s="244" t="s">
        <v>6</v>
      </c>
      <c r="AL547" s="244" t="s">
        <v>6</v>
      </c>
      <c r="AM547" s="266" t="s">
        <v>6</v>
      </c>
      <c r="AN547" s="285">
        <v>4752</v>
      </c>
      <c r="AO547" s="285">
        <v>12</v>
      </c>
      <c r="AP547" s="244" t="s">
        <v>1625</v>
      </c>
      <c r="AQ547" s="244" t="s">
        <v>184</v>
      </c>
      <c r="AR547" s="250" t="s">
        <v>6</v>
      </c>
      <c r="AS547" s="250" t="s">
        <v>6</v>
      </c>
      <c r="AT547" s="250" t="s">
        <v>6</v>
      </c>
      <c r="AU547" s="250" t="s">
        <v>6</v>
      </c>
      <c r="AV547" s="250" t="s">
        <v>1305</v>
      </c>
      <c r="AW547" s="250" t="s">
        <v>3059</v>
      </c>
      <c r="AX547" s="250" t="s">
        <v>118</v>
      </c>
      <c r="AY547" s="250" t="s">
        <v>3060</v>
      </c>
      <c r="AZ547" s="250" t="s">
        <v>118</v>
      </c>
      <c r="BA547" s="250" t="s">
        <v>381</v>
      </c>
      <c r="BB547" s="250" t="s">
        <v>118</v>
      </c>
      <c r="BC547" s="250" t="s">
        <v>383</v>
      </c>
      <c r="BD547" s="250" t="s">
        <v>118</v>
      </c>
      <c r="BE547" s="250" t="s">
        <v>6</v>
      </c>
      <c r="BF547" s="250" t="s">
        <v>6</v>
      </c>
      <c r="BG547" s="250" t="s">
        <v>1681</v>
      </c>
      <c r="BH547" s="250" t="s">
        <v>118</v>
      </c>
      <c r="BI547" s="250" t="s">
        <v>134</v>
      </c>
      <c r="BJ547" s="250" t="s">
        <v>119</v>
      </c>
      <c r="BK547" s="250" t="s">
        <v>13</v>
      </c>
      <c r="BL547" s="250" t="s">
        <v>13</v>
      </c>
      <c r="BM547" s="250" t="s">
        <v>6</v>
      </c>
      <c r="BN547" s="250" t="s">
        <v>6</v>
      </c>
      <c r="BO547" s="250" t="s">
        <v>6</v>
      </c>
      <c r="BP547" s="250" t="s">
        <v>6</v>
      </c>
      <c r="BQ547" s="250" t="s">
        <v>167</v>
      </c>
      <c r="BR547" s="250" t="s">
        <v>118</v>
      </c>
      <c r="BS547" s="250" t="s">
        <v>6</v>
      </c>
      <c r="BT547" s="250" t="s">
        <v>6</v>
      </c>
      <c r="BU547" s="262" t="s">
        <v>3062</v>
      </c>
      <c r="BV547" s="250" t="s">
        <v>118</v>
      </c>
      <c r="BW547" s="250" t="s">
        <v>118</v>
      </c>
      <c r="BX547" s="250" t="s">
        <v>118</v>
      </c>
      <c r="BY547" s="250" t="s">
        <v>173</v>
      </c>
      <c r="BZ547" s="250" t="s">
        <v>118</v>
      </c>
      <c r="CA547" s="244" t="s">
        <v>184</v>
      </c>
      <c r="CB547" s="244" t="s">
        <v>937</v>
      </c>
      <c r="CC547" s="244" t="s">
        <v>2017</v>
      </c>
      <c r="CD547" s="244" t="s">
        <v>118</v>
      </c>
    </row>
    <row r="548" spans="1:82" s="244" customFormat="1" ht="58" customHeight="1" x14ac:dyDescent="0.35">
      <c r="A548" s="259" t="s">
        <v>2004</v>
      </c>
      <c r="B548" s="48" t="s">
        <v>2882</v>
      </c>
      <c r="C548" s="259" t="s">
        <v>1720</v>
      </c>
      <c r="D548" s="259">
        <v>999</v>
      </c>
      <c r="E548" s="244" t="s">
        <v>304</v>
      </c>
      <c r="F548" s="244" t="s">
        <v>2674</v>
      </c>
      <c r="G548" s="48" t="s">
        <v>2003</v>
      </c>
      <c r="H548" s="244" t="s">
        <v>1578</v>
      </c>
      <c r="I548" s="244" t="str">
        <f>IF(H548="","",VLOOKUP(H548,'Cost Categories'!$A$1:$B$66,2,FALSE))</f>
        <v>Total</v>
      </c>
      <c r="J548" s="244" t="s">
        <v>3297</v>
      </c>
      <c r="K548" s="244" t="str">
        <f>IF(J548="","",VLOOKUP(J548,'Cost Categories'!$A$70:$B$85,2,FALSE))</f>
        <v>Mixed</v>
      </c>
      <c r="L548" s="244" t="s">
        <v>3297</v>
      </c>
      <c r="M548" s="244" t="str">
        <f>IF(L548="","",VLOOKUP(L548,'Cost Categories'!$A$112:$B$133,2,FALSE))</f>
        <v>Mixed</v>
      </c>
      <c r="N548" s="244" t="s">
        <v>22</v>
      </c>
      <c r="O548" s="245" t="s">
        <v>13</v>
      </c>
      <c r="P548" s="244" t="s">
        <v>3416</v>
      </c>
      <c r="Q548" s="253" t="s">
        <v>3372</v>
      </c>
      <c r="R548" s="253" t="s">
        <v>13</v>
      </c>
      <c r="S548" s="244" t="s">
        <v>111</v>
      </c>
      <c r="T548" s="244" t="s">
        <v>1624</v>
      </c>
      <c r="U548" s="244" t="s">
        <v>1087</v>
      </c>
      <c r="V548" s="244" t="s">
        <v>1309</v>
      </c>
      <c r="W548" s="244" t="s">
        <v>217</v>
      </c>
      <c r="X548" s="246">
        <v>59.61</v>
      </c>
      <c r="Y548" s="246" t="s">
        <v>6</v>
      </c>
      <c r="Z548" s="250" t="s">
        <v>6</v>
      </c>
      <c r="AA548" s="250" t="s">
        <v>6</v>
      </c>
      <c r="AB548" s="250" t="s">
        <v>6</v>
      </c>
      <c r="AC548" s="250" t="s">
        <v>6</v>
      </c>
      <c r="AD548" s="250" t="s">
        <v>6</v>
      </c>
      <c r="AE548" s="348">
        <v>348</v>
      </c>
      <c r="AF548" s="348" t="s">
        <v>6</v>
      </c>
      <c r="AG548" s="244" t="s">
        <v>6</v>
      </c>
      <c r="AI548" s="246" t="s">
        <v>6</v>
      </c>
      <c r="AJ548" s="244" t="s">
        <v>6</v>
      </c>
      <c r="AK548" s="244" t="s">
        <v>6</v>
      </c>
      <c r="AL548" s="244" t="s">
        <v>6</v>
      </c>
      <c r="AM548" s="266" t="s">
        <v>6</v>
      </c>
      <c r="AN548" s="285">
        <v>4752</v>
      </c>
      <c r="AO548" s="285">
        <v>12</v>
      </c>
      <c r="AP548" s="244" t="s">
        <v>1625</v>
      </c>
      <c r="AQ548" s="244" t="s">
        <v>184</v>
      </c>
      <c r="AR548" s="250" t="s">
        <v>6</v>
      </c>
      <c r="AS548" s="250" t="s">
        <v>6</v>
      </c>
      <c r="AT548" s="250" t="s">
        <v>6</v>
      </c>
      <c r="AU548" s="250" t="s">
        <v>6</v>
      </c>
      <c r="AV548" s="250" t="s">
        <v>1305</v>
      </c>
      <c r="AW548" s="250" t="s">
        <v>3059</v>
      </c>
      <c r="AX548" s="250" t="s">
        <v>118</v>
      </c>
      <c r="AY548" s="250" t="s">
        <v>3060</v>
      </c>
      <c r="AZ548" s="250" t="s">
        <v>118</v>
      </c>
      <c r="BA548" s="250" t="s">
        <v>381</v>
      </c>
      <c r="BB548" s="250" t="s">
        <v>118</v>
      </c>
      <c r="BC548" s="250" t="s">
        <v>383</v>
      </c>
      <c r="BD548" s="250" t="s">
        <v>118</v>
      </c>
      <c r="BE548" s="250" t="s">
        <v>6</v>
      </c>
      <c r="BF548" s="250" t="s">
        <v>6</v>
      </c>
      <c r="BG548" s="250" t="s">
        <v>1681</v>
      </c>
      <c r="BH548" s="250" t="s">
        <v>118</v>
      </c>
      <c r="BI548" s="250" t="s">
        <v>134</v>
      </c>
      <c r="BJ548" s="250" t="s">
        <v>119</v>
      </c>
      <c r="BK548" s="250" t="s">
        <v>13</v>
      </c>
      <c r="BL548" s="250" t="s">
        <v>13</v>
      </c>
      <c r="BM548" s="250" t="s">
        <v>6</v>
      </c>
      <c r="BN548" s="250" t="s">
        <v>6</v>
      </c>
      <c r="BO548" s="250" t="s">
        <v>6</v>
      </c>
      <c r="BP548" s="250" t="s">
        <v>6</v>
      </c>
      <c r="BQ548" s="250" t="s">
        <v>167</v>
      </c>
      <c r="BR548" s="250" t="s">
        <v>118</v>
      </c>
      <c r="BS548" s="250" t="s">
        <v>6</v>
      </c>
      <c r="BT548" s="250" t="s">
        <v>6</v>
      </c>
      <c r="BU548" s="262" t="s">
        <v>3062</v>
      </c>
      <c r="BV548" s="250" t="s">
        <v>118</v>
      </c>
      <c r="BW548" s="250" t="s">
        <v>118</v>
      </c>
      <c r="BX548" s="250" t="s">
        <v>118</v>
      </c>
      <c r="BY548" s="250" t="s">
        <v>173</v>
      </c>
      <c r="BZ548" s="250" t="s">
        <v>118</v>
      </c>
      <c r="CA548" s="244" t="s">
        <v>184</v>
      </c>
      <c r="CB548" s="244" t="s">
        <v>937</v>
      </c>
      <c r="CC548" s="244" t="s">
        <v>2017</v>
      </c>
      <c r="CD548" s="244" t="s">
        <v>118</v>
      </c>
    </row>
    <row r="549" spans="1:82" s="244" customFormat="1" ht="58" customHeight="1" x14ac:dyDescent="0.35">
      <c r="A549" s="259" t="s">
        <v>2005</v>
      </c>
      <c r="B549" s="244" t="s">
        <v>2880</v>
      </c>
      <c r="C549" s="259" t="s">
        <v>1538</v>
      </c>
      <c r="D549" s="259" t="s">
        <v>1561</v>
      </c>
      <c r="E549" s="244" t="s">
        <v>304</v>
      </c>
      <c r="F549" s="244" t="s">
        <v>2674</v>
      </c>
      <c r="G549" s="244" t="s">
        <v>1953</v>
      </c>
      <c r="H549" s="244" t="s">
        <v>1623</v>
      </c>
      <c r="I549" s="244" t="str">
        <f>IF(H549="","",VLOOKUP(H549,'Cost Categories'!$A$1:$B$66,2,FALSE))</f>
        <v>Recurring goods</v>
      </c>
      <c r="J549" s="244" t="s">
        <v>3288</v>
      </c>
      <c r="K549" s="244" t="str">
        <f>IF(J549="","",VLOOKUP(J549,'Cost Categories'!$A$70:$B$85,2,FALSE))</f>
        <v>Recurrent - other</v>
      </c>
      <c r="L549" s="244" t="s">
        <v>3307</v>
      </c>
      <c r="M549" s="244" t="str">
        <f>IF(L549="","",VLOOKUP(L549,'Cost Categories'!$A$112:$B$133,2,FALSE))</f>
        <v>Primary service delivery</v>
      </c>
      <c r="N549" s="244" t="s">
        <v>3368</v>
      </c>
      <c r="O549" s="245" t="s">
        <v>1245</v>
      </c>
      <c r="P549" s="244" t="s">
        <v>3371</v>
      </c>
      <c r="Q549" s="253" t="s">
        <v>3372</v>
      </c>
      <c r="R549" s="253" t="s">
        <v>13</v>
      </c>
      <c r="S549" s="244" t="s">
        <v>111</v>
      </c>
      <c r="T549" s="244" t="s">
        <v>1624</v>
      </c>
      <c r="U549" s="244" t="s">
        <v>1087</v>
      </c>
      <c r="V549" s="244" t="s">
        <v>1309</v>
      </c>
      <c r="W549" s="244" t="s">
        <v>217</v>
      </c>
      <c r="X549" s="246">
        <v>24.33</v>
      </c>
      <c r="Y549" s="246" t="s">
        <v>6</v>
      </c>
      <c r="Z549" s="250" t="s">
        <v>6</v>
      </c>
      <c r="AA549" s="250" t="s">
        <v>6</v>
      </c>
      <c r="AB549" s="250" t="s">
        <v>6</v>
      </c>
      <c r="AC549" s="250" t="s">
        <v>6</v>
      </c>
      <c r="AD549" s="250" t="s">
        <v>6</v>
      </c>
      <c r="AE549" s="348">
        <v>348</v>
      </c>
      <c r="AF549" s="348" t="s">
        <v>6</v>
      </c>
      <c r="AG549" s="244" t="s">
        <v>6</v>
      </c>
      <c r="AI549" s="246" t="s">
        <v>6</v>
      </c>
      <c r="AJ549" s="244" t="s">
        <v>6</v>
      </c>
      <c r="AK549" s="244" t="s">
        <v>6</v>
      </c>
      <c r="AL549" s="244" t="s">
        <v>6</v>
      </c>
      <c r="AM549" s="266" t="s">
        <v>6</v>
      </c>
      <c r="AN549" s="285">
        <v>4752</v>
      </c>
      <c r="AO549" s="285">
        <v>12</v>
      </c>
      <c r="AP549" s="244" t="s">
        <v>1625</v>
      </c>
      <c r="AQ549" s="244" t="s">
        <v>184</v>
      </c>
      <c r="AR549" s="250" t="s">
        <v>6</v>
      </c>
      <c r="AS549" s="250" t="s">
        <v>6</v>
      </c>
      <c r="AT549" s="250" t="s">
        <v>6</v>
      </c>
      <c r="AU549" s="250" t="s">
        <v>6</v>
      </c>
      <c r="AV549" s="250" t="s">
        <v>1315</v>
      </c>
      <c r="AW549" s="250" t="s">
        <v>3059</v>
      </c>
      <c r="AX549" s="250" t="s">
        <v>118</v>
      </c>
      <c r="AY549" s="250" t="s">
        <v>3060</v>
      </c>
      <c r="AZ549" s="250" t="s">
        <v>118</v>
      </c>
      <c r="BA549" s="250" t="s">
        <v>381</v>
      </c>
      <c r="BB549" s="250" t="s">
        <v>118</v>
      </c>
      <c r="BC549" s="250" t="s">
        <v>383</v>
      </c>
      <c r="BD549" s="250" t="s">
        <v>118</v>
      </c>
      <c r="BE549" s="250" t="s">
        <v>6</v>
      </c>
      <c r="BF549" s="250" t="s">
        <v>6</v>
      </c>
      <c r="BG549" s="250" t="s">
        <v>3061</v>
      </c>
      <c r="BH549" s="250" t="s">
        <v>118</v>
      </c>
      <c r="BI549" s="250" t="s">
        <v>134</v>
      </c>
      <c r="BJ549" s="250" t="s">
        <v>119</v>
      </c>
      <c r="BK549" s="250" t="s">
        <v>13</v>
      </c>
      <c r="BL549" s="250" t="s">
        <v>13</v>
      </c>
      <c r="BM549" s="250" t="s">
        <v>6</v>
      </c>
      <c r="BN549" s="250" t="s">
        <v>6</v>
      </c>
      <c r="BO549" s="250" t="s">
        <v>6</v>
      </c>
      <c r="BP549" s="250" t="s">
        <v>6</v>
      </c>
      <c r="BQ549" s="250" t="s">
        <v>167</v>
      </c>
      <c r="BR549" s="250" t="s">
        <v>118</v>
      </c>
      <c r="BS549" s="250" t="s">
        <v>6</v>
      </c>
      <c r="BT549" s="250" t="s">
        <v>6</v>
      </c>
      <c r="BU549" s="262" t="s">
        <v>3062</v>
      </c>
      <c r="BV549" s="250" t="s">
        <v>118</v>
      </c>
      <c r="BW549" s="250" t="s">
        <v>118</v>
      </c>
      <c r="BX549" s="250" t="s">
        <v>118</v>
      </c>
      <c r="BY549" s="250" t="s">
        <v>173</v>
      </c>
      <c r="BZ549" s="250" t="s">
        <v>118</v>
      </c>
      <c r="CA549" s="244" t="s">
        <v>3067</v>
      </c>
      <c r="CB549" s="244" t="s">
        <v>937</v>
      </c>
      <c r="CC549" s="244" t="s">
        <v>2017</v>
      </c>
      <c r="CD549" s="244" t="s">
        <v>118</v>
      </c>
    </row>
    <row r="550" spans="1:82" s="244" customFormat="1" ht="58" customHeight="1" x14ac:dyDescent="0.35">
      <c r="A550" s="259" t="s">
        <v>2005</v>
      </c>
      <c r="B550" s="244" t="s">
        <v>2880</v>
      </c>
      <c r="C550" s="259" t="s">
        <v>1548</v>
      </c>
      <c r="D550" s="259" t="s">
        <v>1561</v>
      </c>
      <c r="E550" s="244" t="s">
        <v>304</v>
      </c>
      <c r="F550" s="244" t="s">
        <v>2674</v>
      </c>
      <c r="G550" s="244" t="s">
        <v>1996</v>
      </c>
      <c r="H550" s="244" t="s">
        <v>1317</v>
      </c>
      <c r="I550" s="244" t="str">
        <f>IF(H550="","",VLOOKUP(H550,'Cost Categories'!$A$1:$B$66,2,FALSE))</f>
        <v>Capital</v>
      </c>
      <c r="J550" s="244" t="s">
        <v>3276</v>
      </c>
      <c r="K550" s="244" t="str">
        <f>IF(J550="","",VLOOKUP(J550,'Cost Categories'!$A$70:$B$85,2,FALSE))</f>
        <v>Capital</v>
      </c>
      <c r="L550" s="244" t="s">
        <v>3307</v>
      </c>
      <c r="M550" s="244" t="str">
        <f>IF(L550="","",VLOOKUP(L550,'Cost Categories'!$A$112:$B$133,2,FALSE))</f>
        <v>Primary service delivery</v>
      </c>
      <c r="N550" s="244" t="s">
        <v>3368</v>
      </c>
      <c r="O550" s="245" t="s">
        <v>1245</v>
      </c>
      <c r="P550" s="244" t="s">
        <v>3369</v>
      </c>
      <c r="Q550" s="253" t="s">
        <v>3372</v>
      </c>
      <c r="R550" s="253" t="s">
        <v>13</v>
      </c>
      <c r="S550" s="244" t="s">
        <v>111</v>
      </c>
      <c r="T550" s="244" t="s">
        <v>1624</v>
      </c>
      <c r="U550" s="244" t="s">
        <v>1087</v>
      </c>
      <c r="V550" s="244" t="s">
        <v>1309</v>
      </c>
      <c r="W550" s="244" t="s">
        <v>217</v>
      </c>
      <c r="X550" s="246">
        <v>0.04</v>
      </c>
      <c r="Y550" s="246" t="s">
        <v>6</v>
      </c>
      <c r="Z550" s="250" t="s">
        <v>6</v>
      </c>
      <c r="AA550" s="250" t="s">
        <v>6</v>
      </c>
      <c r="AB550" s="250" t="s">
        <v>6</v>
      </c>
      <c r="AC550" s="250" t="s">
        <v>6</v>
      </c>
      <c r="AD550" s="250" t="s">
        <v>6</v>
      </c>
      <c r="AE550" s="348">
        <v>348</v>
      </c>
      <c r="AF550" s="348" t="s">
        <v>6</v>
      </c>
      <c r="AG550" s="244" t="s">
        <v>6</v>
      </c>
      <c r="AI550" s="246" t="s">
        <v>6</v>
      </c>
      <c r="AJ550" s="244" t="s">
        <v>6</v>
      </c>
      <c r="AK550" s="244" t="s">
        <v>6</v>
      </c>
      <c r="AL550" s="244" t="s">
        <v>6</v>
      </c>
      <c r="AM550" s="266" t="s">
        <v>6</v>
      </c>
      <c r="AN550" s="285">
        <v>4752</v>
      </c>
      <c r="AO550" s="285">
        <v>12</v>
      </c>
      <c r="AP550" s="244" t="s">
        <v>1625</v>
      </c>
      <c r="AQ550" s="244" t="s">
        <v>184</v>
      </c>
      <c r="AR550" s="250" t="s">
        <v>6</v>
      </c>
      <c r="AS550" s="250" t="s">
        <v>6</v>
      </c>
      <c r="AT550" s="250" t="s">
        <v>6</v>
      </c>
      <c r="AU550" s="250" t="s">
        <v>6</v>
      </c>
      <c r="AV550" s="250" t="s">
        <v>1315</v>
      </c>
      <c r="AW550" s="250" t="s">
        <v>3059</v>
      </c>
      <c r="AX550" s="250" t="s">
        <v>118</v>
      </c>
      <c r="AY550" s="250" t="s">
        <v>3060</v>
      </c>
      <c r="AZ550" s="250" t="s">
        <v>118</v>
      </c>
      <c r="BA550" s="250" t="s">
        <v>381</v>
      </c>
      <c r="BB550" s="250" t="s">
        <v>118</v>
      </c>
      <c r="BC550" s="250" t="s">
        <v>383</v>
      </c>
      <c r="BD550" s="250" t="s">
        <v>118</v>
      </c>
      <c r="BE550" s="250" t="s">
        <v>6</v>
      </c>
      <c r="BF550" s="250" t="s">
        <v>6</v>
      </c>
      <c r="BG550" s="250" t="s">
        <v>3061</v>
      </c>
      <c r="BH550" s="250" t="s">
        <v>118</v>
      </c>
      <c r="BI550" s="250" t="s">
        <v>134</v>
      </c>
      <c r="BJ550" s="250" t="s">
        <v>119</v>
      </c>
      <c r="BK550" s="250" t="s">
        <v>13</v>
      </c>
      <c r="BL550" s="250" t="s">
        <v>13</v>
      </c>
      <c r="BM550" s="250" t="s">
        <v>6</v>
      </c>
      <c r="BN550" s="250" t="s">
        <v>6</v>
      </c>
      <c r="BO550" s="250" t="s">
        <v>6</v>
      </c>
      <c r="BP550" s="250" t="s">
        <v>6</v>
      </c>
      <c r="BQ550" s="250" t="s">
        <v>167</v>
      </c>
      <c r="BR550" s="250" t="s">
        <v>118</v>
      </c>
      <c r="BS550" s="250" t="s">
        <v>6</v>
      </c>
      <c r="BT550" s="250" t="s">
        <v>6</v>
      </c>
      <c r="BU550" s="262" t="s">
        <v>3062</v>
      </c>
      <c r="BV550" s="250" t="s">
        <v>118</v>
      </c>
      <c r="BW550" s="250" t="s">
        <v>118</v>
      </c>
      <c r="BX550" s="250" t="s">
        <v>118</v>
      </c>
      <c r="BY550" s="250" t="s">
        <v>173</v>
      </c>
      <c r="BZ550" s="250" t="s">
        <v>118</v>
      </c>
      <c r="CA550" s="244" t="s">
        <v>3067</v>
      </c>
      <c r="CB550" s="244" t="s">
        <v>937</v>
      </c>
      <c r="CC550" s="244" t="s">
        <v>2017</v>
      </c>
      <c r="CD550" s="244" t="s">
        <v>118</v>
      </c>
    </row>
    <row r="551" spans="1:82" s="244" customFormat="1" ht="58" customHeight="1" x14ac:dyDescent="0.35">
      <c r="A551" s="259" t="s">
        <v>2005</v>
      </c>
      <c r="B551" s="244" t="s">
        <v>2880</v>
      </c>
      <c r="C551" s="259" t="s">
        <v>356</v>
      </c>
      <c r="D551" s="259" t="s">
        <v>1561</v>
      </c>
      <c r="E551" s="244" t="s">
        <v>304</v>
      </c>
      <c r="F551" s="244" t="s">
        <v>2674</v>
      </c>
      <c r="G551" s="244" t="s">
        <v>1997</v>
      </c>
      <c r="H551" s="244" t="s">
        <v>1916</v>
      </c>
      <c r="I551" s="244" t="str">
        <f>IF(H551="","",VLOOKUP(H551,'Cost Categories'!$A$1:$B$66,2,FALSE))</f>
        <v>Facility</v>
      </c>
      <c r="J551" s="244" t="s">
        <v>3297</v>
      </c>
      <c r="K551" s="244" t="str">
        <f>IF(J551="","",VLOOKUP(J551,'Cost Categories'!$A$70:$B$85,2,FALSE))</f>
        <v>Mixed</v>
      </c>
      <c r="L551" s="244" t="s">
        <v>3323</v>
      </c>
      <c r="M551" s="244" t="str">
        <f>IF(L551="","",VLOOKUP(L551,'Cost Categories'!$A$112:$B$133,2,FALSE))</f>
        <v>Operational</v>
      </c>
      <c r="N551" s="244" t="s">
        <v>3368</v>
      </c>
      <c r="O551" s="245" t="s">
        <v>13</v>
      </c>
      <c r="P551" s="244" t="s">
        <v>3370</v>
      </c>
      <c r="Q551" s="253" t="s">
        <v>3372</v>
      </c>
      <c r="R551" s="253" t="s">
        <v>13</v>
      </c>
      <c r="S551" s="244" t="s">
        <v>111</v>
      </c>
      <c r="T551" s="244" t="s">
        <v>1624</v>
      </c>
      <c r="U551" s="244" t="s">
        <v>1087</v>
      </c>
      <c r="V551" s="244" t="s">
        <v>1309</v>
      </c>
      <c r="W551" s="244" t="s">
        <v>217</v>
      </c>
      <c r="X551" s="246">
        <v>1.1100000000000001</v>
      </c>
      <c r="Y551" s="246" t="s">
        <v>6</v>
      </c>
      <c r="Z551" s="250" t="s">
        <v>6</v>
      </c>
      <c r="AA551" s="250" t="s">
        <v>6</v>
      </c>
      <c r="AB551" s="250" t="s">
        <v>6</v>
      </c>
      <c r="AC551" s="250" t="s">
        <v>6</v>
      </c>
      <c r="AD551" s="250" t="s">
        <v>6</v>
      </c>
      <c r="AE551" s="348">
        <v>348</v>
      </c>
      <c r="AF551" s="348" t="s">
        <v>6</v>
      </c>
      <c r="AG551" s="244" t="s">
        <v>6</v>
      </c>
      <c r="AI551" s="246" t="s">
        <v>6</v>
      </c>
      <c r="AJ551" s="244" t="s">
        <v>6</v>
      </c>
      <c r="AK551" s="244" t="s">
        <v>6</v>
      </c>
      <c r="AL551" s="244" t="s">
        <v>6</v>
      </c>
      <c r="AM551" s="266" t="s">
        <v>6</v>
      </c>
      <c r="AN551" s="285">
        <v>4752</v>
      </c>
      <c r="AO551" s="285">
        <v>12</v>
      </c>
      <c r="AP551" s="244" t="s">
        <v>1625</v>
      </c>
      <c r="AQ551" s="244" t="s">
        <v>184</v>
      </c>
      <c r="AR551" s="250" t="s">
        <v>6</v>
      </c>
      <c r="AS551" s="250" t="s">
        <v>6</v>
      </c>
      <c r="AT551" s="250" t="s">
        <v>6</v>
      </c>
      <c r="AU551" s="250" t="s">
        <v>6</v>
      </c>
      <c r="AV551" s="250" t="s">
        <v>1315</v>
      </c>
      <c r="AW551" s="250" t="s">
        <v>3059</v>
      </c>
      <c r="AX551" s="250" t="s">
        <v>118</v>
      </c>
      <c r="AY551" s="250" t="s">
        <v>3060</v>
      </c>
      <c r="AZ551" s="250" t="s">
        <v>118</v>
      </c>
      <c r="BA551" s="250" t="s">
        <v>381</v>
      </c>
      <c r="BB551" s="250" t="s">
        <v>118</v>
      </c>
      <c r="BC551" s="250" t="s">
        <v>383</v>
      </c>
      <c r="BD551" s="250" t="s">
        <v>118</v>
      </c>
      <c r="BE551" s="250" t="s">
        <v>6</v>
      </c>
      <c r="BF551" s="250" t="s">
        <v>6</v>
      </c>
      <c r="BG551" s="250" t="s">
        <v>3063</v>
      </c>
      <c r="BH551" s="250" t="s">
        <v>118</v>
      </c>
      <c r="BI551" s="250" t="s">
        <v>134</v>
      </c>
      <c r="BJ551" s="250" t="s">
        <v>119</v>
      </c>
      <c r="BK551" s="250" t="s">
        <v>13</v>
      </c>
      <c r="BL551" s="250" t="s">
        <v>13</v>
      </c>
      <c r="BM551" s="250" t="s">
        <v>6</v>
      </c>
      <c r="BN551" s="250" t="s">
        <v>6</v>
      </c>
      <c r="BO551" s="250" t="s">
        <v>6</v>
      </c>
      <c r="BP551" s="250" t="s">
        <v>6</v>
      </c>
      <c r="BQ551" s="250" t="s">
        <v>167</v>
      </c>
      <c r="BR551" s="250" t="s">
        <v>118</v>
      </c>
      <c r="BS551" s="250" t="s">
        <v>6</v>
      </c>
      <c r="BT551" s="250" t="s">
        <v>6</v>
      </c>
      <c r="BU551" s="262" t="s">
        <v>3062</v>
      </c>
      <c r="BV551" s="250" t="s">
        <v>118</v>
      </c>
      <c r="BW551" s="250" t="s">
        <v>118</v>
      </c>
      <c r="BX551" s="250" t="s">
        <v>118</v>
      </c>
      <c r="BY551" s="250" t="s">
        <v>173</v>
      </c>
      <c r="BZ551" s="250" t="s">
        <v>118</v>
      </c>
      <c r="CA551" s="244" t="s">
        <v>3064</v>
      </c>
      <c r="CB551" s="244" t="s">
        <v>937</v>
      </c>
      <c r="CC551" s="244" t="s">
        <v>2017</v>
      </c>
      <c r="CD551" s="244" t="s">
        <v>118</v>
      </c>
    </row>
    <row r="552" spans="1:82" s="244" customFormat="1" ht="58" customHeight="1" x14ac:dyDescent="0.35">
      <c r="A552" s="259" t="s">
        <v>2005</v>
      </c>
      <c r="B552" s="244" t="s">
        <v>2880</v>
      </c>
      <c r="C552" s="259" t="s">
        <v>1555</v>
      </c>
      <c r="D552" s="259" t="s">
        <v>1561</v>
      </c>
      <c r="E552" s="244" t="s">
        <v>304</v>
      </c>
      <c r="F552" s="244" t="s">
        <v>2674</v>
      </c>
      <c r="G552" s="244" t="s">
        <v>517</v>
      </c>
      <c r="H552" s="244" t="s">
        <v>3351</v>
      </c>
      <c r="I552" s="244" t="str">
        <f>IF(H552="","",VLOOKUP(H552,'Cost Categories'!$A$1:$B$66,2,FALSE))</f>
        <v>Personnel</v>
      </c>
      <c r="J552" s="244" t="s">
        <v>3271</v>
      </c>
      <c r="K552" s="244" t="str">
        <f>IF(J552="","",VLOOKUP(J552,'Cost Categories'!$A$70:$B$85,2,FALSE))</f>
        <v>Personnel</v>
      </c>
      <c r="L552" s="244" t="s">
        <v>3307</v>
      </c>
      <c r="M552" s="244" t="str">
        <f>IF(L552="","",VLOOKUP(L552,'Cost Categories'!$A$112:$B$133,2,FALSE))</f>
        <v>Primary service delivery</v>
      </c>
      <c r="N552" s="244" t="s">
        <v>3368</v>
      </c>
      <c r="O552" s="245" t="s">
        <v>13</v>
      </c>
      <c r="P552" s="244" t="s">
        <v>3369</v>
      </c>
      <c r="Q552" s="253" t="s">
        <v>3372</v>
      </c>
      <c r="R552" s="253" t="s">
        <v>13</v>
      </c>
      <c r="S552" s="244" t="s">
        <v>517</v>
      </c>
      <c r="T552" s="244" t="s">
        <v>1624</v>
      </c>
      <c r="U552" s="244" t="s">
        <v>1087</v>
      </c>
      <c r="V552" s="244" t="s">
        <v>1309</v>
      </c>
      <c r="W552" s="244" t="s">
        <v>217</v>
      </c>
      <c r="X552" s="246">
        <v>5.27</v>
      </c>
      <c r="Y552" s="246" t="s">
        <v>6</v>
      </c>
      <c r="Z552" s="250" t="s">
        <v>6</v>
      </c>
      <c r="AA552" s="250" t="s">
        <v>6</v>
      </c>
      <c r="AB552" s="250" t="s">
        <v>6</v>
      </c>
      <c r="AC552" s="250" t="s">
        <v>6</v>
      </c>
      <c r="AD552" s="250" t="s">
        <v>6</v>
      </c>
      <c r="AE552" s="348">
        <v>348</v>
      </c>
      <c r="AF552" s="348" t="s">
        <v>6</v>
      </c>
      <c r="AG552" s="244" t="s">
        <v>6</v>
      </c>
      <c r="AI552" s="246" t="s">
        <v>6</v>
      </c>
      <c r="AJ552" s="244" t="s">
        <v>6</v>
      </c>
      <c r="AK552" s="244" t="s">
        <v>6</v>
      </c>
      <c r="AL552" s="244" t="s">
        <v>6</v>
      </c>
      <c r="AM552" s="266" t="s">
        <v>6</v>
      </c>
      <c r="AN552" s="285">
        <v>4752</v>
      </c>
      <c r="AO552" s="285">
        <v>12</v>
      </c>
      <c r="AP552" s="244" t="s">
        <v>1625</v>
      </c>
      <c r="AQ552" s="244" t="s">
        <v>184</v>
      </c>
      <c r="AR552" s="250" t="s">
        <v>6</v>
      </c>
      <c r="AS552" s="250" t="s">
        <v>6</v>
      </c>
      <c r="AT552" s="250" t="s">
        <v>6</v>
      </c>
      <c r="AU552" s="250" t="s">
        <v>6</v>
      </c>
      <c r="AV552" s="250" t="s">
        <v>1315</v>
      </c>
      <c r="AW552" s="250" t="s">
        <v>3059</v>
      </c>
      <c r="AX552" s="250" t="s">
        <v>118</v>
      </c>
      <c r="AY552" s="250" t="s">
        <v>3060</v>
      </c>
      <c r="AZ552" s="250" t="s">
        <v>118</v>
      </c>
      <c r="BA552" s="250" t="s">
        <v>381</v>
      </c>
      <c r="BB552" s="250" t="s">
        <v>118</v>
      </c>
      <c r="BC552" s="250" t="s">
        <v>383</v>
      </c>
      <c r="BD552" s="250" t="s">
        <v>118</v>
      </c>
      <c r="BE552" s="250" t="s">
        <v>6</v>
      </c>
      <c r="BF552" s="250" t="s">
        <v>6</v>
      </c>
      <c r="BG552" s="250" t="s">
        <v>3065</v>
      </c>
      <c r="BH552" s="250" t="s">
        <v>118</v>
      </c>
      <c r="BI552" s="250" t="s">
        <v>134</v>
      </c>
      <c r="BJ552" s="250" t="s">
        <v>119</v>
      </c>
      <c r="BK552" s="250" t="s">
        <v>13</v>
      </c>
      <c r="BL552" s="250" t="s">
        <v>13</v>
      </c>
      <c r="BM552" s="250" t="s">
        <v>6</v>
      </c>
      <c r="BN552" s="250" t="s">
        <v>6</v>
      </c>
      <c r="BO552" s="250" t="s">
        <v>6</v>
      </c>
      <c r="BP552" s="250" t="s">
        <v>6</v>
      </c>
      <c r="BQ552" s="250" t="s">
        <v>167</v>
      </c>
      <c r="BR552" s="250" t="s">
        <v>118</v>
      </c>
      <c r="BS552" s="250" t="s">
        <v>6</v>
      </c>
      <c r="BT552" s="250" t="s">
        <v>6</v>
      </c>
      <c r="BU552" s="262" t="s">
        <v>3062</v>
      </c>
      <c r="BV552" s="250" t="s">
        <v>118</v>
      </c>
      <c r="BW552" s="250" t="s">
        <v>118</v>
      </c>
      <c r="BX552" s="250" t="s">
        <v>118</v>
      </c>
      <c r="BY552" s="250" t="s">
        <v>173</v>
      </c>
      <c r="BZ552" s="250" t="s">
        <v>118</v>
      </c>
      <c r="CA552" s="244" t="s">
        <v>184</v>
      </c>
      <c r="CB552" s="244" t="s">
        <v>937</v>
      </c>
      <c r="CC552" s="244" t="s">
        <v>2017</v>
      </c>
      <c r="CD552" s="244" t="s">
        <v>118</v>
      </c>
    </row>
    <row r="553" spans="1:82" s="244" customFormat="1" ht="58" customHeight="1" x14ac:dyDescent="0.35">
      <c r="A553" s="259" t="s">
        <v>2005</v>
      </c>
      <c r="B553" s="244" t="s">
        <v>2880</v>
      </c>
      <c r="C553" s="259" t="s">
        <v>1540</v>
      </c>
      <c r="D553" s="259" t="s">
        <v>1561</v>
      </c>
      <c r="E553" s="244" t="s">
        <v>304</v>
      </c>
      <c r="F553" s="244" t="s">
        <v>2674</v>
      </c>
      <c r="G553" s="244" t="s">
        <v>1597</v>
      </c>
      <c r="H553" s="244" t="s">
        <v>3</v>
      </c>
      <c r="I553" s="244" t="str">
        <f>IF(H553="","",VLOOKUP(H553,'Cost Categories'!$A$1:$B$66,2,FALSE))</f>
        <v>Recurring services</v>
      </c>
      <c r="J553" s="244" t="s">
        <v>3297</v>
      </c>
      <c r="K553" s="244" t="str">
        <f>IF(J553="","",VLOOKUP(J553,'Cost Categories'!$A$70:$B$85,2,FALSE))</f>
        <v>Mixed</v>
      </c>
      <c r="L553" s="244" t="s">
        <v>3</v>
      </c>
      <c r="M553" s="244" t="str">
        <f>IF(L553="","",VLOOKUP(L553,'Cost Categories'!$A$112:$B$133,2,FALSE))</f>
        <v>Operational</v>
      </c>
      <c r="N553" s="244" t="s">
        <v>3368</v>
      </c>
      <c r="O553" s="245" t="s">
        <v>13</v>
      </c>
      <c r="P553" s="244" t="s">
        <v>3369</v>
      </c>
      <c r="Q553" s="253" t="s">
        <v>3372</v>
      </c>
      <c r="R553" s="253" t="s">
        <v>13</v>
      </c>
      <c r="S553" s="244" t="s">
        <v>111</v>
      </c>
      <c r="T553" s="244" t="s">
        <v>1624</v>
      </c>
      <c r="U553" s="244" t="s">
        <v>1087</v>
      </c>
      <c r="V553" s="244" t="s">
        <v>1309</v>
      </c>
      <c r="W553" s="244" t="s">
        <v>217</v>
      </c>
      <c r="X553" s="246">
        <v>0.83</v>
      </c>
      <c r="Y553" s="246" t="s">
        <v>6</v>
      </c>
      <c r="Z553" s="250" t="s">
        <v>6</v>
      </c>
      <c r="AA553" s="250" t="s">
        <v>6</v>
      </c>
      <c r="AB553" s="250" t="s">
        <v>6</v>
      </c>
      <c r="AC553" s="250" t="s">
        <v>6</v>
      </c>
      <c r="AD553" s="250" t="s">
        <v>6</v>
      </c>
      <c r="AE553" s="348">
        <v>348</v>
      </c>
      <c r="AF553" s="348" t="s">
        <v>6</v>
      </c>
      <c r="AG553" s="244" t="s">
        <v>6</v>
      </c>
      <c r="AI553" s="246" t="s">
        <v>6</v>
      </c>
      <c r="AJ553" s="244" t="s">
        <v>6</v>
      </c>
      <c r="AK553" s="244" t="s">
        <v>6</v>
      </c>
      <c r="AL553" s="244" t="s">
        <v>6</v>
      </c>
      <c r="AM553" s="266" t="s">
        <v>6</v>
      </c>
      <c r="AN553" s="285">
        <v>4752</v>
      </c>
      <c r="AO553" s="285">
        <v>12</v>
      </c>
      <c r="AP553" s="244" t="s">
        <v>1625</v>
      </c>
      <c r="AQ553" s="244" t="s">
        <v>184</v>
      </c>
      <c r="AR553" s="250" t="s">
        <v>6</v>
      </c>
      <c r="AS553" s="250" t="s">
        <v>6</v>
      </c>
      <c r="AT553" s="250" t="s">
        <v>6</v>
      </c>
      <c r="AU553" s="250" t="s">
        <v>6</v>
      </c>
      <c r="AV553" s="250" t="s">
        <v>1315</v>
      </c>
      <c r="AW553" s="250" t="s">
        <v>3059</v>
      </c>
      <c r="AX553" s="250" t="s">
        <v>118</v>
      </c>
      <c r="AY553" s="250" t="s">
        <v>3060</v>
      </c>
      <c r="AZ553" s="250" t="s">
        <v>118</v>
      </c>
      <c r="BA553" s="250" t="s">
        <v>381</v>
      </c>
      <c r="BB553" s="250" t="s">
        <v>118</v>
      </c>
      <c r="BC553" s="250" t="s">
        <v>383</v>
      </c>
      <c r="BD553" s="250" t="s">
        <v>118</v>
      </c>
      <c r="BE553" s="250" t="s">
        <v>6</v>
      </c>
      <c r="BF553" s="250" t="s">
        <v>6</v>
      </c>
      <c r="BG553" s="250" t="s">
        <v>3066</v>
      </c>
      <c r="BH553" s="250" t="s">
        <v>118</v>
      </c>
      <c r="BI553" s="250" t="s">
        <v>134</v>
      </c>
      <c r="BJ553" s="250" t="s">
        <v>119</v>
      </c>
      <c r="BK553" s="250" t="s">
        <v>13</v>
      </c>
      <c r="BL553" s="250" t="s">
        <v>13</v>
      </c>
      <c r="BM553" s="250" t="s">
        <v>6</v>
      </c>
      <c r="BN553" s="250" t="s">
        <v>6</v>
      </c>
      <c r="BO553" s="250" t="s">
        <v>6</v>
      </c>
      <c r="BP553" s="250" t="s">
        <v>6</v>
      </c>
      <c r="BQ553" s="250" t="s">
        <v>167</v>
      </c>
      <c r="BR553" s="250" t="s">
        <v>118</v>
      </c>
      <c r="BS553" s="250" t="s">
        <v>6</v>
      </c>
      <c r="BT553" s="250" t="s">
        <v>6</v>
      </c>
      <c r="BU553" s="262" t="s">
        <v>3062</v>
      </c>
      <c r="BV553" s="250" t="s">
        <v>118</v>
      </c>
      <c r="BW553" s="250" t="s">
        <v>118</v>
      </c>
      <c r="BX553" s="250" t="s">
        <v>118</v>
      </c>
      <c r="BY553" s="250" t="s">
        <v>173</v>
      </c>
      <c r="BZ553" s="250" t="s">
        <v>118</v>
      </c>
      <c r="CA553" s="244" t="s">
        <v>184</v>
      </c>
      <c r="CB553" s="244" t="s">
        <v>937</v>
      </c>
      <c r="CC553" s="244" t="s">
        <v>2017</v>
      </c>
      <c r="CD553" s="244" t="s">
        <v>118</v>
      </c>
    </row>
    <row r="554" spans="1:82" s="244" customFormat="1" ht="58" customHeight="1" x14ac:dyDescent="0.35">
      <c r="A554" s="259" t="s">
        <v>2005</v>
      </c>
      <c r="B554" s="244" t="s">
        <v>2880</v>
      </c>
      <c r="C554" s="259" t="s">
        <v>1567</v>
      </c>
      <c r="D554" s="259" t="s">
        <v>1562</v>
      </c>
      <c r="E554" s="244" t="s">
        <v>304</v>
      </c>
      <c r="F554" s="244" t="s">
        <v>2674</v>
      </c>
      <c r="G554" s="244" t="s">
        <v>2006</v>
      </c>
      <c r="H554" s="244" t="s">
        <v>3350</v>
      </c>
      <c r="I554" s="244" t="str">
        <f>IF(H554="","",VLOOKUP(H554,'Cost Categories'!$A$1:$B$66,2,FALSE))</f>
        <v>Capital</v>
      </c>
      <c r="J554" s="244" t="s">
        <v>3283</v>
      </c>
      <c r="K554" s="244" t="str">
        <f>IF(J554="","",VLOOKUP(J554,'Cost Categories'!$A$70:$B$85,2,FALSE))</f>
        <v>Capital</v>
      </c>
      <c r="L554" s="244" t="s">
        <v>3324</v>
      </c>
      <c r="M554" s="244" t="str">
        <f>IF(L554="","",VLOOKUP(L554,'Cost Categories'!$A$112:$B$133,2,FALSE))</f>
        <v>Operational</v>
      </c>
      <c r="N554" s="244" t="s">
        <v>3368</v>
      </c>
      <c r="O554" s="245" t="s">
        <v>1245</v>
      </c>
      <c r="P554" s="244" t="s">
        <v>3370</v>
      </c>
      <c r="Q554" s="253" t="s">
        <v>3372</v>
      </c>
      <c r="R554" s="253" t="s">
        <v>13</v>
      </c>
      <c r="S554" s="244" t="s">
        <v>111</v>
      </c>
      <c r="T554" s="244" t="s">
        <v>1624</v>
      </c>
      <c r="U554" s="244" t="s">
        <v>1087</v>
      </c>
      <c r="V554" s="244" t="s">
        <v>1309</v>
      </c>
      <c r="W554" s="244" t="s">
        <v>217</v>
      </c>
      <c r="X554" s="246">
        <v>1.97</v>
      </c>
      <c r="Y554" s="246" t="s">
        <v>6</v>
      </c>
      <c r="Z554" s="250" t="s">
        <v>6</v>
      </c>
      <c r="AA554" s="250" t="s">
        <v>6</v>
      </c>
      <c r="AB554" s="250" t="s">
        <v>6</v>
      </c>
      <c r="AC554" s="250" t="s">
        <v>6</v>
      </c>
      <c r="AD554" s="250" t="s">
        <v>6</v>
      </c>
      <c r="AE554" s="348">
        <v>348</v>
      </c>
      <c r="AF554" s="348" t="s">
        <v>6</v>
      </c>
      <c r="AG554" s="244" t="s">
        <v>6</v>
      </c>
      <c r="AI554" s="246" t="s">
        <v>6</v>
      </c>
      <c r="AJ554" s="244" t="s">
        <v>6</v>
      </c>
      <c r="AK554" s="244" t="s">
        <v>6</v>
      </c>
      <c r="AL554" s="244" t="s">
        <v>6</v>
      </c>
      <c r="AM554" s="266" t="s">
        <v>6</v>
      </c>
      <c r="AN554" s="285">
        <v>4752</v>
      </c>
      <c r="AO554" s="285">
        <v>12</v>
      </c>
      <c r="AP554" s="244" t="s">
        <v>1625</v>
      </c>
      <c r="AQ554" s="244" t="s">
        <v>184</v>
      </c>
      <c r="AR554" s="250" t="s">
        <v>6</v>
      </c>
      <c r="AS554" s="250" t="s">
        <v>6</v>
      </c>
      <c r="AT554" s="250" t="s">
        <v>6</v>
      </c>
      <c r="AU554" s="250" t="s">
        <v>6</v>
      </c>
      <c r="AV554" s="250" t="s">
        <v>1315</v>
      </c>
      <c r="AW554" s="250" t="s">
        <v>3059</v>
      </c>
      <c r="AX554" s="250" t="s">
        <v>118</v>
      </c>
      <c r="AY554" s="250" t="s">
        <v>3060</v>
      </c>
      <c r="AZ554" s="250" t="s">
        <v>118</v>
      </c>
      <c r="BA554" s="250" t="s">
        <v>381</v>
      </c>
      <c r="BB554" s="250" t="s">
        <v>118</v>
      </c>
      <c r="BC554" s="250" t="s">
        <v>383</v>
      </c>
      <c r="BD554" s="250" t="s">
        <v>118</v>
      </c>
      <c r="BE554" s="250" t="s">
        <v>6</v>
      </c>
      <c r="BF554" s="250" t="s">
        <v>6</v>
      </c>
      <c r="BG554" s="250" t="s">
        <v>3061</v>
      </c>
      <c r="BH554" s="250" t="s">
        <v>118</v>
      </c>
      <c r="BI554" s="250" t="s">
        <v>134</v>
      </c>
      <c r="BJ554" s="250" t="s">
        <v>119</v>
      </c>
      <c r="BK554" s="250" t="s">
        <v>13</v>
      </c>
      <c r="BL554" s="250" t="s">
        <v>13</v>
      </c>
      <c r="BM554" s="250" t="s">
        <v>6</v>
      </c>
      <c r="BN554" s="250" t="s">
        <v>6</v>
      </c>
      <c r="BO554" s="250" t="s">
        <v>6</v>
      </c>
      <c r="BP554" s="250" t="s">
        <v>6</v>
      </c>
      <c r="BQ554" s="250" t="s">
        <v>167</v>
      </c>
      <c r="BR554" s="250" t="s">
        <v>118</v>
      </c>
      <c r="BS554" s="250" t="s">
        <v>6</v>
      </c>
      <c r="BT554" s="250" t="s">
        <v>6</v>
      </c>
      <c r="BU554" s="262" t="s">
        <v>3062</v>
      </c>
      <c r="BV554" s="250" t="s">
        <v>118</v>
      </c>
      <c r="BW554" s="250" t="s">
        <v>118</v>
      </c>
      <c r="BX554" s="250" t="s">
        <v>118</v>
      </c>
      <c r="BY554" s="250" t="s">
        <v>173</v>
      </c>
      <c r="BZ554" s="250" t="s">
        <v>118</v>
      </c>
      <c r="CA554" s="244" t="s">
        <v>3067</v>
      </c>
      <c r="CB554" s="244" t="s">
        <v>937</v>
      </c>
      <c r="CC554" s="244" t="s">
        <v>2017</v>
      </c>
      <c r="CD554" s="244" t="s">
        <v>118</v>
      </c>
    </row>
    <row r="555" spans="1:82" s="244" customFormat="1" ht="58" customHeight="1" x14ac:dyDescent="0.35">
      <c r="A555" s="259" t="s">
        <v>2005</v>
      </c>
      <c r="B555" s="244" t="s">
        <v>2880</v>
      </c>
      <c r="C555" s="259" t="s">
        <v>1571</v>
      </c>
      <c r="D555" s="259" t="s">
        <v>1562</v>
      </c>
      <c r="E555" s="244" t="s">
        <v>304</v>
      </c>
      <c r="F555" s="244" t="s">
        <v>2674</v>
      </c>
      <c r="G555" s="244" t="s">
        <v>1999</v>
      </c>
      <c r="H555" s="244" t="s">
        <v>1632</v>
      </c>
      <c r="I555" s="244" t="str">
        <f>IF(H555="","",VLOOKUP(H555,'Cost Categories'!$A$1:$B$66,2,FALSE))</f>
        <v>Facility</v>
      </c>
      <c r="J555" s="244" t="s">
        <v>3297</v>
      </c>
      <c r="K555" s="244" t="str">
        <f>IF(J555="","",VLOOKUP(J555,'Cost Categories'!$A$70:$B$85,2,FALSE))</f>
        <v>Mixed</v>
      </c>
      <c r="L555" s="244" t="s">
        <v>3323</v>
      </c>
      <c r="M555" s="244" t="str">
        <f>IF(L555="","",VLOOKUP(L555,'Cost Categories'!$A$112:$B$133,2,FALSE))</f>
        <v>Operational</v>
      </c>
      <c r="N555" s="244" t="s">
        <v>3368</v>
      </c>
      <c r="O555" s="245" t="s">
        <v>13</v>
      </c>
      <c r="P555" s="244" t="s">
        <v>3370</v>
      </c>
      <c r="Q555" s="253" t="s">
        <v>3372</v>
      </c>
      <c r="R555" s="253" t="s">
        <v>13</v>
      </c>
      <c r="S555" s="244" t="s">
        <v>111</v>
      </c>
      <c r="T555" s="244" t="s">
        <v>1624</v>
      </c>
      <c r="U555" s="244" t="s">
        <v>1087</v>
      </c>
      <c r="V555" s="244" t="s">
        <v>1309</v>
      </c>
      <c r="W555" s="244" t="s">
        <v>217</v>
      </c>
      <c r="X555" s="246">
        <v>6.58</v>
      </c>
      <c r="Y555" s="246" t="s">
        <v>6</v>
      </c>
      <c r="Z555" s="250" t="s">
        <v>6</v>
      </c>
      <c r="AA555" s="250" t="s">
        <v>6</v>
      </c>
      <c r="AB555" s="250" t="s">
        <v>6</v>
      </c>
      <c r="AC555" s="250" t="s">
        <v>6</v>
      </c>
      <c r="AD555" s="250" t="s">
        <v>6</v>
      </c>
      <c r="AE555" s="348">
        <v>348</v>
      </c>
      <c r="AF555" s="348" t="s">
        <v>6</v>
      </c>
      <c r="AG555" s="244" t="s">
        <v>6</v>
      </c>
      <c r="AI555" s="246" t="s">
        <v>6</v>
      </c>
      <c r="AJ555" s="244" t="s">
        <v>6</v>
      </c>
      <c r="AK555" s="244" t="s">
        <v>6</v>
      </c>
      <c r="AL555" s="244" t="s">
        <v>6</v>
      </c>
      <c r="AM555" s="266" t="s">
        <v>6</v>
      </c>
      <c r="AN555" s="285">
        <v>4752</v>
      </c>
      <c r="AO555" s="285">
        <v>12</v>
      </c>
      <c r="AP555" s="244" t="s">
        <v>1625</v>
      </c>
      <c r="AQ555" s="244" t="s">
        <v>184</v>
      </c>
      <c r="AR555" s="250" t="s">
        <v>6</v>
      </c>
      <c r="AS555" s="250" t="s">
        <v>6</v>
      </c>
      <c r="AT555" s="250" t="s">
        <v>6</v>
      </c>
      <c r="AU555" s="250" t="s">
        <v>6</v>
      </c>
      <c r="AV555" s="250" t="s">
        <v>1315</v>
      </c>
      <c r="AW555" s="250" t="s">
        <v>3059</v>
      </c>
      <c r="AX555" s="250" t="s">
        <v>118</v>
      </c>
      <c r="AY555" s="250" t="s">
        <v>3060</v>
      </c>
      <c r="AZ555" s="250" t="s">
        <v>118</v>
      </c>
      <c r="BA555" s="250" t="s">
        <v>381</v>
      </c>
      <c r="BB555" s="250" t="s">
        <v>118</v>
      </c>
      <c r="BC555" s="250" t="s">
        <v>383</v>
      </c>
      <c r="BD555" s="250" t="s">
        <v>118</v>
      </c>
      <c r="BE555" s="250" t="s">
        <v>6</v>
      </c>
      <c r="BF555" s="250" t="s">
        <v>6</v>
      </c>
      <c r="BG555" s="250" t="s">
        <v>3063</v>
      </c>
      <c r="BH555" s="250" t="s">
        <v>118</v>
      </c>
      <c r="BI555" s="250" t="s">
        <v>134</v>
      </c>
      <c r="BJ555" s="250" t="s">
        <v>119</v>
      </c>
      <c r="BK555" s="250" t="s">
        <v>13</v>
      </c>
      <c r="BL555" s="250" t="s">
        <v>13</v>
      </c>
      <c r="BM555" s="250" t="s">
        <v>6</v>
      </c>
      <c r="BN555" s="250" t="s">
        <v>6</v>
      </c>
      <c r="BO555" s="250" t="s">
        <v>6</v>
      </c>
      <c r="BP555" s="250" t="s">
        <v>6</v>
      </c>
      <c r="BQ555" s="250" t="s">
        <v>167</v>
      </c>
      <c r="BR555" s="250" t="s">
        <v>118</v>
      </c>
      <c r="BS555" s="250" t="s">
        <v>6</v>
      </c>
      <c r="BT555" s="250" t="s">
        <v>6</v>
      </c>
      <c r="BU555" s="262" t="s">
        <v>3062</v>
      </c>
      <c r="BV555" s="250" t="s">
        <v>118</v>
      </c>
      <c r="BW555" s="250" t="s">
        <v>118</v>
      </c>
      <c r="BX555" s="250" t="s">
        <v>118</v>
      </c>
      <c r="BY555" s="250" t="s">
        <v>173</v>
      </c>
      <c r="BZ555" s="250" t="s">
        <v>118</v>
      </c>
      <c r="CA555" s="244" t="s">
        <v>3064</v>
      </c>
      <c r="CB555" s="244" t="s">
        <v>937</v>
      </c>
      <c r="CC555" s="244" t="s">
        <v>2017</v>
      </c>
      <c r="CD555" s="244" t="s">
        <v>118</v>
      </c>
    </row>
    <row r="556" spans="1:82" s="244" customFormat="1" ht="58" customHeight="1" x14ac:dyDescent="0.35">
      <c r="A556" s="259" t="s">
        <v>2005</v>
      </c>
      <c r="B556" s="244" t="s">
        <v>2880</v>
      </c>
      <c r="C556" s="259" t="s">
        <v>1573</v>
      </c>
      <c r="D556" s="259" t="s">
        <v>1562</v>
      </c>
      <c r="E556" s="244" t="s">
        <v>304</v>
      </c>
      <c r="F556" s="244" t="s">
        <v>2674</v>
      </c>
      <c r="G556" s="244" t="s">
        <v>1982</v>
      </c>
      <c r="H556" s="244" t="s">
        <v>3353</v>
      </c>
      <c r="I556" s="244" t="str">
        <f>IF(H556="","",VLOOKUP(H556,'Cost Categories'!$A$1:$B$66,2,FALSE))</f>
        <v>Personnel</v>
      </c>
      <c r="J556" s="244" t="s">
        <v>1757</v>
      </c>
      <c r="K556" s="244" t="str">
        <f>IF(J556="","",VLOOKUP(J556,'Cost Categories'!$A$70:$B$85,2,FALSE))</f>
        <v>Personnel</v>
      </c>
      <c r="L556" s="244" t="s">
        <v>3324</v>
      </c>
      <c r="M556" s="244" t="str">
        <f>IF(L556="","",VLOOKUP(L556,'Cost Categories'!$A$112:$B$133,2,FALSE))</f>
        <v>Operational</v>
      </c>
      <c r="N556" s="244" t="s">
        <v>3368</v>
      </c>
      <c r="O556" s="245" t="s">
        <v>13</v>
      </c>
      <c r="P556" s="244" t="s">
        <v>3369</v>
      </c>
      <c r="Q556" s="253" t="s">
        <v>3372</v>
      </c>
      <c r="R556" s="253" t="s">
        <v>13</v>
      </c>
      <c r="S556" s="244" t="s">
        <v>517</v>
      </c>
      <c r="T556" s="244" t="s">
        <v>1624</v>
      </c>
      <c r="U556" s="244" t="s">
        <v>1087</v>
      </c>
      <c r="V556" s="244" t="s">
        <v>1309</v>
      </c>
      <c r="W556" s="244" t="s">
        <v>217</v>
      </c>
      <c r="X556" s="246">
        <v>7.73</v>
      </c>
      <c r="Y556" s="246" t="s">
        <v>6</v>
      </c>
      <c r="Z556" s="250" t="s">
        <v>6</v>
      </c>
      <c r="AA556" s="250" t="s">
        <v>6</v>
      </c>
      <c r="AB556" s="250" t="s">
        <v>6</v>
      </c>
      <c r="AC556" s="250" t="s">
        <v>6</v>
      </c>
      <c r="AD556" s="250" t="s">
        <v>6</v>
      </c>
      <c r="AE556" s="348">
        <v>348</v>
      </c>
      <c r="AF556" s="348" t="s">
        <v>6</v>
      </c>
      <c r="AG556" s="244" t="s">
        <v>6</v>
      </c>
      <c r="AI556" s="246" t="s">
        <v>6</v>
      </c>
      <c r="AJ556" s="244" t="s">
        <v>6</v>
      </c>
      <c r="AK556" s="244" t="s">
        <v>6</v>
      </c>
      <c r="AL556" s="244" t="s">
        <v>6</v>
      </c>
      <c r="AM556" s="266" t="s">
        <v>6</v>
      </c>
      <c r="AN556" s="285">
        <v>4752</v>
      </c>
      <c r="AO556" s="285">
        <v>12</v>
      </c>
      <c r="AP556" s="244" t="s">
        <v>1625</v>
      </c>
      <c r="AQ556" s="244" t="s">
        <v>184</v>
      </c>
      <c r="AR556" s="250" t="s">
        <v>6</v>
      </c>
      <c r="AS556" s="250" t="s">
        <v>6</v>
      </c>
      <c r="AT556" s="250" t="s">
        <v>6</v>
      </c>
      <c r="AU556" s="250" t="s">
        <v>6</v>
      </c>
      <c r="AV556" s="250" t="s">
        <v>1315</v>
      </c>
      <c r="AW556" s="250" t="s">
        <v>3059</v>
      </c>
      <c r="AX556" s="250" t="s">
        <v>118</v>
      </c>
      <c r="AY556" s="250" t="s">
        <v>3060</v>
      </c>
      <c r="AZ556" s="250" t="s">
        <v>118</v>
      </c>
      <c r="BA556" s="250" t="s">
        <v>381</v>
      </c>
      <c r="BB556" s="250" t="s">
        <v>118</v>
      </c>
      <c r="BC556" s="250" t="s">
        <v>383</v>
      </c>
      <c r="BD556" s="250" t="s">
        <v>118</v>
      </c>
      <c r="BE556" s="250" t="s">
        <v>6</v>
      </c>
      <c r="BF556" s="250" t="s">
        <v>6</v>
      </c>
      <c r="BG556" s="250" t="s">
        <v>3065</v>
      </c>
      <c r="BH556" s="250" t="s">
        <v>118</v>
      </c>
      <c r="BI556" s="250" t="s">
        <v>134</v>
      </c>
      <c r="BJ556" s="250" t="s">
        <v>119</v>
      </c>
      <c r="BK556" s="250" t="s">
        <v>13</v>
      </c>
      <c r="BL556" s="250" t="s">
        <v>13</v>
      </c>
      <c r="BM556" s="250" t="s">
        <v>6</v>
      </c>
      <c r="BN556" s="250" t="s">
        <v>6</v>
      </c>
      <c r="BO556" s="250" t="s">
        <v>6</v>
      </c>
      <c r="BP556" s="250" t="s">
        <v>6</v>
      </c>
      <c r="BQ556" s="250" t="s">
        <v>167</v>
      </c>
      <c r="BR556" s="250" t="s">
        <v>118</v>
      </c>
      <c r="BS556" s="250" t="s">
        <v>6</v>
      </c>
      <c r="BT556" s="250" t="s">
        <v>6</v>
      </c>
      <c r="BU556" s="262" t="s">
        <v>3062</v>
      </c>
      <c r="BV556" s="250" t="s">
        <v>118</v>
      </c>
      <c r="BW556" s="250" t="s">
        <v>118</v>
      </c>
      <c r="BX556" s="250" t="s">
        <v>118</v>
      </c>
      <c r="BY556" s="250" t="s">
        <v>173</v>
      </c>
      <c r="BZ556" s="250" t="s">
        <v>118</v>
      </c>
      <c r="CA556" s="244" t="s">
        <v>184</v>
      </c>
      <c r="CB556" s="244" t="s">
        <v>937</v>
      </c>
      <c r="CC556" s="244" t="s">
        <v>2017</v>
      </c>
      <c r="CD556" s="244" t="s">
        <v>118</v>
      </c>
    </row>
    <row r="557" spans="1:82" s="244" customFormat="1" ht="58" customHeight="1" x14ac:dyDescent="0.35">
      <c r="A557" s="259" t="s">
        <v>2005</v>
      </c>
      <c r="B557" s="244" t="s">
        <v>2880</v>
      </c>
      <c r="C557" s="259" t="s">
        <v>358</v>
      </c>
      <c r="D557" s="259" t="s">
        <v>1562</v>
      </c>
      <c r="E557" s="244" t="s">
        <v>304</v>
      </c>
      <c r="F557" s="244" t="s">
        <v>2674</v>
      </c>
      <c r="G557" s="244" t="s">
        <v>2000</v>
      </c>
      <c r="H557" s="244" t="s">
        <v>7</v>
      </c>
      <c r="I557" s="244" t="str">
        <f>IF(H557="","",VLOOKUP(H557,'Cost Categories'!$A$1:$B$66,2,FALSE))</f>
        <v>Recurring services</v>
      </c>
      <c r="J557" s="244" t="s">
        <v>3297</v>
      </c>
      <c r="K557" s="244" t="str">
        <f>IF(J557="","",VLOOKUP(J557,'Cost Categories'!$A$70:$B$85,2,FALSE))</f>
        <v>Mixed</v>
      </c>
      <c r="L557" s="244" t="s">
        <v>3322</v>
      </c>
      <c r="M557" s="244" t="str">
        <f>IF(L557="","",VLOOKUP(L557,'Cost Categories'!$A$112:$B$133,2,FALSE))</f>
        <v>Operational</v>
      </c>
      <c r="N557" s="244" t="s">
        <v>3422</v>
      </c>
      <c r="O557" s="245" t="s">
        <v>13</v>
      </c>
      <c r="P557" s="244" t="s">
        <v>3370</v>
      </c>
      <c r="Q557" s="253" t="s">
        <v>3372</v>
      </c>
      <c r="R557" s="253" t="s">
        <v>13</v>
      </c>
      <c r="S557" s="244" t="s">
        <v>111</v>
      </c>
      <c r="T557" s="244" t="s">
        <v>1624</v>
      </c>
      <c r="U557" s="244" t="s">
        <v>1087</v>
      </c>
      <c r="V557" s="244" t="s">
        <v>1309</v>
      </c>
      <c r="W557" s="244" t="s">
        <v>217</v>
      </c>
      <c r="X557" s="246">
        <v>3.15</v>
      </c>
      <c r="Y557" s="246" t="s">
        <v>6</v>
      </c>
      <c r="Z557" s="250" t="s">
        <v>6</v>
      </c>
      <c r="AA557" s="250" t="s">
        <v>6</v>
      </c>
      <c r="AB557" s="250" t="s">
        <v>6</v>
      </c>
      <c r="AC557" s="250" t="s">
        <v>6</v>
      </c>
      <c r="AD557" s="250" t="s">
        <v>6</v>
      </c>
      <c r="AE557" s="348">
        <v>348</v>
      </c>
      <c r="AF557" s="348" t="s">
        <v>6</v>
      </c>
      <c r="AG557" s="244" t="s">
        <v>6</v>
      </c>
      <c r="AI557" s="246" t="s">
        <v>6</v>
      </c>
      <c r="AJ557" s="244" t="s">
        <v>6</v>
      </c>
      <c r="AK557" s="244" t="s">
        <v>6</v>
      </c>
      <c r="AL557" s="244" t="s">
        <v>6</v>
      </c>
      <c r="AM557" s="266" t="s">
        <v>6</v>
      </c>
      <c r="AN557" s="285">
        <v>4752</v>
      </c>
      <c r="AO557" s="285">
        <v>12</v>
      </c>
      <c r="AP557" s="244" t="s">
        <v>1625</v>
      </c>
      <c r="AQ557" s="244" t="s">
        <v>184</v>
      </c>
      <c r="AR557" s="250" t="s">
        <v>6</v>
      </c>
      <c r="AS557" s="250" t="s">
        <v>6</v>
      </c>
      <c r="AT557" s="250" t="s">
        <v>6</v>
      </c>
      <c r="AU557" s="250" t="s">
        <v>6</v>
      </c>
      <c r="AV557" s="250" t="s">
        <v>1315</v>
      </c>
      <c r="AW557" s="250" t="s">
        <v>3059</v>
      </c>
      <c r="AX557" s="250" t="s">
        <v>118</v>
      </c>
      <c r="AY557" s="250" t="s">
        <v>3060</v>
      </c>
      <c r="AZ557" s="250" t="s">
        <v>118</v>
      </c>
      <c r="BA557" s="250" t="s">
        <v>381</v>
      </c>
      <c r="BB557" s="250" t="s">
        <v>118</v>
      </c>
      <c r="BC557" s="250" t="s">
        <v>383</v>
      </c>
      <c r="BD557" s="250" t="s">
        <v>118</v>
      </c>
      <c r="BE557" s="250" t="s">
        <v>6</v>
      </c>
      <c r="BF557" s="250" t="s">
        <v>6</v>
      </c>
      <c r="BG557" s="250" t="s">
        <v>3065</v>
      </c>
      <c r="BH557" s="250" t="s">
        <v>118</v>
      </c>
      <c r="BI557" s="250" t="s">
        <v>134</v>
      </c>
      <c r="BJ557" s="250" t="s">
        <v>119</v>
      </c>
      <c r="BK557" s="250" t="s">
        <v>13</v>
      </c>
      <c r="BL557" s="250" t="s">
        <v>13</v>
      </c>
      <c r="BM557" s="250" t="s">
        <v>6</v>
      </c>
      <c r="BN557" s="250" t="s">
        <v>6</v>
      </c>
      <c r="BO557" s="250" t="s">
        <v>6</v>
      </c>
      <c r="BP557" s="250" t="s">
        <v>6</v>
      </c>
      <c r="BQ557" s="250" t="s">
        <v>167</v>
      </c>
      <c r="BR557" s="250" t="s">
        <v>118</v>
      </c>
      <c r="BS557" s="250" t="s">
        <v>6</v>
      </c>
      <c r="BT557" s="250" t="s">
        <v>6</v>
      </c>
      <c r="BU557" s="262" t="s">
        <v>3062</v>
      </c>
      <c r="BV557" s="250" t="s">
        <v>118</v>
      </c>
      <c r="BW557" s="250" t="s">
        <v>118</v>
      </c>
      <c r="BX557" s="250" t="s">
        <v>118</v>
      </c>
      <c r="BY557" s="250" t="s">
        <v>173</v>
      </c>
      <c r="BZ557" s="250" t="s">
        <v>118</v>
      </c>
      <c r="CA557" s="244" t="s">
        <v>3067</v>
      </c>
      <c r="CB557" s="244" t="s">
        <v>937</v>
      </c>
      <c r="CC557" s="244" t="s">
        <v>2017</v>
      </c>
      <c r="CD557" s="244" t="s">
        <v>118</v>
      </c>
    </row>
    <row r="558" spans="1:82" s="244" customFormat="1" ht="58" customHeight="1" x14ac:dyDescent="0.35">
      <c r="A558" s="259" t="s">
        <v>2005</v>
      </c>
      <c r="B558" s="244" t="s">
        <v>2880</v>
      </c>
      <c r="C558" s="259" t="s">
        <v>1718</v>
      </c>
      <c r="D558" s="259">
        <v>999</v>
      </c>
      <c r="E558" s="244" t="s">
        <v>304</v>
      </c>
      <c r="F558" s="244" t="s">
        <v>2674</v>
      </c>
      <c r="G558" s="244" t="s">
        <v>2001</v>
      </c>
      <c r="H558" s="244" t="s">
        <v>1578</v>
      </c>
      <c r="I558" s="244" t="str">
        <f>IF(H558="","",VLOOKUP(H558,'Cost Categories'!$A$1:$B$66,2,FALSE))</f>
        <v>Total</v>
      </c>
      <c r="J558" s="244" t="s">
        <v>3297</v>
      </c>
      <c r="K558" s="244" t="str">
        <f>IF(J558="","",VLOOKUP(J558,'Cost Categories'!$A$70:$B$85,2,FALSE))</f>
        <v>Mixed</v>
      </c>
      <c r="L558" s="244" t="s">
        <v>3297</v>
      </c>
      <c r="M558" s="244" t="str">
        <f>IF(L558="","",VLOOKUP(L558,'Cost Categories'!$A$112:$B$133,2,FALSE))</f>
        <v>Mixed</v>
      </c>
      <c r="N558" s="244" t="s">
        <v>22</v>
      </c>
      <c r="O558" s="245" t="s">
        <v>13</v>
      </c>
      <c r="P558" s="244" t="s">
        <v>3416</v>
      </c>
      <c r="Q558" s="253" t="s">
        <v>3372</v>
      </c>
      <c r="R558" s="253" t="s">
        <v>13</v>
      </c>
      <c r="S558" s="244" t="s">
        <v>111</v>
      </c>
      <c r="T558" s="244" t="s">
        <v>1624</v>
      </c>
      <c r="U558" s="244" t="s">
        <v>1087</v>
      </c>
      <c r="V558" s="244" t="s">
        <v>1309</v>
      </c>
      <c r="W558" s="244" t="s">
        <v>217</v>
      </c>
      <c r="X558" s="246">
        <v>51</v>
      </c>
      <c r="Y558" s="246" t="s">
        <v>6</v>
      </c>
      <c r="Z558" s="250" t="s">
        <v>6</v>
      </c>
      <c r="AA558" s="250" t="s">
        <v>6</v>
      </c>
      <c r="AB558" s="250" t="s">
        <v>6</v>
      </c>
      <c r="AC558" s="250" t="s">
        <v>6</v>
      </c>
      <c r="AD558" s="250" t="s">
        <v>6</v>
      </c>
      <c r="AE558" s="348">
        <v>348</v>
      </c>
      <c r="AF558" s="348" t="s">
        <v>6</v>
      </c>
      <c r="AG558" s="244" t="s">
        <v>6</v>
      </c>
      <c r="AI558" s="246" t="s">
        <v>6</v>
      </c>
      <c r="AJ558" s="244" t="s">
        <v>6</v>
      </c>
      <c r="AK558" s="244" t="s">
        <v>6</v>
      </c>
      <c r="AL558" s="244" t="s">
        <v>6</v>
      </c>
      <c r="AM558" s="266" t="s">
        <v>6</v>
      </c>
      <c r="AN558" s="285">
        <v>4752</v>
      </c>
      <c r="AO558" s="285">
        <v>12</v>
      </c>
      <c r="AP558" s="244" t="s">
        <v>1625</v>
      </c>
      <c r="AQ558" s="244" t="s">
        <v>184</v>
      </c>
      <c r="AR558" s="250" t="s">
        <v>6</v>
      </c>
      <c r="AS558" s="250" t="s">
        <v>6</v>
      </c>
      <c r="AT558" s="250" t="s">
        <v>6</v>
      </c>
      <c r="AU558" s="250" t="s">
        <v>6</v>
      </c>
      <c r="AV558" s="250" t="s">
        <v>1315</v>
      </c>
      <c r="AW558" s="250" t="s">
        <v>3059</v>
      </c>
      <c r="AX558" s="250" t="s">
        <v>118</v>
      </c>
      <c r="AY558" s="250" t="s">
        <v>3060</v>
      </c>
      <c r="AZ558" s="250" t="s">
        <v>118</v>
      </c>
      <c r="BA558" s="250" t="s">
        <v>381</v>
      </c>
      <c r="BB558" s="250" t="s">
        <v>118</v>
      </c>
      <c r="BC558" s="250" t="s">
        <v>383</v>
      </c>
      <c r="BD558" s="250" t="s">
        <v>118</v>
      </c>
      <c r="BE558" s="250" t="s">
        <v>6</v>
      </c>
      <c r="BF558" s="250" t="s">
        <v>6</v>
      </c>
      <c r="BG558" s="250" t="s">
        <v>1681</v>
      </c>
      <c r="BH558" s="250" t="s">
        <v>118</v>
      </c>
      <c r="BI558" s="250" t="s">
        <v>134</v>
      </c>
      <c r="BJ558" s="250" t="s">
        <v>119</v>
      </c>
      <c r="BK558" s="250" t="s">
        <v>13</v>
      </c>
      <c r="BL558" s="250" t="s">
        <v>13</v>
      </c>
      <c r="BM558" s="250" t="s">
        <v>6</v>
      </c>
      <c r="BN558" s="250" t="s">
        <v>6</v>
      </c>
      <c r="BO558" s="250" t="s">
        <v>6</v>
      </c>
      <c r="BP558" s="250" t="s">
        <v>6</v>
      </c>
      <c r="BQ558" s="250" t="s">
        <v>167</v>
      </c>
      <c r="BR558" s="250" t="s">
        <v>118</v>
      </c>
      <c r="BS558" s="250" t="s">
        <v>6</v>
      </c>
      <c r="BT558" s="250" t="s">
        <v>6</v>
      </c>
      <c r="BU558" s="262" t="s">
        <v>3062</v>
      </c>
      <c r="BV558" s="250" t="s">
        <v>118</v>
      </c>
      <c r="BW558" s="250" t="s">
        <v>118</v>
      </c>
      <c r="BX558" s="250" t="s">
        <v>118</v>
      </c>
      <c r="BY558" s="250" t="s">
        <v>173</v>
      </c>
      <c r="BZ558" s="250" t="s">
        <v>118</v>
      </c>
      <c r="CA558" s="244" t="s">
        <v>184</v>
      </c>
      <c r="CB558" s="244" t="s">
        <v>937</v>
      </c>
      <c r="CC558" s="244" t="s">
        <v>2017</v>
      </c>
      <c r="CD558" s="244" t="s">
        <v>118</v>
      </c>
    </row>
    <row r="559" spans="1:82" s="244" customFormat="1" ht="58" customHeight="1" x14ac:dyDescent="0.35">
      <c r="A559" s="259" t="s">
        <v>2005</v>
      </c>
      <c r="B559" s="244" t="s">
        <v>2881</v>
      </c>
      <c r="C559" s="259" t="s">
        <v>1720</v>
      </c>
      <c r="D559" s="259">
        <v>999</v>
      </c>
      <c r="E559" s="244" t="s">
        <v>304</v>
      </c>
      <c r="F559" s="244" t="s">
        <v>2674</v>
      </c>
      <c r="G559" s="244" t="s">
        <v>2002</v>
      </c>
      <c r="H559" s="244" t="s">
        <v>1578</v>
      </c>
      <c r="I559" s="244" t="str">
        <f>IF(H559="","",VLOOKUP(H559,'Cost Categories'!$A$1:$B$66,2,FALSE))</f>
        <v>Total</v>
      </c>
      <c r="J559" s="244" t="s">
        <v>3297</v>
      </c>
      <c r="K559" s="244" t="str">
        <f>IF(J559="","",VLOOKUP(J559,'Cost Categories'!$A$70:$B$85,2,FALSE))</f>
        <v>Mixed</v>
      </c>
      <c r="L559" s="244" t="s">
        <v>3297</v>
      </c>
      <c r="M559" s="244" t="str">
        <f>IF(L559="","",VLOOKUP(L559,'Cost Categories'!$A$112:$B$133,2,FALSE))</f>
        <v>Mixed</v>
      </c>
      <c r="N559" s="244" t="s">
        <v>22</v>
      </c>
      <c r="O559" s="245" t="s">
        <v>13</v>
      </c>
      <c r="P559" s="244" t="s">
        <v>3416</v>
      </c>
      <c r="Q559" s="253" t="s">
        <v>3372</v>
      </c>
      <c r="R559" s="253" t="s">
        <v>13</v>
      </c>
      <c r="S559" s="244" t="s">
        <v>111</v>
      </c>
      <c r="T559" s="244" t="s">
        <v>1624</v>
      </c>
      <c r="U559" s="244" t="s">
        <v>1087</v>
      </c>
      <c r="V559" s="244" t="s">
        <v>1309</v>
      </c>
      <c r="W559" s="244" t="s">
        <v>217</v>
      </c>
      <c r="X559" s="246">
        <v>51.1</v>
      </c>
      <c r="Y559" s="246" t="s">
        <v>6</v>
      </c>
      <c r="Z559" s="250" t="s">
        <v>6</v>
      </c>
      <c r="AA559" s="250" t="s">
        <v>6</v>
      </c>
      <c r="AB559" s="250" t="s">
        <v>6</v>
      </c>
      <c r="AC559" s="250" t="s">
        <v>6</v>
      </c>
      <c r="AD559" s="250" t="s">
        <v>6</v>
      </c>
      <c r="AE559" s="348">
        <v>348</v>
      </c>
      <c r="AF559" s="348" t="s">
        <v>6</v>
      </c>
      <c r="AG559" s="244" t="s">
        <v>6</v>
      </c>
      <c r="AI559" s="246" t="s">
        <v>6</v>
      </c>
      <c r="AJ559" s="244" t="s">
        <v>6</v>
      </c>
      <c r="AK559" s="244" t="s">
        <v>6</v>
      </c>
      <c r="AL559" s="244" t="s">
        <v>6</v>
      </c>
      <c r="AM559" s="266" t="s">
        <v>6</v>
      </c>
      <c r="AN559" s="285">
        <v>4752</v>
      </c>
      <c r="AO559" s="285">
        <v>12</v>
      </c>
      <c r="AP559" s="244" t="s">
        <v>1625</v>
      </c>
      <c r="AQ559" s="244" t="s">
        <v>184</v>
      </c>
      <c r="AR559" s="250" t="s">
        <v>6</v>
      </c>
      <c r="AS559" s="250" t="s">
        <v>6</v>
      </c>
      <c r="AT559" s="250" t="s">
        <v>6</v>
      </c>
      <c r="AU559" s="250" t="s">
        <v>6</v>
      </c>
      <c r="AV559" s="250" t="s">
        <v>1315</v>
      </c>
      <c r="AW559" s="250" t="s">
        <v>3059</v>
      </c>
      <c r="AX559" s="250" t="s">
        <v>118</v>
      </c>
      <c r="AY559" s="250" t="s">
        <v>3060</v>
      </c>
      <c r="AZ559" s="250" t="s">
        <v>118</v>
      </c>
      <c r="BA559" s="250" t="s">
        <v>381</v>
      </c>
      <c r="BB559" s="250" t="s">
        <v>118</v>
      </c>
      <c r="BC559" s="250" t="s">
        <v>383</v>
      </c>
      <c r="BD559" s="250" t="s">
        <v>118</v>
      </c>
      <c r="BE559" s="250" t="s">
        <v>6</v>
      </c>
      <c r="BF559" s="250" t="s">
        <v>6</v>
      </c>
      <c r="BG559" s="250" t="s">
        <v>1681</v>
      </c>
      <c r="BH559" s="250" t="s">
        <v>118</v>
      </c>
      <c r="BI559" s="250" t="s">
        <v>134</v>
      </c>
      <c r="BJ559" s="250" t="s">
        <v>119</v>
      </c>
      <c r="BK559" s="250" t="s">
        <v>13</v>
      </c>
      <c r="BL559" s="250" t="s">
        <v>13</v>
      </c>
      <c r="BM559" s="250" t="s">
        <v>6</v>
      </c>
      <c r="BN559" s="250" t="s">
        <v>6</v>
      </c>
      <c r="BO559" s="250" t="s">
        <v>6</v>
      </c>
      <c r="BP559" s="250" t="s">
        <v>6</v>
      </c>
      <c r="BQ559" s="250" t="s">
        <v>167</v>
      </c>
      <c r="BR559" s="250" t="s">
        <v>118</v>
      </c>
      <c r="BS559" s="250" t="s">
        <v>6</v>
      </c>
      <c r="BT559" s="250" t="s">
        <v>6</v>
      </c>
      <c r="BU559" s="262" t="s">
        <v>3062</v>
      </c>
      <c r="BV559" s="250" t="s">
        <v>118</v>
      </c>
      <c r="BW559" s="250" t="s">
        <v>118</v>
      </c>
      <c r="BX559" s="250" t="s">
        <v>118</v>
      </c>
      <c r="BY559" s="250" t="s">
        <v>173</v>
      </c>
      <c r="BZ559" s="250" t="s">
        <v>118</v>
      </c>
      <c r="CA559" s="244" t="s">
        <v>184</v>
      </c>
      <c r="CB559" s="244" t="s">
        <v>937</v>
      </c>
      <c r="CC559" s="244" t="s">
        <v>2017</v>
      </c>
      <c r="CD559" s="244" t="s">
        <v>118</v>
      </c>
    </row>
    <row r="560" spans="1:82" s="244" customFormat="1" ht="58" customHeight="1" x14ac:dyDescent="0.35">
      <c r="A560" s="259" t="s">
        <v>2005</v>
      </c>
      <c r="B560" s="244" t="s">
        <v>2882</v>
      </c>
      <c r="C560" s="259" t="s">
        <v>1722</v>
      </c>
      <c r="D560" s="259">
        <v>999</v>
      </c>
      <c r="E560" s="244" t="s">
        <v>304</v>
      </c>
      <c r="F560" s="244" t="s">
        <v>2674</v>
      </c>
      <c r="G560" s="244" t="s">
        <v>2003</v>
      </c>
      <c r="H560" s="244" t="s">
        <v>1578</v>
      </c>
      <c r="I560" s="244" t="str">
        <f>IF(H560="","",VLOOKUP(H560,'Cost Categories'!$A$1:$B$66,2,FALSE))</f>
        <v>Total</v>
      </c>
      <c r="J560" s="48" t="s">
        <v>3297</v>
      </c>
      <c r="K560" s="244" t="str">
        <f>IF(J560="","",VLOOKUP(J560,'Cost Categories'!$A$70:$B$85,2,FALSE))</f>
        <v>Mixed</v>
      </c>
      <c r="L560" s="244" t="s">
        <v>3297</v>
      </c>
      <c r="M560" s="244" t="str">
        <f>IF(L560="","",VLOOKUP(L560,'Cost Categories'!$A$112:$B$133,2,FALSE))</f>
        <v>Mixed</v>
      </c>
      <c r="N560" s="244" t="s">
        <v>22</v>
      </c>
      <c r="O560" s="245" t="s">
        <v>13</v>
      </c>
      <c r="P560" s="244" t="s">
        <v>3416</v>
      </c>
      <c r="Q560" s="253" t="s">
        <v>3372</v>
      </c>
      <c r="R560" s="253" t="s">
        <v>13</v>
      </c>
      <c r="S560" s="244" t="s">
        <v>111</v>
      </c>
      <c r="T560" s="244" t="s">
        <v>1624</v>
      </c>
      <c r="U560" s="244" t="s">
        <v>1087</v>
      </c>
      <c r="V560" s="244" t="s">
        <v>1309</v>
      </c>
      <c r="W560" s="244" t="s">
        <v>217</v>
      </c>
      <c r="X560" s="246">
        <v>51.21</v>
      </c>
      <c r="Y560" s="246" t="s">
        <v>6</v>
      </c>
      <c r="Z560" s="250" t="s">
        <v>6</v>
      </c>
      <c r="AA560" s="250" t="s">
        <v>6</v>
      </c>
      <c r="AB560" s="250" t="s">
        <v>6</v>
      </c>
      <c r="AC560" s="250" t="s">
        <v>6</v>
      </c>
      <c r="AD560" s="250" t="s">
        <v>6</v>
      </c>
      <c r="AE560" s="348">
        <v>348</v>
      </c>
      <c r="AF560" s="348" t="s">
        <v>6</v>
      </c>
      <c r="AG560" s="244" t="s">
        <v>6</v>
      </c>
      <c r="AI560" s="246" t="s">
        <v>6</v>
      </c>
      <c r="AJ560" s="244" t="s">
        <v>6</v>
      </c>
      <c r="AK560" s="244" t="s">
        <v>6</v>
      </c>
      <c r="AL560" s="244" t="s">
        <v>6</v>
      </c>
      <c r="AM560" s="266" t="s">
        <v>6</v>
      </c>
      <c r="AN560" s="285">
        <v>4752</v>
      </c>
      <c r="AO560" s="285">
        <v>12</v>
      </c>
      <c r="AP560" s="244" t="s">
        <v>1625</v>
      </c>
      <c r="AQ560" s="244" t="s">
        <v>184</v>
      </c>
      <c r="AR560" s="250" t="s">
        <v>6</v>
      </c>
      <c r="AS560" s="250" t="s">
        <v>6</v>
      </c>
      <c r="AT560" s="250" t="s">
        <v>6</v>
      </c>
      <c r="AU560" s="250" t="s">
        <v>6</v>
      </c>
      <c r="AV560" s="250" t="s">
        <v>1315</v>
      </c>
      <c r="AW560" s="250" t="s">
        <v>3059</v>
      </c>
      <c r="AX560" s="250" t="s">
        <v>118</v>
      </c>
      <c r="AY560" s="250" t="s">
        <v>3060</v>
      </c>
      <c r="AZ560" s="250" t="s">
        <v>118</v>
      </c>
      <c r="BA560" s="250" t="s">
        <v>381</v>
      </c>
      <c r="BB560" s="250" t="s">
        <v>118</v>
      </c>
      <c r="BC560" s="250" t="s">
        <v>383</v>
      </c>
      <c r="BD560" s="250" t="s">
        <v>118</v>
      </c>
      <c r="BE560" s="250" t="s">
        <v>6</v>
      </c>
      <c r="BF560" s="250" t="s">
        <v>6</v>
      </c>
      <c r="BG560" s="250" t="s">
        <v>1681</v>
      </c>
      <c r="BH560" s="250" t="s">
        <v>118</v>
      </c>
      <c r="BI560" s="250" t="s">
        <v>134</v>
      </c>
      <c r="BJ560" s="250" t="s">
        <v>119</v>
      </c>
      <c r="BK560" s="250" t="s">
        <v>13</v>
      </c>
      <c r="BL560" s="250" t="s">
        <v>13</v>
      </c>
      <c r="BM560" s="250" t="s">
        <v>6</v>
      </c>
      <c r="BN560" s="250" t="s">
        <v>6</v>
      </c>
      <c r="BO560" s="250" t="s">
        <v>6</v>
      </c>
      <c r="BP560" s="250" t="s">
        <v>6</v>
      </c>
      <c r="BQ560" s="250" t="s">
        <v>167</v>
      </c>
      <c r="BR560" s="250" t="s">
        <v>118</v>
      </c>
      <c r="BS560" s="250" t="s">
        <v>6</v>
      </c>
      <c r="BT560" s="250" t="s">
        <v>6</v>
      </c>
      <c r="BU560" s="262" t="s">
        <v>3062</v>
      </c>
      <c r="BV560" s="250" t="s">
        <v>118</v>
      </c>
      <c r="BW560" s="250" t="s">
        <v>118</v>
      </c>
      <c r="BX560" s="250" t="s">
        <v>118</v>
      </c>
      <c r="BY560" s="250" t="s">
        <v>173</v>
      </c>
      <c r="BZ560" s="250" t="s">
        <v>118</v>
      </c>
      <c r="CA560" s="244" t="s">
        <v>184</v>
      </c>
      <c r="CB560" s="244" t="s">
        <v>937</v>
      </c>
      <c r="CC560" s="244" t="s">
        <v>2017</v>
      </c>
      <c r="CD560" s="244" t="s">
        <v>118</v>
      </c>
    </row>
    <row r="561" spans="1:82" s="292" customFormat="1" ht="58" customHeight="1" x14ac:dyDescent="0.35">
      <c r="A561" s="291" t="s">
        <v>2889</v>
      </c>
      <c r="B561" s="291" t="s">
        <v>2880</v>
      </c>
      <c r="C561" s="291" t="s">
        <v>1538</v>
      </c>
      <c r="D561" s="291" t="s">
        <v>1579</v>
      </c>
      <c r="E561" s="292" t="s">
        <v>304</v>
      </c>
      <c r="F561" s="292" t="s">
        <v>2674</v>
      </c>
      <c r="G561" s="292" t="s">
        <v>2007</v>
      </c>
      <c r="H561" s="292" t="s">
        <v>1578</v>
      </c>
      <c r="I561" s="292" t="e">
        <f>IF(H561="","",VLOOKUP(H561,'[2]Cost Categories'!$A$1:$C$66,3,FALSE))</f>
        <v>#N/A</v>
      </c>
      <c r="J561" s="48" t="s">
        <v>3297</v>
      </c>
      <c r="K561" s="244" t="str">
        <f>IF(J561="","",VLOOKUP(J561,'Cost Categories'!$A$70:$B$85,2,FALSE))</f>
        <v>Mixed</v>
      </c>
      <c r="L561" s="244" t="s">
        <v>3297</v>
      </c>
      <c r="M561" s="244" t="str">
        <f>IF(L561="","",VLOOKUP(L561,'Cost Categories'!$A$112:$B$133,2,FALSE))</f>
        <v>Mixed</v>
      </c>
      <c r="N561" s="292" t="s">
        <v>22</v>
      </c>
      <c r="O561" s="294" t="s">
        <v>13</v>
      </c>
      <c r="P561" s="292" t="s">
        <v>3416</v>
      </c>
      <c r="Q561" s="292" t="s">
        <v>3372</v>
      </c>
      <c r="R561" s="292" t="s">
        <v>13</v>
      </c>
      <c r="S561" s="292" t="s">
        <v>111</v>
      </c>
      <c r="T561" s="292" t="s">
        <v>1736</v>
      </c>
      <c r="U561" s="292" t="s">
        <v>1087</v>
      </c>
      <c r="V561" s="292" t="s">
        <v>1309</v>
      </c>
      <c r="W561" s="292" t="s">
        <v>217</v>
      </c>
      <c r="X561" s="295">
        <v>56.35</v>
      </c>
      <c r="Y561" s="295" t="s">
        <v>6</v>
      </c>
      <c r="Z561" s="296" t="s">
        <v>6</v>
      </c>
      <c r="AA561" s="296" t="s">
        <v>6</v>
      </c>
      <c r="AB561" s="296" t="s">
        <v>6</v>
      </c>
      <c r="AC561" s="296" t="s">
        <v>6</v>
      </c>
      <c r="AD561" s="296" t="s">
        <v>6</v>
      </c>
      <c r="AE561" s="351">
        <v>1</v>
      </c>
      <c r="AF561" s="351" t="s">
        <v>20</v>
      </c>
      <c r="AG561" s="292" t="s">
        <v>6</v>
      </c>
      <c r="AI561" s="295" t="s">
        <v>6</v>
      </c>
      <c r="AJ561" s="297" t="s">
        <v>6</v>
      </c>
      <c r="AK561" s="292" t="s">
        <v>6</v>
      </c>
      <c r="AL561" s="292" t="s">
        <v>6</v>
      </c>
      <c r="AM561" s="298" t="s">
        <v>6</v>
      </c>
      <c r="AN561" s="299" t="s">
        <v>6</v>
      </c>
      <c r="AO561" s="299" t="s">
        <v>6</v>
      </c>
      <c r="AP561" s="292" t="s">
        <v>2008</v>
      </c>
      <c r="AQ561" s="292" t="s">
        <v>184</v>
      </c>
      <c r="AR561" s="296" t="s">
        <v>6</v>
      </c>
      <c r="AS561" s="296" t="s">
        <v>6</v>
      </c>
      <c r="AT561" s="296" t="s">
        <v>6</v>
      </c>
      <c r="AU561" s="296" t="s">
        <v>184</v>
      </c>
      <c r="AV561" s="296" t="s">
        <v>1305</v>
      </c>
      <c r="AW561" s="296" t="s">
        <v>2009</v>
      </c>
      <c r="AX561" s="296" t="s">
        <v>118</v>
      </c>
      <c r="AY561" s="296" t="s">
        <v>6</v>
      </c>
      <c r="AZ561" s="296" t="s">
        <v>6</v>
      </c>
      <c r="BA561" s="296" t="s">
        <v>6</v>
      </c>
      <c r="BB561" s="296" t="s">
        <v>6</v>
      </c>
      <c r="BC561" s="296" t="s">
        <v>384</v>
      </c>
      <c r="BD561" s="296" t="s">
        <v>119</v>
      </c>
      <c r="BE561" s="296" t="s">
        <v>6</v>
      </c>
      <c r="BF561" s="296" t="s">
        <v>6</v>
      </c>
      <c r="BG561" s="296" t="s">
        <v>6</v>
      </c>
      <c r="BH561" s="296" t="s">
        <v>6</v>
      </c>
      <c r="BI561" s="296" t="s">
        <v>6</v>
      </c>
      <c r="BJ561" s="296" t="s">
        <v>6</v>
      </c>
      <c r="BK561" s="296" t="s">
        <v>6</v>
      </c>
      <c r="BL561" s="296" t="s">
        <v>6</v>
      </c>
      <c r="BM561" s="296" t="s">
        <v>40</v>
      </c>
      <c r="BN561" s="296" t="s">
        <v>118</v>
      </c>
      <c r="BO561" s="296" t="s">
        <v>13</v>
      </c>
      <c r="BP561" s="296" t="s">
        <v>13</v>
      </c>
      <c r="BQ561" s="296" t="s">
        <v>167</v>
      </c>
      <c r="BR561" s="296" t="s">
        <v>118</v>
      </c>
      <c r="BS561" s="296" t="s">
        <v>40</v>
      </c>
      <c r="BT561" s="296" t="s">
        <v>118</v>
      </c>
      <c r="BU561" s="299" t="s">
        <v>6</v>
      </c>
      <c r="BV561" s="296" t="s">
        <v>6</v>
      </c>
      <c r="BW561" s="296" t="s">
        <v>6</v>
      </c>
      <c r="BX561" s="296" t="s">
        <v>6</v>
      </c>
      <c r="BY561" s="296" t="s">
        <v>6</v>
      </c>
      <c r="BZ561" s="296" t="s">
        <v>6</v>
      </c>
      <c r="CA561" s="292" t="s">
        <v>184</v>
      </c>
      <c r="CB561" s="292" t="s">
        <v>303</v>
      </c>
      <c r="CC561" s="292" t="s">
        <v>912</v>
      </c>
      <c r="CD561" s="292" t="s">
        <v>118</v>
      </c>
    </row>
    <row r="562" spans="1:82" s="292" customFormat="1" ht="58" customHeight="1" x14ac:dyDescent="0.35">
      <c r="A562" s="291" t="s">
        <v>2889</v>
      </c>
      <c r="B562" s="291" t="s">
        <v>2880</v>
      </c>
      <c r="C562" s="291" t="s">
        <v>1548</v>
      </c>
      <c r="D562" s="291" t="s">
        <v>1538</v>
      </c>
      <c r="E562" s="292" t="s">
        <v>304</v>
      </c>
      <c r="F562" s="292" t="s">
        <v>2674</v>
      </c>
      <c r="G562" s="292" t="s">
        <v>1815</v>
      </c>
      <c r="H562" s="292" t="s">
        <v>7</v>
      </c>
      <c r="I562" s="292" t="e">
        <f>IF(H562="","",VLOOKUP(H562,'[2]Cost Categories'!$A$1:$C$66,3,FALSE))</f>
        <v>#N/A</v>
      </c>
      <c r="J562" s="292" t="s">
        <v>3297</v>
      </c>
      <c r="K562" s="292" t="e">
        <f>IF(J562="","",VLOOKUP(J562,'[2]Cost Categories'!$A$70:$C$85,3,FALSE))</f>
        <v>#N/A</v>
      </c>
      <c r="L562" s="292" t="s">
        <v>3322</v>
      </c>
      <c r="M562" s="292" t="e">
        <f>IF(L562="","",VLOOKUP(L562,'[2]Cost Categories'!$A$105:$C$127,3,FALSE))</f>
        <v>#N/A</v>
      </c>
      <c r="N562" s="292" t="s">
        <v>3422</v>
      </c>
      <c r="O562" s="294" t="s">
        <v>13</v>
      </c>
      <c r="P562" s="292" t="s">
        <v>3370</v>
      </c>
      <c r="Q562" s="292" t="s">
        <v>3372</v>
      </c>
      <c r="R562" s="292" t="s">
        <v>13</v>
      </c>
      <c r="S562" s="292" t="s">
        <v>111</v>
      </c>
      <c r="T562" s="292" t="s">
        <v>1736</v>
      </c>
      <c r="U562" s="292" t="s">
        <v>1087</v>
      </c>
      <c r="V562" s="292" t="s">
        <v>1309</v>
      </c>
      <c r="W562" s="292" t="s">
        <v>217</v>
      </c>
      <c r="X562" s="295">
        <f>45.44*0.005</f>
        <v>0.22719999999999999</v>
      </c>
      <c r="Y562" s="295" t="s">
        <v>6</v>
      </c>
      <c r="Z562" s="296" t="s">
        <v>6</v>
      </c>
      <c r="AA562" s="296" t="s">
        <v>6</v>
      </c>
      <c r="AB562" s="296" t="s">
        <v>6</v>
      </c>
      <c r="AC562" s="296" t="s">
        <v>6</v>
      </c>
      <c r="AD562" s="296" t="s">
        <v>6</v>
      </c>
      <c r="AE562" s="351">
        <v>1</v>
      </c>
      <c r="AF562" s="351" t="s">
        <v>20</v>
      </c>
      <c r="AG562" s="292" t="s">
        <v>6</v>
      </c>
      <c r="AI562" s="295" t="s">
        <v>6</v>
      </c>
      <c r="AJ562" s="297" t="s">
        <v>6</v>
      </c>
      <c r="AK562" s="292" t="s">
        <v>6</v>
      </c>
      <c r="AL562" s="292" t="s">
        <v>6</v>
      </c>
      <c r="AM562" s="298" t="s">
        <v>6</v>
      </c>
      <c r="AN562" s="299" t="s">
        <v>6</v>
      </c>
      <c r="AO562" s="299" t="s">
        <v>6</v>
      </c>
      <c r="AP562" s="292" t="s">
        <v>2010</v>
      </c>
      <c r="AQ562" s="292" t="s">
        <v>184</v>
      </c>
      <c r="AR562" s="296" t="s">
        <v>6</v>
      </c>
      <c r="AS562" s="296" t="s">
        <v>6</v>
      </c>
      <c r="AT562" s="296" t="s">
        <v>6</v>
      </c>
      <c r="AU562" s="296" t="s">
        <v>184</v>
      </c>
      <c r="AV562" s="296" t="s">
        <v>1305</v>
      </c>
      <c r="AW562" s="296" t="s">
        <v>2009</v>
      </c>
      <c r="AX562" s="296" t="s">
        <v>118</v>
      </c>
      <c r="AY562" s="296" t="s">
        <v>6</v>
      </c>
      <c r="AZ562" s="296" t="s">
        <v>6</v>
      </c>
      <c r="BA562" s="296" t="s">
        <v>6</v>
      </c>
      <c r="BB562" s="296" t="s">
        <v>6</v>
      </c>
      <c r="BC562" s="296" t="s">
        <v>384</v>
      </c>
      <c r="BD562" s="296" t="s">
        <v>119</v>
      </c>
      <c r="BE562" s="296" t="s">
        <v>6</v>
      </c>
      <c r="BF562" s="296" t="s">
        <v>6</v>
      </c>
      <c r="BG562" s="296" t="s">
        <v>6</v>
      </c>
      <c r="BH562" s="296" t="s">
        <v>6</v>
      </c>
      <c r="BI562" s="296" t="s">
        <v>6</v>
      </c>
      <c r="BJ562" s="296" t="s">
        <v>6</v>
      </c>
      <c r="BK562" s="296" t="s">
        <v>6</v>
      </c>
      <c r="BL562" s="296" t="s">
        <v>6</v>
      </c>
      <c r="BM562" s="296" t="s">
        <v>40</v>
      </c>
      <c r="BN562" s="296" t="s">
        <v>118</v>
      </c>
      <c r="BO562" s="296" t="s">
        <v>13</v>
      </c>
      <c r="BP562" s="296" t="s">
        <v>13</v>
      </c>
      <c r="BQ562" s="296" t="s">
        <v>167</v>
      </c>
      <c r="BR562" s="296" t="s">
        <v>118</v>
      </c>
      <c r="BS562" s="296" t="s">
        <v>40</v>
      </c>
      <c r="BT562" s="296" t="s">
        <v>118</v>
      </c>
      <c r="BU562" s="299" t="s">
        <v>6</v>
      </c>
      <c r="BV562" s="296" t="s">
        <v>6</v>
      </c>
      <c r="BW562" s="296" t="s">
        <v>6</v>
      </c>
      <c r="BX562" s="296" t="s">
        <v>6</v>
      </c>
      <c r="BY562" s="296" t="s">
        <v>6</v>
      </c>
      <c r="BZ562" s="296" t="s">
        <v>6</v>
      </c>
      <c r="CA562" s="292" t="s">
        <v>184</v>
      </c>
      <c r="CB562" s="292" t="s">
        <v>303</v>
      </c>
      <c r="CC562" s="292" t="s">
        <v>912</v>
      </c>
      <c r="CD562" s="292" t="s">
        <v>118</v>
      </c>
    </row>
    <row r="563" spans="1:82" s="292" customFormat="1" ht="58" customHeight="1" x14ac:dyDescent="0.35">
      <c r="A563" s="291" t="s">
        <v>2889</v>
      </c>
      <c r="B563" s="291" t="s">
        <v>2880</v>
      </c>
      <c r="C563" s="291" t="s">
        <v>356</v>
      </c>
      <c r="D563" s="291" t="s">
        <v>1538</v>
      </c>
      <c r="E563" s="292" t="s">
        <v>304</v>
      </c>
      <c r="F563" s="292" t="s">
        <v>2674</v>
      </c>
      <c r="G563" s="292" t="s">
        <v>1814</v>
      </c>
      <c r="H563" s="292" t="s">
        <v>3353</v>
      </c>
      <c r="I563" s="292" t="e">
        <f>IF(H563="","",VLOOKUP(H563,'[2]Cost Categories'!$A$1:$C$66,3,FALSE))</f>
        <v>#N/A</v>
      </c>
      <c r="J563" s="292" t="s">
        <v>1982</v>
      </c>
      <c r="K563" s="292" t="e">
        <f>IF(J563="","",VLOOKUP(J563,'[2]Cost Categories'!$A$70:$C$85,3,FALSE))</f>
        <v>#N/A</v>
      </c>
      <c r="L563" s="292" t="s">
        <v>3324</v>
      </c>
      <c r="M563" s="292" t="e">
        <f>IF(L563="","",VLOOKUP(L563,'[2]Cost Categories'!$A$105:$C$127,3,FALSE))</f>
        <v>#N/A</v>
      </c>
      <c r="N563" s="292" t="s">
        <v>3368</v>
      </c>
      <c r="O563" s="294" t="s">
        <v>13</v>
      </c>
      <c r="P563" s="292" t="s">
        <v>3369</v>
      </c>
      <c r="Q563" s="292" t="s">
        <v>3372</v>
      </c>
      <c r="R563" s="292" t="s">
        <v>13</v>
      </c>
      <c r="S563" s="292" t="s">
        <v>111</v>
      </c>
      <c r="T563" s="292" t="s">
        <v>1736</v>
      </c>
      <c r="U563" s="292" t="s">
        <v>1087</v>
      </c>
      <c r="V563" s="292" t="s">
        <v>1309</v>
      </c>
      <c r="W563" s="292" t="s">
        <v>217</v>
      </c>
      <c r="X563" s="295">
        <f>45.44*0.111</f>
        <v>5.0438399999999994</v>
      </c>
      <c r="Y563" s="295" t="s">
        <v>6</v>
      </c>
      <c r="Z563" s="296" t="s">
        <v>6</v>
      </c>
      <c r="AA563" s="296" t="s">
        <v>6</v>
      </c>
      <c r="AB563" s="296" t="s">
        <v>6</v>
      </c>
      <c r="AC563" s="296" t="s">
        <v>6</v>
      </c>
      <c r="AD563" s="296" t="s">
        <v>6</v>
      </c>
      <c r="AE563" s="351">
        <v>1</v>
      </c>
      <c r="AF563" s="351" t="s">
        <v>20</v>
      </c>
      <c r="AG563" s="292" t="s">
        <v>6</v>
      </c>
      <c r="AI563" s="295" t="s">
        <v>6</v>
      </c>
      <c r="AJ563" s="297" t="s">
        <v>6</v>
      </c>
      <c r="AK563" s="292" t="s">
        <v>6</v>
      </c>
      <c r="AL563" s="292" t="s">
        <v>6</v>
      </c>
      <c r="AM563" s="298" t="s">
        <v>6</v>
      </c>
      <c r="AN563" s="299" t="s">
        <v>6</v>
      </c>
      <c r="AO563" s="299" t="s">
        <v>6</v>
      </c>
      <c r="AP563" s="292" t="s">
        <v>2010</v>
      </c>
      <c r="AQ563" s="292" t="s">
        <v>184</v>
      </c>
      <c r="AR563" s="296" t="s">
        <v>6</v>
      </c>
      <c r="AS563" s="296" t="s">
        <v>6</v>
      </c>
      <c r="AT563" s="296" t="s">
        <v>6</v>
      </c>
      <c r="AU563" s="296" t="s">
        <v>184</v>
      </c>
      <c r="AV563" s="296" t="s">
        <v>1305</v>
      </c>
      <c r="AW563" s="296" t="s">
        <v>2009</v>
      </c>
      <c r="AX563" s="296" t="s">
        <v>118</v>
      </c>
      <c r="AY563" s="296" t="s">
        <v>6</v>
      </c>
      <c r="AZ563" s="296" t="s">
        <v>6</v>
      </c>
      <c r="BA563" s="296" t="s">
        <v>6</v>
      </c>
      <c r="BB563" s="296" t="s">
        <v>6</v>
      </c>
      <c r="BC563" s="296" t="s">
        <v>384</v>
      </c>
      <c r="BD563" s="296" t="s">
        <v>119</v>
      </c>
      <c r="BE563" s="296" t="s">
        <v>6</v>
      </c>
      <c r="BF563" s="296" t="s">
        <v>6</v>
      </c>
      <c r="BG563" s="296" t="s">
        <v>6</v>
      </c>
      <c r="BH563" s="296" t="s">
        <v>6</v>
      </c>
      <c r="BI563" s="296" t="s">
        <v>6</v>
      </c>
      <c r="BJ563" s="296" t="s">
        <v>6</v>
      </c>
      <c r="BK563" s="296" t="s">
        <v>6</v>
      </c>
      <c r="BL563" s="296" t="s">
        <v>6</v>
      </c>
      <c r="BM563" s="296" t="s">
        <v>40</v>
      </c>
      <c r="BN563" s="296" t="s">
        <v>118</v>
      </c>
      <c r="BO563" s="296" t="s">
        <v>13</v>
      </c>
      <c r="BP563" s="296" t="s">
        <v>13</v>
      </c>
      <c r="BQ563" s="296" t="s">
        <v>167</v>
      </c>
      <c r="BR563" s="296" t="s">
        <v>118</v>
      </c>
      <c r="BS563" s="296" t="s">
        <v>40</v>
      </c>
      <c r="BT563" s="296" t="s">
        <v>118</v>
      </c>
      <c r="BU563" s="299" t="s">
        <v>6</v>
      </c>
      <c r="BV563" s="296" t="s">
        <v>6</v>
      </c>
      <c r="BW563" s="296" t="s">
        <v>6</v>
      </c>
      <c r="BX563" s="296" t="s">
        <v>6</v>
      </c>
      <c r="BY563" s="296" t="s">
        <v>6</v>
      </c>
      <c r="BZ563" s="296" t="s">
        <v>6</v>
      </c>
      <c r="CA563" s="292" t="s">
        <v>184</v>
      </c>
      <c r="CB563" s="292" t="s">
        <v>303</v>
      </c>
      <c r="CC563" s="292" t="s">
        <v>912</v>
      </c>
      <c r="CD563" s="292" t="s">
        <v>118</v>
      </c>
    </row>
    <row r="564" spans="1:82" s="292" customFormat="1" ht="58" customHeight="1" x14ac:dyDescent="0.35">
      <c r="A564" s="291" t="s">
        <v>2889</v>
      </c>
      <c r="B564" s="291" t="s">
        <v>2880</v>
      </c>
      <c r="C564" s="291" t="s">
        <v>1555</v>
      </c>
      <c r="D564" s="291" t="s">
        <v>1538</v>
      </c>
      <c r="E564" s="292" t="s">
        <v>304</v>
      </c>
      <c r="F564" s="292" t="s">
        <v>2674</v>
      </c>
      <c r="G564" s="292" t="s">
        <v>1811</v>
      </c>
      <c r="H564" s="292" t="s">
        <v>1632</v>
      </c>
      <c r="I564" s="292" t="e">
        <f>IF(H564="","",VLOOKUP(H564,'[2]Cost Categories'!$A$1:$C$66,3,FALSE))</f>
        <v>#N/A</v>
      </c>
      <c r="J564" s="292" t="s">
        <v>3297</v>
      </c>
      <c r="K564" s="292" t="e">
        <f>IF(J564="","",VLOOKUP(J564,'[2]Cost Categories'!$A$70:$C$85,3,FALSE))</f>
        <v>#N/A</v>
      </c>
      <c r="L564" s="244" t="s">
        <v>3323</v>
      </c>
      <c r="M564" s="292" t="e">
        <f>IF(L564="","",VLOOKUP(L564,'[2]Cost Categories'!$A$105:$C$127,3,FALSE))</f>
        <v>#N/A</v>
      </c>
      <c r="N564" s="292" t="s">
        <v>3368</v>
      </c>
      <c r="O564" s="294" t="s">
        <v>13</v>
      </c>
      <c r="P564" s="292" t="s">
        <v>3370</v>
      </c>
      <c r="Q564" s="292" t="s">
        <v>3372</v>
      </c>
      <c r="R564" s="292" t="s">
        <v>13</v>
      </c>
      <c r="S564" s="292" t="s">
        <v>111</v>
      </c>
      <c r="T564" s="292" t="s">
        <v>1736</v>
      </c>
      <c r="U564" s="292" t="s">
        <v>1087</v>
      </c>
      <c r="V564" s="292" t="s">
        <v>1309</v>
      </c>
      <c r="W564" s="292" t="s">
        <v>217</v>
      </c>
      <c r="X564" s="295">
        <f>45.44*0.223</f>
        <v>10.13312</v>
      </c>
      <c r="Y564" s="295" t="s">
        <v>6</v>
      </c>
      <c r="Z564" s="296" t="s">
        <v>6</v>
      </c>
      <c r="AA564" s="296" t="s">
        <v>6</v>
      </c>
      <c r="AB564" s="296" t="s">
        <v>6</v>
      </c>
      <c r="AC564" s="296" t="s">
        <v>6</v>
      </c>
      <c r="AD564" s="296" t="s">
        <v>6</v>
      </c>
      <c r="AE564" s="351">
        <v>1</v>
      </c>
      <c r="AF564" s="351" t="s">
        <v>20</v>
      </c>
      <c r="AG564" s="292" t="s">
        <v>6</v>
      </c>
      <c r="AI564" s="295" t="s">
        <v>6</v>
      </c>
      <c r="AJ564" s="297" t="s">
        <v>6</v>
      </c>
      <c r="AK564" s="292" t="s">
        <v>6</v>
      </c>
      <c r="AL564" s="292" t="s">
        <v>6</v>
      </c>
      <c r="AM564" s="298" t="s">
        <v>6</v>
      </c>
      <c r="AN564" s="299" t="s">
        <v>6</v>
      </c>
      <c r="AO564" s="299" t="s">
        <v>6</v>
      </c>
      <c r="AP564" s="292" t="s">
        <v>2010</v>
      </c>
      <c r="AQ564" s="292" t="s">
        <v>184</v>
      </c>
      <c r="AR564" s="296" t="s">
        <v>6</v>
      </c>
      <c r="AS564" s="296" t="s">
        <v>6</v>
      </c>
      <c r="AT564" s="296" t="s">
        <v>6</v>
      </c>
      <c r="AU564" s="296" t="s">
        <v>184</v>
      </c>
      <c r="AV564" s="296" t="s">
        <v>1305</v>
      </c>
      <c r="AW564" s="296" t="s">
        <v>2009</v>
      </c>
      <c r="AX564" s="296" t="s">
        <v>118</v>
      </c>
      <c r="AY564" s="296" t="s">
        <v>6</v>
      </c>
      <c r="AZ564" s="296" t="s">
        <v>6</v>
      </c>
      <c r="BA564" s="296" t="s">
        <v>6</v>
      </c>
      <c r="BB564" s="296" t="s">
        <v>6</v>
      </c>
      <c r="BC564" s="296" t="s">
        <v>384</v>
      </c>
      <c r="BD564" s="296" t="s">
        <v>119</v>
      </c>
      <c r="BE564" s="296" t="s">
        <v>6</v>
      </c>
      <c r="BF564" s="296" t="s">
        <v>6</v>
      </c>
      <c r="BG564" s="296" t="s">
        <v>6</v>
      </c>
      <c r="BH564" s="296" t="s">
        <v>6</v>
      </c>
      <c r="BI564" s="296" t="s">
        <v>6</v>
      </c>
      <c r="BJ564" s="296" t="s">
        <v>6</v>
      </c>
      <c r="BK564" s="296" t="s">
        <v>6</v>
      </c>
      <c r="BL564" s="296" t="s">
        <v>6</v>
      </c>
      <c r="BM564" s="296" t="s">
        <v>40</v>
      </c>
      <c r="BN564" s="296" t="s">
        <v>118</v>
      </c>
      <c r="BO564" s="296" t="s">
        <v>13</v>
      </c>
      <c r="BP564" s="296" t="s">
        <v>13</v>
      </c>
      <c r="BQ564" s="296" t="s">
        <v>167</v>
      </c>
      <c r="BR564" s="296" t="s">
        <v>118</v>
      </c>
      <c r="BS564" s="296" t="s">
        <v>40</v>
      </c>
      <c r="BT564" s="296" t="s">
        <v>118</v>
      </c>
      <c r="BU564" s="299" t="s">
        <v>6</v>
      </c>
      <c r="BV564" s="296" t="s">
        <v>6</v>
      </c>
      <c r="BW564" s="296" t="s">
        <v>6</v>
      </c>
      <c r="BX564" s="296" t="s">
        <v>6</v>
      </c>
      <c r="BY564" s="296" t="s">
        <v>6</v>
      </c>
      <c r="BZ564" s="296" t="s">
        <v>6</v>
      </c>
      <c r="CA564" s="292" t="s">
        <v>184</v>
      </c>
      <c r="CB564" s="292" t="s">
        <v>303</v>
      </c>
      <c r="CC564" s="292" t="s">
        <v>912</v>
      </c>
      <c r="CD564" s="292" t="s">
        <v>118</v>
      </c>
    </row>
    <row r="565" spans="1:82" s="292" customFormat="1" ht="58" customHeight="1" x14ac:dyDescent="0.35">
      <c r="A565" s="291" t="s">
        <v>2889</v>
      </c>
      <c r="B565" s="291" t="s">
        <v>2880</v>
      </c>
      <c r="C565" s="291" t="s">
        <v>1540</v>
      </c>
      <c r="D565" s="291" t="s">
        <v>1538</v>
      </c>
      <c r="E565" s="292" t="s">
        <v>304</v>
      </c>
      <c r="F565" s="292" t="s">
        <v>2674</v>
      </c>
      <c r="G565" s="292" t="s">
        <v>1819</v>
      </c>
      <c r="H565" s="292" t="s">
        <v>3350</v>
      </c>
      <c r="I565" s="292" t="e">
        <f>IF(H565="","",VLOOKUP(H565,'[2]Cost Categories'!$A$1:$C$66,3,FALSE))</f>
        <v>#N/A</v>
      </c>
      <c r="J565" s="292" t="s">
        <v>3283</v>
      </c>
      <c r="K565" s="292" t="e">
        <f>IF(J565="","",VLOOKUP(J565,'[2]Cost Categories'!$A$70:$C$85,3,FALSE))</f>
        <v>#N/A</v>
      </c>
      <c r="L565" s="292" t="s">
        <v>3324</v>
      </c>
      <c r="M565" s="292" t="e">
        <f>IF(L565="","",VLOOKUP(L565,'[2]Cost Categories'!$A$105:$C$127,3,FALSE))</f>
        <v>#N/A</v>
      </c>
      <c r="N565" s="292" t="s">
        <v>3368</v>
      </c>
      <c r="O565" s="294" t="s">
        <v>1245</v>
      </c>
      <c r="P565" s="292" t="s">
        <v>3370</v>
      </c>
      <c r="Q565" s="292" t="s">
        <v>3372</v>
      </c>
      <c r="R565" s="292" t="s">
        <v>13</v>
      </c>
      <c r="S565" s="292" t="s">
        <v>111</v>
      </c>
      <c r="T565" s="292" t="s">
        <v>1736</v>
      </c>
      <c r="U565" s="292" t="s">
        <v>1087</v>
      </c>
      <c r="V565" s="292" t="s">
        <v>1309</v>
      </c>
      <c r="W565" s="292" t="s">
        <v>217</v>
      </c>
      <c r="X565" s="295">
        <f>45.44*0.129</f>
        <v>5.8617600000000003</v>
      </c>
      <c r="Y565" s="295" t="s">
        <v>6</v>
      </c>
      <c r="Z565" s="296" t="s">
        <v>6</v>
      </c>
      <c r="AA565" s="296" t="s">
        <v>6</v>
      </c>
      <c r="AB565" s="296" t="s">
        <v>6</v>
      </c>
      <c r="AC565" s="296" t="s">
        <v>6</v>
      </c>
      <c r="AD565" s="296" t="s">
        <v>6</v>
      </c>
      <c r="AE565" s="351">
        <v>1</v>
      </c>
      <c r="AF565" s="351" t="s">
        <v>20</v>
      </c>
      <c r="AG565" s="292" t="s">
        <v>6</v>
      </c>
      <c r="AI565" s="295" t="s">
        <v>6</v>
      </c>
      <c r="AJ565" s="297" t="s">
        <v>6</v>
      </c>
      <c r="AK565" s="292" t="s">
        <v>6</v>
      </c>
      <c r="AL565" s="292" t="s">
        <v>6</v>
      </c>
      <c r="AM565" s="298" t="s">
        <v>6</v>
      </c>
      <c r="AN565" s="299" t="s">
        <v>6</v>
      </c>
      <c r="AO565" s="299" t="s">
        <v>6</v>
      </c>
      <c r="AP565" s="292" t="s">
        <v>2010</v>
      </c>
      <c r="AQ565" s="292" t="s">
        <v>184</v>
      </c>
      <c r="AR565" s="296" t="s">
        <v>6</v>
      </c>
      <c r="AS565" s="296" t="s">
        <v>6</v>
      </c>
      <c r="AT565" s="296" t="s">
        <v>6</v>
      </c>
      <c r="AU565" s="296" t="s">
        <v>184</v>
      </c>
      <c r="AV565" s="296" t="s">
        <v>1305</v>
      </c>
      <c r="AW565" s="296" t="s">
        <v>2009</v>
      </c>
      <c r="AX565" s="296" t="s">
        <v>118</v>
      </c>
      <c r="AY565" s="296" t="s">
        <v>6</v>
      </c>
      <c r="AZ565" s="296" t="s">
        <v>6</v>
      </c>
      <c r="BA565" s="296" t="s">
        <v>6</v>
      </c>
      <c r="BB565" s="296" t="s">
        <v>6</v>
      </c>
      <c r="BC565" s="296" t="s">
        <v>384</v>
      </c>
      <c r="BD565" s="296" t="s">
        <v>119</v>
      </c>
      <c r="BE565" s="296" t="s">
        <v>6</v>
      </c>
      <c r="BF565" s="296" t="s">
        <v>6</v>
      </c>
      <c r="BG565" s="296" t="s">
        <v>6</v>
      </c>
      <c r="BH565" s="296" t="s">
        <v>6</v>
      </c>
      <c r="BI565" s="296" t="s">
        <v>6</v>
      </c>
      <c r="BJ565" s="296" t="s">
        <v>6</v>
      </c>
      <c r="BK565" s="296" t="s">
        <v>6</v>
      </c>
      <c r="BL565" s="296" t="s">
        <v>6</v>
      </c>
      <c r="BM565" s="296" t="s">
        <v>40</v>
      </c>
      <c r="BN565" s="296" t="s">
        <v>118</v>
      </c>
      <c r="BO565" s="296" t="s">
        <v>13</v>
      </c>
      <c r="BP565" s="296" t="s">
        <v>13</v>
      </c>
      <c r="BQ565" s="296" t="s">
        <v>167</v>
      </c>
      <c r="BR565" s="296" t="s">
        <v>118</v>
      </c>
      <c r="BS565" s="296" t="s">
        <v>40</v>
      </c>
      <c r="BT565" s="296" t="s">
        <v>118</v>
      </c>
      <c r="BU565" s="299" t="s">
        <v>6</v>
      </c>
      <c r="BV565" s="296" t="s">
        <v>6</v>
      </c>
      <c r="BW565" s="296" t="s">
        <v>6</v>
      </c>
      <c r="BX565" s="296" t="s">
        <v>6</v>
      </c>
      <c r="BY565" s="296" t="s">
        <v>6</v>
      </c>
      <c r="BZ565" s="296" t="s">
        <v>6</v>
      </c>
      <c r="CA565" s="292" t="s">
        <v>184</v>
      </c>
      <c r="CB565" s="292" t="s">
        <v>303</v>
      </c>
      <c r="CC565" s="292" t="s">
        <v>912</v>
      </c>
      <c r="CD565" s="292" t="s">
        <v>118</v>
      </c>
    </row>
    <row r="566" spans="1:82" s="292" customFormat="1" ht="58" customHeight="1" x14ac:dyDescent="0.35">
      <c r="A566" s="291" t="s">
        <v>2889</v>
      </c>
      <c r="B566" s="291" t="s">
        <v>2880</v>
      </c>
      <c r="C566" s="291" t="s">
        <v>1561</v>
      </c>
      <c r="D566" s="291" t="s">
        <v>1538</v>
      </c>
      <c r="E566" s="292" t="s">
        <v>304</v>
      </c>
      <c r="F566" s="292" t="s">
        <v>2674</v>
      </c>
      <c r="G566" s="292" t="s">
        <v>1818</v>
      </c>
      <c r="H566" s="292" t="s">
        <v>3351</v>
      </c>
      <c r="I566" s="292" t="e">
        <f>IF(H566="","",VLOOKUP(H566,'[2]Cost Categories'!$A$1:$C$66,3,FALSE))</f>
        <v>#N/A</v>
      </c>
      <c r="J566" s="292" t="s">
        <v>3449</v>
      </c>
      <c r="K566" s="292" t="e">
        <f>IF(J566="","",VLOOKUP(J566,'[2]Cost Categories'!$A$70:$C$85,3,FALSE))</f>
        <v>#N/A</v>
      </c>
      <c r="L566" s="292" t="s">
        <v>3307</v>
      </c>
      <c r="M566" s="292" t="e">
        <f>IF(L566="","",VLOOKUP(L566,'[2]Cost Categories'!$A$105:$C$127,3,FALSE))</f>
        <v>#N/A</v>
      </c>
      <c r="N566" s="292" t="s">
        <v>3368</v>
      </c>
      <c r="O566" s="294" t="s">
        <v>13</v>
      </c>
      <c r="P566" s="292" t="s">
        <v>3369</v>
      </c>
      <c r="Q566" s="292" t="s">
        <v>3372</v>
      </c>
      <c r="R566" s="292" t="s">
        <v>13</v>
      </c>
      <c r="S566" s="292" t="s">
        <v>111</v>
      </c>
      <c r="T566" s="292" t="s">
        <v>1736</v>
      </c>
      <c r="U566" s="292" t="s">
        <v>1087</v>
      </c>
      <c r="V566" s="292" t="s">
        <v>1309</v>
      </c>
      <c r="W566" s="292" t="s">
        <v>217</v>
      </c>
      <c r="X566" s="295">
        <f>45.44*0.298</f>
        <v>13.541119999999999</v>
      </c>
      <c r="Y566" s="295" t="s">
        <v>6</v>
      </c>
      <c r="Z566" s="296" t="s">
        <v>6</v>
      </c>
      <c r="AA566" s="296" t="s">
        <v>6</v>
      </c>
      <c r="AB566" s="296" t="s">
        <v>6</v>
      </c>
      <c r="AC566" s="296" t="s">
        <v>6</v>
      </c>
      <c r="AD566" s="296" t="s">
        <v>6</v>
      </c>
      <c r="AE566" s="351">
        <v>1</v>
      </c>
      <c r="AF566" s="351" t="s">
        <v>20</v>
      </c>
      <c r="AG566" s="292" t="s">
        <v>6</v>
      </c>
      <c r="AI566" s="295" t="s">
        <v>6</v>
      </c>
      <c r="AJ566" s="297" t="s">
        <v>6</v>
      </c>
      <c r="AK566" s="292" t="s">
        <v>6</v>
      </c>
      <c r="AL566" s="292" t="s">
        <v>6</v>
      </c>
      <c r="AM566" s="298" t="s">
        <v>6</v>
      </c>
      <c r="AN566" s="299" t="s">
        <v>6</v>
      </c>
      <c r="AO566" s="299" t="s">
        <v>6</v>
      </c>
      <c r="AP566" s="292" t="s">
        <v>2010</v>
      </c>
      <c r="AQ566" s="292" t="s">
        <v>184</v>
      </c>
      <c r="AR566" s="296" t="s">
        <v>6</v>
      </c>
      <c r="AS566" s="296" t="s">
        <v>6</v>
      </c>
      <c r="AT566" s="296" t="s">
        <v>6</v>
      </c>
      <c r="AU566" s="296" t="s">
        <v>184</v>
      </c>
      <c r="AV566" s="296" t="s">
        <v>1305</v>
      </c>
      <c r="AW566" s="296" t="s">
        <v>2009</v>
      </c>
      <c r="AX566" s="296" t="s">
        <v>118</v>
      </c>
      <c r="AY566" s="296" t="s">
        <v>6</v>
      </c>
      <c r="AZ566" s="296" t="s">
        <v>6</v>
      </c>
      <c r="BA566" s="296" t="s">
        <v>6</v>
      </c>
      <c r="BB566" s="296" t="s">
        <v>6</v>
      </c>
      <c r="BC566" s="296" t="s">
        <v>384</v>
      </c>
      <c r="BD566" s="296" t="s">
        <v>119</v>
      </c>
      <c r="BE566" s="296" t="s">
        <v>6</v>
      </c>
      <c r="BF566" s="296" t="s">
        <v>6</v>
      </c>
      <c r="BG566" s="296" t="s">
        <v>6</v>
      </c>
      <c r="BH566" s="296" t="s">
        <v>6</v>
      </c>
      <c r="BI566" s="296" t="s">
        <v>6</v>
      </c>
      <c r="BJ566" s="296" t="s">
        <v>6</v>
      </c>
      <c r="BK566" s="296" t="s">
        <v>6</v>
      </c>
      <c r="BL566" s="296" t="s">
        <v>6</v>
      </c>
      <c r="BM566" s="296" t="s">
        <v>40</v>
      </c>
      <c r="BN566" s="296" t="s">
        <v>118</v>
      </c>
      <c r="BO566" s="296" t="s">
        <v>13</v>
      </c>
      <c r="BP566" s="296" t="s">
        <v>13</v>
      </c>
      <c r="BQ566" s="296" t="s">
        <v>167</v>
      </c>
      <c r="BR566" s="296" t="s">
        <v>118</v>
      </c>
      <c r="BS566" s="296" t="s">
        <v>40</v>
      </c>
      <c r="BT566" s="296" t="s">
        <v>118</v>
      </c>
      <c r="BU566" s="299" t="s">
        <v>6</v>
      </c>
      <c r="BV566" s="296" t="s">
        <v>6</v>
      </c>
      <c r="BW566" s="296" t="s">
        <v>6</v>
      </c>
      <c r="BX566" s="296" t="s">
        <v>6</v>
      </c>
      <c r="BY566" s="296" t="s">
        <v>6</v>
      </c>
      <c r="BZ566" s="296" t="s">
        <v>6</v>
      </c>
      <c r="CA566" s="292" t="s">
        <v>184</v>
      </c>
      <c r="CB566" s="292" t="s">
        <v>303</v>
      </c>
      <c r="CC566" s="292" t="s">
        <v>912</v>
      </c>
      <c r="CD566" s="292" t="s">
        <v>118</v>
      </c>
    </row>
    <row r="567" spans="1:82" s="292" customFormat="1" ht="58" customHeight="1" x14ac:dyDescent="0.35">
      <c r="A567" s="291" t="s">
        <v>2889</v>
      </c>
      <c r="B567" s="291" t="s">
        <v>2880</v>
      </c>
      <c r="C567" s="291" t="s">
        <v>1567</v>
      </c>
      <c r="D567" s="291" t="s">
        <v>1538</v>
      </c>
      <c r="E567" s="292" t="s">
        <v>304</v>
      </c>
      <c r="F567" s="292" t="s">
        <v>2674</v>
      </c>
      <c r="G567" s="292" t="s">
        <v>1817</v>
      </c>
      <c r="H567" s="292" t="s">
        <v>1317</v>
      </c>
      <c r="I567" s="292" t="e">
        <f>IF(H567="","",VLOOKUP(H567,'[2]Cost Categories'!$A$1:$C$66,3,FALSE))</f>
        <v>#N/A</v>
      </c>
      <c r="J567" s="292" t="s">
        <v>3276</v>
      </c>
      <c r="K567" s="292" t="e">
        <f>IF(J567="","",VLOOKUP(J567,'[2]Cost Categories'!$A$70:$C$85,3,FALSE))</f>
        <v>#N/A</v>
      </c>
      <c r="L567" s="292" t="s">
        <v>3307</v>
      </c>
      <c r="M567" s="292" t="e">
        <f>IF(L567="","",VLOOKUP(L567,'[2]Cost Categories'!$A$105:$C$127,3,FALSE))</f>
        <v>#N/A</v>
      </c>
      <c r="N567" s="292" t="s">
        <v>3368</v>
      </c>
      <c r="O567" s="294" t="s">
        <v>1245</v>
      </c>
      <c r="P567" s="292" t="s">
        <v>3369</v>
      </c>
      <c r="Q567" s="292" t="s">
        <v>3372</v>
      </c>
      <c r="R567" s="292" t="s">
        <v>13</v>
      </c>
      <c r="S567" s="292" t="s">
        <v>111</v>
      </c>
      <c r="T567" s="292" t="s">
        <v>1736</v>
      </c>
      <c r="U567" s="292" t="s">
        <v>1087</v>
      </c>
      <c r="V567" s="292" t="s">
        <v>1309</v>
      </c>
      <c r="W567" s="292" t="s">
        <v>217</v>
      </c>
      <c r="X567" s="295">
        <f>45.44*0.004</f>
        <v>0.18176</v>
      </c>
      <c r="Y567" s="295" t="s">
        <v>6</v>
      </c>
      <c r="Z567" s="296" t="s">
        <v>6</v>
      </c>
      <c r="AA567" s="296" t="s">
        <v>6</v>
      </c>
      <c r="AB567" s="296" t="s">
        <v>6</v>
      </c>
      <c r="AC567" s="296" t="s">
        <v>6</v>
      </c>
      <c r="AD567" s="296" t="s">
        <v>6</v>
      </c>
      <c r="AE567" s="351">
        <v>1</v>
      </c>
      <c r="AF567" s="351" t="s">
        <v>20</v>
      </c>
      <c r="AG567" s="292" t="s">
        <v>6</v>
      </c>
      <c r="AI567" s="295" t="s">
        <v>6</v>
      </c>
      <c r="AJ567" s="297" t="s">
        <v>6</v>
      </c>
      <c r="AK567" s="292" t="s">
        <v>6</v>
      </c>
      <c r="AL567" s="292" t="s">
        <v>6</v>
      </c>
      <c r="AM567" s="298" t="s">
        <v>6</v>
      </c>
      <c r="AN567" s="299" t="s">
        <v>6</v>
      </c>
      <c r="AO567" s="299" t="s">
        <v>6</v>
      </c>
      <c r="AP567" s="292" t="s">
        <v>2010</v>
      </c>
      <c r="AQ567" s="292" t="s">
        <v>184</v>
      </c>
      <c r="AR567" s="296" t="s">
        <v>6</v>
      </c>
      <c r="AS567" s="296" t="s">
        <v>6</v>
      </c>
      <c r="AT567" s="296" t="s">
        <v>6</v>
      </c>
      <c r="AU567" s="296" t="s">
        <v>184</v>
      </c>
      <c r="AV567" s="296" t="s">
        <v>1305</v>
      </c>
      <c r="AW567" s="296" t="s">
        <v>2009</v>
      </c>
      <c r="AX567" s="296" t="s">
        <v>118</v>
      </c>
      <c r="AY567" s="296" t="s">
        <v>6</v>
      </c>
      <c r="AZ567" s="296" t="s">
        <v>6</v>
      </c>
      <c r="BA567" s="296" t="s">
        <v>6</v>
      </c>
      <c r="BB567" s="296" t="s">
        <v>6</v>
      </c>
      <c r="BC567" s="296" t="s">
        <v>384</v>
      </c>
      <c r="BD567" s="296" t="s">
        <v>119</v>
      </c>
      <c r="BE567" s="296" t="s">
        <v>6</v>
      </c>
      <c r="BF567" s="296" t="s">
        <v>6</v>
      </c>
      <c r="BG567" s="296" t="s">
        <v>6</v>
      </c>
      <c r="BH567" s="296" t="s">
        <v>6</v>
      </c>
      <c r="BI567" s="296" t="s">
        <v>6</v>
      </c>
      <c r="BJ567" s="296" t="s">
        <v>6</v>
      </c>
      <c r="BK567" s="296" t="s">
        <v>6</v>
      </c>
      <c r="BL567" s="296" t="s">
        <v>6</v>
      </c>
      <c r="BM567" s="296" t="s">
        <v>40</v>
      </c>
      <c r="BN567" s="296" t="s">
        <v>118</v>
      </c>
      <c r="BO567" s="296" t="s">
        <v>13</v>
      </c>
      <c r="BP567" s="296" t="s">
        <v>13</v>
      </c>
      <c r="BQ567" s="296" t="s">
        <v>167</v>
      </c>
      <c r="BR567" s="296" t="s">
        <v>118</v>
      </c>
      <c r="BS567" s="296" t="s">
        <v>40</v>
      </c>
      <c r="BT567" s="296" t="s">
        <v>118</v>
      </c>
      <c r="BU567" s="299" t="s">
        <v>6</v>
      </c>
      <c r="BV567" s="296" t="s">
        <v>6</v>
      </c>
      <c r="BW567" s="296" t="s">
        <v>6</v>
      </c>
      <c r="BX567" s="296" t="s">
        <v>6</v>
      </c>
      <c r="BY567" s="296" t="s">
        <v>6</v>
      </c>
      <c r="BZ567" s="296" t="s">
        <v>6</v>
      </c>
      <c r="CA567" s="292" t="s">
        <v>184</v>
      </c>
      <c r="CB567" s="292" t="s">
        <v>303</v>
      </c>
      <c r="CC567" s="292" t="s">
        <v>912</v>
      </c>
      <c r="CD567" s="292" t="s">
        <v>118</v>
      </c>
    </row>
    <row r="568" spans="1:82" s="292" customFormat="1" ht="58" customHeight="1" x14ac:dyDescent="0.35">
      <c r="A568" s="291" t="s">
        <v>2889</v>
      </c>
      <c r="B568" s="291" t="s">
        <v>2880</v>
      </c>
      <c r="C568" s="291" t="s">
        <v>1571</v>
      </c>
      <c r="D568" s="291" t="s">
        <v>1538</v>
      </c>
      <c r="E568" s="292" t="s">
        <v>304</v>
      </c>
      <c r="F568" s="292" t="s">
        <v>2674</v>
      </c>
      <c r="G568" s="293" t="s">
        <v>1816</v>
      </c>
      <c r="H568" s="293" t="s">
        <v>1623</v>
      </c>
      <c r="I568" s="292" t="e">
        <f>IF(H568="","",VLOOKUP(H568,'[2]Cost Categories'!$A$1:$C$66,3,FALSE))</f>
        <v>#N/A</v>
      </c>
      <c r="J568" s="292" t="s">
        <v>3288</v>
      </c>
      <c r="K568" s="292" t="e">
        <f>IF(J568="","",VLOOKUP(J568,'[2]Cost Categories'!$A$70:$C$85,3,FALSE))</f>
        <v>#N/A</v>
      </c>
      <c r="L568" s="292" t="s">
        <v>3307</v>
      </c>
      <c r="M568" s="292" t="e">
        <f>IF(L568="","",VLOOKUP(L568,'[2]Cost Categories'!$A$105:$C$127,3,FALSE))</f>
        <v>#N/A</v>
      </c>
      <c r="N568" s="292" t="s">
        <v>3368</v>
      </c>
      <c r="O568" s="294" t="s">
        <v>1245</v>
      </c>
      <c r="P568" s="292" t="s">
        <v>3369</v>
      </c>
      <c r="Q568" s="292" t="s">
        <v>3372</v>
      </c>
      <c r="R568" s="292" t="s">
        <v>13</v>
      </c>
      <c r="S568" s="292" t="s">
        <v>111</v>
      </c>
      <c r="T568" s="292" t="s">
        <v>1736</v>
      </c>
      <c r="U568" s="292" t="s">
        <v>1087</v>
      </c>
      <c r="V568" s="292" t="s">
        <v>1309</v>
      </c>
      <c r="W568" s="292" t="s">
        <v>217</v>
      </c>
      <c r="X568" s="295">
        <f>45.44*0.23</f>
        <v>10.4512</v>
      </c>
      <c r="Y568" s="295" t="s">
        <v>6</v>
      </c>
      <c r="Z568" s="296" t="s">
        <v>6</v>
      </c>
      <c r="AA568" s="296" t="s">
        <v>6</v>
      </c>
      <c r="AB568" s="296" t="s">
        <v>6</v>
      </c>
      <c r="AC568" s="296" t="s">
        <v>6</v>
      </c>
      <c r="AD568" s="296" t="s">
        <v>6</v>
      </c>
      <c r="AE568" s="351">
        <v>1</v>
      </c>
      <c r="AF568" s="351" t="s">
        <v>20</v>
      </c>
      <c r="AG568" s="292" t="s">
        <v>6</v>
      </c>
      <c r="AI568" s="295" t="s">
        <v>6</v>
      </c>
      <c r="AJ568" s="297" t="s">
        <v>6</v>
      </c>
      <c r="AK568" s="292" t="s">
        <v>6</v>
      </c>
      <c r="AL568" s="292" t="s">
        <v>6</v>
      </c>
      <c r="AM568" s="298" t="s">
        <v>6</v>
      </c>
      <c r="AN568" s="299" t="s">
        <v>6</v>
      </c>
      <c r="AO568" s="299" t="s">
        <v>6</v>
      </c>
      <c r="AP568" s="292" t="s">
        <v>2010</v>
      </c>
      <c r="AQ568" s="292" t="s">
        <v>184</v>
      </c>
      <c r="AR568" s="296" t="s">
        <v>6</v>
      </c>
      <c r="AS568" s="296" t="s">
        <v>6</v>
      </c>
      <c r="AT568" s="296" t="s">
        <v>6</v>
      </c>
      <c r="AU568" s="296" t="s">
        <v>184</v>
      </c>
      <c r="AV568" s="296" t="s">
        <v>1305</v>
      </c>
      <c r="AW568" s="296" t="s">
        <v>2009</v>
      </c>
      <c r="AX568" s="296" t="s">
        <v>118</v>
      </c>
      <c r="AY568" s="296" t="s">
        <v>6</v>
      </c>
      <c r="AZ568" s="296" t="s">
        <v>6</v>
      </c>
      <c r="BA568" s="296" t="s">
        <v>6</v>
      </c>
      <c r="BB568" s="296" t="s">
        <v>6</v>
      </c>
      <c r="BC568" s="296" t="s">
        <v>384</v>
      </c>
      <c r="BD568" s="296" t="s">
        <v>119</v>
      </c>
      <c r="BE568" s="296" t="s">
        <v>6</v>
      </c>
      <c r="BF568" s="296" t="s">
        <v>6</v>
      </c>
      <c r="BG568" s="296" t="s">
        <v>6</v>
      </c>
      <c r="BH568" s="296" t="s">
        <v>6</v>
      </c>
      <c r="BI568" s="296" t="s">
        <v>6</v>
      </c>
      <c r="BJ568" s="296" t="s">
        <v>6</v>
      </c>
      <c r="BK568" s="296" t="s">
        <v>6</v>
      </c>
      <c r="BL568" s="296" t="s">
        <v>6</v>
      </c>
      <c r="BM568" s="296" t="s">
        <v>40</v>
      </c>
      <c r="BN568" s="296" t="s">
        <v>118</v>
      </c>
      <c r="BO568" s="296" t="s">
        <v>13</v>
      </c>
      <c r="BP568" s="296" t="s">
        <v>13</v>
      </c>
      <c r="BQ568" s="296" t="s">
        <v>167</v>
      </c>
      <c r="BR568" s="296" t="s">
        <v>118</v>
      </c>
      <c r="BS568" s="296" t="s">
        <v>40</v>
      </c>
      <c r="BT568" s="296" t="s">
        <v>118</v>
      </c>
      <c r="BU568" s="299" t="s">
        <v>6</v>
      </c>
      <c r="BV568" s="296" t="s">
        <v>6</v>
      </c>
      <c r="BW568" s="296" t="s">
        <v>6</v>
      </c>
      <c r="BX568" s="296" t="s">
        <v>6</v>
      </c>
      <c r="BY568" s="296" t="s">
        <v>6</v>
      </c>
      <c r="BZ568" s="296" t="s">
        <v>6</v>
      </c>
      <c r="CA568" s="292" t="s">
        <v>184</v>
      </c>
      <c r="CB568" s="292" t="s">
        <v>303</v>
      </c>
      <c r="CC568" s="292" t="s">
        <v>912</v>
      </c>
      <c r="CD568" s="292" t="s">
        <v>118</v>
      </c>
    </row>
    <row r="569" spans="1:82" s="292" customFormat="1" ht="58" customHeight="1" x14ac:dyDescent="0.35">
      <c r="A569" s="291" t="s">
        <v>2889</v>
      </c>
      <c r="B569" s="291" t="s">
        <v>2880</v>
      </c>
      <c r="C569" s="291" t="s">
        <v>1573</v>
      </c>
      <c r="D569" s="291" t="s">
        <v>1538</v>
      </c>
      <c r="G569" s="293" t="s">
        <v>3450</v>
      </c>
      <c r="H569" s="292" t="s">
        <v>3426</v>
      </c>
      <c r="I569" s="292" t="e">
        <f>IF(H569="","",VLOOKUP(H569,'[2]Cost Categories'!$A$1:$C$66,3,FALSE))</f>
        <v>#N/A</v>
      </c>
      <c r="J569" s="292" t="s">
        <v>3297</v>
      </c>
      <c r="K569" s="292" t="e">
        <f>IF(J569="","",VLOOKUP(J569,'[2]Cost Categories'!$A$70:$C$85,3,FALSE))</f>
        <v>#N/A</v>
      </c>
      <c r="L569" s="292" t="s">
        <v>3314</v>
      </c>
      <c r="M569" s="292" t="e">
        <f>IF(L569="","",VLOOKUP(L569,'[2]Cost Categories'!$A$105:$C$127,3,FALSE))</f>
        <v>#N/A</v>
      </c>
      <c r="N569" s="292" t="s">
        <v>3368</v>
      </c>
      <c r="O569" s="294" t="s">
        <v>22</v>
      </c>
      <c r="P569" s="293" t="s">
        <v>3416</v>
      </c>
      <c r="Q569" s="293" t="s">
        <v>3372</v>
      </c>
      <c r="R569" s="292" t="s">
        <v>13</v>
      </c>
      <c r="S569" s="292" t="s">
        <v>111</v>
      </c>
      <c r="T569" s="292" t="s">
        <v>1736</v>
      </c>
      <c r="U569" s="292" t="s">
        <v>1087</v>
      </c>
      <c r="V569" s="292" t="s">
        <v>1309</v>
      </c>
      <c r="W569" s="292" t="s">
        <v>217</v>
      </c>
      <c r="X569" s="295">
        <f>X561-SUM(X562:X568)</f>
        <v>10.910000000000004</v>
      </c>
      <c r="Y569" s="295" t="s">
        <v>6</v>
      </c>
      <c r="Z569" s="296" t="s">
        <v>6</v>
      </c>
      <c r="AA569" s="296" t="s">
        <v>6</v>
      </c>
      <c r="AB569" s="296" t="s">
        <v>6</v>
      </c>
      <c r="AC569" s="296" t="s">
        <v>6</v>
      </c>
      <c r="AD569" s="296" t="s">
        <v>6</v>
      </c>
      <c r="AE569" s="351">
        <v>1</v>
      </c>
      <c r="AF569" s="351" t="s">
        <v>20</v>
      </c>
      <c r="AG569" s="292" t="s">
        <v>6</v>
      </c>
      <c r="AI569" s="295" t="s">
        <v>6</v>
      </c>
      <c r="AJ569" s="297" t="s">
        <v>6</v>
      </c>
      <c r="AK569" s="292" t="s">
        <v>6</v>
      </c>
      <c r="AL569" s="292" t="s">
        <v>6</v>
      </c>
      <c r="AM569" s="298" t="s">
        <v>6</v>
      </c>
      <c r="AN569" s="299" t="s">
        <v>6</v>
      </c>
      <c r="AO569" s="299" t="s">
        <v>6</v>
      </c>
      <c r="AP569" s="293" t="s">
        <v>3451</v>
      </c>
      <c r="AQ569" s="292" t="s">
        <v>184</v>
      </c>
      <c r="AR569" s="296" t="s">
        <v>6</v>
      </c>
      <c r="AS569" s="296" t="s">
        <v>6</v>
      </c>
      <c r="AT569" s="296" t="s">
        <v>6</v>
      </c>
      <c r="AU569" s="296" t="s">
        <v>184</v>
      </c>
      <c r="AV569" s="296" t="s">
        <v>1305</v>
      </c>
      <c r="AW569" s="296" t="s">
        <v>2009</v>
      </c>
      <c r="AX569" s="296" t="s">
        <v>118</v>
      </c>
      <c r="AY569" s="296" t="s">
        <v>6</v>
      </c>
      <c r="AZ569" s="296" t="s">
        <v>6</v>
      </c>
      <c r="BA569" s="296" t="s">
        <v>6</v>
      </c>
      <c r="BB569" s="296" t="s">
        <v>6</v>
      </c>
      <c r="BC569" s="296" t="s">
        <v>384</v>
      </c>
      <c r="BD569" s="296" t="s">
        <v>119</v>
      </c>
      <c r="BE569" s="296" t="s">
        <v>6</v>
      </c>
      <c r="BF569" s="296" t="s">
        <v>6</v>
      </c>
      <c r="BG569" s="296" t="s">
        <v>6</v>
      </c>
      <c r="BH569" s="296" t="s">
        <v>6</v>
      </c>
      <c r="BI569" s="296" t="s">
        <v>6</v>
      </c>
      <c r="BJ569" s="296" t="s">
        <v>6</v>
      </c>
      <c r="BK569" s="296" t="s">
        <v>6</v>
      </c>
      <c r="BL569" s="296" t="s">
        <v>6</v>
      </c>
      <c r="BM569" s="296" t="s">
        <v>40</v>
      </c>
      <c r="BN569" s="296" t="s">
        <v>118</v>
      </c>
      <c r="BO569" s="296" t="s">
        <v>13</v>
      </c>
      <c r="BP569" s="296" t="s">
        <v>13</v>
      </c>
      <c r="BQ569" s="296" t="s">
        <v>167</v>
      </c>
      <c r="BR569" s="296" t="s">
        <v>118</v>
      </c>
      <c r="BS569" s="296" t="s">
        <v>40</v>
      </c>
      <c r="BT569" s="296" t="s">
        <v>118</v>
      </c>
      <c r="BU569" s="299" t="s">
        <v>6</v>
      </c>
      <c r="BV569" s="296" t="s">
        <v>6</v>
      </c>
      <c r="BW569" s="296" t="s">
        <v>6</v>
      </c>
      <c r="BX569" s="296" t="s">
        <v>6</v>
      </c>
      <c r="BY569" s="296" t="s">
        <v>6</v>
      </c>
      <c r="BZ569" s="296" t="s">
        <v>6</v>
      </c>
      <c r="CA569" s="292" t="s">
        <v>184</v>
      </c>
      <c r="CB569" s="292" t="s">
        <v>303</v>
      </c>
      <c r="CC569" s="292" t="s">
        <v>912</v>
      </c>
      <c r="CD569" s="292" t="s">
        <v>118</v>
      </c>
    </row>
    <row r="570" spans="1:82" s="292" customFormat="1" ht="58" customHeight="1" x14ac:dyDescent="0.35">
      <c r="A570" s="291" t="s">
        <v>2890</v>
      </c>
      <c r="B570" s="291" t="s">
        <v>2880</v>
      </c>
      <c r="C570" s="291" t="s">
        <v>1538</v>
      </c>
      <c r="D570" s="291" t="s">
        <v>1579</v>
      </c>
      <c r="E570" s="292" t="s">
        <v>304</v>
      </c>
      <c r="F570" s="292" t="s">
        <v>2674</v>
      </c>
      <c r="G570" s="292" t="s">
        <v>2007</v>
      </c>
      <c r="H570" s="292" t="s">
        <v>1578</v>
      </c>
      <c r="I570" s="292" t="e">
        <f>IF(H570="","",VLOOKUP(H570,'[2]Cost Categories'!$A$1:$C$66,3,FALSE))</f>
        <v>#N/A</v>
      </c>
      <c r="J570" s="48" t="s">
        <v>3297</v>
      </c>
      <c r="K570" s="244" t="str">
        <f>IF(J570="","",VLOOKUP(J570,'Cost Categories'!$A$70:$B$85,2,FALSE))</f>
        <v>Mixed</v>
      </c>
      <c r="L570" s="244" t="s">
        <v>3297</v>
      </c>
      <c r="M570" s="244" t="str">
        <f>IF(L570="","",VLOOKUP(L570,'Cost Categories'!$A$112:$B$133,2,FALSE))</f>
        <v>Mixed</v>
      </c>
      <c r="N570" s="292" t="s">
        <v>22</v>
      </c>
      <c r="O570" s="294" t="s">
        <v>13</v>
      </c>
      <c r="P570" s="292" t="s">
        <v>3416</v>
      </c>
      <c r="Q570" s="292" t="s">
        <v>3372</v>
      </c>
      <c r="R570" s="292" t="s">
        <v>13</v>
      </c>
      <c r="S570" s="292" t="s">
        <v>111</v>
      </c>
      <c r="T570" s="292" t="s">
        <v>1736</v>
      </c>
      <c r="U570" s="292" t="s">
        <v>1087</v>
      </c>
      <c r="V570" s="292" t="s">
        <v>1309</v>
      </c>
      <c r="W570" s="292" t="s">
        <v>217</v>
      </c>
      <c r="X570" s="295">
        <v>46.82</v>
      </c>
      <c r="Y570" s="295" t="s">
        <v>6</v>
      </c>
      <c r="Z570" s="296" t="s">
        <v>6</v>
      </c>
      <c r="AA570" s="296" t="s">
        <v>6</v>
      </c>
      <c r="AB570" s="296" t="s">
        <v>6</v>
      </c>
      <c r="AC570" s="296" t="s">
        <v>6</v>
      </c>
      <c r="AD570" s="296" t="s">
        <v>6</v>
      </c>
      <c r="AE570" s="351">
        <v>1</v>
      </c>
      <c r="AF570" s="351" t="s">
        <v>20</v>
      </c>
      <c r="AG570" s="292" t="s">
        <v>6</v>
      </c>
      <c r="AI570" s="295" t="s">
        <v>6</v>
      </c>
      <c r="AJ570" s="297" t="s">
        <v>6</v>
      </c>
      <c r="AK570" s="292" t="s">
        <v>6</v>
      </c>
      <c r="AL570" s="292" t="s">
        <v>6</v>
      </c>
      <c r="AM570" s="298" t="s">
        <v>6</v>
      </c>
      <c r="AN570" s="299" t="s">
        <v>6</v>
      </c>
      <c r="AO570" s="299" t="s">
        <v>6</v>
      </c>
      <c r="AP570" s="292" t="s">
        <v>2011</v>
      </c>
      <c r="AQ570" s="292" t="s">
        <v>184</v>
      </c>
      <c r="AR570" s="296" t="s">
        <v>6</v>
      </c>
      <c r="AS570" s="296" t="s">
        <v>6</v>
      </c>
      <c r="AT570" s="296" t="s">
        <v>6</v>
      </c>
      <c r="AU570" s="296" t="s">
        <v>184</v>
      </c>
      <c r="AV570" s="296" t="s">
        <v>1305</v>
      </c>
      <c r="AW570" s="296" t="s">
        <v>2012</v>
      </c>
      <c r="AX570" s="296" t="s">
        <v>118</v>
      </c>
      <c r="AY570" s="296" t="s">
        <v>6</v>
      </c>
      <c r="AZ570" s="296" t="s">
        <v>6</v>
      </c>
      <c r="BA570" s="296" t="s">
        <v>6</v>
      </c>
      <c r="BB570" s="296" t="s">
        <v>6</v>
      </c>
      <c r="BC570" s="296" t="s">
        <v>384</v>
      </c>
      <c r="BD570" s="296" t="s">
        <v>119</v>
      </c>
      <c r="BE570" s="296" t="s">
        <v>6</v>
      </c>
      <c r="BF570" s="296" t="s">
        <v>6</v>
      </c>
      <c r="BG570" s="296" t="s">
        <v>6</v>
      </c>
      <c r="BH570" s="296" t="s">
        <v>6</v>
      </c>
      <c r="BI570" s="296" t="s">
        <v>6</v>
      </c>
      <c r="BJ570" s="296" t="s">
        <v>6</v>
      </c>
      <c r="BK570" s="296" t="s">
        <v>6</v>
      </c>
      <c r="BL570" s="296" t="s">
        <v>6</v>
      </c>
      <c r="BM570" s="296" t="s">
        <v>40</v>
      </c>
      <c r="BN570" s="296" t="s">
        <v>118</v>
      </c>
      <c r="BO570" s="296" t="s">
        <v>13</v>
      </c>
      <c r="BP570" s="296" t="s">
        <v>13</v>
      </c>
      <c r="BQ570" s="296" t="s">
        <v>167</v>
      </c>
      <c r="BR570" s="296" t="s">
        <v>118</v>
      </c>
      <c r="BS570" s="296" t="s">
        <v>40</v>
      </c>
      <c r="BT570" s="296" t="s">
        <v>118</v>
      </c>
      <c r="BU570" s="299" t="s">
        <v>6</v>
      </c>
      <c r="BV570" s="296" t="s">
        <v>6</v>
      </c>
      <c r="BW570" s="296" t="s">
        <v>6</v>
      </c>
      <c r="BX570" s="296" t="s">
        <v>6</v>
      </c>
      <c r="BY570" s="296" t="s">
        <v>6</v>
      </c>
      <c r="BZ570" s="296" t="s">
        <v>6</v>
      </c>
      <c r="CA570" s="292" t="s">
        <v>184</v>
      </c>
      <c r="CB570" s="292" t="s">
        <v>303</v>
      </c>
      <c r="CC570" s="292" t="s">
        <v>912</v>
      </c>
      <c r="CD570" s="292" t="s">
        <v>118</v>
      </c>
    </row>
    <row r="571" spans="1:82" s="292" customFormat="1" ht="58" customHeight="1" x14ac:dyDescent="0.35">
      <c r="A571" s="291" t="s">
        <v>2890</v>
      </c>
      <c r="B571" s="291" t="s">
        <v>2880</v>
      </c>
      <c r="C571" s="291" t="s">
        <v>1548</v>
      </c>
      <c r="D571" s="291" t="s">
        <v>1538</v>
      </c>
      <c r="E571" s="292" t="s">
        <v>304</v>
      </c>
      <c r="F571" s="292" t="s">
        <v>2674</v>
      </c>
      <c r="G571" s="292" t="s">
        <v>1815</v>
      </c>
      <c r="H571" s="292" t="s">
        <v>7</v>
      </c>
      <c r="I571" s="292" t="e">
        <f>IF(H571="","",VLOOKUP(H571,'[2]Cost Categories'!$A$1:$C$66,3,FALSE))</f>
        <v>#N/A</v>
      </c>
      <c r="J571" s="292" t="s">
        <v>3297</v>
      </c>
      <c r="K571" s="292" t="e">
        <f>IF(J571="","",VLOOKUP(J571,'[2]Cost Categories'!$A$70:$C$85,3,FALSE))</f>
        <v>#N/A</v>
      </c>
      <c r="L571" s="292" t="s">
        <v>3322</v>
      </c>
      <c r="M571" s="292" t="e">
        <f>IF(L571="","",VLOOKUP(L571,'[2]Cost Categories'!$A$105:$C$127,3,FALSE))</f>
        <v>#N/A</v>
      </c>
      <c r="N571" s="292" t="s">
        <v>3422</v>
      </c>
      <c r="O571" s="294" t="s">
        <v>13</v>
      </c>
      <c r="P571" s="292" t="s">
        <v>3370</v>
      </c>
      <c r="Q571" s="292" t="s">
        <v>3372</v>
      </c>
      <c r="R571" s="292" t="s">
        <v>13</v>
      </c>
      <c r="S571" s="292" t="s">
        <v>111</v>
      </c>
      <c r="T571" s="292" t="s">
        <v>1736</v>
      </c>
      <c r="U571" s="292" t="s">
        <v>1087</v>
      </c>
      <c r="V571" s="292" t="s">
        <v>1309</v>
      </c>
      <c r="W571" s="292" t="s">
        <v>217</v>
      </c>
      <c r="X571" s="295">
        <f>35.82*0.238</f>
        <v>8.5251599999999996</v>
      </c>
      <c r="Y571" s="295" t="s">
        <v>6</v>
      </c>
      <c r="Z571" s="296" t="s">
        <v>6</v>
      </c>
      <c r="AA571" s="296" t="s">
        <v>6</v>
      </c>
      <c r="AB571" s="296" t="s">
        <v>6</v>
      </c>
      <c r="AC571" s="296" t="s">
        <v>6</v>
      </c>
      <c r="AD571" s="296" t="s">
        <v>6</v>
      </c>
      <c r="AE571" s="351">
        <v>1</v>
      </c>
      <c r="AF571" s="351" t="s">
        <v>20</v>
      </c>
      <c r="AG571" s="292" t="s">
        <v>6</v>
      </c>
      <c r="AI571" s="295" t="s">
        <v>6</v>
      </c>
      <c r="AJ571" s="297" t="s">
        <v>6</v>
      </c>
      <c r="AK571" s="292" t="s">
        <v>6</v>
      </c>
      <c r="AL571" s="292" t="s">
        <v>6</v>
      </c>
      <c r="AM571" s="298" t="s">
        <v>6</v>
      </c>
      <c r="AN571" s="299" t="s">
        <v>6</v>
      </c>
      <c r="AO571" s="299" t="s">
        <v>6</v>
      </c>
      <c r="AP571" s="292" t="s">
        <v>2011</v>
      </c>
      <c r="AQ571" s="292" t="s">
        <v>184</v>
      </c>
      <c r="AR571" s="296" t="s">
        <v>6</v>
      </c>
      <c r="AS571" s="296" t="s">
        <v>6</v>
      </c>
      <c r="AT571" s="296" t="s">
        <v>6</v>
      </c>
      <c r="AU571" s="296" t="s">
        <v>184</v>
      </c>
      <c r="AV571" s="296" t="s">
        <v>1305</v>
      </c>
      <c r="AW571" s="296" t="s">
        <v>2012</v>
      </c>
      <c r="AX571" s="296" t="s">
        <v>118</v>
      </c>
      <c r="AY571" s="296" t="s">
        <v>6</v>
      </c>
      <c r="AZ571" s="296" t="s">
        <v>6</v>
      </c>
      <c r="BA571" s="296" t="s">
        <v>6</v>
      </c>
      <c r="BB571" s="296" t="s">
        <v>6</v>
      </c>
      <c r="BC571" s="296" t="s">
        <v>384</v>
      </c>
      <c r="BD571" s="296" t="s">
        <v>119</v>
      </c>
      <c r="BE571" s="296" t="s">
        <v>6</v>
      </c>
      <c r="BF571" s="296" t="s">
        <v>6</v>
      </c>
      <c r="BG571" s="296" t="s">
        <v>6</v>
      </c>
      <c r="BH571" s="296" t="s">
        <v>6</v>
      </c>
      <c r="BI571" s="296" t="s">
        <v>6</v>
      </c>
      <c r="BJ571" s="296" t="s">
        <v>6</v>
      </c>
      <c r="BK571" s="296" t="s">
        <v>6</v>
      </c>
      <c r="BL571" s="296" t="s">
        <v>6</v>
      </c>
      <c r="BM571" s="296" t="s">
        <v>40</v>
      </c>
      <c r="BN571" s="296" t="s">
        <v>118</v>
      </c>
      <c r="BO571" s="296" t="s">
        <v>13</v>
      </c>
      <c r="BP571" s="296" t="s">
        <v>13</v>
      </c>
      <c r="BQ571" s="296" t="s">
        <v>167</v>
      </c>
      <c r="BR571" s="296" t="s">
        <v>118</v>
      </c>
      <c r="BS571" s="296" t="s">
        <v>40</v>
      </c>
      <c r="BT571" s="296" t="s">
        <v>118</v>
      </c>
      <c r="BU571" s="299" t="s">
        <v>6</v>
      </c>
      <c r="BV571" s="296" t="s">
        <v>6</v>
      </c>
      <c r="BW571" s="296" t="s">
        <v>6</v>
      </c>
      <c r="BX571" s="296" t="s">
        <v>6</v>
      </c>
      <c r="BY571" s="296" t="s">
        <v>6</v>
      </c>
      <c r="BZ571" s="296" t="s">
        <v>6</v>
      </c>
      <c r="CA571" s="292" t="s">
        <v>184</v>
      </c>
      <c r="CB571" s="292" t="s">
        <v>303</v>
      </c>
      <c r="CC571" s="292" t="s">
        <v>912</v>
      </c>
      <c r="CD571" s="292" t="s">
        <v>118</v>
      </c>
    </row>
    <row r="572" spans="1:82" s="292" customFormat="1" ht="58" customHeight="1" x14ac:dyDescent="0.35">
      <c r="A572" s="291" t="s">
        <v>2890</v>
      </c>
      <c r="B572" s="291" t="s">
        <v>2880</v>
      </c>
      <c r="C572" s="291" t="s">
        <v>356</v>
      </c>
      <c r="D572" s="291" t="s">
        <v>1538</v>
      </c>
      <c r="E572" s="292" t="s">
        <v>304</v>
      </c>
      <c r="F572" s="292" t="s">
        <v>2674</v>
      </c>
      <c r="G572" s="292" t="s">
        <v>1814</v>
      </c>
      <c r="H572" s="292" t="s">
        <v>3353</v>
      </c>
      <c r="I572" s="292" t="e">
        <f>IF(H572="","",VLOOKUP(H572,'[2]Cost Categories'!$A$1:$C$66,3,FALSE))</f>
        <v>#N/A</v>
      </c>
      <c r="J572" s="292" t="s">
        <v>1982</v>
      </c>
      <c r="K572" s="292" t="e">
        <f>IF(J572="","",VLOOKUP(J572,'[2]Cost Categories'!$A$70:$C$85,3,FALSE))</f>
        <v>#N/A</v>
      </c>
      <c r="L572" s="292" t="s">
        <v>3324</v>
      </c>
      <c r="M572" s="292" t="e">
        <f>IF(L572="","",VLOOKUP(L572,'[2]Cost Categories'!$A$105:$C$127,3,FALSE))</f>
        <v>#N/A</v>
      </c>
      <c r="N572" s="292" t="s">
        <v>3368</v>
      </c>
      <c r="O572" s="294" t="s">
        <v>13</v>
      </c>
      <c r="P572" s="292" t="s">
        <v>3369</v>
      </c>
      <c r="Q572" s="292" t="s">
        <v>3372</v>
      </c>
      <c r="R572" s="292" t="s">
        <v>13</v>
      </c>
      <c r="S572" s="292" t="s">
        <v>111</v>
      </c>
      <c r="T572" s="292" t="s">
        <v>1736</v>
      </c>
      <c r="U572" s="292" t="s">
        <v>1087</v>
      </c>
      <c r="V572" s="292" t="s">
        <v>1309</v>
      </c>
      <c r="W572" s="292" t="s">
        <v>217</v>
      </c>
      <c r="X572" s="295">
        <f>35.82*0.068</f>
        <v>2.4357600000000001</v>
      </c>
      <c r="Y572" s="295" t="s">
        <v>6</v>
      </c>
      <c r="Z572" s="296" t="s">
        <v>6</v>
      </c>
      <c r="AA572" s="296" t="s">
        <v>6</v>
      </c>
      <c r="AB572" s="296" t="s">
        <v>6</v>
      </c>
      <c r="AC572" s="296" t="s">
        <v>6</v>
      </c>
      <c r="AD572" s="296" t="s">
        <v>6</v>
      </c>
      <c r="AE572" s="351">
        <v>1</v>
      </c>
      <c r="AF572" s="351" t="s">
        <v>20</v>
      </c>
      <c r="AG572" s="292" t="s">
        <v>6</v>
      </c>
      <c r="AI572" s="295" t="s">
        <v>6</v>
      </c>
      <c r="AJ572" s="297" t="s">
        <v>6</v>
      </c>
      <c r="AK572" s="292" t="s">
        <v>6</v>
      </c>
      <c r="AL572" s="292" t="s">
        <v>6</v>
      </c>
      <c r="AM572" s="298" t="s">
        <v>6</v>
      </c>
      <c r="AN572" s="299" t="s">
        <v>6</v>
      </c>
      <c r="AO572" s="299" t="s">
        <v>6</v>
      </c>
      <c r="AP572" s="292" t="s">
        <v>2011</v>
      </c>
      <c r="AQ572" s="292" t="s">
        <v>184</v>
      </c>
      <c r="AR572" s="296" t="s">
        <v>6</v>
      </c>
      <c r="AS572" s="296" t="s">
        <v>6</v>
      </c>
      <c r="AT572" s="296" t="s">
        <v>6</v>
      </c>
      <c r="AU572" s="296" t="s">
        <v>184</v>
      </c>
      <c r="AV572" s="296" t="s">
        <v>1305</v>
      </c>
      <c r="AW572" s="296" t="s">
        <v>2012</v>
      </c>
      <c r="AX572" s="296" t="s">
        <v>118</v>
      </c>
      <c r="AY572" s="296" t="s">
        <v>6</v>
      </c>
      <c r="AZ572" s="296" t="s">
        <v>6</v>
      </c>
      <c r="BA572" s="296" t="s">
        <v>6</v>
      </c>
      <c r="BB572" s="296" t="s">
        <v>6</v>
      </c>
      <c r="BC572" s="296" t="s">
        <v>384</v>
      </c>
      <c r="BD572" s="296" t="s">
        <v>119</v>
      </c>
      <c r="BE572" s="296" t="s">
        <v>6</v>
      </c>
      <c r="BF572" s="296" t="s">
        <v>6</v>
      </c>
      <c r="BG572" s="296" t="s">
        <v>6</v>
      </c>
      <c r="BH572" s="296" t="s">
        <v>6</v>
      </c>
      <c r="BI572" s="296" t="s">
        <v>6</v>
      </c>
      <c r="BJ572" s="296" t="s">
        <v>6</v>
      </c>
      <c r="BK572" s="296" t="s">
        <v>6</v>
      </c>
      <c r="BL572" s="296" t="s">
        <v>6</v>
      </c>
      <c r="BM572" s="296" t="s">
        <v>40</v>
      </c>
      <c r="BN572" s="296" t="s">
        <v>118</v>
      </c>
      <c r="BO572" s="296" t="s">
        <v>13</v>
      </c>
      <c r="BP572" s="296" t="s">
        <v>13</v>
      </c>
      <c r="BQ572" s="296" t="s">
        <v>167</v>
      </c>
      <c r="BR572" s="296" t="s">
        <v>118</v>
      </c>
      <c r="BS572" s="296" t="s">
        <v>40</v>
      </c>
      <c r="BT572" s="296" t="s">
        <v>118</v>
      </c>
      <c r="BU572" s="299" t="s">
        <v>6</v>
      </c>
      <c r="BV572" s="296" t="s">
        <v>6</v>
      </c>
      <c r="BW572" s="296" t="s">
        <v>6</v>
      </c>
      <c r="BX572" s="296" t="s">
        <v>6</v>
      </c>
      <c r="BY572" s="296" t="s">
        <v>6</v>
      </c>
      <c r="BZ572" s="296" t="s">
        <v>6</v>
      </c>
      <c r="CA572" s="292" t="s">
        <v>184</v>
      </c>
      <c r="CB572" s="292" t="s">
        <v>303</v>
      </c>
      <c r="CC572" s="292" t="s">
        <v>912</v>
      </c>
      <c r="CD572" s="292" t="s">
        <v>118</v>
      </c>
    </row>
    <row r="573" spans="1:82" s="292" customFormat="1" ht="58" customHeight="1" x14ac:dyDescent="0.35">
      <c r="A573" s="291" t="s">
        <v>2890</v>
      </c>
      <c r="B573" s="291" t="s">
        <v>2880</v>
      </c>
      <c r="C573" s="291" t="s">
        <v>1555</v>
      </c>
      <c r="D573" s="291" t="s">
        <v>1538</v>
      </c>
      <c r="E573" s="292" t="s">
        <v>304</v>
      </c>
      <c r="F573" s="292" t="s">
        <v>2674</v>
      </c>
      <c r="G573" s="292" t="s">
        <v>1811</v>
      </c>
      <c r="H573" s="292" t="s">
        <v>1632</v>
      </c>
      <c r="I573" s="292" t="e">
        <f>IF(H573="","",VLOOKUP(H573,'[2]Cost Categories'!$A$1:$C$66,3,FALSE))</f>
        <v>#N/A</v>
      </c>
      <c r="J573" s="292" t="s">
        <v>3297</v>
      </c>
      <c r="K573" s="292" t="e">
        <f>IF(J573="","",VLOOKUP(J573,'[2]Cost Categories'!$A$70:$C$85,3,FALSE))</f>
        <v>#N/A</v>
      </c>
      <c r="L573" s="244" t="s">
        <v>3323</v>
      </c>
      <c r="M573" s="292" t="e">
        <f>IF(L573="","",VLOOKUP(L573,'[2]Cost Categories'!$A$105:$C$127,3,FALSE))</f>
        <v>#N/A</v>
      </c>
      <c r="N573" s="292" t="s">
        <v>3368</v>
      </c>
      <c r="O573" s="294" t="s">
        <v>13</v>
      </c>
      <c r="P573" s="292" t="s">
        <v>3370</v>
      </c>
      <c r="Q573" s="292" t="s">
        <v>3372</v>
      </c>
      <c r="R573" s="292" t="s">
        <v>13</v>
      </c>
      <c r="S573" s="292" t="s">
        <v>111</v>
      </c>
      <c r="T573" s="292" t="s">
        <v>1736</v>
      </c>
      <c r="U573" s="292" t="s">
        <v>1087</v>
      </c>
      <c r="V573" s="292" t="s">
        <v>1309</v>
      </c>
      <c r="W573" s="292" t="s">
        <v>217</v>
      </c>
      <c r="X573" s="295">
        <f>35.82*0.028</f>
        <v>1.0029600000000001</v>
      </c>
      <c r="Y573" s="295" t="s">
        <v>6</v>
      </c>
      <c r="Z573" s="296" t="s">
        <v>6</v>
      </c>
      <c r="AA573" s="296" t="s">
        <v>6</v>
      </c>
      <c r="AB573" s="296" t="s">
        <v>6</v>
      </c>
      <c r="AC573" s="296" t="s">
        <v>6</v>
      </c>
      <c r="AD573" s="296" t="s">
        <v>6</v>
      </c>
      <c r="AE573" s="351">
        <v>1</v>
      </c>
      <c r="AF573" s="351" t="s">
        <v>20</v>
      </c>
      <c r="AG573" s="292" t="s">
        <v>6</v>
      </c>
      <c r="AI573" s="295" t="s">
        <v>6</v>
      </c>
      <c r="AJ573" s="297" t="s">
        <v>6</v>
      </c>
      <c r="AK573" s="292" t="s">
        <v>6</v>
      </c>
      <c r="AL573" s="292" t="s">
        <v>6</v>
      </c>
      <c r="AM573" s="298" t="s">
        <v>6</v>
      </c>
      <c r="AN573" s="299" t="s">
        <v>6</v>
      </c>
      <c r="AO573" s="299" t="s">
        <v>6</v>
      </c>
      <c r="AP573" s="292" t="s">
        <v>2011</v>
      </c>
      <c r="AQ573" s="292" t="s">
        <v>184</v>
      </c>
      <c r="AR573" s="296" t="s">
        <v>6</v>
      </c>
      <c r="AS573" s="296" t="s">
        <v>6</v>
      </c>
      <c r="AT573" s="296" t="s">
        <v>6</v>
      </c>
      <c r="AU573" s="296" t="s">
        <v>184</v>
      </c>
      <c r="AV573" s="296" t="s">
        <v>1305</v>
      </c>
      <c r="AW573" s="296" t="s">
        <v>2012</v>
      </c>
      <c r="AX573" s="296" t="s">
        <v>118</v>
      </c>
      <c r="AY573" s="296" t="s">
        <v>6</v>
      </c>
      <c r="AZ573" s="296" t="s">
        <v>6</v>
      </c>
      <c r="BA573" s="296" t="s">
        <v>6</v>
      </c>
      <c r="BB573" s="296" t="s">
        <v>6</v>
      </c>
      <c r="BC573" s="296" t="s">
        <v>384</v>
      </c>
      <c r="BD573" s="296" t="s">
        <v>119</v>
      </c>
      <c r="BE573" s="296" t="s">
        <v>6</v>
      </c>
      <c r="BF573" s="296" t="s">
        <v>6</v>
      </c>
      <c r="BG573" s="296" t="s">
        <v>6</v>
      </c>
      <c r="BH573" s="296" t="s">
        <v>6</v>
      </c>
      <c r="BI573" s="296" t="s">
        <v>6</v>
      </c>
      <c r="BJ573" s="296" t="s">
        <v>6</v>
      </c>
      <c r="BK573" s="296" t="s">
        <v>6</v>
      </c>
      <c r="BL573" s="296" t="s">
        <v>6</v>
      </c>
      <c r="BM573" s="296" t="s">
        <v>40</v>
      </c>
      <c r="BN573" s="296" t="s">
        <v>118</v>
      </c>
      <c r="BO573" s="296" t="s">
        <v>13</v>
      </c>
      <c r="BP573" s="296" t="s">
        <v>13</v>
      </c>
      <c r="BQ573" s="296" t="s">
        <v>167</v>
      </c>
      <c r="BR573" s="296" t="s">
        <v>118</v>
      </c>
      <c r="BS573" s="296" t="s">
        <v>40</v>
      </c>
      <c r="BT573" s="296" t="s">
        <v>118</v>
      </c>
      <c r="BU573" s="299" t="s">
        <v>6</v>
      </c>
      <c r="BV573" s="296" t="s">
        <v>6</v>
      </c>
      <c r="BW573" s="296" t="s">
        <v>6</v>
      </c>
      <c r="BX573" s="296" t="s">
        <v>6</v>
      </c>
      <c r="BY573" s="296" t="s">
        <v>6</v>
      </c>
      <c r="BZ573" s="296" t="s">
        <v>6</v>
      </c>
      <c r="CA573" s="292" t="s">
        <v>184</v>
      </c>
      <c r="CB573" s="292" t="s">
        <v>303</v>
      </c>
      <c r="CC573" s="292" t="s">
        <v>912</v>
      </c>
      <c r="CD573" s="292" t="s">
        <v>118</v>
      </c>
    </row>
    <row r="574" spans="1:82" s="292" customFormat="1" ht="58" customHeight="1" x14ac:dyDescent="0.35">
      <c r="A574" s="291" t="s">
        <v>2890</v>
      </c>
      <c r="B574" s="291" t="s">
        <v>2880</v>
      </c>
      <c r="C574" s="291" t="s">
        <v>1540</v>
      </c>
      <c r="D574" s="291" t="s">
        <v>1538</v>
      </c>
      <c r="E574" s="292" t="s">
        <v>304</v>
      </c>
      <c r="F574" s="292" t="s">
        <v>2674</v>
      </c>
      <c r="G574" s="292" t="s">
        <v>1819</v>
      </c>
      <c r="H574" s="292" t="s">
        <v>3350</v>
      </c>
      <c r="I574" s="292" t="e">
        <f>IF(H574="","",VLOOKUP(H574,'[2]Cost Categories'!$A$1:$C$66,3,FALSE))</f>
        <v>#N/A</v>
      </c>
      <c r="J574" s="292" t="s">
        <v>3283</v>
      </c>
      <c r="K574" s="292" t="e">
        <f>IF(J574="","",VLOOKUP(J574,'[2]Cost Categories'!$A$70:$C$85,3,FALSE))</f>
        <v>#N/A</v>
      </c>
      <c r="L574" s="292" t="s">
        <v>3324</v>
      </c>
      <c r="M574" s="292" t="e">
        <f>IF(L574="","",VLOOKUP(L574,'[2]Cost Categories'!$A$105:$C$127,3,FALSE))</f>
        <v>#N/A</v>
      </c>
      <c r="N574" s="292" t="s">
        <v>3368</v>
      </c>
      <c r="O574" s="294" t="s">
        <v>1245</v>
      </c>
      <c r="P574" s="292" t="s">
        <v>3370</v>
      </c>
      <c r="Q574" s="292" t="s">
        <v>3372</v>
      </c>
      <c r="R574" s="292" t="s">
        <v>13</v>
      </c>
      <c r="S574" s="292" t="s">
        <v>111</v>
      </c>
      <c r="T574" s="292" t="s">
        <v>1736</v>
      </c>
      <c r="U574" s="292" t="s">
        <v>1087</v>
      </c>
      <c r="V574" s="292" t="s">
        <v>1309</v>
      </c>
      <c r="W574" s="292" t="s">
        <v>217</v>
      </c>
      <c r="X574" s="295">
        <f>35.82*0.216</f>
        <v>7.73712</v>
      </c>
      <c r="Y574" s="295" t="s">
        <v>6</v>
      </c>
      <c r="Z574" s="296" t="s">
        <v>6</v>
      </c>
      <c r="AA574" s="296" t="s">
        <v>6</v>
      </c>
      <c r="AB574" s="296" t="s">
        <v>6</v>
      </c>
      <c r="AC574" s="296" t="s">
        <v>6</v>
      </c>
      <c r="AD574" s="296" t="s">
        <v>6</v>
      </c>
      <c r="AE574" s="351">
        <v>1</v>
      </c>
      <c r="AF574" s="351" t="s">
        <v>20</v>
      </c>
      <c r="AG574" s="292" t="s">
        <v>6</v>
      </c>
      <c r="AI574" s="295" t="s">
        <v>6</v>
      </c>
      <c r="AJ574" s="297" t="s">
        <v>6</v>
      </c>
      <c r="AK574" s="292" t="s">
        <v>6</v>
      </c>
      <c r="AL574" s="292" t="s">
        <v>6</v>
      </c>
      <c r="AM574" s="298" t="s">
        <v>6</v>
      </c>
      <c r="AN574" s="299" t="s">
        <v>6</v>
      </c>
      <c r="AO574" s="299" t="s">
        <v>6</v>
      </c>
      <c r="AP574" s="292" t="s">
        <v>2011</v>
      </c>
      <c r="AQ574" s="292" t="s">
        <v>184</v>
      </c>
      <c r="AR574" s="296" t="s">
        <v>6</v>
      </c>
      <c r="AS574" s="296" t="s">
        <v>6</v>
      </c>
      <c r="AT574" s="296" t="s">
        <v>6</v>
      </c>
      <c r="AU574" s="296" t="s">
        <v>184</v>
      </c>
      <c r="AV574" s="296" t="s">
        <v>1305</v>
      </c>
      <c r="AW574" s="296" t="s">
        <v>2012</v>
      </c>
      <c r="AX574" s="296" t="s">
        <v>118</v>
      </c>
      <c r="AY574" s="296" t="s">
        <v>6</v>
      </c>
      <c r="AZ574" s="296" t="s">
        <v>6</v>
      </c>
      <c r="BA574" s="296" t="s">
        <v>6</v>
      </c>
      <c r="BB574" s="296" t="s">
        <v>6</v>
      </c>
      <c r="BC574" s="296" t="s">
        <v>384</v>
      </c>
      <c r="BD574" s="296" t="s">
        <v>119</v>
      </c>
      <c r="BE574" s="296" t="s">
        <v>6</v>
      </c>
      <c r="BF574" s="296" t="s">
        <v>6</v>
      </c>
      <c r="BG574" s="296" t="s">
        <v>6</v>
      </c>
      <c r="BH574" s="296" t="s">
        <v>6</v>
      </c>
      <c r="BI574" s="296" t="s">
        <v>6</v>
      </c>
      <c r="BJ574" s="296" t="s">
        <v>6</v>
      </c>
      <c r="BK574" s="296" t="s">
        <v>6</v>
      </c>
      <c r="BL574" s="296" t="s">
        <v>6</v>
      </c>
      <c r="BM574" s="296" t="s">
        <v>40</v>
      </c>
      <c r="BN574" s="296" t="s">
        <v>118</v>
      </c>
      <c r="BO574" s="296" t="s">
        <v>13</v>
      </c>
      <c r="BP574" s="296" t="s">
        <v>13</v>
      </c>
      <c r="BQ574" s="296" t="s">
        <v>167</v>
      </c>
      <c r="BR574" s="296" t="s">
        <v>118</v>
      </c>
      <c r="BS574" s="296" t="s">
        <v>40</v>
      </c>
      <c r="BT574" s="296" t="s">
        <v>118</v>
      </c>
      <c r="BU574" s="299" t="s">
        <v>6</v>
      </c>
      <c r="BV574" s="296" t="s">
        <v>6</v>
      </c>
      <c r="BW574" s="296" t="s">
        <v>6</v>
      </c>
      <c r="BX574" s="296" t="s">
        <v>6</v>
      </c>
      <c r="BY574" s="296" t="s">
        <v>6</v>
      </c>
      <c r="BZ574" s="296" t="s">
        <v>6</v>
      </c>
      <c r="CA574" s="292" t="s">
        <v>184</v>
      </c>
      <c r="CB574" s="292" t="s">
        <v>303</v>
      </c>
      <c r="CC574" s="292" t="s">
        <v>912</v>
      </c>
      <c r="CD574" s="292" t="s">
        <v>118</v>
      </c>
    </row>
    <row r="575" spans="1:82" s="292" customFormat="1" ht="58" customHeight="1" x14ac:dyDescent="0.35">
      <c r="A575" s="291" t="s">
        <v>2890</v>
      </c>
      <c r="B575" s="291" t="s">
        <v>2880</v>
      </c>
      <c r="C575" s="291" t="s">
        <v>1561</v>
      </c>
      <c r="D575" s="291" t="s">
        <v>1538</v>
      </c>
      <c r="E575" s="292" t="s">
        <v>304</v>
      </c>
      <c r="F575" s="292" t="s">
        <v>2674</v>
      </c>
      <c r="G575" s="292" t="s">
        <v>1818</v>
      </c>
      <c r="H575" s="292" t="s">
        <v>3351</v>
      </c>
      <c r="I575" s="292" t="e">
        <f>IF(H575="","",VLOOKUP(H575,'[2]Cost Categories'!$A$1:$C$66,3,FALSE))</f>
        <v>#N/A</v>
      </c>
      <c r="J575" s="292" t="s">
        <v>3449</v>
      </c>
      <c r="K575" s="292" t="e">
        <f>IF(J575="","",VLOOKUP(J575,'[2]Cost Categories'!$A$70:$C$85,3,FALSE))</f>
        <v>#N/A</v>
      </c>
      <c r="L575" s="292" t="s">
        <v>3307</v>
      </c>
      <c r="M575" s="292" t="e">
        <f>IF(L575="","",VLOOKUP(L575,'[2]Cost Categories'!$A$105:$C$127,3,FALSE))</f>
        <v>#N/A</v>
      </c>
      <c r="N575" s="292" t="s">
        <v>3368</v>
      </c>
      <c r="O575" s="294" t="s">
        <v>13</v>
      </c>
      <c r="P575" s="292" t="s">
        <v>3369</v>
      </c>
      <c r="Q575" s="292" t="s">
        <v>3372</v>
      </c>
      <c r="R575" s="292" t="s">
        <v>13</v>
      </c>
      <c r="S575" s="292" t="s">
        <v>111</v>
      </c>
      <c r="T575" s="292" t="s">
        <v>1736</v>
      </c>
      <c r="U575" s="292" t="s">
        <v>1087</v>
      </c>
      <c r="V575" s="292" t="s">
        <v>1309</v>
      </c>
      <c r="W575" s="292" t="s">
        <v>217</v>
      </c>
      <c r="X575" s="295">
        <f>35.82*0.175</f>
        <v>6.2684999999999995</v>
      </c>
      <c r="Y575" s="295" t="s">
        <v>6</v>
      </c>
      <c r="Z575" s="296" t="s">
        <v>6</v>
      </c>
      <c r="AA575" s="296" t="s">
        <v>6</v>
      </c>
      <c r="AB575" s="296" t="s">
        <v>6</v>
      </c>
      <c r="AC575" s="296" t="s">
        <v>6</v>
      </c>
      <c r="AD575" s="296" t="s">
        <v>6</v>
      </c>
      <c r="AE575" s="351">
        <v>1</v>
      </c>
      <c r="AF575" s="351" t="s">
        <v>20</v>
      </c>
      <c r="AG575" s="292" t="s">
        <v>6</v>
      </c>
      <c r="AI575" s="295" t="s">
        <v>6</v>
      </c>
      <c r="AJ575" s="297" t="s">
        <v>6</v>
      </c>
      <c r="AK575" s="292" t="s">
        <v>6</v>
      </c>
      <c r="AL575" s="292" t="s">
        <v>6</v>
      </c>
      <c r="AM575" s="298" t="s">
        <v>6</v>
      </c>
      <c r="AN575" s="299" t="s">
        <v>6</v>
      </c>
      <c r="AO575" s="299" t="s">
        <v>6</v>
      </c>
      <c r="AP575" s="292" t="s">
        <v>2011</v>
      </c>
      <c r="AQ575" s="292" t="s">
        <v>184</v>
      </c>
      <c r="AR575" s="296" t="s">
        <v>6</v>
      </c>
      <c r="AS575" s="296" t="s">
        <v>6</v>
      </c>
      <c r="AT575" s="296" t="s">
        <v>6</v>
      </c>
      <c r="AU575" s="296" t="s">
        <v>184</v>
      </c>
      <c r="AV575" s="296" t="s">
        <v>1305</v>
      </c>
      <c r="AW575" s="296" t="s">
        <v>2012</v>
      </c>
      <c r="AX575" s="296" t="s">
        <v>118</v>
      </c>
      <c r="AY575" s="296" t="s">
        <v>6</v>
      </c>
      <c r="AZ575" s="296" t="s">
        <v>6</v>
      </c>
      <c r="BA575" s="296" t="s">
        <v>6</v>
      </c>
      <c r="BB575" s="296" t="s">
        <v>6</v>
      </c>
      <c r="BC575" s="296" t="s">
        <v>384</v>
      </c>
      <c r="BD575" s="296" t="s">
        <v>119</v>
      </c>
      <c r="BE575" s="296" t="s">
        <v>6</v>
      </c>
      <c r="BF575" s="296" t="s">
        <v>6</v>
      </c>
      <c r="BG575" s="296" t="s">
        <v>6</v>
      </c>
      <c r="BH575" s="296" t="s">
        <v>6</v>
      </c>
      <c r="BI575" s="296" t="s">
        <v>6</v>
      </c>
      <c r="BJ575" s="296" t="s">
        <v>6</v>
      </c>
      <c r="BK575" s="296" t="s">
        <v>6</v>
      </c>
      <c r="BL575" s="296" t="s">
        <v>6</v>
      </c>
      <c r="BM575" s="296" t="s">
        <v>40</v>
      </c>
      <c r="BN575" s="296" t="s">
        <v>118</v>
      </c>
      <c r="BO575" s="296" t="s">
        <v>13</v>
      </c>
      <c r="BP575" s="296" t="s">
        <v>13</v>
      </c>
      <c r="BQ575" s="296" t="s">
        <v>167</v>
      </c>
      <c r="BR575" s="296" t="s">
        <v>118</v>
      </c>
      <c r="BS575" s="296" t="s">
        <v>40</v>
      </c>
      <c r="BT575" s="296" t="s">
        <v>118</v>
      </c>
      <c r="BU575" s="299" t="s">
        <v>6</v>
      </c>
      <c r="BV575" s="296" t="s">
        <v>6</v>
      </c>
      <c r="BW575" s="296" t="s">
        <v>6</v>
      </c>
      <c r="BX575" s="296" t="s">
        <v>6</v>
      </c>
      <c r="BY575" s="296" t="s">
        <v>6</v>
      </c>
      <c r="BZ575" s="296" t="s">
        <v>6</v>
      </c>
      <c r="CA575" s="292" t="s">
        <v>184</v>
      </c>
      <c r="CB575" s="292" t="s">
        <v>303</v>
      </c>
      <c r="CC575" s="292" t="s">
        <v>912</v>
      </c>
      <c r="CD575" s="292" t="s">
        <v>118</v>
      </c>
    </row>
    <row r="576" spans="1:82" s="292" customFormat="1" ht="58" customHeight="1" x14ac:dyDescent="0.35">
      <c r="A576" s="291" t="s">
        <v>2890</v>
      </c>
      <c r="B576" s="291" t="s">
        <v>2880</v>
      </c>
      <c r="C576" s="291" t="s">
        <v>1567</v>
      </c>
      <c r="D576" s="291" t="s">
        <v>1538</v>
      </c>
      <c r="E576" s="292" t="s">
        <v>304</v>
      </c>
      <c r="F576" s="292" t="s">
        <v>2674</v>
      </c>
      <c r="G576" s="292" t="s">
        <v>1817</v>
      </c>
      <c r="H576" s="292" t="s">
        <v>1317</v>
      </c>
      <c r="I576" s="292" t="e">
        <f>IF(H576="","",VLOOKUP(H576,'[2]Cost Categories'!$A$1:$C$66,3,FALSE))</f>
        <v>#N/A</v>
      </c>
      <c r="J576" s="292" t="s">
        <v>3283</v>
      </c>
      <c r="K576" s="292" t="e">
        <f>IF(J576="","",VLOOKUP(J576,'[2]Cost Categories'!$A$70:$C$85,3,FALSE))</f>
        <v>#N/A</v>
      </c>
      <c r="L576" s="292" t="s">
        <v>3307</v>
      </c>
      <c r="M576" s="292" t="e">
        <f>IF(L576="","",VLOOKUP(L576,'[2]Cost Categories'!$A$105:$C$127,3,FALSE))</f>
        <v>#N/A</v>
      </c>
      <c r="N576" s="292" t="s">
        <v>3368</v>
      </c>
      <c r="O576" s="294" t="s">
        <v>1245</v>
      </c>
      <c r="P576" s="292" t="s">
        <v>3369</v>
      </c>
      <c r="Q576" s="292" t="s">
        <v>3372</v>
      </c>
      <c r="R576" s="292" t="s">
        <v>13</v>
      </c>
      <c r="S576" s="292" t="s">
        <v>111</v>
      </c>
      <c r="T576" s="292" t="s">
        <v>1736</v>
      </c>
      <c r="U576" s="292" t="s">
        <v>1087</v>
      </c>
      <c r="V576" s="292" t="s">
        <v>1309</v>
      </c>
      <c r="W576" s="292" t="s">
        <v>217</v>
      </c>
      <c r="X576" s="295">
        <f>35.82*0.0001</f>
        <v>3.5820000000000001E-3</v>
      </c>
      <c r="Y576" s="295" t="s">
        <v>6</v>
      </c>
      <c r="Z576" s="296" t="s">
        <v>6</v>
      </c>
      <c r="AA576" s="296" t="s">
        <v>6</v>
      </c>
      <c r="AB576" s="296" t="s">
        <v>6</v>
      </c>
      <c r="AC576" s="296" t="s">
        <v>6</v>
      </c>
      <c r="AD576" s="296" t="s">
        <v>6</v>
      </c>
      <c r="AE576" s="351">
        <v>1</v>
      </c>
      <c r="AF576" s="351" t="s">
        <v>20</v>
      </c>
      <c r="AG576" s="292" t="s">
        <v>6</v>
      </c>
      <c r="AI576" s="295" t="s">
        <v>6</v>
      </c>
      <c r="AJ576" s="297" t="s">
        <v>6</v>
      </c>
      <c r="AK576" s="292" t="s">
        <v>6</v>
      </c>
      <c r="AL576" s="292" t="s">
        <v>6</v>
      </c>
      <c r="AM576" s="298" t="s">
        <v>6</v>
      </c>
      <c r="AN576" s="299" t="s">
        <v>6</v>
      </c>
      <c r="AO576" s="299" t="s">
        <v>6</v>
      </c>
      <c r="AP576" s="292" t="s">
        <v>2011</v>
      </c>
      <c r="AQ576" s="292" t="s">
        <v>184</v>
      </c>
      <c r="AR576" s="296" t="s">
        <v>6</v>
      </c>
      <c r="AS576" s="296" t="s">
        <v>6</v>
      </c>
      <c r="AT576" s="296" t="s">
        <v>6</v>
      </c>
      <c r="AU576" s="296" t="s">
        <v>184</v>
      </c>
      <c r="AV576" s="296" t="s">
        <v>1305</v>
      </c>
      <c r="AW576" s="296" t="s">
        <v>2012</v>
      </c>
      <c r="AX576" s="296" t="s">
        <v>118</v>
      </c>
      <c r="AY576" s="296" t="s">
        <v>6</v>
      </c>
      <c r="AZ576" s="296" t="s">
        <v>6</v>
      </c>
      <c r="BA576" s="296" t="s">
        <v>6</v>
      </c>
      <c r="BB576" s="296" t="s">
        <v>6</v>
      </c>
      <c r="BC576" s="296" t="s">
        <v>384</v>
      </c>
      <c r="BD576" s="296" t="s">
        <v>119</v>
      </c>
      <c r="BE576" s="296" t="s">
        <v>6</v>
      </c>
      <c r="BF576" s="296" t="s">
        <v>6</v>
      </c>
      <c r="BG576" s="296" t="s">
        <v>6</v>
      </c>
      <c r="BH576" s="296" t="s">
        <v>6</v>
      </c>
      <c r="BI576" s="296" t="s">
        <v>6</v>
      </c>
      <c r="BJ576" s="296" t="s">
        <v>6</v>
      </c>
      <c r="BK576" s="296" t="s">
        <v>6</v>
      </c>
      <c r="BL576" s="296" t="s">
        <v>6</v>
      </c>
      <c r="BM576" s="296" t="s">
        <v>40</v>
      </c>
      <c r="BN576" s="296" t="s">
        <v>118</v>
      </c>
      <c r="BO576" s="296" t="s">
        <v>13</v>
      </c>
      <c r="BP576" s="296" t="s">
        <v>13</v>
      </c>
      <c r="BQ576" s="296" t="s">
        <v>167</v>
      </c>
      <c r="BR576" s="296" t="s">
        <v>118</v>
      </c>
      <c r="BS576" s="296" t="s">
        <v>40</v>
      </c>
      <c r="BT576" s="296" t="s">
        <v>118</v>
      </c>
      <c r="BU576" s="299" t="s">
        <v>6</v>
      </c>
      <c r="BV576" s="296" t="s">
        <v>6</v>
      </c>
      <c r="BW576" s="296" t="s">
        <v>6</v>
      </c>
      <c r="BX576" s="296" t="s">
        <v>6</v>
      </c>
      <c r="BY576" s="296" t="s">
        <v>6</v>
      </c>
      <c r="BZ576" s="296" t="s">
        <v>6</v>
      </c>
      <c r="CA576" s="292" t="s">
        <v>184</v>
      </c>
      <c r="CB576" s="292" t="s">
        <v>303</v>
      </c>
      <c r="CC576" s="292" t="s">
        <v>912</v>
      </c>
      <c r="CD576" s="292" t="s">
        <v>118</v>
      </c>
    </row>
    <row r="577" spans="1:82" s="292" customFormat="1" ht="58" customHeight="1" x14ac:dyDescent="0.35">
      <c r="A577" s="291" t="s">
        <v>2890</v>
      </c>
      <c r="B577" s="291" t="s">
        <v>2880</v>
      </c>
      <c r="C577" s="291" t="s">
        <v>1571</v>
      </c>
      <c r="D577" s="291" t="s">
        <v>1538</v>
      </c>
      <c r="E577" s="292" t="s">
        <v>304</v>
      </c>
      <c r="F577" s="292" t="s">
        <v>2674</v>
      </c>
      <c r="G577" s="293" t="s">
        <v>1816</v>
      </c>
      <c r="H577" s="293" t="s">
        <v>1623</v>
      </c>
      <c r="I577" s="292" t="e">
        <f>IF(H577="","",VLOOKUP(H577,'[2]Cost Categories'!$A$1:$C$66,3,FALSE))</f>
        <v>#N/A</v>
      </c>
      <c r="J577" s="292" t="s">
        <v>3288</v>
      </c>
      <c r="K577" s="292" t="e">
        <f>IF(J577="","",VLOOKUP(J577,'[2]Cost Categories'!$A$70:$C$85,3,FALSE))</f>
        <v>#N/A</v>
      </c>
      <c r="L577" s="292" t="s">
        <v>3307</v>
      </c>
      <c r="M577" s="292" t="e">
        <f>IF(L577="","",VLOOKUP(L577,'[2]Cost Categories'!$A$105:$C$127,3,FALSE))</f>
        <v>#N/A</v>
      </c>
      <c r="N577" s="292" t="s">
        <v>3368</v>
      </c>
      <c r="O577" s="294" t="s">
        <v>1245</v>
      </c>
      <c r="P577" s="292" t="s">
        <v>3369</v>
      </c>
      <c r="Q577" s="292" t="s">
        <v>3372</v>
      </c>
      <c r="R577" s="292" t="s">
        <v>13</v>
      </c>
      <c r="S577" s="292" t="s">
        <v>111</v>
      </c>
      <c r="T577" s="292" t="s">
        <v>1736</v>
      </c>
      <c r="U577" s="292" t="s">
        <v>1087</v>
      </c>
      <c r="V577" s="292" t="s">
        <v>1309</v>
      </c>
      <c r="W577" s="292" t="s">
        <v>217</v>
      </c>
      <c r="X577" s="295">
        <f>35.82*0.273</f>
        <v>9.7788600000000017</v>
      </c>
      <c r="Y577" s="295" t="s">
        <v>6</v>
      </c>
      <c r="Z577" s="296" t="s">
        <v>6</v>
      </c>
      <c r="AA577" s="296" t="s">
        <v>6</v>
      </c>
      <c r="AB577" s="296" t="s">
        <v>6</v>
      </c>
      <c r="AC577" s="296" t="s">
        <v>6</v>
      </c>
      <c r="AD577" s="296" t="s">
        <v>6</v>
      </c>
      <c r="AE577" s="351">
        <v>1</v>
      </c>
      <c r="AF577" s="351" t="s">
        <v>20</v>
      </c>
      <c r="AG577" s="292" t="s">
        <v>6</v>
      </c>
      <c r="AI577" s="295" t="s">
        <v>6</v>
      </c>
      <c r="AJ577" s="297" t="s">
        <v>6</v>
      </c>
      <c r="AK577" s="292" t="s">
        <v>6</v>
      </c>
      <c r="AL577" s="292" t="s">
        <v>6</v>
      </c>
      <c r="AM577" s="298" t="s">
        <v>6</v>
      </c>
      <c r="AN577" s="299" t="s">
        <v>6</v>
      </c>
      <c r="AO577" s="299" t="s">
        <v>6</v>
      </c>
      <c r="AP577" s="292" t="s">
        <v>2011</v>
      </c>
      <c r="AQ577" s="292" t="s">
        <v>184</v>
      </c>
      <c r="AR577" s="296" t="s">
        <v>6</v>
      </c>
      <c r="AS577" s="296" t="s">
        <v>6</v>
      </c>
      <c r="AT577" s="296" t="s">
        <v>6</v>
      </c>
      <c r="AU577" s="296" t="s">
        <v>184</v>
      </c>
      <c r="AV577" s="296" t="s">
        <v>1305</v>
      </c>
      <c r="AW577" s="296" t="s">
        <v>2012</v>
      </c>
      <c r="AX577" s="296" t="s">
        <v>118</v>
      </c>
      <c r="AY577" s="296" t="s">
        <v>6</v>
      </c>
      <c r="AZ577" s="296" t="s">
        <v>6</v>
      </c>
      <c r="BA577" s="296" t="s">
        <v>6</v>
      </c>
      <c r="BB577" s="296" t="s">
        <v>6</v>
      </c>
      <c r="BC577" s="296" t="s">
        <v>384</v>
      </c>
      <c r="BD577" s="296" t="s">
        <v>119</v>
      </c>
      <c r="BE577" s="296" t="s">
        <v>6</v>
      </c>
      <c r="BF577" s="296" t="s">
        <v>6</v>
      </c>
      <c r="BG577" s="296" t="s">
        <v>6</v>
      </c>
      <c r="BH577" s="296" t="s">
        <v>6</v>
      </c>
      <c r="BI577" s="296" t="s">
        <v>6</v>
      </c>
      <c r="BJ577" s="296" t="s">
        <v>6</v>
      </c>
      <c r="BK577" s="296" t="s">
        <v>6</v>
      </c>
      <c r="BL577" s="296" t="s">
        <v>6</v>
      </c>
      <c r="BM577" s="296" t="s">
        <v>40</v>
      </c>
      <c r="BN577" s="296" t="s">
        <v>118</v>
      </c>
      <c r="BO577" s="296" t="s">
        <v>13</v>
      </c>
      <c r="BP577" s="296" t="s">
        <v>13</v>
      </c>
      <c r="BQ577" s="296" t="s">
        <v>167</v>
      </c>
      <c r="BR577" s="296" t="s">
        <v>118</v>
      </c>
      <c r="BS577" s="296" t="s">
        <v>40</v>
      </c>
      <c r="BT577" s="296" t="s">
        <v>118</v>
      </c>
      <c r="BU577" s="299" t="s">
        <v>6</v>
      </c>
      <c r="BV577" s="296" t="s">
        <v>6</v>
      </c>
      <c r="BW577" s="296" t="s">
        <v>6</v>
      </c>
      <c r="BX577" s="296" t="s">
        <v>6</v>
      </c>
      <c r="BY577" s="296" t="s">
        <v>6</v>
      </c>
      <c r="BZ577" s="296" t="s">
        <v>6</v>
      </c>
      <c r="CA577" s="292" t="s">
        <v>184</v>
      </c>
      <c r="CB577" s="292" t="s">
        <v>303</v>
      </c>
      <c r="CC577" s="292" t="s">
        <v>912</v>
      </c>
      <c r="CD577" s="292" t="s">
        <v>118</v>
      </c>
    </row>
    <row r="578" spans="1:82" s="292" customFormat="1" ht="58" customHeight="1" x14ac:dyDescent="0.35">
      <c r="A578" s="291" t="s">
        <v>2890</v>
      </c>
      <c r="B578" s="291" t="s">
        <v>2880</v>
      </c>
      <c r="C578" s="300" t="s">
        <v>1573</v>
      </c>
      <c r="D578" s="300" t="s">
        <v>1538</v>
      </c>
      <c r="G578" s="293" t="s">
        <v>3450</v>
      </c>
      <c r="H578" s="292" t="s">
        <v>3426</v>
      </c>
      <c r="I578" s="292" t="e">
        <f>IF(H578="","",VLOOKUP(H578,'[2]Cost Categories'!$A$1:$C$66,3,FALSE))</f>
        <v>#N/A</v>
      </c>
      <c r="J578" s="292" t="s">
        <v>3297</v>
      </c>
      <c r="K578" s="292" t="e">
        <f>IF(J578="","",VLOOKUP(J578,'[2]Cost Categories'!$A$70:$C$85,3,FALSE))</f>
        <v>#N/A</v>
      </c>
      <c r="L578" s="292" t="s">
        <v>3314</v>
      </c>
      <c r="M578" s="292" t="e">
        <f>IF(L578="","",VLOOKUP(L578,'[2]Cost Categories'!$A$105:$C$127,3,FALSE))</f>
        <v>#N/A</v>
      </c>
      <c r="N578" s="292" t="s">
        <v>3368</v>
      </c>
      <c r="O578" s="294" t="s">
        <v>22</v>
      </c>
      <c r="P578" s="293" t="s">
        <v>3416</v>
      </c>
      <c r="Q578" s="293" t="s">
        <v>3372</v>
      </c>
      <c r="R578" s="292" t="s">
        <v>13</v>
      </c>
      <c r="S578" s="292" t="s">
        <v>111</v>
      </c>
      <c r="T578" s="292" t="s">
        <v>1736</v>
      </c>
      <c r="U578" s="292" t="s">
        <v>1087</v>
      </c>
      <c r="V578" s="292" t="s">
        <v>1309</v>
      </c>
      <c r="W578" s="292" t="s">
        <v>217</v>
      </c>
      <c r="X578" s="295">
        <v>11.06</v>
      </c>
      <c r="Y578" s="295" t="s">
        <v>6</v>
      </c>
      <c r="Z578" s="296" t="s">
        <v>6</v>
      </c>
      <c r="AA578" s="296" t="s">
        <v>6</v>
      </c>
      <c r="AB578" s="296" t="s">
        <v>6</v>
      </c>
      <c r="AC578" s="296" t="s">
        <v>6</v>
      </c>
      <c r="AD578" s="296" t="s">
        <v>6</v>
      </c>
      <c r="AE578" s="351">
        <v>1</v>
      </c>
      <c r="AF578" s="351" t="s">
        <v>20</v>
      </c>
      <c r="AG578" s="292" t="s">
        <v>6</v>
      </c>
      <c r="AI578" s="295" t="s">
        <v>6</v>
      </c>
      <c r="AJ578" s="297" t="s">
        <v>6</v>
      </c>
      <c r="AK578" s="292" t="s">
        <v>6</v>
      </c>
      <c r="AL578" s="292" t="s">
        <v>6</v>
      </c>
      <c r="AM578" s="298" t="s">
        <v>6</v>
      </c>
      <c r="AN578" s="299" t="s">
        <v>6</v>
      </c>
      <c r="AO578" s="299" t="s">
        <v>6</v>
      </c>
      <c r="AP578" s="293" t="s">
        <v>3451</v>
      </c>
      <c r="AQ578" s="293" t="s">
        <v>184</v>
      </c>
      <c r="AR578" s="296" t="s">
        <v>6</v>
      </c>
      <c r="AS578" s="296" t="s">
        <v>6</v>
      </c>
      <c r="AT578" s="296" t="s">
        <v>6</v>
      </c>
      <c r="AU578" s="296" t="s">
        <v>184</v>
      </c>
      <c r="AV578" s="296" t="s">
        <v>1305</v>
      </c>
      <c r="AW578" s="296" t="s">
        <v>2012</v>
      </c>
      <c r="AX578" s="296" t="s">
        <v>118</v>
      </c>
      <c r="AY578" s="296" t="s">
        <v>6</v>
      </c>
      <c r="AZ578" s="296" t="s">
        <v>6</v>
      </c>
      <c r="BA578" s="296" t="s">
        <v>6</v>
      </c>
      <c r="BB578" s="296" t="s">
        <v>6</v>
      </c>
      <c r="BC578" s="296" t="s">
        <v>384</v>
      </c>
      <c r="BD578" s="296" t="s">
        <v>119</v>
      </c>
      <c r="BE578" s="296" t="s">
        <v>6</v>
      </c>
      <c r="BF578" s="296" t="s">
        <v>6</v>
      </c>
      <c r="BG578" s="296" t="s">
        <v>6</v>
      </c>
      <c r="BH578" s="296" t="s">
        <v>6</v>
      </c>
      <c r="BI578" s="296" t="s">
        <v>6</v>
      </c>
      <c r="BJ578" s="296" t="s">
        <v>6</v>
      </c>
      <c r="BK578" s="296" t="s">
        <v>6</v>
      </c>
      <c r="BL578" s="296" t="s">
        <v>6</v>
      </c>
      <c r="BM578" s="296" t="s">
        <v>40</v>
      </c>
      <c r="BN578" s="296" t="s">
        <v>118</v>
      </c>
      <c r="BO578" s="296" t="s">
        <v>13</v>
      </c>
      <c r="BP578" s="296" t="s">
        <v>13</v>
      </c>
      <c r="BQ578" s="296" t="s">
        <v>167</v>
      </c>
      <c r="BR578" s="296" t="s">
        <v>118</v>
      </c>
      <c r="BS578" s="296" t="s">
        <v>40</v>
      </c>
      <c r="BT578" s="296" t="s">
        <v>118</v>
      </c>
      <c r="BU578" s="299" t="s">
        <v>6</v>
      </c>
      <c r="BV578" s="296" t="s">
        <v>6</v>
      </c>
      <c r="BW578" s="296" t="s">
        <v>6</v>
      </c>
      <c r="BX578" s="296" t="s">
        <v>6</v>
      </c>
      <c r="BY578" s="296" t="s">
        <v>6</v>
      </c>
      <c r="BZ578" s="296" t="s">
        <v>6</v>
      </c>
      <c r="CA578" s="292" t="s">
        <v>184</v>
      </c>
      <c r="CB578" s="292" t="s">
        <v>303</v>
      </c>
      <c r="CC578" s="292" t="s">
        <v>912</v>
      </c>
      <c r="CD578" s="292" t="s">
        <v>118</v>
      </c>
    </row>
    <row r="579" spans="1:82" s="244" customFormat="1" ht="58" customHeight="1" x14ac:dyDescent="0.35">
      <c r="A579" s="290" t="s">
        <v>2891</v>
      </c>
      <c r="B579" s="290" t="s">
        <v>2880</v>
      </c>
      <c r="C579" s="290" t="s">
        <v>3439</v>
      </c>
      <c r="D579" s="290" t="s">
        <v>3439</v>
      </c>
      <c r="E579" s="48" t="s">
        <v>304</v>
      </c>
      <c r="F579" s="48" t="s">
        <v>2674</v>
      </c>
      <c r="G579" s="48" t="s">
        <v>1816</v>
      </c>
      <c r="H579" s="244" t="s">
        <v>1623</v>
      </c>
      <c r="I579" s="48" t="s">
        <v>3330</v>
      </c>
      <c r="J579" s="244" t="s">
        <v>3288</v>
      </c>
      <c r="K579" s="48" t="s">
        <v>3287</v>
      </c>
      <c r="L579" s="244" t="s">
        <v>3307</v>
      </c>
      <c r="M579" s="244" t="str">
        <f>IF(L579="","",VLOOKUP(L579,'Cost Categories'!$A$112:$B$133,2,FALSE))</f>
        <v>Primary service delivery</v>
      </c>
      <c r="N579" s="244" t="s">
        <v>3368</v>
      </c>
      <c r="O579" s="245" t="s">
        <v>1245</v>
      </c>
      <c r="P579" s="244" t="s">
        <v>3371</v>
      </c>
      <c r="Q579" s="253" t="s">
        <v>3372</v>
      </c>
      <c r="R579" s="253" t="s">
        <v>13</v>
      </c>
      <c r="S579" s="244" t="s">
        <v>111</v>
      </c>
      <c r="T579" s="244" t="s">
        <v>1736</v>
      </c>
      <c r="U579" s="244" t="s">
        <v>1087</v>
      </c>
      <c r="V579" s="244" t="s">
        <v>1309</v>
      </c>
      <c r="W579" s="244" t="s">
        <v>217</v>
      </c>
      <c r="X579" s="246">
        <v>7.63</v>
      </c>
      <c r="Y579" s="246" t="s">
        <v>6</v>
      </c>
      <c r="Z579" s="250" t="s">
        <v>6</v>
      </c>
      <c r="AA579" s="250" t="s">
        <v>6</v>
      </c>
      <c r="AB579" s="250" t="s">
        <v>6</v>
      </c>
      <c r="AC579" s="250" t="s">
        <v>6</v>
      </c>
      <c r="AD579" s="250" t="s">
        <v>6</v>
      </c>
      <c r="AE579" s="32" t="s">
        <v>6</v>
      </c>
      <c r="AF579" s="32" t="s">
        <v>20</v>
      </c>
      <c r="AG579" s="244" t="s">
        <v>6</v>
      </c>
      <c r="AI579" s="246" t="s">
        <v>6</v>
      </c>
      <c r="AJ579" s="247" t="s">
        <v>6</v>
      </c>
      <c r="AK579" s="244" t="s">
        <v>6</v>
      </c>
      <c r="AL579" s="244" t="s">
        <v>6</v>
      </c>
      <c r="AM579" s="266" t="s">
        <v>6</v>
      </c>
      <c r="AN579" s="284" t="s">
        <v>6</v>
      </c>
      <c r="AO579" s="285" t="s">
        <v>6</v>
      </c>
      <c r="AP579" s="244" t="s">
        <v>1796</v>
      </c>
      <c r="AQ579" s="244" t="s">
        <v>184</v>
      </c>
      <c r="AR579" s="250" t="s">
        <v>2014</v>
      </c>
      <c r="AS579" s="250" t="s">
        <v>118</v>
      </c>
      <c r="AT579" s="250" t="s">
        <v>6</v>
      </c>
      <c r="AU579" s="250" t="s">
        <v>184</v>
      </c>
      <c r="AV579" s="250" t="s">
        <v>1305</v>
      </c>
      <c r="AW579" s="250" t="s">
        <v>2015</v>
      </c>
      <c r="AX579" s="250" t="s">
        <v>118</v>
      </c>
      <c r="AY579" s="250" t="s">
        <v>6</v>
      </c>
      <c r="AZ579" s="250" t="s">
        <v>6</v>
      </c>
      <c r="BA579" s="250" t="s">
        <v>6</v>
      </c>
      <c r="BB579" s="250" t="s">
        <v>6</v>
      </c>
      <c r="BC579" s="250" t="s">
        <v>6</v>
      </c>
      <c r="BD579" s="250" t="s">
        <v>6</v>
      </c>
      <c r="BE579" s="250" t="s">
        <v>6</v>
      </c>
      <c r="BF579" s="250" t="s">
        <v>6</v>
      </c>
      <c r="BG579" s="250" t="s">
        <v>6</v>
      </c>
      <c r="BH579" s="250" t="s">
        <v>6</v>
      </c>
      <c r="BI579" s="250" t="s">
        <v>6</v>
      </c>
      <c r="BJ579" s="250" t="s">
        <v>6</v>
      </c>
      <c r="BK579" s="250" t="s">
        <v>6</v>
      </c>
      <c r="BL579" s="250" t="s">
        <v>6</v>
      </c>
      <c r="BM579" s="250" t="s">
        <v>40</v>
      </c>
      <c r="BN579" s="250" t="s">
        <v>118</v>
      </c>
      <c r="BO579" s="250" t="s">
        <v>13</v>
      </c>
      <c r="BP579" s="250" t="s">
        <v>13</v>
      </c>
      <c r="BQ579" s="250" t="s">
        <v>6</v>
      </c>
      <c r="BR579" s="250" t="s">
        <v>6</v>
      </c>
      <c r="BS579" s="250" t="s">
        <v>6</v>
      </c>
      <c r="BT579" s="250" t="s">
        <v>6</v>
      </c>
      <c r="BU579" s="262" t="s">
        <v>6</v>
      </c>
      <c r="BV579" s="250" t="s">
        <v>6</v>
      </c>
      <c r="BW579" s="250" t="s">
        <v>6</v>
      </c>
      <c r="BX579" s="250" t="s">
        <v>6</v>
      </c>
      <c r="BY579" s="250" t="s">
        <v>6</v>
      </c>
      <c r="BZ579" s="250" t="s">
        <v>6</v>
      </c>
      <c r="CA579" s="244" t="s">
        <v>2016</v>
      </c>
      <c r="CB579" s="244" t="s">
        <v>937</v>
      </c>
      <c r="CC579" s="244" t="s">
        <v>2017</v>
      </c>
      <c r="CD579" s="48" t="s">
        <v>118</v>
      </c>
    </row>
    <row r="580" spans="1:82" s="244" customFormat="1" ht="58" customHeight="1" x14ac:dyDescent="0.35">
      <c r="A580" s="290" t="s">
        <v>2891</v>
      </c>
      <c r="B580" s="290" t="s">
        <v>2880</v>
      </c>
      <c r="C580" s="290" t="s">
        <v>3439</v>
      </c>
      <c r="D580" s="290" t="s">
        <v>3439</v>
      </c>
      <c r="E580" s="48" t="s">
        <v>304</v>
      </c>
      <c r="F580" s="48" t="s">
        <v>2674</v>
      </c>
      <c r="G580" s="48" t="s">
        <v>3440</v>
      </c>
      <c r="H580" s="244" t="s">
        <v>1317</v>
      </c>
      <c r="I580" s="244" t="str">
        <f>IF(H580="","",VLOOKUP(H580,'Cost Categories'!$A$1:$B$66,2,FALSE))</f>
        <v>Capital</v>
      </c>
      <c r="J580" s="244" t="s">
        <v>3283</v>
      </c>
      <c r="K580" s="244" t="str">
        <f>IF(J580="","",VLOOKUP(J580,'Cost Categories'!$A$70:$B$85,2,FALSE))</f>
        <v>Capital</v>
      </c>
      <c r="L580" s="244" t="s">
        <v>3307</v>
      </c>
      <c r="M580" s="244" t="str">
        <f>IF(L580="","",VLOOKUP(L580,'Cost Categories'!$A$112:$B$133,2,FALSE))</f>
        <v>Primary service delivery</v>
      </c>
      <c r="N580" s="244" t="s">
        <v>3368</v>
      </c>
      <c r="O580" s="245" t="s">
        <v>1245</v>
      </c>
      <c r="P580" s="244" t="s">
        <v>3369</v>
      </c>
      <c r="Q580" s="253" t="s">
        <v>3372</v>
      </c>
      <c r="R580" s="253" t="s">
        <v>13</v>
      </c>
      <c r="S580" s="244" t="s">
        <v>111</v>
      </c>
      <c r="T580" s="244" t="s">
        <v>1736</v>
      </c>
      <c r="U580" s="244" t="s">
        <v>1087</v>
      </c>
      <c r="V580" s="244" t="s">
        <v>1309</v>
      </c>
      <c r="W580" s="244" t="s">
        <v>217</v>
      </c>
      <c r="X580" s="246">
        <v>0.23</v>
      </c>
      <c r="Y580" s="246" t="s">
        <v>6</v>
      </c>
      <c r="Z580" s="250" t="s">
        <v>6</v>
      </c>
      <c r="AA580" s="250" t="s">
        <v>6</v>
      </c>
      <c r="AB580" s="250" t="s">
        <v>6</v>
      </c>
      <c r="AC580" s="250" t="s">
        <v>6</v>
      </c>
      <c r="AD580" s="250" t="s">
        <v>6</v>
      </c>
      <c r="AE580" s="32" t="s">
        <v>6</v>
      </c>
      <c r="AF580" s="32" t="s">
        <v>20</v>
      </c>
      <c r="AG580" s="244" t="s">
        <v>6</v>
      </c>
      <c r="AI580" s="246" t="s">
        <v>6</v>
      </c>
      <c r="AJ580" s="247" t="s">
        <v>6</v>
      </c>
      <c r="AK580" s="244" t="s">
        <v>6</v>
      </c>
      <c r="AL580" s="244" t="s">
        <v>6</v>
      </c>
      <c r="AM580" s="266" t="s">
        <v>6</v>
      </c>
      <c r="AN580" s="284" t="s">
        <v>6</v>
      </c>
      <c r="AO580" s="285" t="s">
        <v>6</v>
      </c>
      <c r="AP580" s="244" t="s">
        <v>1796</v>
      </c>
      <c r="AQ580" s="244" t="s">
        <v>184</v>
      </c>
      <c r="AR580" s="250" t="s">
        <v>2014</v>
      </c>
      <c r="AS580" s="250" t="s">
        <v>118</v>
      </c>
      <c r="AT580" s="250" t="s">
        <v>6</v>
      </c>
      <c r="AU580" s="250" t="s">
        <v>184</v>
      </c>
      <c r="AV580" s="250" t="s">
        <v>1305</v>
      </c>
      <c r="AW580" s="250" t="s">
        <v>2015</v>
      </c>
      <c r="AX580" s="250" t="s">
        <v>118</v>
      </c>
      <c r="AY580" s="250" t="s">
        <v>6</v>
      </c>
      <c r="AZ580" s="250" t="s">
        <v>6</v>
      </c>
      <c r="BA580" s="250" t="s">
        <v>6</v>
      </c>
      <c r="BB580" s="250" t="s">
        <v>6</v>
      </c>
      <c r="BC580" s="250" t="s">
        <v>6</v>
      </c>
      <c r="BD580" s="250" t="s">
        <v>6</v>
      </c>
      <c r="BE580" s="250" t="s">
        <v>6</v>
      </c>
      <c r="BF580" s="250" t="s">
        <v>6</v>
      </c>
      <c r="BG580" s="250" t="s">
        <v>6</v>
      </c>
      <c r="BH580" s="250" t="s">
        <v>6</v>
      </c>
      <c r="BI580" s="250" t="s">
        <v>6</v>
      </c>
      <c r="BJ580" s="250" t="s">
        <v>6</v>
      </c>
      <c r="BK580" s="250" t="s">
        <v>6</v>
      </c>
      <c r="BL580" s="250" t="s">
        <v>6</v>
      </c>
      <c r="BM580" s="250" t="s">
        <v>40</v>
      </c>
      <c r="BN580" s="250" t="s">
        <v>118</v>
      </c>
      <c r="BO580" s="250" t="s">
        <v>13</v>
      </c>
      <c r="BP580" s="250" t="s">
        <v>13</v>
      </c>
      <c r="BQ580" s="250" t="s">
        <v>6</v>
      </c>
      <c r="BR580" s="250" t="s">
        <v>6</v>
      </c>
      <c r="BS580" s="250" t="s">
        <v>6</v>
      </c>
      <c r="BT580" s="250" t="s">
        <v>6</v>
      </c>
      <c r="BU580" s="262" t="s">
        <v>6</v>
      </c>
      <c r="BV580" s="250" t="s">
        <v>6</v>
      </c>
      <c r="BW580" s="250" t="s">
        <v>6</v>
      </c>
      <c r="BX580" s="250" t="s">
        <v>6</v>
      </c>
      <c r="BY580" s="250" t="s">
        <v>6</v>
      </c>
      <c r="BZ580" s="250" t="s">
        <v>6</v>
      </c>
      <c r="CA580" s="244" t="s">
        <v>2016</v>
      </c>
      <c r="CB580" s="244" t="s">
        <v>937</v>
      </c>
      <c r="CC580" s="244" t="s">
        <v>2017</v>
      </c>
      <c r="CD580" s="48" t="s">
        <v>118</v>
      </c>
    </row>
    <row r="581" spans="1:82" s="244" customFormat="1" ht="58" customHeight="1" x14ac:dyDescent="0.35">
      <c r="A581" s="290" t="s">
        <v>2891</v>
      </c>
      <c r="B581" s="290" t="s">
        <v>2880</v>
      </c>
      <c r="C581" s="290" t="s">
        <v>3439</v>
      </c>
      <c r="D581" s="290" t="s">
        <v>3439</v>
      </c>
      <c r="E581" s="48" t="s">
        <v>304</v>
      </c>
      <c r="F581" s="48" t="s">
        <v>2674</v>
      </c>
      <c r="G581" s="48" t="s">
        <v>1978</v>
      </c>
      <c r="H581" s="244" t="s">
        <v>3351</v>
      </c>
      <c r="I581" s="244" t="str">
        <f>IF(H581="","",VLOOKUP(H581,'Cost Categories'!$A$1:$B$66,2,FALSE))</f>
        <v>Personnel</v>
      </c>
      <c r="J581" s="244" t="s">
        <v>3271</v>
      </c>
      <c r="K581" s="244" t="str">
        <f>IF(J581="","",VLOOKUP(J581,'Cost Categories'!$A$70:$B$85,2,FALSE))</f>
        <v>Personnel</v>
      </c>
      <c r="L581" s="244" t="s">
        <v>3307</v>
      </c>
      <c r="M581" s="244" t="str">
        <f>IF(L581="","",VLOOKUP(L581,'Cost Categories'!$A$112:$B$133,2,FALSE))</f>
        <v>Primary service delivery</v>
      </c>
      <c r="N581" s="244" t="s">
        <v>3368</v>
      </c>
      <c r="O581" s="245" t="s">
        <v>13</v>
      </c>
      <c r="P581" s="244" t="s">
        <v>3369</v>
      </c>
      <c r="Q581" s="253" t="s">
        <v>3372</v>
      </c>
      <c r="R581" s="253" t="s">
        <v>13</v>
      </c>
      <c r="S581" s="244" t="s">
        <v>517</v>
      </c>
      <c r="T581" s="244" t="s">
        <v>1736</v>
      </c>
      <c r="U581" s="244" t="s">
        <v>1087</v>
      </c>
      <c r="V581" s="244" t="s">
        <v>1309</v>
      </c>
      <c r="W581" s="244" t="s">
        <v>217</v>
      </c>
      <c r="X581" s="246">
        <v>11.57</v>
      </c>
      <c r="Y581" s="246" t="s">
        <v>6</v>
      </c>
      <c r="Z581" s="250" t="s">
        <v>6</v>
      </c>
      <c r="AA581" s="250" t="s">
        <v>6</v>
      </c>
      <c r="AB581" s="250" t="s">
        <v>6</v>
      </c>
      <c r="AC581" s="250" t="s">
        <v>6</v>
      </c>
      <c r="AD581" s="250" t="s">
        <v>6</v>
      </c>
      <c r="AE581" s="32" t="s">
        <v>6</v>
      </c>
      <c r="AF581" s="32" t="s">
        <v>20</v>
      </c>
      <c r="AG581" s="244" t="s">
        <v>6</v>
      </c>
      <c r="AI581" s="246" t="s">
        <v>6</v>
      </c>
      <c r="AJ581" s="247" t="s">
        <v>6</v>
      </c>
      <c r="AK581" s="244" t="s">
        <v>6</v>
      </c>
      <c r="AL581" s="244" t="s">
        <v>6</v>
      </c>
      <c r="AM581" s="266" t="s">
        <v>6</v>
      </c>
      <c r="AN581" s="284" t="s">
        <v>6</v>
      </c>
      <c r="AO581" s="285" t="s">
        <v>6</v>
      </c>
      <c r="AP581" s="244" t="s">
        <v>1796</v>
      </c>
      <c r="AQ581" s="244" t="s">
        <v>184</v>
      </c>
      <c r="AR581" s="250" t="s">
        <v>2014</v>
      </c>
      <c r="AS581" s="250" t="s">
        <v>118</v>
      </c>
      <c r="AT581" s="250" t="s">
        <v>6</v>
      </c>
      <c r="AU581" s="250" t="s">
        <v>184</v>
      </c>
      <c r="AV581" s="250" t="s">
        <v>1305</v>
      </c>
      <c r="AW581" s="250" t="s">
        <v>2015</v>
      </c>
      <c r="AX581" s="250" t="s">
        <v>118</v>
      </c>
      <c r="AY581" s="250" t="s">
        <v>6</v>
      </c>
      <c r="AZ581" s="250" t="s">
        <v>6</v>
      </c>
      <c r="BA581" s="250" t="s">
        <v>6</v>
      </c>
      <c r="BB581" s="250" t="s">
        <v>6</v>
      </c>
      <c r="BC581" s="250" t="s">
        <v>6</v>
      </c>
      <c r="BD581" s="250" t="s">
        <v>6</v>
      </c>
      <c r="BE581" s="250" t="s">
        <v>6</v>
      </c>
      <c r="BF581" s="250" t="s">
        <v>6</v>
      </c>
      <c r="BG581" s="250" t="s">
        <v>6</v>
      </c>
      <c r="BH581" s="250" t="s">
        <v>6</v>
      </c>
      <c r="BI581" s="250" t="s">
        <v>6</v>
      </c>
      <c r="BJ581" s="250" t="s">
        <v>6</v>
      </c>
      <c r="BK581" s="250" t="s">
        <v>6</v>
      </c>
      <c r="BL581" s="250" t="s">
        <v>6</v>
      </c>
      <c r="BM581" s="250" t="s">
        <v>40</v>
      </c>
      <c r="BN581" s="250" t="s">
        <v>118</v>
      </c>
      <c r="BO581" s="250" t="s">
        <v>13</v>
      </c>
      <c r="BP581" s="250" t="s">
        <v>13</v>
      </c>
      <c r="BQ581" s="250" t="s">
        <v>6</v>
      </c>
      <c r="BR581" s="250" t="s">
        <v>6</v>
      </c>
      <c r="BS581" s="250" t="s">
        <v>6</v>
      </c>
      <c r="BT581" s="250" t="s">
        <v>6</v>
      </c>
      <c r="BU581" s="262" t="s">
        <v>6</v>
      </c>
      <c r="BV581" s="250" t="s">
        <v>6</v>
      </c>
      <c r="BW581" s="250" t="s">
        <v>6</v>
      </c>
      <c r="BX581" s="250" t="s">
        <v>6</v>
      </c>
      <c r="BY581" s="250" t="s">
        <v>6</v>
      </c>
      <c r="BZ581" s="250" t="s">
        <v>6</v>
      </c>
      <c r="CA581" s="244" t="s">
        <v>2016</v>
      </c>
      <c r="CB581" s="244" t="s">
        <v>937</v>
      </c>
      <c r="CC581" s="244" t="s">
        <v>2017</v>
      </c>
      <c r="CD581" s="48" t="s">
        <v>118</v>
      </c>
    </row>
    <row r="582" spans="1:82" s="244" customFormat="1" ht="58" customHeight="1" x14ac:dyDescent="0.35">
      <c r="A582" s="290" t="s">
        <v>2891</v>
      </c>
      <c r="B582" s="290" t="s">
        <v>2880</v>
      </c>
      <c r="C582" s="290" t="s">
        <v>3439</v>
      </c>
      <c r="D582" s="290" t="s">
        <v>3439</v>
      </c>
      <c r="E582" s="48" t="s">
        <v>304</v>
      </c>
      <c r="F582" s="48" t="s">
        <v>2674</v>
      </c>
      <c r="G582" s="48" t="s">
        <v>1980</v>
      </c>
      <c r="H582" s="244" t="s">
        <v>3350</v>
      </c>
      <c r="I582" s="244" t="str">
        <f>IF(H582="","",VLOOKUP(H582,'Cost Categories'!$A$1:$B$66,2,FALSE))</f>
        <v>Capital</v>
      </c>
      <c r="J582" s="244" t="s">
        <v>3283</v>
      </c>
      <c r="K582" s="244" t="str">
        <f>IF(J582="","",VLOOKUP(J582,'Cost Categories'!$A$70:$B$85,2,FALSE))</f>
        <v>Capital</v>
      </c>
      <c r="L582" s="244" t="s">
        <v>3324</v>
      </c>
      <c r="M582" s="244" t="str">
        <f>IF(L582="","",VLOOKUP(L582,'Cost Categories'!$A$112:$B$133,2,FALSE))</f>
        <v>Operational</v>
      </c>
      <c r="N582" s="244" t="s">
        <v>3368</v>
      </c>
      <c r="O582" s="245" t="s">
        <v>1245</v>
      </c>
      <c r="P582" s="244" t="s">
        <v>3370</v>
      </c>
      <c r="Q582" s="253" t="s">
        <v>3372</v>
      </c>
      <c r="R582" s="253" t="s">
        <v>13</v>
      </c>
      <c r="S582" s="244" t="s">
        <v>111</v>
      </c>
      <c r="T582" s="244" t="s">
        <v>1736</v>
      </c>
      <c r="U582" s="244" t="s">
        <v>1087</v>
      </c>
      <c r="V582" s="244" t="s">
        <v>1309</v>
      </c>
      <c r="W582" s="244" t="s">
        <v>217</v>
      </c>
      <c r="X582" s="246">
        <v>0.02</v>
      </c>
      <c r="Y582" s="246" t="s">
        <v>6</v>
      </c>
      <c r="Z582" s="250" t="s">
        <v>6</v>
      </c>
      <c r="AA582" s="250" t="s">
        <v>6</v>
      </c>
      <c r="AB582" s="250" t="s">
        <v>6</v>
      </c>
      <c r="AC582" s="250" t="s">
        <v>6</v>
      </c>
      <c r="AD582" s="250" t="s">
        <v>6</v>
      </c>
      <c r="AE582" s="32" t="s">
        <v>6</v>
      </c>
      <c r="AF582" s="32" t="s">
        <v>20</v>
      </c>
      <c r="AG582" s="244" t="s">
        <v>6</v>
      </c>
      <c r="AI582" s="246" t="s">
        <v>6</v>
      </c>
      <c r="AJ582" s="247" t="s">
        <v>6</v>
      </c>
      <c r="AK582" s="244" t="s">
        <v>6</v>
      </c>
      <c r="AL582" s="244" t="s">
        <v>6</v>
      </c>
      <c r="AM582" s="266" t="s">
        <v>6</v>
      </c>
      <c r="AN582" s="284" t="s">
        <v>6</v>
      </c>
      <c r="AO582" s="285" t="s">
        <v>6</v>
      </c>
      <c r="AP582" s="244" t="s">
        <v>1796</v>
      </c>
      <c r="AQ582" s="244" t="s">
        <v>184</v>
      </c>
      <c r="AR582" s="250" t="s">
        <v>2014</v>
      </c>
      <c r="AS582" s="250" t="s">
        <v>118</v>
      </c>
      <c r="AT582" s="250" t="s">
        <v>6</v>
      </c>
      <c r="AU582" s="250" t="s">
        <v>184</v>
      </c>
      <c r="AV582" s="250" t="s">
        <v>1305</v>
      </c>
      <c r="AW582" s="250" t="s">
        <v>2015</v>
      </c>
      <c r="AX582" s="250" t="s">
        <v>118</v>
      </c>
      <c r="AY582" s="250" t="s">
        <v>6</v>
      </c>
      <c r="AZ582" s="250" t="s">
        <v>6</v>
      </c>
      <c r="BA582" s="250" t="s">
        <v>6</v>
      </c>
      <c r="BB582" s="250" t="s">
        <v>6</v>
      </c>
      <c r="BC582" s="250" t="s">
        <v>6</v>
      </c>
      <c r="BD582" s="250" t="s">
        <v>6</v>
      </c>
      <c r="BE582" s="250" t="s">
        <v>6</v>
      </c>
      <c r="BF582" s="250" t="s">
        <v>6</v>
      </c>
      <c r="BG582" s="250" t="s">
        <v>6</v>
      </c>
      <c r="BH582" s="250" t="s">
        <v>6</v>
      </c>
      <c r="BI582" s="250" t="s">
        <v>6</v>
      </c>
      <c r="BJ582" s="250" t="s">
        <v>6</v>
      </c>
      <c r="BK582" s="250" t="s">
        <v>6</v>
      </c>
      <c r="BL582" s="250" t="s">
        <v>6</v>
      </c>
      <c r="BM582" s="250" t="s">
        <v>40</v>
      </c>
      <c r="BN582" s="250" t="s">
        <v>118</v>
      </c>
      <c r="BO582" s="250" t="s">
        <v>13</v>
      </c>
      <c r="BP582" s="250" t="s">
        <v>13</v>
      </c>
      <c r="BQ582" s="250" t="s">
        <v>6</v>
      </c>
      <c r="BR582" s="250" t="s">
        <v>6</v>
      </c>
      <c r="BS582" s="250" t="s">
        <v>6</v>
      </c>
      <c r="BT582" s="250" t="s">
        <v>6</v>
      </c>
      <c r="BU582" s="262" t="s">
        <v>6</v>
      </c>
      <c r="BV582" s="250" t="s">
        <v>6</v>
      </c>
      <c r="BW582" s="250" t="s">
        <v>6</v>
      </c>
      <c r="BX582" s="250" t="s">
        <v>6</v>
      </c>
      <c r="BY582" s="250" t="s">
        <v>6</v>
      </c>
      <c r="BZ582" s="250" t="s">
        <v>6</v>
      </c>
      <c r="CA582" s="244" t="s">
        <v>2016</v>
      </c>
      <c r="CB582" s="244" t="s">
        <v>937</v>
      </c>
      <c r="CC582" s="244" t="s">
        <v>2017</v>
      </c>
      <c r="CD582" s="48" t="s">
        <v>118</v>
      </c>
    </row>
    <row r="583" spans="1:82" s="244" customFormat="1" ht="58" customHeight="1" x14ac:dyDescent="0.35">
      <c r="A583" s="290" t="s">
        <v>2891</v>
      </c>
      <c r="B583" s="290" t="s">
        <v>2880</v>
      </c>
      <c r="C583" s="290" t="s">
        <v>3439</v>
      </c>
      <c r="D583" s="290" t="s">
        <v>3439</v>
      </c>
      <c r="E583" s="48" t="s">
        <v>304</v>
      </c>
      <c r="F583" s="48" t="s">
        <v>2674</v>
      </c>
      <c r="G583" s="48" t="s">
        <v>1981</v>
      </c>
      <c r="H583" s="244" t="s">
        <v>1632</v>
      </c>
      <c r="I583" s="244" t="str">
        <f>IF(H583="","",VLOOKUP(H583,'Cost Categories'!$A$1:$B$66,2,FALSE))</f>
        <v>Facility</v>
      </c>
      <c r="J583" s="244" t="s">
        <v>3297</v>
      </c>
      <c r="K583" s="244" t="str">
        <f>IF(J583="","",VLOOKUP(J583,'Cost Categories'!$A$70:$B$85,2,FALSE))</f>
        <v>Mixed</v>
      </c>
      <c r="L583" s="244" t="s">
        <v>3323</v>
      </c>
      <c r="M583" s="244" t="str">
        <f>IF(L583="","",VLOOKUP(L583,'Cost Categories'!$A$112:$B$133,2,FALSE))</f>
        <v>Operational</v>
      </c>
      <c r="N583" s="244" t="s">
        <v>3368</v>
      </c>
      <c r="O583" s="245" t="s">
        <v>13</v>
      </c>
      <c r="P583" s="244" t="s">
        <v>3370</v>
      </c>
      <c r="Q583" s="253" t="s">
        <v>3372</v>
      </c>
      <c r="R583" s="253" t="s">
        <v>13</v>
      </c>
      <c r="S583" s="244" t="s">
        <v>111</v>
      </c>
      <c r="T583" s="244" t="s">
        <v>1736</v>
      </c>
      <c r="U583" s="244" t="s">
        <v>1087</v>
      </c>
      <c r="V583" s="244" t="s">
        <v>1309</v>
      </c>
      <c r="W583" s="244" t="s">
        <v>217</v>
      </c>
      <c r="X583" s="246">
        <v>0.09</v>
      </c>
      <c r="Y583" s="246" t="s">
        <v>6</v>
      </c>
      <c r="Z583" s="250" t="s">
        <v>6</v>
      </c>
      <c r="AA583" s="250" t="s">
        <v>6</v>
      </c>
      <c r="AB583" s="250" t="s">
        <v>6</v>
      </c>
      <c r="AC583" s="250" t="s">
        <v>6</v>
      </c>
      <c r="AD583" s="250" t="s">
        <v>6</v>
      </c>
      <c r="AE583" s="32" t="s">
        <v>6</v>
      </c>
      <c r="AF583" s="32" t="s">
        <v>20</v>
      </c>
      <c r="AG583" s="244" t="s">
        <v>6</v>
      </c>
      <c r="AI583" s="246" t="s">
        <v>6</v>
      </c>
      <c r="AJ583" s="247" t="s">
        <v>6</v>
      </c>
      <c r="AK583" s="244" t="s">
        <v>6</v>
      </c>
      <c r="AL583" s="244" t="s">
        <v>6</v>
      </c>
      <c r="AM583" s="266" t="s">
        <v>6</v>
      </c>
      <c r="AN583" s="284" t="s">
        <v>6</v>
      </c>
      <c r="AO583" s="285" t="s">
        <v>6</v>
      </c>
      <c r="AP583" s="244" t="s">
        <v>1796</v>
      </c>
      <c r="AQ583" s="244" t="s">
        <v>184</v>
      </c>
      <c r="AR583" s="250" t="s">
        <v>2014</v>
      </c>
      <c r="AS583" s="250" t="s">
        <v>118</v>
      </c>
      <c r="AT583" s="250" t="s">
        <v>6</v>
      </c>
      <c r="AU583" s="250" t="s">
        <v>184</v>
      </c>
      <c r="AV583" s="250" t="s">
        <v>1305</v>
      </c>
      <c r="AW583" s="250" t="s">
        <v>2015</v>
      </c>
      <c r="AX583" s="250" t="s">
        <v>118</v>
      </c>
      <c r="AY583" s="250" t="s">
        <v>6</v>
      </c>
      <c r="AZ583" s="250" t="s">
        <v>6</v>
      </c>
      <c r="BA583" s="250" t="s">
        <v>6</v>
      </c>
      <c r="BB583" s="250" t="s">
        <v>6</v>
      </c>
      <c r="BC583" s="250" t="s">
        <v>6</v>
      </c>
      <c r="BD583" s="250" t="s">
        <v>6</v>
      </c>
      <c r="BE583" s="250" t="s">
        <v>6</v>
      </c>
      <c r="BF583" s="250" t="s">
        <v>6</v>
      </c>
      <c r="BG583" s="250" t="s">
        <v>6</v>
      </c>
      <c r="BH583" s="250" t="s">
        <v>6</v>
      </c>
      <c r="BI583" s="250" t="s">
        <v>6</v>
      </c>
      <c r="BJ583" s="250" t="s">
        <v>6</v>
      </c>
      <c r="BK583" s="250" t="s">
        <v>6</v>
      </c>
      <c r="BL583" s="250" t="s">
        <v>6</v>
      </c>
      <c r="BM583" s="250" t="s">
        <v>40</v>
      </c>
      <c r="BN583" s="250" t="s">
        <v>118</v>
      </c>
      <c r="BO583" s="250" t="s">
        <v>13</v>
      </c>
      <c r="BP583" s="250" t="s">
        <v>13</v>
      </c>
      <c r="BQ583" s="250" t="s">
        <v>6</v>
      </c>
      <c r="BR583" s="250" t="s">
        <v>6</v>
      </c>
      <c r="BS583" s="250" t="s">
        <v>6</v>
      </c>
      <c r="BT583" s="250" t="s">
        <v>6</v>
      </c>
      <c r="BU583" s="262" t="s">
        <v>6</v>
      </c>
      <c r="BV583" s="250" t="s">
        <v>6</v>
      </c>
      <c r="BW583" s="250" t="s">
        <v>6</v>
      </c>
      <c r="BX583" s="250" t="s">
        <v>6</v>
      </c>
      <c r="BY583" s="250" t="s">
        <v>6</v>
      </c>
      <c r="BZ583" s="250" t="s">
        <v>6</v>
      </c>
      <c r="CA583" s="244" t="s">
        <v>2016</v>
      </c>
      <c r="CB583" s="244" t="s">
        <v>937</v>
      </c>
      <c r="CC583" s="244" t="s">
        <v>2017</v>
      </c>
      <c r="CD583" s="48" t="s">
        <v>118</v>
      </c>
    </row>
    <row r="584" spans="1:82" s="244" customFormat="1" ht="58" customHeight="1" x14ac:dyDescent="0.35">
      <c r="A584" s="290" t="s">
        <v>2891</v>
      </c>
      <c r="B584" s="290" t="s">
        <v>2880</v>
      </c>
      <c r="C584" s="290" t="s">
        <v>3439</v>
      </c>
      <c r="D584" s="290" t="s">
        <v>3439</v>
      </c>
      <c r="E584" s="48" t="s">
        <v>304</v>
      </c>
      <c r="F584" s="48" t="s">
        <v>2674</v>
      </c>
      <c r="G584" s="48" t="s">
        <v>3441</v>
      </c>
      <c r="H584" s="244" t="s">
        <v>3353</v>
      </c>
      <c r="I584" s="244" t="str">
        <f>IF(H584="","",VLOOKUP(H584,'Cost Categories'!$A$1:$B$66,2,FALSE))</f>
        <v>Personnel</v>
      </c>
      <c r="J584" s="244" t="s">
        <v>1757</v>
      </c>
      <c r="K584" s="244" t="str">
        <f>IF(J584="","",VLOOKUP(J584,'Cost Categories'!$A$70:$B$85,2,FALSE))</f>
        <v>Personnel</v>
      </c>
      <c r="L584" s="244" t="s">
        <v>3324</v>
      </c>
      <c r="M584" s="244" t="str">
        <f>IF(L584="","",VLOOKUP(L584,'Cost Categories'!$A$112:$B$133,2,FALSE))</f>
        <v>Operational</v>
      </c>
      <c r="N584" s="244" t="s">
        <v>3368</v>
      </c>
      <c r="O584" s="245" t="s">
        <v>13</v>
      </c>
      <c r="P584" s="244" t="s">
        <v>3369</v>
      </c>
      <c r="Q584" s="253" t="s">
        <v>3372</v>
      </c>
      <c r="R584" s="253" t="s">
        <v>13</v>
      </c>
      <c r="S584" s="244" t="s">
        <v>111</v>
      </c>
      <c r="T584" s="244" t="s">
        <v>1736</v>
      </c>
      <c r="U584" s="244" t="s">
        <v>1087</v>
      </c>
      <c r="V584" s="244" t="s">
        <v>1309</v>
      </c>
      <c r="W584" s="244" t="s">
        <v>217</v>
      </c>
      <c r="X584" s="246">
        <v>4.63</v>
      </c>
      <c r="Y584" s="246" t="s">
        <v>6</v>
      </c>
      <c r="Z584" s="250" t="s">
        <v>6</v>
      </c>
      <c r="AA584" s="250" t="s">
        <v>6</v>
      </c>
      <c r="AB584" s="250" t="s">
        <v>6</v>
      </c>
      <c r="AC584" s="250" t="s">
        <v>6</v>
      </c>
      <c r="AD584" s="250" t="s">
        <v>6</v>
      </c>
      <c r="AE584" s="32" t="s">
        <v>6</v>
      </c>
      <c r="AF584" s="32" t="s">
        <v>20</v>
      </c>
      <c r="AG584" s="244" t="s">
        <v>6</v>
      </c>
      <c r="AI584" s="246" t="s">
        <v>6</v>
      </c>
      <c r="AJ584" s="247" t="s">
        <v>6</v>
      </c>
      <c r="AK584" s="244" t="s">
        <v>6</v>
      </c>
      <c r="AL584" s="244" t="s">
        <v>6</v>
      </c>
      <c r="AM584" s="266" t="s">
        <v>6</v>
      </c>
      <c r="AN584" s="284" t="s">
        <v>6</v>
      </c>
      <c r="AO584" s="285" t="s">
        <v>6</v>
      </c>
      <c r="AP584" s="244" t="s">
        <v>1796</v>
      </c>
      <c r="AQ584" s="244" t="s">
        <v>184</v>
      </c>
      <c r="AR584" s="250" t="s">
        <v>2014</v>
      </c>
      <c r="AS584" s="250" t="s">
        <v>118</v>
      </c>
      <c r="AT584" s="250" t="s">
        <v>6</v>
      </c>
      <c r="AU584" s="250" t="s">
        <v>184</v>
      </c>
      <c r="AV584" s="250" t="s">
        <v>1305</v>
      </c>
      <c r="AW584" s="250" t="s">
        <v>2015</v>
      </c>
      <c r="AX584" s="250" t="s">
        <v>118</v>
      </c>
      <c r="AY584" s="250" t="s">
        <v>6</v>
      </c>
      <c r="AZ584" s="250" t="s">
        <v>6</v>
      </c>
      <c r="BA584" s="250" t="s">
        <v>6</v>
      </c>
      <c r="BB584" s="250" t="s">
        <v>6</v>
      </c>
      <c r="BC584" s="250" t="s">
        <v>6</v>
      </c>
      <c r="BD584" s="250" t="s">
        <v>6</v>
      </c>
      <c r="BE584" s="250" t="s">
        <v>6</v>
      </c>
      <c r="BF584" s="250" t="s">
        <v>6</v>
      </c>
      <c r="BG584" s="250" t="s">
        <v>6</v>
      </c>
      <c r="BH584" s="250" t="s">
        <v>6</v>
      </c>
      <c r="BI584" s="250" t="s">
        <v>6</v>
      </c>
      <c r="BJ584" s="250" t="s">
        <v>6</v>
      </c>
      <c r="BK584" s="250" t="s">
        <v>6</v>
      </c>
      <c r="BL584" s="250" t="s">
        <v>6</v>
      </c>
      <c r="BM584" s="250" t="s">
        <v>40</v>
      </c>
      <c r="BN584" s="250" t="s">
        <v>118</v>
      </c>
      <c r="BO584" s="250" t="s">
        <v>13</v>
      </c>
      <c r="BP584" s="250" t="s">
        <v>13</v>
      </c>
      <c r="BQ584" s="250" t="s">
        <v>6</v>
      </c>
      <c r="BR584" s="250" t="s">
        <v>6</v>
      </c>
      <c r="BS584" s="250" t="s">
        <v>6</v>
      </c>
      <c r="BT584" s="250" t="s">
        <v>6</v>
      </c>
      <c r="BU584" s="262" t="s">
        <v>6</v>
      </c>
      <c r="BV584" s="250" t="s">
        <v>6</v>
      </c>
      <c r="BW584" s="250" t="s">
        <v>6</v>
      </c>
      <c r="BX584" s="250" t="s">
        <v>6</v>
      </c>
      <c r="BY584" s="250" t="s">
        <v>6</v>
      </c>
      <c r="BZ584" s="250" t="s">
        <v>6</v>
      </c>
      <c r="CA584" s="244" t="s">
        <v>2016</v>
      </c>
      <c r="CB584" s="244" t="s">
        <v>937</v>
      </c>
      <c r="CC584" s="244" t="s">
        <v>2017</v>
      </c>
      <c r="CD584" s="48" t="s">
        <v>118</v>
      </c>
    </row>
    <row r="585" spans="1:82" s="244" customFormat="1" ht="58" customHeight="1" x14ac:dyDescent="0.35">
      <c r="A585" s="290" t="s">
        <v>2891</v>
      </c>
      <c r="B585" s="290" t="s">
        <v>2880</v>
      </c>
      <c r="C585" s="290" t="s">
        <v>3439</v>
      </c>
      <c r="D585" s="290" t="s">
        <v>3439</v>
      </c>
      <c r="E585" s="48" t="s">
        <v>304</v>
      </c>
      <c r="F585" s="48" t="s">
        <v>2674</v>
      </c>
      <c r="G585" s="48" t="s">
        <v>1560</v>
      </c>
      <c r="H585" s="244" t="s">
        <v>1578</v>
      </c>
      <c r="I585" s="244" t="str">
        <f>IF(H585="","",VLOOKUP(H585,'Cost Categories'!$A$1:$B$66,2,FALSE))</f>
        <v>Total</v>
      </c>
      <c r="J585" s="244" t="s">
        <v>3297</v>
      </c>
      <c r="K585" s="244" t="str">
        <f>IF(J585="","",VLOOKUP(J585,'Cost Categories'!$A$70:$B$85,2,FALSE))</f>
        <v>Mixed</v>
      </c>
      <c r="L585" s="244" t="s">
        <v>3297</v>
      </c>
      <c r="M585" s="244" t="str">
        <f>IF(L585="","",VLOOKUP(L585,'Cost Categories'!$A$112:$B$133,2,FALSE))</f>
        <v>Mixed</v>
      </c>
      <c r="N585" s="244" t="s">
        <v>22</v>
      </c>
      <c r="O585" s="245" t="s">
        <v>13</v>
      </c>
      <c r="P585" s="244" t="s">
        <v>3416</v>
      </c>
      <c r="Q585" s="253" t="s">
        <v>3372</v>
      </c>
      <c r="R585" s="253" t="s">
        <v>13</v>
      </c>
      <c r="S585" s="244" t="s">
        <v>111</v>
      </c>
      <c r="T585" s="244" t="s">
        <v>1736</v>
      </c>
      <c r="U585" s="244" t="s">
        <v>1087</v>
      </c>
      <c r="V585" s="244" t="s">
        <v>1309</v>
      </c>
      <c r="W585" s="244" t="s">
        <v>217</v>
      </c>
      <c r="X585" s="246">
        <v>24.17</v>
      </c>
      <c r="Y585" s="246" t="s">
        <v>6</v>
      </c>
      <c r="Z585" s="250" t="s">
        <v>6</v>
      </c>
      <c r="AA585" s="250" t="s">
        <v>6</v>
      </c>
      <c r="AB585" s="250" t="s">
        <v>6</v>
      </c>
      <c r="AC585" s="250" t="s">
        <v>6</v>
      </c>
      <c r="AD585" s="250" t="s">
        <v>6</v>
      </c>
      <c r="AE585" s="32" t="s">
        <v>6</v>
      </c>
      <c r="AF585" s="32" t="s">
        <v>20</v>
      </c>
      <c r="AG585" s="244" t="s">
        <v>6</v>
      </c>
      <c r="AI585" s="246" t="s">
        <v>6</v>
      </c>
      <c r="AJ585" s="247" t="s">
        <v>6</v>
      </c>
      <c r="AK585" s="244" t="s">
        <v>6</v>
      </c>
      <c r="AL585" s="244" t="s">
        <v>6</v>
      </c>
      <c r="AM585" s="266" t="s">
        <v>6</v>
      </c>
      <c r="AN585" s="284" t="s">
        <v>6</v>
      </c>
      <c r="AO585" s="285" t="s">
        <v>6</v>
      </c>
      <c r="AP585" s="244" t="s">
        <v>1796</v>
      </c>
      <c r="AQ585" s="244" t="s">
        <v>184</v>
      </c>
      <c r="AR585" s="250" t="s">
        <v>2014</v>
      </c>
      <c r="AS585" s="250" t="s">
        <v>118</v>
      </c>
      <c r="AT585" s="250" t="s">
        <v>6</v>
      </c>
      <c r="AU585" s="250" t="s">
        <v>184</v>
      </c>
      <c r="AV585" s="250" t="s">
        <v>1305</v>
      </c>
      <c r="AW585" s="250" t="s">
        <v>2015</v>
      </c>
      <c r="AX585" s="250" t="s">
        <v>118</v>
      </c>
      <c r="AY585" s="250" t="s">
        <v>6</v>
      </c>
      <c r="AZ585" s="250" t="s">
        <v>6</v>
      </c>
      <c r="BA585" s="250" t="s">
        <v>6</v>
      </c>
      <c r="BB585" s="250" t="s">
        <v>6</v>
      </c>
      <c r="BC585" s="250" t="s">
        <v>6</v>
      </c>
      <c r="BD585" s="250" t="s">
        <v>6</v>
      </c>
      <c r="BE585" s="250" t="s">
        <v>6</v>
      </c>
      <c r="BF585" s="250" t="s">
        <v>6</v>
      </c>
      <c r="BG585" s="250" t="s">
        <v>6</v>
      </c>
      <c r="BH585" s="250" t="s">
        <v>6</v>
      </c>
      <c r="BI585" s="250" t="s">
        <v>6</v>
      </c>
      <c r="BJ585" s="250" t="s">
        <v>6</v>
      </c>
      <c r="BK585" s="250" t="s">
        <v>6</v>
      </c>
      <c r="BL585" s="250" t="s">
        <v>6</v>
      </c>
      <c r="BM585" s="250" t="s">
        <v>40</v>
      </c>
      <c r="BN585" s="250" t="s">
        <v>118</v>
      </c>
      <c r="BO585" s="250" t="s">
        <v>13</v>
      </c>
      <c r="BP585" s="250" t="s">
        <v>13</v>
      </c>
      <c r="BQ585" s="250" t="s">
        <v>6</v>
      </c>
      <c r="BR585" s="250" t="s">
        <v>6</v>
      </c>
      <c r="BS585" s="250" t="s">
        <v>6</v>
      </c>
      <c r="BT585" s="250" t="s">
        <v>6</v>
      </c>
      <c r="BU585" s="262" t="s">
        <v>6</v>
      </c>
      <c r="BV585" s="250" t="s">
        <v>6</v>
      </c>
      <c r="BW585" s="250" t="s">
        <v>6</v>
      </c>
      <c r="BX585" s="250" t="s">
        <v>6</v>
      </c>
      <c r="BY585" s="250" t="s">
        <v>6</v>
      </c>
      <c r="BZ585" s="250" t="s">
        <v>6</v>
      </c>
      <c r="CA585" s="244" t="s">
        <v>2016</v>
      </c>
      <c r="CB585" s="244" t="s">
        <v>937</v>
      </c>
      <c r="CC585" s="244" t="s">
        <v>2017</v>
      </c>
      <c r="CD585" s="48" t="s">
        <v>118</v>
      </c>
    </row>
    <row r="586" spans="1:82" s="244" customFormat="1" ht="58" customHeight="1" x14ac:dyDescent="0.35">
      <c r="A586" s="290" t="s">
        <v>3435</v>
      </c>
      <c r="B586" s="290" t="s">
        <v>2880</v>
      </c>
      <c r="C586" s="290" t="s">
        <v>3439</v>
      </c>
      <c r="D586" s="290" t="s">
        <v>3439</v>
      </c>
      <c r="E586" s="48" t="s">
        <v>304</v>
      </c>
      <c r="F586" s="48" t="s">
        <v>2674</v>
      </c>
      <c r="G586" s="48" t="s">
        <v>1816</v>
      </c>
      <c r="H586" s="244" t="s">
        <v>1623</v>
      </c>
      <c r="I586" s="48" t="s">
        <v>3330</v>
      </c>
      <c r="J586" s="244" t="s">
        <v>3288</v>
      </c>
      <c r="K586" s="48" t="s">
        <v>3287</v>
      </c>
      <c r="L586" s="244" t="s">
        <v>3307</v>
      </c>
      <c r="M586" s="244" t="str">
        <f>IF(L586="","",VLOOKUP(L586,'Cost Categories'!$A$112:$B$133,2,FALSE))</f>
        <v>Primary service delivery</v>
      </c>
      <c r="N586" s="244" t="s">
        <v>3368</v>
      </c>
      <c r="O586" s="245" t="s">
        <v>1245</v>
      </c>
      <c r="P586" s="244" t="s">
        <v>3371</v>
      </c>
      <c r="Q586" s="253" t="s">
        <v>3372</v>
      </c>
      <c r="R586" s="253" t="s">
        <v>13</v>
      </c>
      <c r="S586" s="244" t="s">
        <v>111</v>
      </c>
      <c r="T586" s="244" t="s">
        <v>1736</v>
      </c>
      <c r="U586" s="244" t="s">
        <v>1087</v>
      </c>
      <c r="V586" s="244" t="s">
        <v>1309</v>
      </c>
      <c r="W586" s="244" t="s">
        <v>217</v>
      </c>
      <c r="X586" s="246">
        <v>7.63</v>
      </c>
      <c r="Y586" s="246" t="s">
        <v>6</v>
      </c>
      <c r="Z586" s="250" t="s">
        <v>6</v>
      </c>
      <c r="AA586" s="250" t="s">
        <v>6</v>
      </c>
      <c r="AB586" s="250" t="s">
        <v>6</v>
      </c>
      <c r="AC586" s="250" t="s">
        <v>6</v>
      </c>
      <c r="AD586" s="250" t="s">
        <v>6</v>
      </c>
      <c r="AE586" s="32" t="s">
        <v>6</v>
      </c>
      <c r="AF586" s="32" t="s">
        <v>20</v>
      </c>
      <c r="AG586" s="244" t="s">
        <v>6</v>
      </c>
      <c r="AI586" s="246" t="s">
        <v>6</v>
      </c>
      <c r="AJ586" s="247" t="s">
        <v>6</v>
      </c>
      <c r="AK586" s="244" t="s">
        <v>6</v>
      </c>
      <c r="AL586" s="244" t="s">
        <v>6</v>
      </c>
      <c r="AM586" s="266" t="s">
        <v>6</v>
      </c>
      <c r="AN586" s="284" t="s">
        <v>6</v>
      </c>
      <c r="AO586" s="285" t="s">
        <v>6</v>
      </c>
      <c r="AP586" s="244" t="s">
        <v>1796</v>
      </c>
      <c r="AQ586" s="244" t="s">
        <v>184</v>
      </c>
      <c r="AR586" s="250" t="s">
        <v>2014</v>
      </c>
      <c r="AS586" s="250" t="s">
        <v>118</v>
      </c>
      <c r="AT586" s="250" t="s">
        <v>6</v>
      </c>
      <c r="AU586" s="250" t="s">
        <v>184</v>
      </c>
      <c r="AV586" s="250" t="s">
        <v>1305</v>
      </c>
      <c r="AW586" s="250" t="s">
        <v>2015</v>
      </c>
      <c r="AX586" s="250" t="s">
        <v>118</v>
      </c>
      <c r="AY586" s="250" t="s">
        <v>6</v>
      </c>
      <c r="AZ586" s="250" t="s">
        <v>6</v>
      </c>
      <c r="BA586" s="250" t="s">
        <v>6</v>
      </c>
      <c r="BB586" s="250" t="s">
        <v>6</v>
      </c>
      <c r="BC586" s="250" t="s">
        <v>6</v>
      </c>
      <c r="BD586" s="250" t="s">
        <v>6</v>
      </c>
      <c r="BE586" s="250" t="s">
        <v>6</v>
      </c>
      <c r="BF586" s="250" t="s">
        <v>6</v>
      </c>
      <c r="BG586" s="250" t="s">
        <v>6</v>
      </c>
      <c r="BH586" s="250" t="s">
        <v>6</v>
      </c>
      <c r="BI586" s="250" t="s">
        <v>6</v>
      </c>
      <c r="BJ586" s="250" t="s">
        <v>6</v>
      </c>
      <c r="BK586" s="250" t="s">
        <v>6</v>
      </c>
      <c r="BL586" s="250" t="s">
        <v>6</v>
      </c>
      <c r="BM586" s="250" t="s">
        <v>40</v>
      </c>
      <c r="BN586" s="250" t="s">
        <v>118</v>
      </c>
      <c r="BO586" s="250" t="s">
        <v>13</v>
      </c>
      <c r="BP586" s="250" t="s">
        <v>13</v>
      </c>
      <c r="BQ586" s="250" t="s">
        <v>6</v>
      </c>
      <c r="BR586" s="250" t="s">
        <v>6</v>
      </c>
      <c r="BS586" s="250" t="s">
        <v>6</v>
      </c>
      <c r="BT586" s="250" t="s">
        <v>6</v>
      </c>
      <c r="BU586" s="262" t="s">
        <v>6</v>
      </c>
      <c r="BV586" s="250" t="s">
        <v>6</v>
      </c>
      <c r="BW586" s="250" t="s">
        <v>6</v>
      </c>
      <c r="BX586" s="250" t="s">
        <v>6</v>
      </c>
      <c r="BY586" s="250" t="s">
        <v>6</v>
      </c>
      <c r="BZ586" s="250" t="s">
        <v>6</v>
      </c>
      <c r="CA586" s="244" t="s">
        <v>2016</v>
      </c>
      <c r="CB586" s="244" t="s">
        <v>937</v>
      </c>
      <c r="CC586" s="244" t="s">
        <v>2017</v>
      </c>
      <c r="CD586" s="48" t="s">
        <v>118</v>
      </c>
    </row>
    <row r="587" spans="1:82" s="244" customFormat="1" ht="58" customHeight="1" x14ac:dyDescent="0.35">
      <c r="A587" s="290" t="s">
        <v>3435</v>
      </c>
      <c r="B587" s="290" t="s">
        <v>2880</v>
      </c>
      <c r="C587" s="290" t="s">
        <v>3439</v>
      </c>
      <c r="D587" s="290" t="s">
        <v>3439</v>
      </c>
      <c r="E587" s="48" t="s">
        <v>304</v>
      </c>
      <c r="F587" s="48" t="s">
        <v>2674</v>
      </c>
      <c r="G587" s="48" t="s">
        <v>3440</v>
      </c>
      <c r="H587" s="244" t="s">
        <v>1317</v>
      </c>
      <c r="I587" s="244" t="str">
        <f>IF(H587="","",VLOOKUP(H587,'Cost Categories'!$A$1:$B$66,2,FALSE))</f>
        <v>Capital</v>
      </c>
      <c r="J587" s="244" t="s">
        <v>3283</v>
      </c>
      <c r="K587" s="244" t="str">
        <f>IF(J587="","",VLOOKUP(J587,'Cost Categories'!$A$70:$B$85,2,FALSE))</f>
        <v>Capital</v>
      </c>
      <c r="L587" s="244" t="s">
        <v>3307</v>
      </c>
      <c r="M587" s="244" t="str">
        <f>IF(L587="","",VLOOKUP(L587,'Cost Categories'!$A$112:$B$133,2,FALSE))</f>
        <v>Primary service delivery</v>
      </c>
      <c r="N587" s="244" t="s">
        <v>3368</v>
      </c>
      <c r="O587" s="245" t="s">
        <v>1245</v>
      </c>
      <c r="P587" s="244" t="s">
        <v>3369</v>
      </c>
      <c r="Q587" s="253" t="s">
        <v>3372</v>
      </c>
      <c r="R587" s="253" t="s">
        <v>13</v>
      </c>
      <c r="S587" s="244" t="s">
        <v>111</v>
      </c>
      <c r="T587" s="244" t="s">
        <v>1736</v>
      </c>
      <c r="U587" s="244" t="s">
        <v>1087</v>
      </c>
      <c r="V587" s="244" t="s">
        <v>1309</v>
      </c>
      <c r="W587" s="244" t="s">
        <v>217</v>
      </c>
      <c r="X587" s="246">
        <v>0.23</v>
      </c>
      <c r="Y587" s="246" t="s">
        <v>6</v>
      </c>
      <c r="Z587" s="250" t="s">
        <v>6</v>
      </c>
      <c r="AA587" s="250" t="s">
        <v>6</v>
      </c>
      <c r="AB587" s="250" t="s">
        <v>6</v>
      </c>
      <c r="AC587" s="250" t="s">
        <v>6</v>
      </c>
      <c r="AD587" s="250" t="s">
        <v>6</v>
      </c>
      <c r="AE587" s="32" t="s">
        <v>6</v>
      </c>
      <c r="AF587" s="32" t="s">
        <v>20</v>
      </c>
      <c r="AG587" s="244" t="s">
        <v>6</v>
      </c>
      <c r="AI587" s="246" t="s">
        <v>6</v>
      </c>
      <c r="AJ587" s="247" t="s">
        <v>6</v>
      </c>
      <c r="AK587" s="244" t="s">
        <v>6</v>
      </c>
      <c r="AL587" s="244" t="s">
        <v>6</v>
      </c>
      <c r="AM587" s="266" t="s">
        <v>6</v>
      </c>
      <c r="AN587" s="284" t="s">
        <v>6</v>
      </c>
      <c r="AO587" s="285" t="s">
        <v>6</v>
      </c>
      <c r="AP587" s="244" t="s">
        <v>1796</v>
      </c>
      <c r="AQ587" s="244" t="s">
        <v>184</v>
      </c>
      <c r="AR587" s="250" t="s">
        <v>2014</v>
      </c>
      <c r="AS587" s="250" t="s">
        <v>118</v>
      </c>
      <c r="AT587" s="250" t="s">
        <v>6</v>
      </c>
      <c r="AU587" s="250" t="s">
        <v>184</v>
      </c>
      <c r="AV587" s="250" t="s">
        <v>1305</v>
      </c>
      <c r="AW587" s="250" t="s">
        <v>2015</v>
      </c>
      <c r="AX587" s="250" t="s">
        <v>118</v>
      </c>
      <c r="AY587" s="250" t="s">
        <v>6</v>
      </c>
      <c r="AZ587" s="250" t="s">
        <v>6</v>
      </c>
      <c r="BA587" s="250" t="s">
        <v>6</v>
      </c>
      <c r="BB587" s="250" t="s">
        <v>6</v>
      </c>
      <c r="BC587" s="250" t="s">
        <v>6</v>
      </c>
      <c r="BD587" s="250" t="s">
        <v>6</v>
      </c>
      <c r="BE587" s="250" t="s">
        <v>6</v>
      </c>
      <c r="BF587" s="250" t="s">
        <v>6</v>
      </c>
      <c r="BG587" s="250" t="s">
        <v>6</v>
      </c>
      <c r="BH587" s="250" t="s">
        <v>6</v>
      </c>
      <c r="BI587" s="250" t="s">
        <v>6</v>
      </c>
      <c r="BJ587" s="250" t="s">
        <v>6</v>
      </c>
      <c r="BK587" s="250" t="s">
        <v>6</v>
      </c>
      <c r="BL587" s="250" t="s">
        <v>6</v>
      </c>
      <c r="BM587" s="250" t="s">
        <v>40</v>
      </c>
      <c r="BN587" s="250" t="s">
        <v>118</v>
      </c>
      <c r="BO587" s="250" t="s">
        <v>13</v>
      </c>
      <c r="BP587" s="250" t="s">
        <v>13</v>
      </c>
      <c r="BQ587" s="250" t="s">
        <v>6</v>
      </c>
      <c r="BR587" s="250" t="s">
        <v>6</v>
      </c>
      <c r="BS587" s="250" t="s">
        <v>6</v>
      </c>
      <c r="BT587" s="250" t="s">
        <v>6</v>
      </c>
      <c r="BU587" s="262" t="s">
        <v>6</v>
      </c>
      <c r="BV587" s="250" t="s">
        <v>6</v>
      </c>
      <c r="BW587" s="250" t="s">
        <v>6</v>
      </c>
      <c r="BX587" s="250" t="s">
        <v>6</v>
      </c>
      <c r="BY587" s="250" t="s">
        <v>6</v>
      </c>
      <c r="BZ587" s="250" t="s">
        <v>6</v>
      </c>
      <c r="CA587" s="244" t="s">
        <v>2016</v>
      </c>
      <c r="CB587" s="244" t="s">
        <v>937</v>
      </c>
      <c r="CC587" s="244" t="s">
        <v>2017</v>
      </c>
      <c r="CD587" s="48" t="s">
        <v>118</v>
      </c>
    </row>
    <row r="588" spans="1:82" s="244" customFormat="1" ht="58" customHeight="1" x14ac:dyDescent="0.35">
      <c r="A588" s="290" t="s">
        <v>3435</v>
      </c>
      <c r="B588" s="290" t="s">
        <v>2880</v>
      </c>
      <c r="C588" s="290" t="s">
        <v>3439</v>
      </c>
      <c r="D588" s="290" t="s">
        <v>3439</v>
      </c>
      <c r="E588" s="48" t="s">
        <v>304</v>
      </c>
      <c r="F588" s="48" t="s">
        <v>2674</v>
      </c>
      <c r="G588" s="48" t="s">
        <v>1978</v>
      </c>
      <c r="H588" s="244" t="s">
        <v>3351</v>
      </c>
      <c r="I588" s="244" t="str">
        <f>IF(H588="","",VLOOKUP(H588,'Cost Categories'!$A$1:$B$66,2,FALSE))</f>
        <v>Personnel</v>
      </c>
      <c r="J588" s="244" t="s">
        <v>3271</v>
      </c>
      <c r="K588" s="244" t="str">
        <f>IF(J588="","",VLOOKUP(J588,'Cost Categories'!$A$70:$B$85,2,FALSE))</f>
        <v>Personnel</v>
      </c>
      <c r="L588" s="244" t="s">
        <v>3307</v>
      </c>
      <c r="M588" s="244" t="str">
        <f>IF(L588="","",VLOOKUP(L588,'Cost Categories'!$A$112:$B$133,2,FALSE))</f>
        <v>Primary service delivery</v>
      </c>
      <c r="N588" s="244" t="s">
        <v>3368</v>
      </c>
      <c r="O588" s="245" t="s">
        <v>13</v>
      </c>
      <c r="P588" s="244" t="s">
        <v>3369</v>
      </c>
      <c r="Q588" s="253" t="s">
        <v>3372</v>
      </c>
      <c r="R588" s="253" t="s">
        <v>13</v>
      </c>
      <c r="S588" s="244" t="s">
        <v>517</v>
      </c>
      <c r="T588" s="244" t="s">
        <v>1736</v>
      </c>
      <c r="U588" s="244" t="s">
        <v>1087</v>
      </c>
      <c r="V588" s="244" t="s">
        <v>1309</v>
      </c>
      <c r="W588" s="244" t="s">
        <v>217</v>
      </c>
      <c r="X588" s="246">
        <v>19.670000000000002</v>
      </c>
      <c r="Y588" s="246" t="s">
        <v>6</v>
      </c>
      <c r="Z588" s="250" t="s">
        <v>6</v>
      </c>
      <c r="AA588" s="250" t="s">
        <v>6</v>
      </c>
      <c r="AB588" s="250" t="s">
        <v>6</v>
      </c>
      <c r="AC588" s="250" t="s">
        <v>6</v>
      </c>
      <c r="AD588" s="250" t="s">
        <v>6</v>
      </c>
      <c r="AE588" s="32" t="s">
        <v>6</v>
      </c>
      <c r="AF588" s="32" t="s">
        <v>20</v>
      </c>
      <c r="AG588" s="244" t="s">
        <v>6</v>
      </c>
      <c r="AI588" s="246" t="s">
        <v>6</v>
      </c>
      <c r="AJ588" s="247" t="s">
        <v>6</v>
      </c>
      <c r="AK588" s="244" t="s">
        <v>6</v>
      </c>
      <c r="AL588" s="244" t="s">
        <v>6</v>
      </c>
      <c r="AM588" s="266" t="s">
        <v>6</v>
      </c>
      <c r="AN588" s="284" t="s">
        <v>6</v>
      </c>
      <c r="AO588" s="285" t="s">
        <v>6</v>
      </c>
      <c r="AP588" s="244" t="s">
        <v>1796</v>
      </c>
      <c r="AQ588" s="244" t="s">
        <v>184</v>
      </c>
      <c r="AR588" s="250" t="s">
        <v>2014</v>
      </c>
      <c r="AS588" s="250" t="s">
        <v>118</v>
      </c>
      <c r="AT588" s="250" t="s">
        <v>6</v>
      </c>
      <c r="AU588" s="250" t="s">
        <v>184</v>
      </c>
      <c r="AV588" s="250" t="s">
        <v>1305</v>
      </c>
      <c r="AW588" s="250" t="s">
        <v>2015</v>
      </c>
      <c r="AX588" s="250" t="s">
        <v>118</v>
      </c>
      <c r="AY588" s="250" t="s">
        <v>6</v>
      </c>
      <c r="AZ588" s="250" t="s">
        <v>6</v>
      </c>
      <c r="BA588" s="250" t="s">
        <v>6</v>
      </c>
      <c r="BB588" s="250" t="s">
        <v>6</v>
      </c>
      <c r="BC588" s="250" t="s">
        <v>6</v>
      </c>
      <c r="BD588" s="250" t="s">
        <v>6</v>
      </c>
      <c r="BE588" s="250" t="s">
        <v>6</v>
      </c>
      <c r="BF588" s="250" t="s">
        <v>6</v>
      </c>
      <c r="BG588" s="250" t="s">
        <v>6</v>
      </c>
      <c r="BH588" s="250" t="s">
        <v>6</v>
      </c>
      <c r="BI588" s="250" t="s">
        <v>6</v>
      </c>
      <c r="BJ588" s="250" t="s">
        <v>6</v>
      </c>
      <c r="BK588" s="250" t="s">
        <v>6</v>
      </c>
      <c r="BL588" s="250" t="s">
        <v>6</v>
      </c>
      <c r="BM588" s="250" t="s">
        <v>40</v>
      </c>
      <c r="BN588" s="250" t="s">
        <v>118</v>
      </c>
      <c r="BO588" s="250" t="s">
        <v>13</v>
      </c>
      <c r="BP588" s="250" t="s">
        <v>13</v>
      </c>
      <c r="BQ588" s="250" t="s">
        <v>6</v>
      </c>
      <c r="BR588" s="250" t="s">
        <v>6</v>
      </c>
      <c r="BS588" s="250" t="s">
        <v>6</v>
      </c>
      <c r="BT588" s="250" t="s">
        <v>6</v>
      </c>
      <c r="BU588" s="262" t="s">
        <v>6</v>
      </c>
      <c r="BV588" s="250" t="s">
        <v>6</v>
      </c>
      <c r="BW588" s="250" t="s">
        <v>6</v>
      </c>
      <c r="BX588" s="250" t="s">
        <v>6</v>
      </c>
      <c r="BY588" s="250" t="s">
        <v>6</v>
      </c>
      <c r="BZ588" s="250" t="s">
        <v>6</v>
      </c>
      <c r="CA588" s="244" t="s">
        <v>2016</v>
      </c>
      <c r="CB588" s="244" t="s">
        <v>937</v>
      </c>
      <c r="CC588" s="244" t="s">
        <v>2017</v>
      </c>
      <c r="CD588" s="48" t="s">
        <v>118</v>
      </c>
    </row>
    <row r="589" spans="1:82" s="244" customFormat="1" ht="58" customHeight="1" x14ac:dyDescent="0.35">
      <c r="A589" s="290" t="s">
        <v>3435</v>
      </c>
      <c r="B589" s="290" t="s">
        <v>2880</v>
      </c>
      <c r="C589" s="290" t="s">
        <v>3439</v>
      </c>
      <c r="D589" s="290" t="s">
        <v>3439</v>
      </c>
      <c r="E589" s="48" t="s">
        <v>304</v>
      </c>
      <c r="F589" s="48" t="s">
        <v>2674</v>
      </c>
      <c r="G589" s="48" t="s">
        <v>1980</v>
      </c>
      <c r="H589" s="244" t="s">
        <v>3350</v>
      </c>
      <c r="I589" s="244" t="str">
        <f>IF(H589="","",VLOOKUP(H589,'Cost Categories'!$A$1:$B$66,2,FALSE))</f>
        <v>Capital</v>
      </c>
      <c r="J589" s="244" t="s">
        <v>3283</v>
      </c>
      <c r="K589" s="244" t="str">
        <f>IF(J589="","",VLOOKUP(J589,'Cost Categories'!$A$70:$B$85,2,FALSE))</f>
        <v>Capital</v>
      </c>
      <c r="L589" s="244" t="s">
        <v>3324</v>
      </c>
      <c r="M589" s="244" t="str">
        <f>IF(L589="","",VLOOKUP(L589,'Cost Categories'!$A$112:$B$133,2,FALSE))</f>
        <v>Operational</v>
      </c>
      <c r="N589" s="244" t="s">
        <v>3368</v>
      </c>
      <c r="O589" s="245" t="s">
        <v>1245</v>
      </c>
      <c r="P589" s="244" t="s">
        <v>3370</v>
      </c>
      <c r="Q589" s="253" t="s">
        <v>3372</v>
      </c>
      <c r="R589" s="253" t="s">
        <v>13</v>
      </c>
      <c r="S589" s="244" t="s">
        <v>111</v>
      </c>
      <c r="T589" s="244" t="s">
        <v>1736</v>
      </c>
      <c r="U589" s="244" t="s">
        <v>1087</v>
      </c>
      <c r="V589" s="244" t="s">
        <v>1309</v>
      </c>
      <c r="W589" s="244" t="s">
        <v>217</v>
      </c>
      <c r="X589" s="246">
        <v>0.17</v>
      </c>
      <c r="Y589" s="246" t="s">
        <v>6</v>
      </c>
      <c r="Z589" s="250" t="s">
        <v>6</v>
      </c>
      <c r="AA589" s="250" t="s">
        <v>6</v>
      </c>
      <c r="AB589" s="250" t="s">
        <v>6</v>
      </c>
      <c r="AC589" s="250" t="s">
        <v>6</v>
      </c>
      <c r="AD589" s="250" t="s">
        <v>6</v>
      </c>
      <c r="AE589" s="32" t="s">
        <v>6</v>
      </c>
      <c r="AF589" s="32" t="s">
        <v>20</v>
      </c>
      <c r="AG589" s="244" t="s">
        <v>6</v>
      </c>
      <c r="AI589" s="246" t="s">
        <v>6</v>
      </c>
      <c r="AJ589" s="247" t="s">
        <v>6</v>
      </c>
      <c r="AK589" s="244" t="s">
        <v>6</v>
      </c>
      <c r="AL589" s="244" t="s">
        <v>6</v>
      </c>
      <c r="AM589" s="266" t="s">
        <v>6</v>
      </c>
      <c r="AN589" s="284" t="s">
        <v>6</v>
      </c>
      <c r="AO589" s="285" t="s">
        <v>6</v>
      </c>
      <c r="AP589" s="244" t="s">
        <v>1796</v>
      </c>
      <c r="AQ589" s="244" t="s">
        <v>184</v>
      </c>
      <c r="AR589" s="250" t="s">
        <v>2014</v>
      </c>
      <c r="AS589" s="250" t="s">
        <v>118</v>
      </c>
      <c r="AT589" s="250" t="s">
        <v>6</v>
      </c>
      <c r="AU589" s="250" t="s">
        <v>184</v>
      </c>
      <c r="AV589" s="250" t="s">
        <v>1305</v>
      </c>
      <c r="AW589" s="250" t="s">
        <v>2015</v>
      </c>
      <c r="AX589" s="250" t="s">
        <v>118</v>
      </c>
      <c r="AY589" s="250" t="s">
        <v>6</v>
      </c>
      <c r="AZ589" s="250" t="s">
        <v>6</v>
      </c>
      <c r="BA589" s="250" t="s">
        <v>6</v>
      </c>
      <c r="BB589" s="250" t="s">
        <v>6</v>
      </c>
      <c r="BC589" s="250" t="s">
        <v>6</v>
      </c>
      <c r="BD589" s="250" t="s">
        <v>6</v>
      </c>
      <c r="BE589" s="250" t="s">
        <v>6</v>
      </c>
      <c r="BF589" s="250" t="s">
        <v>6</v>
      </c>
      <c r="BG589" s="250" t="s">
        <v>6</v>
      </c>
      <c r="BH589" s="250" t="s">
        <v>6</v>
      </c>
      <c r="BI589" s="250" t="s">
        <v>6</v>
      </c>
      <c r="BJ589" s="250" t="s">
        <v>6</v>
      </c>
      <c r="BK589" s="250" t="s">
        <v>6</v>
      </c>
      <c r="BL589" s="250" t="s">
        <v>6</v>
      </c>
      <c r="BM589" s="250" t="s">
        <v>40</v>
      </c>
      <c r="BN589" s="250" t="s">
        <v>118</v>
      </c>
      <c r="BO589" s="250" t="s">
        <v>13</v>
      </c>
      <c r="BP589" s="250" t="s">
        <v>13</v>
      </c>
      <c r="BQ589" s="250" t="s">
        <v>6</v>
      </c>
      <c r="BR589" s="250" t="s">
        <v>6</v>
      </c>
      <c r="BS589" s="250" t="s">
        <v>6</v>
      </c>
      <c r="BT589" s="250" t="s">
        <v>6</v>
      </c>
      <c r="BU589" s="262" t="s">
        <v>6</v>
      </c>
      <c r="BV589" s="250" t="s">
        <v>6</v>
      </c>
      <c r="BW589" s="250" t="s">
        <v>6</v>
      </c>
      <c r="BX589" s="250" t="s">
        <v>6</v>
      </c>
      <c r="BY589" s="250" t="s">
        <v>6</v>
      </c>
      <c r="BZ589" s="250" t="s">
        <v>6</v>
      </c>
      <c r="CA589" s="244" t="s">
        <v>2016</v>
      </c>
      <c r="CB589" s="244" t="s">
        <v>937</v>
      </c>
      <c r="CC589" s="244" t="s">
        <v>2017</v>
      </c>
      <c r="CD589" s="48" t="s">
        <v>118</v>
      </c>
    </row>
    <row r="590" spans="1:82" s="244" customFormat="1" ht="58" customHeight="1" x14ac:dyDescent="0.35">
      <c r="A590" s="290" t="s">
        <v>3435</v>
      </c>
      <c r="B590" s="290" t="s">
        <v>2880</v>
      </c>
      <c r="C590" s="290" t="s">
        <v>3439</v>
      </c>
      <c r="D590" s="290" t="s">
        <v>3439</v>
      </c>
      <c r="E590" s="48" t="s">
        <v>304</v>
      </c>
      <c r="F590" s="48" t="s">
        <v>2674</v>
      </c>
      <c r="G590" s="48" t="s">
        <v>1981</v>
      </c>
      <c r="H590" s="244" t="s">
        <v>1632</v>
      </c>
      <c r="I590" s="244" t="str">
        <f>IF(H590="","",VLOOKUP(H590,'Cost Categories'!$A$1:$B$66,2,FALSE))</f>
        <v>Facility</v>
      </c>
      <c r="J590" s="244" t="s">
        <v>3297</v>
      </c>
      <c r="K590" s="244" t="str">
        <f>IF(J590="","",VLOOKUP(J590,'Cost Categories'!$A$70:$B$85,2,FALSE))</f>
        <v>Mixed</v>
      </c>
      <c r="L590" s="244" t="s">
        <v>3323</v>
      </c>
      <c r="M590" s="244" t="str">
        <f>IF(L590="","",VLOOKUP(L590,'Cost Categories'!$A$112:$B$133,2,FALSE))</f>
        <v>Operational</v>
      </c>
      <c r="N590" s="244" t="s">
        <v>3368</v>
      </c>
      <c r="O590" s="245" t="s">
        <v>13</v>
      </c>
      <c r="P590" s="244" t="s">
        <v>3370</v>
      </c>
      <c r="Q590" s="253" t="s">
        <v>3372</v>
      </c>
      <c r="R590" s="253" t="s">
        <v>13</v>
      </c>
      <c r="S590" s="244" t="s">
        <v>111</v>
      </c>
      <c r="T590" s="244" t="s">
        <v>1736</v>
      </c>
      <c r="U590" s="244" t="s">
        <v>1087</v>
      </c>
      <c r="V590" s="244" t="s">
        <v>1309</v>
      </c>
      <c r="W590" s="244" t="s">
        <v>217</v>
      </c>
      <c r="X590" s="246">
        <v>2.64</v>
      </c>
      <c r="Y590" s="246" t="s">
        <v>6</v>
      </c>
      <c r="Z590" s="250" t="s">
        <v>6</v>
      </c>
      <c r="AA590" s="250" t="s">
        <v>6</v>
      </c>
      <c r="AB590" s="250" t="s">
        <v>6</v>
      </c>
      <c r="AC590" s="250" t="s">
        <v>6</v>
      </c>
      <c r="AD590" s="250" t="s">
        <v>6</v>
      </c>
      <c r="AE590" s="32" t="s">
        <v>6</v>
      </c>
      <c r="AF590" s="32" t="s">
        <v>20</v>
      </c>
      <c r="AG590" s="244" t="s">
        <v>6</v>
      </c>
      <c r="AI590" s="246" t="s">
        <v>6</v>
      </c>
      <c r="AJ590" s="247" t="s">
        <v>6</v>
      </c>
      <c r="AK590" s="244" t="s">
        <v>6</v>
      </c>
      <c r="AL590" s="244" t="s">
        <v>6</v>
      </c>
      <c r="AM590" s="266" t="s">
        <v>6</v>
      </c>
      <c r="AN590" s="284" t="s">
        <v>6</v>
      </c>
      <c r="AO590" s="285" t="s">
        <v>6</v>
      </c>
      <c r="AP590" s="244" t="s">
        <v>1796</v>
      </c>
      <c r="AQ590" s="244" t="s">
        <v>184</v>
      </c>
      <c r="AR590" s="250" t="s">
        <v>2014</v>
      </c>
      <c r="AS590" s="250" t="s">
        <v>118</v>
      </c>
      <c r="AT590" s="250" t="s">
        <v>6</v>
      </c>
      <c r="AU590" s="250" t="s">
        <v>184</v>
      </c>
      <c r="AV590" s="250" t="s">
        <v>1305</v>
      </c>
      <c r="AW590" s="250" t="s">
        <v>2015</v>
      </c>
      <c r="AX590" s="250" t="s">
        <v>118</v>
      </c>
      <c r="AY590" s="250" t="s">
        <v>6</v>
      </c>
      <c r="AZ590" s="250" t="s">
        <v>6</v>
      </c>
      <c r="BA590" s="250" t="s">
        <v>6</v>
      </c>
      <c r="BB590" s="250" t="s">
        <v>6</v>
      </c>
      <c r="BC590" s="250" t="s">
        <v>6</v>
      </c>
      <c r="BD590" s="250" t="s">
        <v>6</v>
      </c>
      <c r="BE590" s="250" t="s">
        <v>6</v>
      </c>
      <c r="BF590" s="250" t="s">
        <v>6</v>
      </c>
      <c r="BG590" s="250" t="s">
        <v>6</v>
      </c>
      <c r="BH590" s="250" t="s">
        <v>6</v>
      </c>
      <c r="BI590" s="250" t="s">
        <v>6</v>
      </c>
      <c r="BJ590" s="250" t="s">
        <v>6</v>
      </c>
      <c r="BK590" s="250" t="s">
        <v>6</v>
      </c>
      <c r="BL590" s="250" t="s">
        <v>6</v>
      </c>
      <c r="BM590" s="250" t="s">
        <v>40</v>
      </c>
      <c r="BN590" s="250" t="s">
        <v>118</v>
      </c>
      <c r="BO590" s="250" t="s">
        <v>13</v>
      </c>
      <c r="BP590" s="250" t="s">
        <v>13</v>
      </c>
      <c r="BQ590" s="250" t="s">
        <v>6</v>
      </c>
      <c r="BR590" s="250" t="s">
        <v>6</v>
      </c>
      <c r="BS590" s="250" t="s">
        <v>6</v>
      </c>
      <c r="BT590" s="250" t="s">
        <v>6</v>
      </c>
      <c r="BU590" s="262" t="s">
        <v>6</v>
      </c>
      <c r="BV590" s="250" t="s">
        <v>6</v>
      </c>
      <c r="BW590" s="250" t="s">
        <v>6</v>
      </c>
      <c r="BX590" s="250" t="s">
        <v>6</v>
      </c>
      <c r="BY590" s="250" t="s">
        <v>6</v>
      </c>
      <c r="BZ590" s="250" t="s">
        <v>6</v>
      </c>
      <c r="CA590" s="244" t="s">
        <v>2016</v>
      </c>
      <c r="CB590" s="244" t="s">
        <v>937</v>
      </c>
      <c r="CC590" s="244" t="s">
        <v>2017</v>
      </c>
      <c r="CD590" s="48" t="s">
        <v>118</v>
      </c>
    </row>
    <row r="591" spans="1:82" s="244" customFormat="1" ht="58" customHeight="1" x14ac:dyDescent="0.35">
      <c r="A591" s="290" t="s">
        <v>3435</v>
      </c>
      <c r="B591" s="290" t="s">
        <v>2880</v>
      </c>
      <c r="C591" s="290" t="s">
        <v>3439</v>
      </c>
      <c r="D591" s="290" t="s">
        <v>3439</v>
      </c>
      <c r="E591" s="48" t="s">
        <v>304</v>
      </c>
      <c r="F591" s="48" t="s">
        <v>2674</v>
      </c>
      <c r="G591" s="48" t="s">
        <v>3441</v>
      </c>
      <c r="H591" s="244" t="s">
        <v>3353</v>
      </c>
      <c r="I591" s="244" t="str">
        <f>IF(H591="","",VLOOKUP(H591,'Cost Categories'!$A$1:$B$66,2,FALSE))</f>
        <v>Personnel</v>
      </c>
      <c r="J591" s="244" t="s">
        <v>1757</v>
      </c>
      <c r="K591" s="244" t="str">
        <f>IF(J591="","",VLOOKUP(J591,'Cost Categories'!$A$70:$B$85,2,FALSE))</f>
        <v>Personnel</v>
      </c>
      <c r="L591" s="244" t="s">
        <v>3324</v>
      </c>
      <c r="M591" s="244" t="str">
        <f>IF(L591="","",VLOOKUP(L591,'Cost Categories'!$A$112:$B$133,2,FALSE))</f>
        <v>Operational</v>
      </c>
      <c r="N591" s="244" t="s">
        <v>3368</v>
      </c>
      <c r="O591" s="245" t="s">
        <v>13</v>
      </c>
      <c r="P591" s="244" t="s">
        <v>3369</v>
      </c>
      <c r="Q591" s="253" t="s">
        <v>3372</v>
      </c>
      <c r="R591" s="253" t="s">
        <v>13</v>
      </c>
      <c r="S591" s="244" t="s">
        <v>111</v>
      </c>
      <c r="T591" s="244" t="s">
        <v>1736</v>
      </c>
      <c r="U591" s="244" t="s">
        <v>1087</v>
      </c>
      <c r="V591" s="244" t="s">
        <v>1309</v>
      </c>
      <c r="W591" s="244" t="s">
        <v>217</v>
      </c>
      <c r="X591" s="246">
        <v>6.2</v>
      </c>
      <c r="Y591" s="246" t="s">
        <v>6</v>
      </c>
      <c r="Z591" s="250" t="s">
        <v>6</v>
      </c>
      <c r="AA591" s="250" t="s">
        <v>6</v>
      </c>
      <c r="AB591" s="250" t="s">
        <v>6</v>
      </c>
      <c r="AC591" s="250" t="s">
        <v>6</v>
      </c>
      <c r="AD591" s="250" t="s">
        <v>6</v>
      </c>
      <c r="AE591" s="32" t="s">
        <v>6</v>
      </c>
      <c r="AF591" s="32" t="s">
        <v>20</v>
      </c>
      <c r="AG591" s="244" t="s">
        <v>6</v>
      </c>
      <c r="AI591" s="246" t="s">
        <v>6</v>
      </c>
      <c r="AJ591" s="247" t="s">
        <v>6</v>
      </c>
      <c r="AK591" s="244" t="s">
        <v>6</v>
      </c>
      <c r="AL591" s="244" t="s">
        <v>6</v>
      </c>
      <c r="AM591" s="266" t="s">
        <v>6</v>
      </c>
      <c r="AN591" s="284" t="s">
        <v>6</v>
      </c>
      <c r="AO591" s="285" t="s">
        <v>6</v>
      </c>
      <c r="AP591" s="244" t="s">
        <v>1796</v>
      </c>
      <c r="AQ591" s="244" t="s">
        <v>184</v>
      </c>
      <c r="AR591" s="250" t="s">
        <v>2014</v>
      </c>
      <c r="AS591" s="250" t="s">
        <v>118</v>
      </c>
      <c r="AT591" s="250" t="s">
        <v>6</v>
      </c>
      <c r="AU591" s="250" t="s">
        <v>184</v>
      </c>
      <c r="AV591" s="250" t="s">
        <v>1305</v>
      </c>
      <c r="AW591" s="250" t="s">
        <v>2015</v>
      </c>
      <c r="AX591" s="250" t="s">
        <v>118</v>
      </c>
      <c r="AY591" s="250" t="s">
        <v>6</v>
      </c>
      <c r="AZ591" s="250" t="s">
        <v>6</v>
      </c>
      <c r="BA591" s="250" t="s">
        <v>6</v>
      </c>
      <c r="BB591" s="250" t="s">
        <v>6</v>
      </c>
      <c r="BC591" s="250" t="s">
        <v>6</v>
      </c>
      <c r="BD591" s="250" t="s">
        <v>6</v>
      </c>
      <c r="BE591" s="250" t="s">
        <v>6</v>
      </c>
      <c r="BF591" s="250" t="s">
        <v>6</v>
      </c>
      <c r="BG591" s="250" t="s">
        <v>6</v>
      </c>
      <c r="BH591" s="250" t="s">
        <v>6</v>
      </c>
      <c r="BI591" s="250" t="s">
        <v>6</v>
      </c>
      <c r="BJ591" s="250" t="s">
        <v>6</v>
      </c>
      <c r="BK591" s="250" t="s">
        <v>6</v>
      </c>
      <c r="BL591" s="250" t="s">
        <v>6</v>
      </c>
      <c r="BM591" s="250" t="s">
        <v>40</v>
      </c>
      <c r="BN591" s="250" t="s">
        <v>118</v>
      </c>
      <c r="BO591" s="250" t="s">
        <v>13</v>
      </c>
      <c r="BP591" s="250" t="s">
        <v>13</v>
      </c>
      <c r="BQ591" s="250" t="s">
        <v>6</v>
      </c>
      <c r="BR591" s="250" t="s">
        <v>6</v>
      </c>
      <c r="BS591" s="250" t="s">
        <v>6</v>
      </c>
      <c r="BT591" s="250" t="s">
        <v>6</v>
      </c>
      <c r="BU591" s="262" t="s">
        <v>6</v>
      </c>
      <c r="BV591" s="250" t="s">
        <v>6</v>
      </c>
      <c r="BW591" s="250" t="s">
        <v>6</v>
      </c>
      <c r="BX591" s="250" t="s">
        <v>6</v>
      </c>
      <c r="BY591" s="250" t="s">
        <v>6</v>
      </c>
      <c r="BZ591" s="250" t="s">
        <v>6</v>
      </c>
      <c r="CA591" s="244" t="s">
        <v>2016</v>
      </c>
      <c r="CB591" s="244" t="s">
        <v>937</v>
      </c>
      <c r="CC591" s="244" t="s">
        <v>2017</v>
      </c>
      <c r="CD591" s="48" t="s">
        <v>118</v>
      </c>
    </row>
    <row r="592" spans="1:82" s="244" customFormat="1" ht="58" customHeight="1" x14ac:dyDescent="0.35">
      <c r="A592" s="290" t="s">
        <v>3435</v>
      </c>
      <c r="B592" s="290" t="s">
        <v>2880</v>
      </c>
      <c r="C592" s="290" t="s">
        <v>3439</v>
      </c>
      <c r="D592" s="290" t="s">
        <v>3439</v>
      </c>
      <c r="E592" s="48" t="s">
        <v>304</v>
      </c>
      <c r="F592" s="48" t="s">
        <v>2674</v>
      </c>
      <c r="G592" s="48" t="s">
        <v>1560</v>
      </c>
      <c r="H592" s="244" t="s">
        <v>1578</v>
      </c>
      <c r="I592" s="244" t="str">
        <f>IF(H592="","",VLOOKUP(H592,'Cost Categories'!$A$1:$B$66,2,FALSE))</f>
        <v>Total</v>
      </c>
      <c r="J592" s="244" t="s">
        <v>3297</v>
      </c>
      <c r="K592" s="244" t="str">
        <f>IF(J592="","",VLOOKUP(J592,'Cost Categories'!$A$70:$B$85,2,FALSE))</f>
        <v>Mixed</v>
      </c>
      <c r="L592" s="244" t="s">
        <v>3297</v>
      </c>
      <c r="M592" s="244" t="str">
        <f>IF(L592="","",VLOOKUP(L592,'Cost Categories'!$A$112:$B$133,2,FALSE))</f>
        <v>Mixed</v>
      </c>
      <c r="N592" s="244" t="s">
        <v>22</v>
      </c>
      <c r="O592" s="245" t="s">
        <v>13</v>
      </c>
      <c r="P592" s="244" t="s">
        <v>3416</v>
      </c>
      <c r="Q592" s="253" t="s">
        <v>3372</v>
      </c>
      <c r="R592" s="253" t="s">
        <v>13</v>
      </c>
      <c r="S592" s="244" t="s">
        <v>111</v>
      </c>
      <c r="T592" s="244" t="s">
        <v>1736</v>
      </c>
      <c r="U592" s="244" t="s">
        <v>1087</v>
      </c>
      <c r="V592" s="244" t="s">
        <v>1309</v>
      </c>
      <c r="W592" s="244" t="s">
        <v>217</v>
      </c>
      <c r="X592" s="246">
        <v>36.54</v>
      </c>
      <c r="Y592" s="246" t="s">
        <v>6</v>
      </c>
      <c r="Z592" s="250" t="s">
        <v>6</v>
      </c>
      <c r="AA592" s="250" t="s">
        <v>6</v>
      </c>
      <c r="AB592" s="250" t="s">
        <v>6</v>
      </c>
      <c r="AC592" s="250" t="s">
        <v>6</v>
      </c>
      <c r="AD592" s="250" t="s">
        <v>6</v>
      </c>
      <c r="AE592" s="32" t="s">
        <v>6</v>
      </c>
      <c r="AF592" s="32" t="s">
        <v>20</v>
      </c>
      <c r="AG592" s="244" t="s">
        <v>6</v>
      </c>
      <c r="AI592" s="246" t="s">
        <v>6</v>
      </c>
      <c r="AJ592" s="247" t="s">
        <v>6</v>
      </c>
      <c r="AK592" s="244" t="s">
        <v>6</v>
      </c>
      <c r="AL592" s="244" t="s">
        <v>6</v>
      </c>
      <c r="AM592" s="266" t="s">
        <v>6</v>
      </c>
      <c r="AN592" s="284" t="s">
        <v>6</v>
      </c>
      <c r="AO592" s="285" t="s">
        <v>6</v>
      </c>
      <c r="AP592" s="244" t="s">
        <v>1796</v>
      </c>
      <c r="AQ592" s="244" t="s">
        <v>184</v>
      </c>
      <c r="AR592" s="250" t="s">
        <v>2014</v>
      </c>
      <c r="AS592" s="250" t="s">
        <v>118</v>
      </c>
      <c r="AT592" s="250" t="s">
        <v>6</v>
      </c>
      <c r="AU592" s="250" t="s">
        <v>184</v>
      </c>
      <c r="AV592" s="250" t="s">
        <v>1305</v>
      </c>
      <c r="AW592" s="250" t="s">
        <v>2015</v>
      </c>
      <c r="AX592" s="250" t="s">
        <v>118</v>
      </c>
      <c r="AY592" s="250" t="s">
        <v>6</v>
      </c>
      <c r="AZ592" s="250" t="s">
        <v>6</v>
      </c>
      <c r="BA592" s="250" t="s">
        <v>6</v>
      </c>
      <c r="BB592" s="250" t="s">
        <v>6</v>
      </c>
      <c r="BC592" s="250" t="s">
        <v>6</v>
      </c>
      <c r="BD592" s="250" t="s">
        <v>6</v>
      </c>
      <c r="BE592" s="250" t="s">
        <v>6</v>
      </c>
      <c r="BF592" s="250" t="s">
        <v>6</v>
      </c>
      <c r="BG592" s="250" t="s">
        <v>6</v>
      </c>
      <c r="BH592" s="250" t="s">
        <v>6</v>
      </c>
      <c r="BI592" s="250" t="s">
        <v>6</v>
      </c>
      <c r="BJ592" s="250" t="s">
        <v>6</v>
      </c>
      <c r="BK592" s="250" t="s">
        <v>6</v>
      </c>
      <c r="BL592" s="250" t="s">
        <v>6</v>
      </c>
      <c r="BM592" s="250" t="s">
        <v>40</v>
      </c>
      <c r="BN592" s="250" t="s">
        <v>118</v>
      </c>
      <c r="BO592" s="250" t="s">
        <v>13</v>
      </c>
      <c r="BP592" s="250" t="s">
        <v>13</v>
      </c>
      <c r="BQ592" s="250" t="s">
        <v>6</v>
      </c>
      <c r="BR592" s="250" t="s">
        <v>6</v>
      </c>
      <c r="BS592" s="250" t="s">
        <v>6</v>
      </c>
      <c r="BT592" s="250" t="s">
        <v>6</v>
      </c>
      <c r="BU592" s="262" t="s">
        <v>6</v>
      </c>
      <c r="BV592" s="250" t="s">
        <v>6</v>
      </c>
      <c r="BW592" s="250" t="s">
        <v>6</v>
      </c>
      <c r="BX592" s="250" t="s">
        <v>6</v>
      </c>
      <c r="BY592" s="250" t="s">
        <v>6</v>
      </c>
      <c r="BZ592" s="250" t="s">
        <v>6</v>
      </c>
      <c r="CA592" s="244" t="s">
        <v>2016</v>
      </c>
      <c r="CB592" s="244" t="s">
        <v>937</v>
      </c>
      <c r="CC592" s="244" t="s">
        <v>2017</v>
      </c>
      <c r="CD592" s="48" t="s">
        <v>118</v>
      </c>
    </row>
    <row r="593" spans="1:82" s="244" customFormat="1" ht="58" customHeight="1" x14ac:dyDescent="0.35">
      <c r="A593" s="290" t="s">
        <v>3436</v>
      </c>
      <c r="B593" s="290" t="s">
        <v>2880</v>
      </c>
      <c r="C593" s="290" t="s">
        <v>3439</v>
      </c>
      <c r="D593" s="290" t="s">
        <v>3439</v>
      </c>
      <c r="E593" s="48" t="s">
        <v>304</v>
      </c>
      <c r="F593" s="48" t="s">
        <v>2674</v>
      </c>
      <c r="G593" s="48" t="s">
        <v>1816</v>
      </c>
      <c r="H593" s="244" t="s">
        <v>1623</v>
      </c>
      <c r="I593" s="48" t="s">
        <v>3330</v>
      </c>
      <c r="J593" s="244" t="s">
        <v>3288</v>
      </c>
      <c r="K593" s="48" t="s">
        <v>3287</v>
      </c>
      <c r="L593" s="244" t="s">
        <v>3307</v>
      </c>
      <c r="M593" s="244" t="str">
        <f>IF(L593="","",VLOOKUP(L593,'Cost Categories'!$A$112:$B$133,2,FALSE))</f>
        <v>Primary service delivery</v>
      </c>
      <c r="N593" s="244" t="s">
        <v>3368</v>
      </c>
      <c r="O593" s="245" t="s">
        <v>1245</v>
      </c>
      <c r="P593" s="244" t="s">
        <v>3371</v>
      </c>
      <c r="Q593" s="253" t="s">
        <v>3372</v>
      </c>
      <c r="R593" s="253" t="s">
        <v>13</v>
      </c>
      <c r="S593" s="244" t="s">
        <v>111</v>
      </c>
      <c r="T593" s="244" t="s">
        <v>1736</v>
      </c>
      <c r="U593" s="244" t="s">
        <v>1087</v>
      </c>
      <c r="V593" s="244" t="s">
        <v>1309</v>
      </c>
      <c r="W593" s="244" t="s">
        <v>217</v>
      </c>
      <c r="X593" s="246">
        <v>7.63</v>
      </c>
      <c r="Y593" s="246" t="s">
        <v>6</v>
      </c>
      <c r="Z593" s="250" t="s">
        <v>6</v>
      </c>
      <c r="AA593" s="250" t="s">
        <v>6</v>
      </c>
      <c r="AB593" s="250" t="s">
        <v>6</v>
      </c>
      <c r="AC593" s="250" t="s">
        <v>6</v>
      </c>
      <c r="AD593" s="250" t="s">
        <v>6</v>
      </c>
      <c r="AE593" s="32" t="s">
        <v>6</v>
      </c>
      <c r="AF593" s="32" t="s">
        <v>20</v>
      </c>
      <c r="AG593" s="244" t="s">
        <v>6</v>
      </c>
      <c r="AI593" s="246" t="s">
        <v>6</v>
      </c>
      <c r="AJ593" s="247" t="s">
        <v>6</v>
      </c>
      <c r="AK593" s="244" t="s">
        <v>6</v>
      </c>
      <c r="AL593" s="244" t="s">
        <v>6</v>
      </c>
      <c r="AM593" s="266" t="s">
        <v>6</v>
      </c>
      <c r="AN593" s="284" t="s">
        <v>6</v>
      </c>
      <c r="AO593" s="285" t="s">
        <v>6</v>
      </c>
      <c r="AP593" s="244" t="s">
        <v>1796</v>
      </c>
      <c r="AQ593" s="244" t="s">
        <v>184</v>
      </c>
      <c r="AR593" s="250" t="s">
        <v>2014</v>
      </c>
      <c r="AS593" s="250" t="s">
        <v>118</v>
      </c>
      <c r="AT593" s="250" t="s">
        <v>6</v>
      </c>
      <c r="AU593" s="250" t="s">
        <v>184</v>
      </c>
      <c r="AV593" s="250" t="s">
        <v>1305</v>
      </c>
      <c r="AW593" s="250" t="s">
        <v>2015</v>
      </c>
      <c r="AX593" s="250" t="s">
        <v>118</v>
      </c>
      <c r="AY593" s="250" t="s">
        <v>6</v>
      </c>
      <c r="AZ593" s="250" t="s">
        <v>6</v>
      </c>
      <c r="BA593" s="250" t="s">
        <v>6</v>
      </c>
      <c r="BB593" s="250" t="s">
        <v>6</v>
      </c>
      <c r="BC593" s="250" t="s">
        <v>6</v>
      </c>
      <c r="BD593" s="250" t="s">
        <v>6</v>
      </c>
      <c r="BE593" s="250" t="s">
        <v>6</v>
      </c>
      <c r="BF593" s="250" t="s">
        <v>6</v>
      </c>
      <c r="BG593" s="250" t="s">
        <v>6</v>
      </c>
      <c r="BH593" s="250" t="s">
        <v>6</v>
      </c>
      <c r="BI593" s="250" t="s">
        <v>6</v>
      </c>
      <c r="BJ593" s="250" t="s">
        <v>6</v>
      </c>
      <c r="BK593" s="250" t="s">
        <v>6</v>
      </c>
      <c r="BL593" s="250" t="s">
        <v>6</v>
      </c>
      <c r="BM593" s="250" t="s">
        <v>40</v>
      </c>
      <c r="BN593" s="250" t="s">
        <v>118</v>
      </c>
      <c r="BO593" s="250" t="s">
        <v>13</v>
      </c>
      <c r="BP593" s="250" t="s">
        <v>13</v>
      </c>
      <c r="BQ593" s="250" t="s">
        <v>6</v>
      </c>
      <c r="BR593" s="250" t="s">
        <v>6</v>
      </c>
      <c r="BS593" s="250" t="s">
        <v>6</v>
      </c>
      <c r="BT593" s="250" t="s">
        <v>6</v>
      </c>
      <c r="BU593" s="262" t="s">
        <v>6</v>
      </c>
      <c r="BV593" s="250" t="s">
        <v>6</v>
      </c>
      <c r="BW593" s="250" t="s">
        <v>6</v>
      </c>
      <c r="BX593" s="250" t="s">
        <v>6</v>
      </c>
      <c r="BY593" s="250" t="s">
        <v>6</v>
      </c>
      <c r="BZ593" s="250" t="s">
        <v>6</v>
      </c>
      <c r="CA593" s="244" t="s">
        <v>2016</v>
      </c>
      <c r="CB593" s="244" t="s">
        <v>937</v>
      </c>
      <c r="CC593" s="244" t="s">
        <v>2017</v>
      </c>
      <c r="CD593" s="48" t="s">
        <v>118</v>
      </c>
    </row>
    <row r="594" spans="1:82" s="244" customFormat="1" ht="58" customHeight="1" x14ac:dyDescent="0.35">
      <c r="A594" s="290" t="s">
        <v>3436</v>
      </c>
      <c r="B594" s="290" t="s">
        <v>2880</v>
      </c>
      <c r="C594" s="290" t="s">
        <v>3439</v>
      </c>
      <c r="D594" s="290" t="s">
        <v>3439</v>
      </c>
      <c r="E594" s="48" t="s">
        <v>304</v>
      </c>
      <c r="F594" s="48" t="s">
        <v>2674</v>
      </c>
      <c r="G594" s="48" t="s">
        <v>3440</v>
      </c>
      <c r="H594" s="244" t="s">
        <v>1317</v>
      </c>
      <c r="I594" s="244" t="str">
        <f>IF(H594="","",VLOOKUP(H594,'Cost Categories'!$A$1:$B$66,2,FALSE))</f>
        <v>Capital</v>
      </c>
      <c r="J594" s="244" t="s">
        <v>3283</v>
      </c>
      <c r="K594" s="244" t="str">
        <f>IF(J594="","",VLOOKUP(J594,'Cost Categories'!$A$70:$B$85,2,FALSE))</f>
        <v>Capital</v>
      </c>
      <c r="L594" s="244" t="s">
        <v>3307</v>
      </c>
      <c r="M594" s="244" t="str">
        <f>IF(L594="","",VLOOKUP(L594,'Cost Categories'!$A$112:$B$133,2,FALSE))</f>
        <v>Primary service delivery</v>
      </c>
      <c r="N594" s="244" t="s">
        <v>3368</v>
      </c>
      <c r="O594" s="245" t="s">
        <v>1245</v>
      </c>
      <c r="P594" s="244" t="s">
        <v>3369</v>
      </c>
      <c r="Q594" s="253" t="s">
        <v>3372</v>
      </c>
      <c r="R594" s="253" t="s">
        <v>13</v>
      </c>
      <c r="S594" s="244" t="s">
        <v>111</v>
      </c>
      <c r="T594" s="244" t="s">
        <v>1736</v>
      </c>
      <c r="U594" s="244" t="s">
        <v>1087</v>
      </c>
      <c r="V594" s="244" t="s">
        <v>1309</v>
      </c>
      <c r="W594" s="244" t="s">
        <v>217</v>
      </c>
      <c r="X594" s="246">
        <v>0.24</v>
      </c>
      <c r="Y594" s="246" t="s">
        <v>6</v>
      </c>
      <c r="Z594" s="250" t="s">
        <v>6</v>
      </c>
      <c r="AA594" s="250" t="s">
        <v>6</v>
      </c>
      <c r="AB594" s="250" t="s">
        <v>6</v>
      </c>
      <c r="AC594" s="250" t="s">
        <v>6</v>
      </c>
      <c r="AD594" s="250" t="s">
        <v>6</v>
      </c>
      <c r="AE594" s="32" t="s">
        <v>6</v>
      </c>
      <c r="AF594" s="32" t="s">
        <v>20</v>
      </c>
      <c r="AG594" s="244" t="s">
        <v>6</v>
      </c>
      <c r="AI594" s="246" t="s">
        <v>6</v>
      </c>
      <c r="AJ594" s="247" t="s">
        <v>6</v>
      </c>
      <c r="AK594" s="244" t="s">
        <v>6</v>
      </c>
      <c r="AL594" s="244" t="s">
        <v>6</v>
      </c>
      <c r="AM594" s="266" t="s">
        <v>6</v>
      </c>
      <c r="AN594" s="284" t="s">
        <v>6</v>
      </c>
      <c r="AO594" s="285" t="s">
        <v>6</v>
      </c>
      <c r="AP594" s="244" t="s">
        <v>1796</v>
      </c>
      <c r="AQ594" s="244" t="s">
        <v>184</v>
      </c>
      <c r="AR594" s="250" t="s">
        <v>2014</v>
      </c>
      <c r="AS594" s="250" t="s">
        <v>118</v>
      </c>
      <c r="AT594" s="250" t="s">
        <v>6</v>
      </c>
      <c r="AU594" s="250" t="s">
        <v>184</v>
      </c>
      <c r="AV594" s="250" t="s">
        <v>1305</v>
      </c>
      <c r="AW594" s="250" t="s">
        <v>2015</v>
      </c>
      <c r="AX594" s="250" t="s">
        <v>118</v>
      </c>
      <c r="AY594" s="250" t="s">
        <v>6</v>
      </c>
      <c r="AZ594" s="250" t="s">
        <v>6</v>
      </c>
      <c r="BA594" s="250" t="s">
        <v>6</v>
      </c>
      <c r="BB594" s="250" t="s">
        <v>6</v>
      </c>
      <c r="BC594" s="250" t="s">
        <v>6</v>
      </c>
      <c r="BD594" s="250" t="s">
        <v>6</v>
      </c>
      <c r="BE594" s="250" t="s">
        <v>6</v>
      </c>
      <c r="BF594" s="250" t="s">
        <v>6</v>
      </c>
      <c r="BG594" s="250" t="s">
        <v>6</v>
      </c>
      <c r="BH594" s="250" t="s">
        <v>6</v>
      </c>
      <c r="BI594" s="250" t="s">
        <v>6</v>
      </c>
      <c r="BJ594" s="250" t="s">
        <v>6</v>
      </c>
      <c r="BK594" s="250" t="s">
        <v>6</v>
      </c>
      <c r="BL594" s="250" t="s">
        <v>6</v>
      </c>
      <c r="BM594" s="250" t="s">
        <v>40</v>
      </c>
      <c r="BN594" s="250" t="s">
        <v>118</v>
      </c>
      <c r="BO594" s="250" t="s">
        <v>13</v>
      </c>
      <c r="BP594" s="250" t="s">
        <v>13</v>
      </c>
      <c r="BQ594" s="250" t="s">
        <v>6</v>
      </c>
      <c r="BR594" s="250" t="s">
        <v>6</v>
      </c>
      <c r="BS594" s="250" t="s">
        <v>6</v>
      </c>
      <c r="BT594" s="250" t="s">
        <v>6</v>
      </c>
      <c r="BU594" s="262" t="s">
        <v>6</v>
      </c>
      <c r="BV594" s="250" t="s">
        <v>6</v>
      </c>
      <c r="BW594" s="250" t="s">
        <v>6</v>
      </c>
      <c r="BX594" s="250" t="s">
        <v>6</v>
      </c>
      <c r="BY594" s="250" t="s">
        <v>6</v>
      </c>
      <c r="BZ594" s="250" t="s">
        <v>6</v>
      </c>
      <c r="CA594" s="244" t="s">
        <v>2016</v>
      </c>
      <c r="CB594" s="244" t="s">
        <v>937</v>
      </c>
      <c r="CC594" s="244" t="s">
        <v>2017</v>
      </c>
      <c r="CD594" s="48" t="s">
        <v>118</v>
      </c>
    </row>
    <row r="595" spans="1:82" s="244" customFormat="1" ht="58" customHeight="1" x14ac:dyDescent="0.35">
      <c r="A595" s="290" t="s">
        <v>3436</v>
      </c>
      <c r="B595" s="290" t="s">
        <v>2880</v>
      </c>
      <c r="C595" s="290" t="s">
        <v>3439</v>
      </c>
      <c r="D595" s="290" t="s">
        <v>3439</v>
      </c>
      <c r="E595" s="48" t="s">
        <v>304</v>
      </c>
      <c r="F595" s="48" t="s">
        <v>2674</v>
      </c>
      <c r="G595" s="48" t="s">
        <v>1978</v>
      </c>
      <c r="H595" s="244" t="s">
        <v>3351</v>
      </c>
      <c r="I595" s="244" t="str">
        <f>IF(H595="","",VLOOKUP(H595,'Cost Categories'!$A$1:$B$66,2,FALSE))</f>
        <v>Personnel</v>
      </c>
      <c r="J595" s="244" t="s">
        <v>3271</v>
      </c>
      <c r="K595" s="244" t="str">
        <f>IF(J595="","",VLOOKUP(J595,'Cost Categories'!$A$70:$B$85,2,FALSE))</f>
        <v>Personnel</v>
      </c>
      <c r="L595" s="244" t="s">
        <v>3307</v>
      </c>
      <c r="M595" s="244" t="str">
        <f>IF(L595="","",VLOOKUP(L595,'Cost Categories'!$A$112:$B$133,2,FALSE))</f>
        <v>Primary service delivery</v>
      </c>
      <c r="N595" s="244" t="s">
        <v>3368</v>
      </c>
      <c r="O595" s="245" t="s">
        <v>13</v>
      </c>
      <c r="P595" s="244" t="s">
        <v>3369</v>
      </c>
      <c r="Q595" s="253" t="s">
        <v>3372</v>
      </c>
      <c r="R595" s="253" t="s">
        <v>13</v>
      </c>
      <c r="S595" s="244" t="s">
        <v>517</v>
      </c>
      <c r="T595" s="244" t="s">
        <v>1736</v>
      </c>
      <c r="U595" s="244" t="s">
        <v>1087</v>
      </c>
      <c r="V595" s="244" t="s">
        <v>1309</v>
      </c>
      <c r="W595" s="244" t="s">
        <v>217</v>
      </c>
      <c r="X595" s="246">
        <v>17.329999999999998</v>
      </c>
      <c r="Y595" s="246" t="s">
        <v>6</v>
      </c>
      <c r="Z595" s="250" t="s">
        <v>6</v>
      </c>
      <c r="AA595" s="250" t="s">
        <v>6</v>
      </c>
      <c r="AB595" s="250" t="s">
        <v>6</v>
      </c>
      <c r="AC595" s="250" t="s">
        <v>6</v>
      </c>
      <c r="AD595" s="250" t="s">
        <v>6</v>
      </c>
      <c r="AE595" s="32" t="s">
        <v>6</v>
      </c>
      <c r="AF595" s="32" t="s">
        <v>20</v>
      </c>
      <c r="AG595" s="244" t="s">
        <v>6</v>
      </c>
      <c r="AI595" s="246" t="s">
        <v>6</v>
      </c>
      <c r="AJ595" s="247" t="s">
        <v>6</v>
      </c>
      <c r="AK595" s="244" t="s">
        <v>6</v>
      </c>
      <c r="AL595" s="244" t="s">
        <v>6</v>
      </c>
      <c r="AM595" s="266" t="s">
        <v>6</v>
      </c>
      <c r="AN595" s="284" t="s">
        <v>6</v>
      </c>
      <c r="AO595" s="285" t="s">
        <v>6</v>
      </c>
      <c r="AP595" s="244" t="s">
        <v>1796</v>
      </c>
      <c r="AQ595" s="244" t="s">
        <v>184</v>
      </c>
      <c r="AR595" s="250" t="s">
        <v>2014</v>
      </c>
      <c r="AS595" s="250" t="s">
        <v>118</v>
      </c>
      <c r="AT595" s="250" t="s">
        <v>6</v>
      </c>
      <c r="AU595" s="250" t="s">
        <v>184</v>
      </c>
      <c r="AV595" s="250" t="s">
        <v>1305</v>
      </c>
      <c r="AW595" s="250" t="s">
        <v>2015</v>
      </c>
      <c r="AX595" s="250" t="s">
        <v>118</v>
      </c>
      <c r="AY595" s="250" t="s">
        <v>6</v>
      </c>
      <c r="AZ595" s="250" t="s">
        <v>6</v>
      </c>
      <c r="BA595" s="250" t="s">
        <v>6</v>
      </c>
      <c r="BB595" s="250" t="s">
        <v>6</v>
      </c>
      <c r="BC595" s="250" t="s">
        <v>6</v>
      </c>
      <c r="BD595" s="250" t="s">
        <v>6</v>
      </c>
      <c r="BE595" s="250" t="s">
        <v>6</v>
      </c>
      <c r="BF595" s="250" t="s">
        <v>6</v>
      </c>
      <c r="BG595" s="250" t="s">
        <v>6</v>
      </c>
      <c r="BH595" s="250" t="s">
        <v>6</v>
      </c>
      <c r="BI595" s="250" t="s">
        <v>6</v>
      </c>
      <c r="BJ595" s="250" t="s">
        <v>6</v>
      </c>
      <c r="BK595" s="250" t="s">
        <v>6</v>
      </c>
      <c r="BL595" s="250" t="s">
        <v>6</v>
      </c>
      <c r="BM595" s="250" t="s">
        <v>40</v>
      </c>
      <c r="BN595" s="250" t="s">
        <v>118</v>
      </c>
      <c r="BO595" s="250" t="s">
        <v>13</v>
      </c>
      <c r="BP595" s="250" t="s">
        <v>13</v>
      </c>
      <c r="BQ595" s="250" t="s">
        <v>6</v>
      </c>
      <c r="BR595" s="250" t="s">
        <v>6</v>
      </c>
      <c r="BS595" s="250" t="s">
        <v>6</v>
      </c>
      <c r="BT595" s="250" t="s">
        <v>6</v>
      </c>
      <c r="BU595" s="262" t="s">
        <v>6</v>
      </c>
      <c r="BV595" s="250" t="s">
        <v>6</v>
      </c>
      <c r="BW595" s="250" t="s">
        <v>6</v>
      </c>
      <c r="BX595" s="250" t="s">
        <v>6</v>
      </c>
      <c r="BY595" s="250" t="s">
        <v>6</v>
      </c>
      <c r="BZ595" s="250" t="s">
        <v>6</v>
      </c>
      <c r="CA595" s="244" t="s">
        <v>2016</v>
      </c>
      <c r="CB595" s="244" t="s">
        <v>937</v>
      </c>
      <c r="CC595" s="244" t="s">
        <v>2017</v>
      </c>
      <c r="CD595" s="48" t="s">
        <v>118</v>
      </c>
    </row>
    <row r="596" spans="1:82" s="244" customFormat="1" ht="58" customHeight="1" x14ac:dyDescent="0.35">
      <c r="A596" s="290" t="s">
        <v>3436</v>
      </c>
      <c r="B596" s="290" t="s">
        <v>2880</v>
      </c>
      <c r="C596" s="290" t="s">
        <v>3439</v>
      </c>
      <c r="D596" s="290" t="s">
        <v>3439</v>
      </c>
      <c r="E596" s="48" t="s">
        <v>304</v>
      </c>
      <c r="F596" s="48" t="s">
        <v>2674</v>
      </c>
      <c r="G596" s="48" t="s">
        <v>1980</v>
      </c>
      <c r="H596" s="244" t="s">
        <v>3350</v>
      </c>
      <c r="I596" s="244" t="str">
        <f>IF(H596="","",VLOOKUP(H596,'Cost Categories'!$A$1:$B$66,2,FALSE))</f>
        <v>Capital</v>
      </c>
      <c r="J596" s="244" t="s">
        <v>3283</v>
      </c>
      <c r="K596" s="244" t="str">
        <f>IF(J596="","",VLOOKUP(J596,'Cost Categories'!$A$70:$B$85,2,FALSE))</f>
        <v>Capital</v>
      </c>
      <c r="L596" s="244" t="s">
        <v>3324</v>
      </c>
      <c r="M596" s="244" t="str">
        <f>IF(L596="","",VLOOKUP(L596,'Cost Categories'!$A$112:$B$133,2,FALSE))</f>
        <v>Operational</v>
      </c>
      <c r="N596" s="244" t="s">
        <v>3368</v>
      </c>
      <c r="O596" s="245" t="s">
        <v>1245</v>
      </c>
      <c r="P596" s="244" t="s">
        <v>3370</v>
      </c>
      <c r="Q596" s="253" t="s">
        <v>3372</v>
      </c>
      <c r="R596" s="253" t="s">
        <v>13</v>
      </c>
      <c r="S596" s="244" t="s">
        <v>111</v>
      </c>
      <c r="T596" s="244" t="s">
        <v>1736</v>
      </c>
      <c r="U596" s="244" t="s">
        <v>1087</v>
      </c>
      <c r="V596" s="244" t="s">
        <v>1309</v>
      </c>
      <c r="W596" s="244" t="s">
        <v>217</v>
      </c>
      <c r="X596" s="246">
        <v>0.06</v>
      </c>
      <c r="Y596" s="246" t="s">
        <v>6</v>
      </c>
      <c r="Z596" s="250" t="s">
        <v>6</v>
      </c>
      <c r="AA596" s="250" t="s">
        <v>6</v>
      </c>
      <c r="AB596" s="250" t="s">
        <v>6</v>
      </c>
      <c r="AC596" s="250" t="s">
        <v>6</v>
      </c>
      <c r="AD596" s="250" t="s">
        <v>6</v>
      </c>
      <c r="AE596" s="32" t="s">
        <v>6</v>
      </c>
      <c r="AF596" s="32" t="s">
        <v>20</v>
      </c>
      <c r="AG596" s="244" t="s">
        <v>6</v>
      </c>
      <c r="AI596" s="246" t="s">
        <v>6</v>
      </c>
      <c r="AJ596" s="247" t="s">
        <v>6</v>
      </c>
      <c r="AK596" s="244" t="s">
        <v>6</v>
      </c>
      <c r="AL596" s="244" t="s">
        <v>6</v>
      </c>
      <c r="AM596" s="266" t="s">
        <v>6</v>
      </c>
      <c r="AN596" s="284" t="s">
        <v>6</v>
      </c>
      <c r="AO596" s="285" t="s">
        <v>6</v>
      </c>
      <c r="AP596" s="244" t="s">
        <v>1796</v>
      </c>
      <c r="AQ596" s="244" t="s">
        <v>184</v>
      </c>
      <c r="AR596" s="250" t="s">
        <v>2014</v>
      </c>
      <c r="AS596" s="250" t="s">
        <v>118</v>
      </c>
      <c r="AT596" s="250" t="s">
        <v>6</v>
      </c>
      <c r="AU596" s="250" t="s">
        <v>184</v>
      </c>
      <c r="AV596" s="250" t="s">
        <v>1305</v>
      </c>
      <c r="AW596" s="250" t="s">
        <v>2015</v>
      </c>
      <c r="AX596" s="250" t="s">
        <v>118</v>
      </c>
      <c r="AY596" s="250" t="s">
        <v>6</v>
      </c>
      <c r="AZ596" s="250" t="s">
        <v>6</v>
      </c>
      <c r="BA596" s="250" t="s">
        <v>6</v>
      </c>
      <c r="BB596" s="250" t="s">
        <v>6</v>
      </c>
      <c r="BC596" s="250" t="s">
        <v>6</v>
      </c>
      <c r="BD596" s="250" t="s">
        <v>6</v>
      </c>
      <c r="BE596" s="250" t="s">
        <v>6</v>
      </c>
      <c r="BF596" s="250" t="s">
        <v>6</v>
      </c>
      <c r="BG596" s="250" t="s">
        <v>6</v>
      </c>
      <c r="BH596" s="250" t="s">
        <v>6</v>
      </c>
      <c r="BI596" s="250" t="s">
        <v>6</v>
      </c>
      <c r="BJ596" s="250" t="s">
        <v>6</v>
      </c>
      <c r="BK596" s="250" t="s">
        <v>6</v>
      </c>
      <c r="BL596" s="250" t="s">
        <v>6</v>
      </c>
      <c r="BM596" s="250" t="s">
        <v>40</v>
      </c>
      <c r="BN596" s="250" t="s">
        <v>118</v>
      </c>
      <c r="BO596" s="250" t="s">
        <v>13</v>
      </c>
      <c r="BP596" s="250" t="s">
        <v>13</v>
      </c>
      <c r="BQ596" s="250" t="s">
        <v>6</v>
      </c>
      <c r="BR596" s="250" t="s">
        <v>6</v>
      </c>
      <c r="BS596" s="250" t="s">
        <v>6</v>
      </c>
      <c r="BT596" s="250" t="s">
        <v>6</v>
      </c>
      <c r="BU596" s="262" t="s">
        <v>6</v>
      </c>
      <c r="BV596" s="250" t="s">
        <v>6</v>
      </c>
      <c r="BW596" s="250" t="s">
        <v>6</v>
      </c>
      <c r="BX596" s="250" t="s">
        <v>6</v>
      </c>
      <c r="BY596" s="250" t="s">
        <v>6</v>
      </c>
      <c r="BZ596" s="250" t="s">
        <v>6</v>
      </c>
      <c r="CA596" s="244" t="s">
        <v>2016</v>
      </c>
      <c r="CB596" s="244" t="s">
        <v>937</v>
      </c>
      <c r="CC596" s="244" t="s">
        <v>2017</v>
      </c>
      <c r="CD596" s="48" t="s">
        <v>118</v>
      </c>
    </row>
    <row r="597" spans="1:82" s="244" customFormat="1" ht="58" customHeight="1" x14ac:dyDescent="0.35">
      <c r="A597" s="290" t="s">
        <v>3436</v>
      </c>
      <c r="B597" s="290" t="s">
        <v>2880</v>
      </c>
      <c r="C597" s="290" t="s">
        <v>3439</v>
      </c>
      <c r="D597" s="290" t="s">
        <v>3439</v>
      </c>
      <c r="E597" s="48" t="s">
        <v>304</v>
      </c>
      <c r="F597" s="48" t="s">
        <v>2674</v>
      </c>
      <c r="G597" s="48" t="s">
        <v>1981</v>
      </c>
      <c r="H597" s="244" t="s">
        <v>1632</v>
      </c>
      <c r="I597" s="244" t="str">
        <f>IF(H597="","",VLOOKUP(H597,'Cost Categories'!$A$1:$B$66,2,FALSE))</f>
        <v>Facility</v>
      </c>
      <c r="J597" s="244" t="s">
        <v>3297</v>
      </c>
      <c r="K597" s="244" t="str">
        <f>IF(J597="","",VLOOKUP(J597,'Cost Categories'!$A$70:$B$85,2,FALSE))</f>
        <v>Mixed</v>
      </c>
      <c r="L597" s="244" t="s">
        <v>3323</v>
      </c>
      <c r="M597" s="244" t="str">
        <f>IF(L597="","",VLOOKUP(L597,'Cost Categories'!$A$112:$B$133,2,FALSE))</f>
        <v>Operational</v>
      </c>
      <c r="N597" s="244" t="s">
        <v>3368</v>
      </c>
      <c r="O597" s="245" t="s">
        <v>13</v>
      </c>
      <c r="P597" s="244" t="s">
        <v>3370</v>
      </c>
      <c r="Q597" s="253" t="s">
        <v>3372</v>
      </c>
      <c r="R597" s="253" t="s">
        <v>13</v>
      </c>
      <c r="S597" s="244" t="s">
        <v>111</v>
      </c>
      <c r="T597" s="244" t="s">
        <v>1736</v>
      </c>
      <c r="U597" s="244" t="s">
        <v>1087</v>
      </c>
      <c r="V597" s="244" t="s">
        <v>1309</v>
      </c>
      <c r="W597" s="244" t="s">
        <v>217</v>
      </c>
      <c r="X597" s="246">
        <v>5.18</v>
      </c>
      <c r="Y597" s="246" t="s">
        <v>6</v>
      </c>
      <c r="Z597" s="250" t="s">
        <v>6</v>
      </c>
      <c r="AA597" s="250" t="s">
        <v>6</v>
      </c>
      <c r="AB597" s="250" t="s">
        <v>6</v>
      </c>
      <c r="AC597" s="250" t="s">
        <v>6</v>
      </c>
      <c r="AD597" s="250" t="s">
        <v>6</v>
      </c>
      <c r="AE597" s="32" t="s">
        <v>6</v>
      </c>
      <c r="AF597" s="32" t="s">
        <v>20</v>
      </c>
      <c r="AG597" s="244" t="s">
        <v>6</v>
      </c>
      <c r="AI597" s="246" t="s">
        <v>6</v>
      </c>
      <c r="AJ597" s="247" t="s">
        <v>6</v>
      </c>
      <c r="AK597" s="244" t="s">
        <v>6</v>
      </c>
      <c r="AL597" s="244" t="s">
        <v>6</v>
      </c>
      <c r="AM597" s="266" t="s">
        <v>6</v>
      </c>
      <c r="AN597" s="284" t="s">
        <v>6</v>
      </c>
      <c r="AO597" s="285" t="s">
        <v>6</v>
      </c>
      <c r="AP597" s="244" t="s">
        <v>1796</v>
      </c>
      <c r="AQ597" s="244" t="s">
        <v>184</v>
      </c>
      <c r="AR597" s="250" t="s">
        <v>2014</v>
      </c>
      <c r="AS597" s="250" t="s">
        <v>118</v>
      </c>
      <c r="AT597" s="250" t="s">
        <v>6</v>
      </c>
      <c r="AU597" s="250" t="s">
        <v>184</v>
      </c>
      <c r="AV597" s="250" t="s">
        <v>1305</v>
      </c>
      <c r="AW597" s="250" t="s">
        <v>2015</v>
      </c>
      <c r="AX597" s="250" t="s">
        <v>118</v>
      </c>
      <c r="AY597" s="250" t="s">
        <v>6</v>
      </c>
      <c r="AZ597" s="250" t="s">
        <v>6</v>
      </c>
      <c r="BA597" s="250" t="s">
        <v>6</v>
      </c>
      <c r="BB597" s="250" t="s">
        <v>6</v>
      </c>
      <c r="BC597" s="250" t="s">
        <v>6</v>
      </c>
      <c r="BD597" s="250" t="s">
        <v>6</v>
      </c>
      <c r="BE597" s="250" t="s">
        <v>6</v>
      </c>
      <c r="BF597" s="250" t="s">
        <v>6</v>
      </c>
      <c r="BG597" s="250" t="s">
        <v>6</v>
      </c>
      <c r="BH597" s="250" t="s">
        <v>6</v>
      </c>
      <c r="BI597" s="250" t="s">
        <v>6</v>
      </c>
      <c r="BJ597" s="250" t="s">
        <v>6</v>
      </c>
      <c r="BK597" s="250" t="s">
        <v>6</v>
      </c>
      <c r="BL597" s="250" t="s">
        <v>6</v>
      </c>
      <c r="BM597" s="250" t="s">
        <v>40</v>
      </c>
      <c r="BN597" s="250" t="s">
        <v>118</v>
      </c>
      <c r="BO597" s="250" t="s">
        <v>13</v>
      </c>
      <c r="BP597" s="250" t="s">
        <v>13</v>
      </c>
      <c r="BQ597" s="250" t="s">
        <v>6</v>
      </c>
      <c r="BR597" s="250" t="s">
        <v>6</v>
      </c>
      <c r="BS597" s="250" t="s">
        <v>6</v>
      </c>
      <c r="BT597" s="250" t="s">
        <v>6</v>
      </c>
      <c r="BU597" s="262" t="s">
        <v>6</v>
      </c>
      <c r="BV597" s="250" t="s">
        <v>6</v>
      </c>
      <c r="BW597" s="250" t="s">
        <v>6</v>
      </c>
      <c r="BX597" s="250" t="s">
        <v>6</v>
      </c>
      <c r="BY597" s="250" t="s">
        <v>6</v>
      </c>
      <c r="BZ597" s="250" t="s">
        <v>6</v>
      </c>
      <c r="CA597" s="244" t="s">
        <v>2016</v>
      </c>
      <c r="CB597" s="244" t="s">
        <v>937</v>
      </c>
      <c r="CC597" s="244" t="s">
        <v>2017</v>
      </c>
      <c r="CD597" s="48" t="s">
        <v>118</v>
      </c>
    </row>
    <row r="598" spans="1:82" s="244" customFormat="1" ht="58" customHeight="1" x14ac:dyDescent="0.35">
      <c r="A598" s="290" t="s">
        <v>3436</v>
      </c>
      <c r="B598" s="290" t="s">
        <v>2880</v>
      </c>
      <c r="C598" s="290" t="s">
        <v>3439</v>
      </c>
      <c r="D598" s="290" t="s">
        <v>3439</v>
      </c>
      <c r="E598" s="48" t="s">
        <v>304</v>
      </c>
      <c r="F598" s="48" t="s">
        <v>2674</v>
      </c>
      <c r="G598" s="48" t="s">
        <v>3441</v>
      </c>
      <c r="H598" s="244" t="s">
        <v>3353</v>
      </c>
      <c r="I598" s="244" t="str">
        <f>IF(H598="","",VLOOKUP(H598,'Cost Categories'!$A$1:$B$66,2,FALSE))</f>
        <v>Personnel</v>
      </c>
      <c r="J598" s="244" t="s">
        <v>1757</v>
      </c>
      <c r="K598" s="244" t="str">
        <f>IF(J598="","",VLOOKUP(J598,'Cost Categories'!$A$70:$B$85,2,FALSE))</f>
        <v>Personnel</v>
      </c>
      <c r="L598" s="244" t="s">
        <v>3324</v>
      </c>
      <c r="M598" s="244" t="str">
        <f>IF(L598="","",VLOOKUP(L598,'Cost Categories'!$A$112:$B$133,2,FALSE))</f>
        <v>Operational</v>
      </c>
      <c r="N598" s="244" t="s">
        <v>3368</v>
      </c>
      <c r="O598" s="245" t="s">
        <v>13</v>
      </c>
      <c r="P598" s="244" t="s">
        <v>3369</v>
      </c>
      <c r="Q598" s="253" t="s">
        <v>3372</v>
      </c>
      <c r="R598" s="253" t="s">
        <v>13</v>
      </c>
      <c r="S598" s="244" t="s">
        <v>111</v>
      </c>
      <c r="T598" s="244" t="s">
        <v>1736</v>
      </c>
      <c r="U598" s="244" t="s">
        <v>1087</v>
      </c>
      <c r="V598" s="244" t="s">
        <v>1309</v>
      </c>
      <c r="W598" s="244" t="s">
        <v>217</v>
      </c>
      <c r="X598" s="246">
        <v>14.36</v>
      </c>
      <c r="Y598" s="246" t="s">
        <v>6</v>
      </c>
      <c r="Z598" s="250" t="s">
        <v>6</v>
      </c>
      <c r="AA598" s="250" t="s">
        <v>6</v>
      </c>
      <c r="AB598" s="250" t="s">
        <v>6</v>
      </c>
      <c r="AC598" s="250" t="s">
        <v>6</v>
      </c>
      <c r="AD598" s="250" t="s">
        <v>6</v>
      </c>
      <c r="AE598" s="32" t="s">
        <v>6</v>
      </c>
      <c r="AF598" s="32" t="s">
        <v>20</v>
      </c>
      <c r="AG598" s="244" t="s">
        <v>6</v>
      </c>
      <c r="AI598" s="246" t="s">
        <v>6</v>
      </c>
      <c r="AJ598" s="247" t="s">
        <v>6</v>
      </c>
      <c r="AK598" s="244" t="s">
        <v>6</v>
      </c>
      <c r="AL598" s="244" t="s">
        <v>6</v>
      </c>
      <c r="AM598" s="266" t="s">
        <v>6</v>
      </c>
      <c r="AN598" s="284" t="s">
        <v>6</v>
      </c>
      <c r="AO598" s="285" t="s">
        <v>6</v>
      </c>
      <c r="AP598" s="244" t="s">
        <v>1796</v>
      </c>
      <c r="AQ598" s="244" t="s">
        <v>184</v>
      </c>
      <c r="AR598" s="250" t="s">
        <v>2014</v>
      </c>
      <c r="AS598" s="250" t="s">
        <v>118</v>
      </c>
      <c r="AT598" s="250" t="s">
        <v>6</v>
      </c>
      <c r="AU598" s="250" t="s">
        <v>184</v>
      </c>
      <c r="AV598" s="250" t="s">
        <v>1305</v>
      </c>
      <c r="AW598" s="250" t="s">
        <v>2015</v>
      </c>
      <c r="AX598" s="250" t="s">
        <v>118</v>
      </c>
      <c r="AY598" s="250" t="s">
        <v>6</v>
      </c>
      <c r="AZ598" s="250" t="s">
        <v>6</v>
      </c>
      <c r="BA598" s="250" t="s">
        <v>6</v>
      </c>
      <c r="BB598" s="250" t="s">
        <v>6</v>
      </c>
      <c r="BC598" s="250" t="s">
        <v>6</v>
      </c>
      <c r="BD598" s="250" t="s">
        <v>6</v>
      </c>
      <c r="BE598" s="250" t="s">
        <v>6</v>
      </c>
      <c r="BF598" s="250" t="s">
        <v>6</v>
      </c>
      <c r="BG598" s="250" t="s">
        <v>6</v>
      </c>
      <c r="BH598" s="250" t="s">
        <v>6</v>
      </c>
      <c r="BI598" s="250" t="s">
        <v>6</v>
      </c>
      <c r="BJ598" s="250" t="s">
        <v>6</v>
      </c>
      <c r="BK598" s="250" t="s">
        <v>6</v>
      </c>
      <c r="BL598" s="250" t="s">
        <v>6</v>
      </c>
      <c r="BM598" s="250" t="s">
        <v>40</v>
      </c>
      <c r="BN598" s="250" t="s">
        <v>118</v>
      </c>
      <c r="BO598" s="250" t="s">
        <v>13</v>
      </c>
      <c r="BP598" s="250" t="s">
        <v>13</v>
      </c>
      <c r="BQ598" s="250" t="s">
        <v>6</v>
      </c>
      <c r="BR598" s="250" t="s">
        <v>6</v>
      </c>
      <c r="BS598" s="250" t="s">
        <v>6</v>
      </c>
      <c r="BT598" s="250" t="s">
        <v>6</v>
      </c>
      <c r="BU598" s="262" t="s">
        <v>6</v>
      </c>
      <c r="BV598" s="250" t="s">
        <v>6</v>
      </c>
      <c r="BW598" s="250" t="s">
        <v>6</v>
      </c>
      <c r="BX598" s="250" t="s">
        <v>6</v>
      </c>
      <c r="BY598" s="250" t="s">
        <v>6</v>
      </c>
      <c r="BZ598" s="250" t="s">
        <v>6</v>
      </c>
      <c r="CA598" s="244" t="s">
        <v>2016</v>
      </c>
      <c r="CB598" s="244" t="s">
        <v>937</v>
      </c>
      <c r="CC598" s="244" t="s">
        <v>2017</v>
      </c>
      <c r="CD598" s="48" t="s">
        <v>118</v>
      </c>
    </row>
    <row r="599" spans="1:82" s="244" customFormat="1" ht="58" customHeight="1" x14ac:dyDescent="0.35">
      <c r="A599" s="290" t="s">
        <v>3436</v>
      </c>
      <c r="B599" s="290" t="s">
        <v>2880</v>
      </c>
      <c r="C599" s="290" t="s">
        <v>3439</v>
      </c>
      <c r="D599" s="290" t="s">
        <v>3439</v>
      </c>
      <c r="E599" s="48" t="s">
        <v>304</v>
      </c>
      <c r="F599" s="48" t="s">
        <v>2674</v>
      </c>
      <c r="G599" s="48" t="s">
        <v>1560</v>
      </c>
      <c r="H599" s="244" t="s">
        <v>1578</v>
      </c>
      <c r="I599" s="244" t="str">
        <f>IF(H599="","",VLOOKUP(H599,'Cost Categories'!$A$1:$B$66,2,FALSE))</f>
        <v>Total</v>
      </c>
      <c r="J599" s="244" t="s">
        <v>3297</v>
      </c>
      <c r="K599" s="244" t="str">
        <f>IF(J599="","",VLOOKUP(J599,'Cost Categories'!$A$70:$B$85,2,FALSE))</f>
        <v>Mixed</v>
      </c>
      <c r="L599" s="244" t="s">
        <v>3297</v>
      </c>
      <c r="M599" s="244" t="str">
        <f>IF(L599="","",VLOOKUP(L599,'Cost Categories'!$A$112:$B$133,2,FALSE))</f>
        <v>Mixed</v>
      </c>
      <c r="N599" s="244" t="s">
        <v>22</v>
      </c>
      <c r="O599" s="245" t="s">
        <v>13</v>
      </c>
      <c r="P599" s="244" t="s">
        <v>3416</v>
      </c>
      <c r="Q599" s="253" t="s">
        <v>3372</v>
      </c>
      <c r="R599" s="253" t="s">
        <v>13</v>
      </c>
      <c r="S599" s="244" t="s">
        <v>111</v>
      </c>
      <c r="T599" s="244" t="s">
        <v>1736</v>
      </c>
      <c r="U599" s="244" t="s">
        <v>1087</v>
      </c>
      <c r="V599" s="244" t="s">
        <v>1309</v>
      </c>
      <c r="W599" s="244" t="s">
        <v>217</v>
      </c>
      <c r="X599" s="246">
        <v>44.8</v>
      </c>
      <c r="Y599" s="246" t="s">
        <v>6</v>
      </c>
      <c r="Z599" s="250" t="s">
        <v>6</v>
      </c>
      <c r="AA599" s="250" t="s">
        <v>6</v>
      </c>
      <c r="AB599" s="250" t="s">
        <v>6</v>
      </c>
      <c r="AC599" s="250" t="s">
        <v>6</v>
      </c>
      <c r="AD599" s="250" t="s">
        <v>6</v>
      </c>
      <c r="AE599" s="32" t="s">
        <v>6</v>
      </c>
      <c r="AF599" s="32" t="s">
        <v>20</v>
      </c>
      <c r="AG599" s="244" t="s">
        <v>6</v>
      </c>
      <c r="AI599" s="246" t="s">
        <v>6</v>
      </c>
      <c r="AJ599" s="247" t="s">
        <v>6</v>
      </c>
      <c r="AK599" s="244" t="s">
        <v>6</v>
      </c>
      <c r="AL599" s="244" t="s">
        <v>6</v>
      </c>
      <c r="AM599" s="266" t="s">
        <v>6</v>
      </c>
      <c r="AN599" s="284" t="s">
        <v>6</v>
      </c>
      <c r="AO599" s="285" t="s">
        <v>6</v>
      </c>
      <c r="AP599" s="244" t="s">
        <v>1796</v>
      </c>
      <c r="AQ599" s="244" t="s">
        <v>184</v>
      </c>
      <c r="AR599" s="250" t="s">
        <v>2014</v>
      </c>
      <c r="AS599" s="250" t="s">
        <v>118</v>
      </c>
      <c r="AT599" s="250" t="s">
        <v>6</v>
      </c>
      <c r="AU599" s="250" t="s">
        <v>184</v>
      </c>
      <c r="AV599" s="250" t="s">
        <v>1305</v>
      </c>
      <c r="AW599" s="250" t="s">
        <v>2015</v>
      </c>
      <c r="AX599" s="250" t="s">
        <v>118</v>
      </c>
      <c r="AY599" s="250" t="s">
        <v>6</v>
      </c>
      <c r="AZ599" s="250" t="s">
        <v>6</v>
      </c>
      <c r="BA599" s="250" t="s">
        <v>6</v>
      </c>
      <c r="BB599" s="250" t="s">
        <v>6</v>
      </c>
      <c r="BC599" s="250" t="s">
        <v>6</v>
      </c>
      <c r="BD599" s="250" t="s">
        <v>6</v>
      </c>
      <c r="BE599" s="250" t="s">
        <v>6</v>
      </c>
      <c r="BF599" s="250" t="s">
        <v>6</v>
      </c>
      <c r="BG599" s="250" t="s">
        <v>6</v>
      </c>
      <c r="BH599" s="250" t="s">
        <v>6</v>
      </c>
      <c r="BI599" s="250" t="s">
        <v>6</v>
      </c>
      <c r="BJ599" s="250" t="s">
        <v>6</v>
      </c>
      <c r="BK599" s="250" t="s">
        <v>6</v>
      </c>
      <c r="BL599" s="250" t="s">
        <v>6</v>
      </c>
      <c r="BM599" s="250" t="s">
        <v>40</v>
      </c>
      <c r="BN599" s="250" t="s">
        <v>118</v>
      </c>
      <c r="BO599" s="250" t="s">
        <v>13</v>
      </c>
      <c r="BP599" s="250" t="s">
        <v>13</v>
      </c>
      <c r="BQ599" s="250" t="s">
        <v>6</v>
      </c>
      <c r="BR599" s="250" t="s">
        <v>6</v>
      </c>
      <c r="BS599" s="250" t="s">
        <v>6</v>
      </c>
      <c r="BT599" s="250" t="s">
        <v>6</v>
      </c>
      <c r="BU599" s="262" t="s">
        <v>6</v>
      </c>
      <c r="BV599" s="250" t="s">
        <v>6</v>
      </c>
      <c r="BW599" s="250" t="s">
        <v>6</v>
      </c>
      <c r="BX599" s="250" t="s">
        <v>6</v>
      </c>
      <c r="BY599" s="250" t="s">
        <v>6</v>
      </c>
      <c r="BZ599" s="250" t="s">
        <v>6</v>
      </c>
      <c r="CA599" s="244" t="s">
        <v>2016</v>
      </c>
      <c r="CB599" s="244" t="s">
        <v>937</v>
      </c>
      <c r="CC599" s="244" t="s">
        <v>2017</v>
      </c>
      <c r="CD599" s="48" t="s">
        <v>118</v>
      </c>
    </row>
    <row r="600" spans="1:82" s="244" customFormat="1" ht="58" customHeight="1" x14ac:dyDescent="0.35">
      <c r="A600" s="290" t="s">
        <v>3437</v>
      </c>
      <c r="B600" s="290" t="s">
        <v>2880</v>
      </c>
      <c r="C600" s="290" t="s">
        <v>3439</v>
      </c>
      <c r="D600" s="290" t="s">
        <v>3439</v>
      </c>
      <c r="E600" s="48" t="s">
        <v>304</v>
      </c>
      <c r="F600" s="48" t="s">
        <v>2674</v>
      </c>
      <c r="G600" s="48" t="s">
        <v>1816</v>
      </c>
      <c r="H600" s="244" t="s">
        <v>1623</v>
      </c>
      <c r="I600" s="48" t="s">
        <v>3330</v>
      </c>
      <c r="J600" s="244" t="s">
        <v>3288</v>
      </c>
      <c r="K600" s="48" t="s">
        <v>3287</v>
      </c>
      <c r="L600" s="244" t="s">
        <v>3307</v>
      </c>
      <c r="M600" s="244" t="str">
        <f>IF(L600="","",VLOOKUP(L600,'Cost Categories'!$A$112:$B$133,2,FALSE))</f>
        <v>Primary service delivery</v>
      </c>
      <c r="N600" s="244" t="s">
        <v>3368</v>
      </c>
      <c r="O600" s="245" t="s">
        <v>1245</v>
      </c>
      <c r="P600" s="244" t="s">
        <v>3371</v>
      </c>
      <c r="Q600" s="253" t="s">
        <v>3372</v>
      </c>
      <c r="R600" s="253" t="s">
        <v>13</v>
      </c>
      <c r="S600" s="244" t="s">
        <v>111</v>
      </c>
      <c r="T600" s="244" t="s">
        <v>1736</v>
      </c>
      <c r="U600" s="244" t="s">
        <v>1087</v>
      </c>
      <c r="V600" s="244" t="s">
        <v>1309</v>
      </c>
      <c r="W600" s="244" t="s">
        <v>217</v>
      </c>
      <c r="X600" s="246">
        <v>8.3000000000000007</v>
      </c>
      <c r="Y600" s="246" t="s">
        <v>6</v>
      </c>
      <c r="Z600" s="250" t="s">
        <v>6</v>
      </c>
      <c r="AA600" s="250" t="s">
        <v>6</v>
      </c>
      <c r="AB600" s="250" t="s">
        <v>6</v>
      </c>
      <c r="AC600" s="250" t="s">
        <v>6</v>
      </c>
      <c r="AD600" s="250" t="s">
        <v>6</v>
      </c>
      <c r="AE600" s="32" t="s">
        <v>6</v>
      </c>
      <c r="AF600" s="32" t="s">
        <v>20</v>
      </c>
      <c r="AG600" s="244" t="s">
        <v>6</v>
      </c>
      <c r="AI600" s="246" t="s">
        <v>6</v>
      </c>
      <c r="AJ600" s="247" t="s">
        <v>6</v>
      </c>
      <c r="AK600" s="244" t="s">
        <v>6</v>
      </c>
      <c r="AL600" s="244" t="s">
        <v>6</v>
      </c>
      <c r="AM600" s="266" t="s">
        <v>6</v>
      </c>
      <c r="AN600" s="284" t="s">
        <v>6</v>
      </c>
      <c r="AO600" s="285" t="s">
        <v>6</v>
      </c>
      <c r="AP600" s="244" t="s">
        <v>1796</v>
      </c>
      <c r="AQ600" s="244" t="s">
        <v>184</v>
      </c>
      <c r="AR600" s="250" t="s">
        <v>2014</v>
      </c>
      <c r="AS600" s="250" t="s">
        <v>118</v>
      </c>
      <c r="AT600" s="250" t="s">
        <v>6</v>
      </c>
      <c r="AU600" s="250" t="s">
        <v>184</v>
      </c>
      <c r="AV600" s="250" t="s">
        <v>1305</v>
      </c>
      <c r="AW600" s="250" t="s">
        <v>2015</v>
      </c>
      <c r="AX600" s="250" t="s">
        <v>118</v>
      </c>
      <c r="AY600" s="250" t="s">
        <v>6</v>
      </c>
      <c r="AZ600" s="250" t="s">
        <v>6</v>
      </c>
      <c r="BA600" s="250" t="s">
        <v>6</v>
      </c>
      <c r="BB600" s="250" t="s">
        <v>6</v>
      </c>
      <c r="BC600" s="250" t="s">
        <v>6</v>
      </c>
      <c r="BD600" s="250" t="s">
        <v>6</v>
      </c>
      <c r="BE600" s="250" t="s">
        <v>6</v>
      </c>
      <c r="BF600" s="250" t="s">
        <v>6</v>
      </c>
      <c r="BG600" s="250" t="s">
        <v>6</v>
      </c>
      <c r="BH600" s="250" t="s">
        <v>6</v>
      </c>
      <c r="BI600" s="250" t="s">
        <v>6</v>
      </c>
      <c r="BJ600" s="250" t="s">
        <v>6</v>
      </c>
      <c r="BK600" s="250" t="s">
        <v>6</v>
      </c>
      <c r="BL600" s="250" t="s">
        <v>6</v>
      </c>
      <c r="BM600" s="250" t="s">
        <v>40</v>
      </c>
      <c r="BN600" s="250" t="s">
        <v>118</v>
      </c>
      <c r="BO600" s="250" t="s">
        <v>13</v>
      </c>
      <c r="BP600" s="250" t="s">
        <v>13</v>
      </c>
      <c r="BQ600" s="250" t="s">
        <v>6</v>
      </c>
      <c r="BR600" s="250" t="s">
        <v>6</v>
      </c>
      <c r="BS600" s="250" t="s">
        <v>6</v>
      </c>
      <c r="BT600" s="250" t="s">
        <v>6</v>
      </c>
      <c r="BU600" s="262" t="s">
        <v>6</v>
      </c>
      <c r="BV600" s="250" t="s">
        <v>6</v>
      </c>
      <c r="BW600" s="250" t="s">
        <v>6</v>
      </c>
      <c r="BX600" s="250" t="s">
        <v>6</v>
      </c>
      <c r="BY600" s="250" t="s">
        <v>6</v>
      </c>
      <c r="BZ600" s="250" t="s">
        <v>6</v>
      </c>
      <c r="CA600" s="244" t="s">
        <v>2016</v>
      </c>
      <c r="CB600" s="244" t="s">
        <v>937</v>
      </c>
      <c r="CC600" s="244" t="s">
        <v>2017</v>
      </c>
      <c r="CD600" s="48" t="s">
        <v>118</v>
      </c>
    </row>
    <row r="601" spans="1:82" s="244" customFormat="1" ht="58" customHeight="1" x14ac:dyDescent="0.35">
      <c r="A601" s="290" t="s">
        <v>3437</v>
      </c>
      <c r="B601" s="290" t="s">
        <v>2880</v>
      </c>
      <c r="C601" s="290" t="s">
        <v>3439</v>
      </c>
      <c r="D601" s="290" t="s">
        <v>3439</v>
      </c>
      <c r="E601" s="48" t="s">
        <v>304</v>
      </c>
      <c r="F601" s="48" t="s">
        <v>2674</v>
      </c>
      <c r="G601" s="48" t="s">
        <v>3440</v>
      </c>
      <c r="H601" s="244" t="s">
        <v>1317</v>
      </c>
      <c r="I601" s="244" t="str">
        <f>IF(H601="","",VLOOKUP(H601,'Cost Categories'!$A$1:$B$66,2,FALSE))</f>
        <v>Capital</v>
      </c>
      <c r="J601" s="244" t="s">
        <v>3283</v>
      </c>
      <c r="K601" s="244" t="str">
        <f>IF(J601="","",VLOOKUP(J601,'Cost Categories'!$A$70:$B$85,2,FALSE))</f>
        <v>Capital</v>
      </c>
      <c r="L601" s="244" t="s">
        <v>3307</v>
      </c>
      <c r="M601" s="244" t="str">
        <f>IF(L601="","",VLOOKUP(L601,'Cost Categories'!$A$112:$B$133,2,FALSE))</f>
        <v>Primary service delivery</v>
      </c>
      <c r="N601" s="244" t="s">
        <v>3368</v>
      </c>
      <c r="O601" s="245" t="s">
        <v>1245</v>
      </c>
      <c r="P601" s="244" t="s">
        <v>3369</v>
      </c>
      <c r="Q601" s="253" t="s">
        <v>3372</v>
      </c>
      <c r="R601" s="253" t="s">
        <v>13</v>
      </c>
      <c r="S601" s="244" t="s">
        <v>111</v>
      </c>
      <c r="T601" s="244" t="s">
        <v>1736</v>
      </c>
      <c r="U601" s="244" t="s">
        <v>1087</v>
      </c>
      <c r="V601" s="244" t="s">
        <v>1309</v>
      </c>
      <c r="W601" s="244" t="s">
        <v>217</v>
      </c>
      <c r="X601" s="246">
        <v>0.17</v>
      </c>
      <c r="Y601" s="246" t="s">
        <v>6</v>
      </c>
      <c r="Z601" s="250" t="s">
        <v>6</v>
      </c>
      <c r="AA601" s="250" t="s">
        <v>6</v>
      </c>
      <c r="AB601" s="250" t="s">
        <v>6</v>
      </c>
      <c r="AC601" s="250" t="s">
        <v>6</v>
      </c>
      <c r="AD601" s="250" t="s">
        <v>6</v>
      </c>
      <c r="AE601" s="32" t="s">
        <v>6</v>
      </c>
      <c r="AF601" s="32" t="s">
        <v>20</v>
      </c>
      <c r="AG601" s="244" t="s">
        <v>6</v>
      </c>
      <c r="AI601" s="246" t="s">
        <v>6</v>
      </c>
      <c r="AJ601" s="247" t="s">
        <v>6</v>
      </c>
      <c r="AK601" s="244" t="s">
        <v>6</v>
      </c>
      <c r="AL601" s="244" t="s">
        <v>6</v>
      </c>
      <c r="AM601" s="266" t="s">
        <v>6</v>
      </c>
      <c r="AN601" s="284" t="s">
        <v>6</v>
      </c>
      <c r="AO601" s="285" t="s">
        <v>6</v>
      </c>
      <c r="AP601" s="244" t="s">
        <v>1796</v>
      </c>
      <c r="AQ601" s="244" t="s">
        <v>184</v>
      </c>
      <c r="AR601" s="250" t="s">
        <v>2014</v>
      </c>
      <c r="AS601" s="250" t="s">
        <v>118</v>
      </c>
      <c r="AT601" s="250" t="s">
        <v>6</v>
      </c>
      <c r="AU601" s="250" t="s">
        <v>184</v>
      </c>
      <c r="AV601" s="250" t="s">
        <v>1305</v>
      </c>
      <c r="AW601" s="250" t="s">
        <v>2015</v>
      </c>
      <c r="AX601" s="250" t="s">
        <v>118</v>
      </c>
      <c r="AY601" s="250" t="s">
        <v>6</v>
      </c>
      <c r="AZ601" s="250" t="s">
        <v>6</v>
      </c>
      <c r="BA601" s="250" t="s">
        <v>6</v>
      </c>
      <c r="BB601" s="250" t="s">
        <v>6</v>
      </c>
      <c r="BC601" s="250" t="s">
        <v>6</v>
      </c>
      <c r="BD601" s="250" t="s">
        <v>6</v>
      </c>
      <c r="BE601" s="250" t="s">
        <v>6</v>
      </c>
      <c r="BF601" s="250" t="s">
        <v>6</v>
      </c>
      <c r="BG601" s="250" t="s">
        <v>6</v>
      </c>
      <c r="BH601" s="250" t="s">
        <v>6</v>
      </c>
      <c r="BI601" s="250" t="s">
        <v>6</v>
      </c>
      <c r="BJ601" s="250" t="s">
        <v>6</v>
      </c>
      <c r="BK601" s="250" t="s">
        <v>6</v>
      </c>
      <c r="BL601" s="250" t="s">
        <v>6</v>
      </c>
      <c r="BM601" s="250" t="s">
        <v>40</v>
      </c>
      <c r="BN601" s="250" t="s">
        <v>118</v>
      </c>
      <c r="BO601" s="250" t="s">
        <v>13</v>
      </c>
      <c r="BP601" s="250" t="s">
        <v>13</v>
      </c>
      <c r="BQ601" s="250" t="s">
        <v>6</v>
      </c>
      <c r="BR601" s="250" t="s">
        <v>6</v>
      </c>
      <c r="BS601" s="250" t="s">
        <v>6</v>
      </c>
      <c r="BT601" s="250" t="s">
        <v>6</v>
      </c>
      <c r="BU601" s="262" t="s">
        <v>6</v>
      </c>
      <c r="BV601" s="250" t="s">
        <v>6</v>
      </c>
      <c r="BW601" s="250" t="s">
        <v>6</v>
      </c>
      <c r="BX601" s="250" t="s">
        <v>6</v>
      </c>
      <c r="BY601" s="250" t="s">
        <v>6</v>
      </c>
      <c r="BZ601" s="250" t="s">
        <v>6</v>
      </c>
      <c r="CA601" s="244" t="s">
        <v>2016</v>
      </c>
      <c r="CB601" s="244" t="s">
        <v>937</v>
      </c>
      <c r="CC601" s="244" t="s">
        <v>2017</v>
      </c>
      <c r="CD601" s="48" t="s">
        <v>118</v>
      </c>
    </row>
    <row r="602" spans="1:82" s="244" customFormat="1" ht="58" customHeight="1" x14ac:dyDescent="0.35">
      <c r="A602" s="290" t="s">
        <v>3437</v>
      </c>
      <c r="B602" s="290" t="s">
        <v>2880</v>
      </c>
      <c r="C602" s="290" t="s">
        <v>3439</v>
      </c>
      <c r="D602" s="290" t="s">
        <v>3439</v>
      </c>
      <c r="E602" s="48" t="s">
        <v>304</v>
      </c>
      <c r="F602" s="48" t="s">
        <v>2674</v>
      </c>
      <c r="G602" s="48" t="s">
        <v>1978</v>
      </c>
      <c r="H602" s="244" t="s">
        <v>3351</v>
      </c>
      <c r="I602" s="244" t="str">
        <f>IF(H602="","",VLOOKUP(H602,'Cost Categories'!$A$1:$B$66,2,FALSE))</f>
        <v>Personnel</v>
      </c>
      <c r="J602" s="244" t="s">
        <v>3271</v>
      </c>
      <c r="K602" s="244" t="str">
        <f>IF(J602="","",VLOOKUP(J602,'Cost Categories'!$A$70:$B$85,2,FALSE))</f>
        <v>Personnel</v>
      </c>
      <c r="L602" s="244" t="s">
        <v>3307</v>
      </c>
      <c r="M602" s="244" t="str">
        <f>IF(L602="","",VLOOKUP(L602,'Cost Categories'!$A$112:$B$133,2,FALSE))</f>
        <v>Primary service delivery</v>
      </c>
      <c r="N602" s="244" t="s">
        <v>3368</v>
      </c>
      <c r="O602" s="245" t="s">
        <v>13</v>
      </c>
      <c r="P602" s="244" t="s">
        <v>3369</v>
      </c>
      <c r="Q602" s="253" t="s">
        <v>3372</v>
      </c>
      <c r="R602" s="253" t="s">
        <v>13</v>
      </c>
      <c r="S602" s="244" t="s">
        <v>517</v>
      </c>
      <c r="T602" s="244" t="s">
        <v>1736</v>
      </c>
      <c r="U602" s="244" t="s">
        <v>1087</v>
      </c>
      <c r="V602" s="244" t="s">
        <v>1309</v>
      </c>
      <c r="W602" s="244" t="s">
        <v>217</v>
      </c>
      <c r="X602" s="246">
        <v>15.93</v>
      </c>
      <c r="Y602" s="246" t="s">
        <v>6</v>
      </c>
      <c r="Z602" s="250" t="s">
        <v>6</v>
      </c>
      <c r="AA602" s="250" t="s">
        <v>6</v>
      </c>
      <c r="AB602" s="250" t="s">
        <v>6</v>
      </c>
      <c r="AC602" s="250" t="s">
        <v>6</v>
      </c>
      <c r="AD602" s="250" t="s">
        <v>6</v>
      </c>
      <c r="AE602" s="32" t="s">
        <v>6</v>
      </c>
      <c r="AF602" s="32" t="s">
        <v>20</v>
      </c>
      <c r="AG602" s="244" t="s">
        <v>6</v>
      </c>
      <c r="AI602" s="246" t="s">
        <v>6</v>
      </c>
      <c r="AJ602" s="247" t="s">
        <v>6</v>
      </c>
      <c r="AK602" s="244" t="s">
        <v>6</v>
      </c>
      <c r="AL602" s="244" t="s">
        <v>6</v>
      </c>
      <c r="AM602" s="266" t="s">
        <v>6</v>
      </c>
      <c r="AN602" s="284" t="s">
        <v>6</v>
      </c>
      <c r="AO602" s="285" t="s">
        <v>6</v>
      </c>
      <c r="AP602" s="244" t="s">
        <v>1796</v>
      </c>
      <c r="AQ602" s="244" t="s">
        <v>184</v>
      </c>
      <c r="AR602" s="250" t="s">
        <v>2014</v>
      </c>
      <c r="AS602" s="250" t="s">
        <v>118</v>
      </c>
      <c r="AT602" s="250" t="s">
        <v>6</v>
      </c>
      <c r="AU602" s="250" t="s">
        <v>184</v>
      </c>
      <c r="AV602" s="250" t="s">
        <v>1305</v>
      </c>
      <c r="AW602" s="250" t="s">
        <v>2015</v>
      </c>
      <c r="AX602" s="250" t="s">
        <v>118</v>
      </c>
      <c r="AY602" s="250" t="s">
        <v>6</v>
      </c>
      <c r="AZ602" s="250" t="s">
        <v>6</v>
      </c>
      <c r="BA602" s="250" t="s">
        <v>6</v>
      </c>
      <c r="BB602" s="250" t="s">
        <v>6</v>
      </c>
      <c r="BC602" s="250" t="s">
        <v>6</v>
      </c>
      <c r="BD602" s="250" t="s">
        <v>6</v>
      </c>
      <c r="BE602" s="250" t="s">
        <v>6</v>
      </c>
      <c r="BF602" s="250" t="s">
        <v>6</v>
      </c>
      <c r="BG602" s="250" t="s">
        <v>6</v>
      </c>
      <c r="BH602" s="250" t="s">
        <v>6</v>
      </c>
      <c r="BI602" s="250" t="s">
        <v>6</v>
      </c>
      <c r="BJ602" s="250" t="s">
        <v>6</v>
      </c>
      <c r="BK602" s="250" t="s">
        <v>6</v>
      </c>
      <c r="BL602" s="250" t="s">
        <v>6</v>
      </c>
      <c r="BM602" s="250" t="s">
        <v>40</v>
      </c>
      <c r="BN602" s="250" t="s">
        <v>118</v>
      </c>
      <c r="BO602" s="250" t="s">
        <v>13</v>
      </c>
      <c r="BP602" s="250" t="s">
        <v>13</v>
      </c>
      <c r="BQ602" s="250" t="s">
        <v>6</v>
      </c>
      <c r="BR602" s="250" t="s">
        <v>6</v>
      </c>
      <c r="BS602" s="250" t="s">
        <v>6</v>
      </c>
      <c r="BT602" s="250" t="s">
        <v>6</v>
      </c>
      <c r="BU602" s="262" t="s">
        <v>6</v>
      </c>
      <c r="BV602" s="250" t="s">
        <v>6</v>
      </c>
      <c r="BW602" s="250" t="s">
        <v>6</v>
      </c>
      <c r="BX602" s="250" t="s">
        <v>6</v>
      </c>
      <c r="BY602" s="250" t="s">
        <v>6</v>
      </c>
      <c r="BZ602" s="250" t="s">
        <v>6</v>
      </c>
      <c r="CA602" s="244" t="s">
        <v>2016</v>
      </c>
      <c r="CB602" s="244" t="s">
        <v>937</v>
      </c>
      <c r="CC602" s="244" t="s">
        <v>2017</v>
      </c>
      <c r="CD602" s="48" t="s">
        <v>118</v>
      </c>
    </row>
    <row r="603" spans="1:82" s="244" customFormat="1" ht="58" customHeight="1" x14ac:dyDescent="0.35">
      <c r="A603" s="290" t="s">
        <v>3437</v>
      </c>
      <c r="B603" s="290" t="s">
        <v>2880</v>
      </c>
      <c r="C603" s="290" t="s">
        <v>3439</v>
      </c>
      <c r="D603" s="290" t="s">
        <v>3439</v>
      </c>
      <c r="E603" s="48" t="s">
        <v>304</v>
      </c>
      <c r="F603" s="48" t="s">
        <v>2674</v>
      </c>
      <c r="G603" s="48" t="s">
        <v>1980</v>
      </c>
      <c r="H603" s="244" t="s">
        <v>3350</v>
      </c>
      <c r="I603" s="244" t="str">
        <f>IF(H603="","",VLOOKUP(H603,'Cost Categories'!$A$1:$B$66,2,FALSE))</f>
        <v>Capital</v>
      </c>
      <c r="J603" s="244" t="s">
        <v>3283</v>
      </c>
      <c r="K603" s="244" t="str">
        <f>IF(J603="","",VLOOKUP(J603,'Cost Categories'!$A$70:$B$85,2,FALSE))</f>
        <v>Capital</v>
      </c>
      <c r="L603" s="244" t="s">
        <v>3324</v>
      </c>
      <c r="M603" s="244" t="str">
        <f>IF(L603="","",VLOOKUP(L603,'Cost Categories'!$A$112:$B$133,2,FALSE))</f>
        <v>Operational</v>
      </c>
      <c r="N603" s="244" t="s">
        <v>3368</v>
      </c>
      <c r="O603" s="245" t="s">
        <v>1245</v>
      </c>
      <c r="P603" s="244" t="s">
        <v>3370</v>
      </c>
      <c r="Q603" s="253" t="s">
        <v>3372</v>
      </c>
      <c r="R603" s="253" t="s">
        <v>13</v>
      </c>
      <c r="S603" s="244" t="s">
        <v>111</v>
      </c>
      <c r="T603" s="244" t="s">
        <v>1736</v>
      </c>
      <c r="U603" s="244" t="s">
        <v>1087</v>
      </c>
      <c r="V603" s="244" t="s">
        <v>1309</v>
      </c>
      <c r="W603" s="244" t="s">
        <v>217</v>
      </c>
      <c r="X603" s="246">
        <v>0.3</v>
      </c>
      <c r="Y603" s="246" t="s">
        <v>6</v>
      </c>
      <c r="Z603" s="250" t="s">
        <v>6</v>
      </c>
      <c r="AA603" s="250" t="s">
        <v>6</v>
      </c>
      <c r="AB603" s="250" t="s">
        <v>6</v>
      </c>
      <c r="AC603" s="250" t="s">
        <v>6</v>
      </c>
      <c r="AD603" s="250" t="s">
        <v>6</v>
      </c>
      <c r="AE603" s="32" t="s">
        <v>6</v>
      </c>
      <c r="AF603" s="32" t="s">
        <v>20</v>
      </c>
      <c r="AG603" s="244" t="s">
        <v>6</v>
      </c>
      <c r="AI603" s="246" t="s">
        <v>6</v>
      </c>
      <c r="AJ603" s="247" t="s">
        <v>6</v>
      </c>
      <c r="AK603" s="244" t="s">
        <v>6</v>
      </c>
      <c r="AL603" s="244" t="s">
        <v>6</v>
      </c>
      <c r="AM603" s="266" t="s">
        <v>6</v>
      </c>
      <c r="AN603" s="284" t="s">
        <v>6</v>
      </c>
      <c r="AO603" s="285" t="s">
        <v>6</v>
      </c>
      <c r="AP603" s="244" t="s">
        <v>1796</v>
      </c>
      <c r="AQ603" s="244" t="s">
        <v>184</v>
      </c>
      <c r="AR603" s="250" t="s">
        <v>2014</v>
      </c>
      <c r="AS603" s="250" t="s">
        <v>118</v>
      </c>
      <c r="AT603" s="250" t="s">
        <v>6</v>
      </c>
      <c r="AU603" s="250" t="s">
        <v>184</v>
      </c>
      <c r="AV603" s="250" t="s">
        <v>1305</v>
      </c>
      <c r="AW603" s="250" t="s">
        <v>2015</v>
      </c>
      <c r="AX603" s="250" t="s">
        <v>118</v>
      </c>
      <c r="AY603" s="250" t="s">
        <v>6</v>
      </c>
      <c r="AZ603" s="250" t="s">
        <v>6</v>
      </c>
      <c r="BA603" s="250" t="s">
        <v>6</v>
      </c>
      <c r="BB603" s="250" t="s">
        <v>6</v>
      </c>
      <c r="BC603" s="250" t="s">
        <v>6</v>
      </c>
      <c r="BD603" s="250" t="s">
        <v>6</v>
      </c>
      <c r="BE603" s="250" t="s">
        <v>6</v>
      </c>
      <c r="BF603" s="250" t="s">
        <v>6</v>
      </c>
      <c r="BG603" s="250" t="s">
        <v>6</v>
      </c>
      <c r="BH603" s="250" t="s">
        <v>6</v>
      </c>
      <c r="BI603" s="250" t="s">
        <v>6</v>
      </c>
      <c r="BJ603" s="250" t="s">
        <v>6</v>
      </c>
      <c r="BK603" s="250" t="s">
        <v>6</v>
      </c>
      <c r="BL603" s="250" t="s">
        <v>6</v>
      </c>
      <c r="BM603" s="250" t="s">
        <v>40</v>
      </c>
      <c r="BN603" s="250" t="s">
        <v>118</v>
      </c>
      <c r="BO603" s="250" t="s">
        <v>13</v>
      </c>
      <c r="BP603" s="250" t="s">
        <v>13</v>
      </c>
      <c r="BQ603" s="250" t="s">
        <v>6</v>
      </c>
      <c r="BR603" s="250" t="s">
        <v>6</v>
      </c>
      <c r="BS603" s="250" t="s">
        <v>6</v>
      </c>
      <c r="BT603" s="250" t="s">
        <v>6</v>
      </c>
      <c r="BU603" s="262" t="s">
        <v>6</v>
      </c>
      <c r="BV603" s="250" t="s">
        <v>6</v>
      </c>
      <c r="BW603" s="250" t="s">
        <v>6</v>
      </c>
      <c r="BX603" s="250" t="s">
        <v>6</v>
      </c>
      <c r="BY603" s="250" t="s">
        <v>6</v>
      </c>
      <c r="BZ603" s="250" t="s">
        <v>6</v>
      </c>
      <c r="CA603" s="244" t="s">
        <v>2016</v>
      </c>
      <c r="CB603" s="244" t="s">
        <v>937</v>
      </c>
      <c r="CC603" s="244" t="s">
        <v>2017</v>
      </c>
      <c r="CD603" s="48" t="s">
        <v>118</v>
      </c>
    </row>
    <row r="604" spans="1:82" s="244" customFormat="1" ht="58" customHeight="1" x14ac:dyDescent="0.35">
      <c r="A604" s="290" t="s">
        <v>3437</v>
      </c>
      <c r="B604" s="290" t="s">
        <v>2880</v>
      </c>
      <c r="C604" s="290" t="s">
        <v>3439</v>
      </c>
      <c r="D604" s="290" t="s">
        <v>3439</v>
      </c>
      <c r="E604" s="48" t="s">
        <v>304</v>
      </c>
      <c r="F604" s="48" t="s">
        <v>2674</v>
      </c>
      <c r="G604" s="48" t="s">
        <v>1981</v>
      </c>
      <c r="H604" s="244" t="s">
        <v>1632</v>
      </c>
      <c r="I604" s="244" t="str">
        <f>IF(H604="","",VLOOKUP(H604,'Cost Categories'!$A$1:$B$66,2,FALSE))</f>
        <v>Facility</v>
      </c>
      <c r="J604" s="244" t="s">
        <v>3297</v>
      </c>
      <c r="K604" s="244" t="str">
        <f>IF(J604="","",VLOOKUP(J604,'Cost Categories'!$A$70:$B$85,2,FALSE))</f>
        <v>Mixed</v>
      </c>
      <c r="L604" s="244" t="s">
        <v>3323</v>
      </c>
      <c r="M604" s="244" t="str">
        <f>IF(L604="","",VLOOKUP(L604,'Cost Categories'!$A$112:$B$133,2,FALSE))</f>
        <v>Operational</v>
      </c>
      <c r="N604" s="244" t="s">
        <v>3368</v>
      </c>
      <c r="O604" s="245" t="s">
        <v>13</v>
      </c>
      <c r="P604" s="244" t="s">
        <v>3370</v>
      </c>
      <c r="Q604" s="253" t="s">
        <v>3372</v>
      </c>
      <c r="R604" s="253" t="s">
        <v>13</v>
      </c>
      <c r="S604" s="244" t="s">
        <v>111</v>
      </c>
      <c r="T604" s="244" t="s">
        <v>1736</v>
      </c>
      <c r="U604" s="244" t="s">
        <v>1087</v>
      </c>
      <c r="V604" s="244" t="s">
        <v>1309</v>
      </c>
      <c r="W604" s="244" t="s">
        <v>217</v>
      </c>
      <c r="X604" s="246">
        <v>7.17</v>
      </c>
      <c r="Y604" s="246" t="s">
        <v>6</v>
      </c>
      <c r="Z604" s="250" t="s">
        <v>6</v>
      </c>
      <c r="AA604" s="250" t="s">
        <v>6</v>
      </c>
      <c r="AB604" s="250" t="s">
        <v>6</v>
      </c>
      <c r="AC604" s="250" t="s">
        <v>6</v>
      </c>
      <c r="AD604" s="250" t="s">
        <v>6</v>
      </c>
      <c r="AE604" s="32" t="s">
        <v>6</v>
      </c>
      <c r="AF604" s="32" t="s">
        <v>20</v>
      </c>
      <c r="AG604" s="244" t="s">
        <v>6</v>
      </c>
      <c r="AI604" s="246" t="s">
        <v>6</v>
      </c>
      <c r="AJ604" s="247" t="s">
        <v>6</v>
      </c>
      <c r="AK604" s="244" t="s">
        <v>6</v>
      </c>
      <c r="AL604" s="244" t="s">
        <v>6</v>
      </c>
      <c r="AM604" s="266" t="s">
        <v>6</v>
      </c>
      <c r="AN604" s="284" t="s">
        <v>6</v>
      </c>
      <c r="AO604" s="285" t="s">
        <v>6</v>
      </c>
      <c r="AP604" s="244" t="s">
        <v>1796</v>
      </c>
      <c r="AQ604" s="244" t="s">
        <v>184</v>
      </c>
      <c r="AR604" s="250" t="s">
        <v>2014</v>
      </c>
      <c r="AS604" s="250" t="s">
        <v>118</v>
      </c>
      <c r="AT604" s="250" t="s">
        <v>6</v>
      </c>
      <c r="AU604" s="250" t="s">
        <v>184</v>
      </c>
      <c r="AV604" s="250" t="s">
        <v>1305</v>
      </c>
      <c r="AW604" s="250" t="s">
        <v>2015</v>
      </c>
      <c r="AX604" s="250" t="s">
        <v>118</v>
      </c>
      <c r="AY604" s="250" t="s">
        <v>6</v>
      </c>
      <c r="AZ604" s="250" t="s">
        <v>6</v>
      </c>
      <c r="BA604" s="250" t="s">
        <v>6</v>
      </c>
      <c r="BB604" s="250" t="s">
        <v>6</v>
      </c>
      <c r="BC604" s="250" t="s">
        <v>6</v>
      </c>
      <c r="BD604" s="250" t="s">
        <v>6</v>
      </c>
      <c r="BE604" s="250" t="s">
        <v>6</v>
      </c>
      <c r="BF604" s="250" t="s">
        <v>6</v>
      </c>
      <c r="BG604" s="250" t="s">
        <v>6</v>
      </c>
      <c r="BH604" s="250" t="s">
        <v>6</v>
      </c>
      <c r="BI604" s="250" t="s">
        <v>6</v>
      </c>
      <c r="BJ604" s="250" t="s">
        <v>6</v>
      </c>
      <c r="BK604" s="250" t="s">
        <v>6</v>
      </c>
      <c r="BL604" s="250" t="s">
        <v>6</v>
      </c>
      <c r="BM604" s="250" t="s">
        <v>40</v>
      </c>
      <c r="BN604" s="250" t="s">
        <v>118</v>
      </c>
      <c r="BO604" s="250" t="s">
        <v>13</v>
      </c>
      <c r="BP604" s="250" t="s">
        <v>13</v>
      </c>
      <c r="BQ604" s="250" t="s">
        <v>6</v>
      </c>
      <c r="BR604" s="250" t="s">
        <v>6</v>
      </c>
      <c r="BS604" s="250" t="s">
        <v>6</v>
      </c>
      <c r="BT604" s="250" t="s">
        <v>6</v>
      </c>
      <c r="BU604" s="262" t="s">
        <v>6</v>
      </c>
      <c r="BV604" s="250" t="s">
        <v>6</v>
      </c>
      <c r="BW604" s="250" t="s">
        <v>6</v>
      </c>
      <c r="BX604" s="250" t="s">
        <v>6</v>
      </c>
      <c r="BY604" s="250" t="s">
        <v>6</v>
      </c>
      <c r="BZ604" s="250" t="s">
        <v>6</v>
      </c>
      <c r="CA604" s="244" t="s">
        <v>2016</v>
      </c>
      <c r="CB604" s="244" t="s">
        <v>937</v>
      </c>
      <c r="CC604" s="244" t="s">
        <v>2017</v>
      </c>
      <c r="CD604" s="48" t="s">
        <v>118</v>
      </c>
    </row>
    <row r="605" spans="1:82" s="244" customFormat="1" ht="58" customHeight="1" x14ac:dyDescent="0.35">
      <c r="A605" s="290" t="s">
        <v>3437</v>
      </c>
      <c r="B605" s="290" t="s">
        <v>2880</v>
      </c>
      <c r="C605" s="290" t="s">
        <v>3439</v>
      </c>
      <c r="D605" s="290" t="s">
        <v>3439</v>
      </c>
      <c r="E605" s="48" t="s">
        <v>304</v>
      </c>
      <c r="F605" s="48" t="s">
        <v>2674</v>
      </c>
      <c r="G605" s="48" t="s">
        <v>3441</v>
      </c>
      <c r="H605" s="244" t="s">
        <v>3353</v>
      </c>
      <c r="I605" s="244" t="str">
        <f>IF(H605="","",VLOOKUP(H605,'Cost Categories'!$A$1:$B$66,2,FALSE))</f>
        <v>Personnel</v>
      </c>
      <c r="J605" s="244" t="s">
        <v>1757</v>
      </c>
      <c r="K605" s="244" t="str">
        <f>IF(J605="","",VLOOKUP(J605,'Cost Categories'!$A$70:$B$85,2,FALSE))</f>
        <v>Personnel</v>
      </c>
      <c r="L605" s="244" t="s">
        <v>3324</v>
      </c>
      <c r="M605" s="244" t="str">
        <f>IF(L605="","",VLOOKUP(L605,'Cost Categories'!$A$112:$B$133,2,FALSE))</f>
        <v>Operational</v>
      </c>
      <c r="N605" s="244" t="s">
        <v>3368</v>
      </c>
      <c r="O605" s="245" t="s">
        <v>13</v>
      </c>
      <c r="P605" s="244" t="s">
        <v>3369</v>
      </c>
      <c r="Q605" s="253" t="s">
        <v>3372</v>
      </c>
      <c r="R605" s="253" t="s">
        <v>13</v>
      </c>
      <c r="S605" s="244" t="s">
        <v>111</v>
      </c>
      <c r="T605" s="244" t="s">
        <v>1736</v>
      </c>
      <c r="U605" s="244" t="s">
        <v>1087</v>
      </c>
      <c r="V605" s="244" t="s">
        <v>1309</v>
      </c>
      <c r="W605" s="244" t="s">
        <v>217</v>
      </c>
      <c r="X605" s="246">
        <v>2.5</v>
      </c>
      <c r="Y605" s="246" t="s">
        <v>6</v>
      </c>
      <c r="Z605" s="250" t="s">
        <v>6</v>
      </c>
      <c r="AA605" s="250" t="s">
        <v>6</v>
      </c>
      <c r="AB605" s="250" t="s">
        <v>6</v>
      </c>
      <c r="AC605" s="250" t="s">
        <v>6</v>
      </c>
      <c r="AD605" s="250" t="s">
        <v>6</v>
      </c>
      <c r="AE605" s="32" t="s">
        <v>6</v>
      </c>
      <c r="AF605" s="32" t="s">
        <v>20</v>
      </c>
      <c r="AG605" s="244" t="s">
        <v>6</v>
      </c>
      <c r="AI605" s="246" t="s">
        <v>6</v>
      </c>
      <c r="AJ605" s="247" t="s">
        <v>6</v>
      </c>
      <c r="AK605" s="244" t="s">
        <v>6</v>
      </c>
      <c r="AL605" s="244" t="s">
        <v>6</v>
      </c>
      <c r="AM605" s="266" t="s">
        <v>6</v>
      </c>
      <c r="AN605" s="284" t="s">
        <v>6</v>
      </c>
      <c r="AO605" s="285" t="s">
        <v>6</v>
      </c>
      <c r="AP605" s="244" t="s">
        <v>1796</v>
      </c>
      <c r="AQ605" s="244" t="s">
        <v>184</v>
      </c>
      <c r="AR605" s="250" t="s">
        <v>2014</v>
      </c>
      <c r="AS605" s="250" t="s">
        <v>118</v>
      </c>
      <c r="AT605" s="250" t="s">
        <v>6</v>
      </c>
      <c r="AU605" s="250" t="s">
        <v>184</v>
      </c>
      <c r="AV605" s="250" t="s">
        <v>1305</v>
      </c>
      <c r="AW605" s="250" t="s">
        <v>2015</v>
      </c>
      <c r="AX605" s="250" t="s">
        <v>118</v>
      </c>
      <c r="AY605" s="250" t="s">
        <v>6</v>
      </c>
      <c r="AZ605" s="250" t="s">
        <v>6</v>
      </c>
      <c r="BA605" s="250" t="s">
        <v>6</v>
      </c>
      <c r="BB605" s="250" t="s">
        <v>6</v>
      </c>
      <c r="BC605" s="250" t="s">
        <v>6</v>
      </c>
      <c r="BD605" s="250" t="s">
        <v>6</v>
      </c>
      <c r="BE605" s="250" t="s">
        <v>6</v>
      </c>
      <c r="BF605" s="250" t="s">
        <v>6</v>
      </c>
      <c r="BG605" s="250" t="s">
        <v>6</v>
      </c>
      <c r="BH605" s="250" t="s">
        <v>6</v>
      </c>
      <c r="BI605" s="250" t="s">
        <v>6</v>
      </c>
      <c r="BJ605" s="250" t="s">
        <v>6</v>
      </c>
      <c r="BK605" s="250" t="s">
        <v>6</v>
      </c>
      <c r="BL605" s="250" t="s">
        <v>6</v>
      </c>
      <c r="BM605" s="250" t="s">
        <v>40</v>
      </c>
      <c r="BN605" s="250" t="s">
        <v>118</v>
      </c>
      <c r="BO605" s="250" t="s">
        <v>13</v>
      </c>
      <c r="BP605" s="250" t="s">
        <v>13</v>
      </c>
      <c r="BQ605" s="250" t="s">
        <v>6</v>
      </c>
      <c r="BR605" s="250" t="s">
        <v>6</v>
      </c>
      <c r="BS605" s="250" t="s">
        <v>6</v>
      </c>
      <c r="BT605" s="250" t="s">
        <v>6</v>
      </c>
      <c r="BU605" s="262" t="s">
        <v>6</v>
      </c>
      <c r="BV605" s="250" t="s">
        <v>6</v>
      </c>
      <c r="BW605" s="250" t="s">
        <v>6</v>
      </c>
      <c r="BX605" s="250" t="s">
        <v>6</v>
      </c>
      <c r="BY605" s="250" t="s">
        <v>6</v>
      </c>
      <c r="BZ605" s="250" t="s">
        <v>6</v>
      </c>
      <c r="CA605" s="244" t="s">
        <v>2016</v>
      </c>
      <c r="CB605" s="244" t="s">
        <v>937</v>
      </c>
      <c r="CC605" s="244" t="s">
        <v>2017</v>
      </c>
      <c r="CD605" s="48" t="s">
        <v>118</v>
      </c>
    </row>
    <row r="606" spans="1:82" s="244" customFormat="1" ht="58" customHeight="1" x14ac:dyDescent="0.35">
      <c r="A606" s="290" t="s">
        <v>3437</v>
      </c>
      <c r="B606" s="290" t="s">
        <v>2880</v>
      </c>
      <c r="C606" s="290" t="s">
        <v>3439</v>
      </c>
      <c r="D606" s="290" t="s">
        <v>3439</v>
      </c>
      <c r="E606" s="48" t="s">
        <v>304</v>
      </c>
      <c r="F606" s="48" t="s">
        <v>2674</v>
      </c>
      <c r="G606" s="48" t="s">
        <v>1560</v>
      </c>
      <c r="H606" s="244" t="s">
        <v>1578</v>
      </c>
      <c r="I606" s="244" t="str">
        <f>IF(H606="","",VLOOKUP(H606,'Cost Categories'!$A$1:$B$66,2,FALSE))</f>
        <v>Total</v>
      </c>
      <c r="J606" s="244" t="s">
        <v>3297</v>
      </c>
      <c r="K606" s="244" t="str">
        <f>IF(J606="","",VLOOKUP(J606,'Cost Categories'!$A$70:$B$85,2,FALSE))</f>
        <v>Mixed</v>
      </c>
      <c r="L606" s="244" t="s">
        <v>3297</v>
      </c>
      <c r="M606" s="244" t="str">
        <f>IF(L606="","",VLOOKUP(L606,'Cost Categories'!$A$112:$B$133,2,FALSE))</f>
        <v>Mixed</v>
      </c>
      <c r="N606" s="244" t="s">
        <v>22</v>
      </c>
      <c r="O606" s="245" t="s">
        <v>13</v>
      </c>
      <c r="P606" s="244" t="s">
        <v>3416</v>
      </c>
      <c r="Q606" s="253" t="s">
        <v>3372</v>
      </c>
      <c r="R606" s="253" t="s">
        <v>13</v>
      </c>
      <c r="S606" s="244" t="s">
        <v>111</v>
      </c>
      <c r="T606" s="244" t="s">
        <v>1736</v>
      </c>
      <c r="U606" s="244" t="s">
        <v>1087</v>
      </c>
      <c r="V606" s="244" t="s">
        <v>1309</v>
      </c>
      <c r="W606" s="244" t="s">
        <v>217</v>
      </c>
      <c r="X606" s="246">
        <v>34.369999999999997</v>
      </c>
      <c r="Y606" s="246" t="s">
        <v>6</v>
      </c>
      <c r="Z606" s="250" t="s">
        <v>6</v>
      </c>
      <c r="AA606" s="250" t="s">
        <v>6</v>
      </c>
      <c r="AB606" s="250" t="s">
        <v>6</v>
      </c>
      <c r="AC606" s="250" t="s">
        <v>6</v>
      </c>
      <c r="AD606" s="250" t="s">
        <v>6</v>
      </c>
      <c r="AE606" s="32" t="s">
        <v>6</v>
      </c>
      <c r="AF606" s="32" t="s">
        <v>20</v>
      </c>
      <c r="AG606" s="244" t="s">
        <v>6</v>
      </c>
      <c r="AI606" s="246" t="s">
        <v>6</v>
      </c>
      <c r="AJ606" s="247" t="s">
        <v>6</v>
      </c>
      <c r="AK606" s="244" t="s">
        <v>6</v>
      </c>
      <c r="AL606" s="244" t="s">
        <v>6</v>
      </c>
      <c r="AM606" s="266" t="s">
        <v>6</v>
      </c>
      <c r="AN606" s="284" t="s">
        <v>6</v>
      </c>
      <c r="AO606" s="285" t="s">
        <v>6</v>
      </c>
      <c r="AP606" s="244" t="s">
        <v>1796</v>
      </c>
      <c r="AQ606" s="244" t="s">
        <v>184</v>
      </c>
      <c r="AR606" s="250" t="s">
        <v>2014</v>
      </c>
      <c r="AS606" s="250" t="s">
        <v>118</v>
      </c>
      <c r="AT606" s="250" t="s">
        <v>6</v>
      </c>
      <c r="AU606" s="250" t="s">
        <v>184</v>
      </c>
      <c r="AV606" s="250" t="s">
        <v>1305</v>
      </c>
      <c r="AW606" s="250" t="s">
        <v>2015</v>
      </c>
      <c r="AX606" s="250" t="s">
        <v>118</v>
      </c>
      <c r="AY606" s="250" t="s">
        <v>6</v>
      </c>
      <c r="AZ606" s="250" t="s">
        <v>6</v>
      </c>
      <c r="BA606" s="250" t="s">
        <v>6</v>
      </c>
      <c r="BB606" s="250" t="s">
        <v>6</v>
      </c>
      <c r="BC606" s="250" t="s">
        <v>6</v>
      </c>
      <c r="BD606" s="250" t="s">
        <v>6</v>
      </c>
      <c r="BE606" s="250" t="s">
        <v>6</v>
      </c>
      <c r="BF606" s="250" t="s">
        <v>6</v>
      </c>
      <c r="BG606" s="250" t="s">
        <v>6</v>
      </c>
      <c r="BH606" s="250" t="s">
        <v>6</v>
      </c>
      <c r="BI606" s="250" t="s">
        <v>6</v>
      </c>
      <c r="BJ606" s="250" t="s">
        <v>6</v>
      </c>
      <c r="BK606" s="250" t="s">
        <v>6</v>
      </c>
      <c r="BL606" s="250" t="s">
        <v>6</v>
      </c>
      <c r="BM606" s="250" t="s">
        <v>40</v>
      </c>
      <c r="BN606" s="250" t="s">
        <v>118</v>
      </c>
      <c r="BO606" s="250" t="s">
        <v>13</v>
      </c>
      <c r="BP606" s="250" t="s">
        <v>13</v>
      </c>
      <c r="BQ606" s="250" t="s">
        <v>6</v>
      </c>
      <c r="BR606" s="250" t="s">
        <v>6</v>
      </c>
      <c r="BS606" s="250" t="s">
        <v>6</v>
      </c>
      <c r="BT606" s="250" t="s">
        <v>6</v>
      </c>
      <c r="BU606" s="262" t="s">
        <v>6</v>
      </c>
      <c r="BV606" s="250" t="s">
        <v>6</v>
      </c>
      <c r="BW606" s="250" t="s">
        <v>6</v>
      </c>
      <c r="BX606" s="250" t="s">
        <v>6</v>
      </c>
      <c r="BY606" s="250" t="s">
        <v>6</v>
      </c>
      <c r="BZ606" s="250" t="s">
        <v>6</v>
      </c>
      <c r="CA606" s="244" t="s">
        <v>2016</v>
      </c>
      <c r="CB606" s="244" t="s">
        <v>937</v>
      </c>
      <c r="CC606" s="244" t="s">
        <v>2017</v>
      </c>
      <c r="CD606" s="48" t="s">
        <v>118</v>
      </c>
    </row>
    <row r="607" spans="1:82" s="244" customFormat="1" ht="77.5" x14ac:dyDescent="0.35">
      <c r="A607" s="290" t="s">
        <v>3479</v>
      </c>
      <c r="B607" s="290" t="s">
        <v>2880</v>
      </c>
      <c r="C607" s="290" t="s">
        <v>3439</v>
      </c>
      <c r="D607" s="290" t="s">
        <v>3439</v>
      </c>
      <c r="E607" s="256" t="s">
        <v>304</v>
      </c>
      <c r="F607" s="244" t="s">
        <v>2674</v>
      </c>
      <c r="G607" s="244" t="s">
        <v>2043</v>
      </c>
      <c r="H607" s="244" t="s">
        <v>1623</v>
      </c>
      <c r="I607" s="244" t="str">
        <f>IF(H607="","",VLOOKUP(H607,'Cost Categories'!$A$1:$B$66,2,FALSE))</f>
        <v>Recurring goods</v>
      </c>
      <c r="J607" s="244" t="s">
        <v>3288</v>
      </c>
      <c r="K607" s="244" t="str">
        <f>IF(J607="","",VLOOKUP(J607,'Cost Categories'!$A$70:$B$85,2,FALSE))</f>
        <v>Recurrent - other</v>
      </c>
      <c r="L607" s="244" t="s">
        <v>3307</v>
      </c>
      <c r="M607" s="244" t="str">
        <f>IF(L607="","",VLOOKUP(L607,'Cost Categories'!$A$112:$B$133,2,FALSE))</f>
        <v>Primary service delivery</v>
      </c>
      <c r="N607" s="244" t="s">
        <v>3368</v>
      </c>
      <c r="O607" s="245" t="s">
        <v>1245</v>
      </c>
      <c r="P607" s="244" t="s">
        <v>3371</v>
      </c>
      <c r="Q607" s="253" t="s">
        <v>3372</v>
      </c>
      <c r="R607" s="253" t="s">
        <v>13</v>
      </c>
      <c r="S607" s="244" t="s">
        <v>111</v>
      </c>
      <c r="T607" s="244" t="s">
        <v>1736</v>
      </c>
      <c r="U607" s="244" t="s">
        <v>1087</v>
      </c>
      <c r="V607" s="244" t="s">
        <v>1309</v>
      </c>
      <c r="W607" s="244" t="s">
        <v>217</v>
      </c>
      <c r="X607" s="246">
        <v>16.53</v>
      </c>
      <c r="Y607" s="246" t="s">
        <v>6</v>
      </c>
      <c r="Z607" s="250" t="s">
        <v>6</v>
      </c>
      <c r="AA607" s="246" t="s">
        <v>6</v>
      </c>
      <c r="AB607" s="246" t="s">
        <v>6</v>
      </c>
      <c r="AC607" s="246" t="s">
        <v>6</v>
      </c>
      <c r="AD607" s="246" t="s">
        <v>6</v>
      </c>
      <c r="AE607" s="32" t="s">
        <v>6</v>
      </c>
      <c r="AF607" s="32" t="s">
        <v>20</v>
      </c>
      <c r="AG607" s="244" t="s">
        <v>6</v>
      </c>
      <c r="AI607" s="246" t="s">
        <v>6</v>
      </c>
      <c r="AJ607" s="257" t="s">
        <v>6</v>
      </c>
      <c r="AK607" s="246" t="s">
        <v>6</v>
      </c>
      <c r="AL607" s="246" t="s">
        <v>6</v>
      </c>
      <c r="AM607" s="246" t="s">
        <v>6</v>
      </c>
      <c r="AN607" s="286" t="s">
        <v>6</v>
      </c>
      <c r="AO607" s="286" t="s">
        <v>6</v>
      </c>
      <c r="AP607" s="244" t="s">
        <v>2042</v>
      </c>
      <c r="AQ607" s="244" t="s">
        <v>184</v>
      </c>
      <c r="AR607" s="250" t="s">
        <v>2014</v>
      </c>
      <c r="AS607" s="250" t="s">
        <v>118</v>
      </c>
      <c r="AT607" s="250" t="s">
        <v>6</v>
      </c>
      <c r="AU607" s="250" t="s">
        <v>184</v>
      </c>
      <c r="AV607" s="250" t="s">
        <v>1305</v>
      </c>
      <c r="AW607" s="250" t="s">
        <v>2015</v>
      </c>
      <c r="AX607" s="250" t="s">
        <v>118</v>
      </c>
      <c r="AY607" s="250" t="s">
        <v>6</v>
      </c>
      <c r="AZ607" s="250" t="s">
        <v>6</v>
      </c>
      <c r="BA607" s="250" t="s">
        <v>6</v>
      </c>
      <c r="BB607" s="250" t="s">
        <v>6</v>
      </c>
      <c r="BC607" s="250" t="s">
        <v>6</v>
      </c>
      <c r="BD607" s="250" t="s">
        <v>6</v>
      </c>
      <c r="BE607" s="250" t="s">
        <v>6</v>
      </c>
      <c r="BF607" s="250" t="s">
        <v>6</v>
      </c>
      <c r="BG607" s="250" t="s">
        <v>6</v>
      </c>
      <c r="BH607" s="250" t="s">
        <v>6</v>
      </c>
      <c r="BI607" s="250" t="s">
        <v>6</v>
      </c>
      <c r="BJ607" s="250" t="s">
        <v>6</v>
      </c>
      <c r="BK607" s="250" t="s">
        <v>6</v>
      </c>
      <c r="BL607" s="250" t="s">
        <v>6</v>
      </c>
      <c r="BM607" s="250" t="s">
        <v>40</v>
      </c>
      <c r="BN607" s="250" t="s">
        <v>118</v>
      </c>
      <c r="BO607" s="250" t="s">
        <v>13</v>
      </c>
      <c r="BP607" s="250" t="s">
        <v>13</v>
      </c>
      <c r="BQ607" s="250" t="s">
        <v>6</v>
      </c>
      <c r="BR607" s="250" t="s">
        <v>6</v>
      </c>
      <c r="BS607" s="250" t="s">
        <v>6</v>
      </c>
      <c r="BT607" s="250" t="s">
        <v>6</v>
      </c>
      <c r="BU607" s="262" t="s">
        <v>6</v>
      </c>
      <c r="BV607" s="250" t="s">
        <v>6</v>
      </c>
      <c r="BW607" s="250" t="s">
        <v>6</v>
      </c>
      <c r="BX607" s="250" t="s">
        <v>6</v>
      </c>
      <c r="BY607" s="250" t="s">
        <v>6</v>
      </c>
      <c r="BZ607" s="250" t="s">
        <v>6</v>
      </c>
      <c r="CA607" s="244" t="s">
        <v>2016</v>
      </c>
      <c r="CB607" s="244" t="s">
        <v>937</v>
      </c>
      <c r="CC607" s="244" t="s">
        <v>2017</v>
      </c>
      <c r="CD607" s="244" t="s">
        <v>118</v>
      </c>
    </row>
    <row r="608" spans="1:82" s="244" customFormat="1" ht="77.5" x14ac:dyDescent="0.35">
      <c r="A608" s="290" t="s">
        <v>3479</v>
      </c>
      <c r="B608" s="290" t="s">
        <v>2880</v>
      </c>
      <c r="C608" s="290" t="s">
        <v>3439</v>
      </c>
      <c r="D608" s="290" t="s">
        <v>3439</v>
      </c>
      <c r="E608" s="256" t="s">
        <v>304</v>
      </c>
      <c r="F608" s="244" t="s">
        <v>2674</v>
      </c>
      <c r="G608" s="244" t="s">
        <v>2044</v>
      </c>
      <c r="H608" s="244" t="s">
        <v>1317</v>
      </c>
      <c r="I608" s="244" t="str">
        <f>IF(H608="","",VLOOKUP(H608,'Cost Categories'!$A$1:$B$66,2,FALSE))</f>
        <v>Capital</v>
      </c>
      <c r="J608" s="244" t="s">
        <v>3283</v>
      </c>
      <c r="K608" s="244" t="str">
        <f>IF(J608="","",VLOOKUP(J608,'Cost Categories'!$A$70:$B$85,2,FALSE))</f>
        <v>Capital</v>
      </c>
      <c r="L608" s="244" t="s">
        <v>3307</v>
      </c>
      <c r="M608" s="244" t="str">
        <f>IF(L608="","",VLOOKUP(L608,'Cost Categories'!$A$112:$B$133,2,FALSE))</f>
        <v>Primary service delivery</v>
      </c>
      <c r="N608" s="244" t="s">
        <v>3368</v>
      </c>
      <c r="O608" s="245" t="s">
        <v>1245</v>
      </c>
      <c r="P608" s="244" t="s">
        <v>3369</v>
      </c>
      <c r="Q608" s="253" t="s">
        <v>3372</v>
      </c>
      <c r="R608" s="253" t="s">
        <v>13</v>
      </c>
      <c r="S608" s="244" t="s">
        <v>111</v>
      </c>
      <c r="T608" s="244" t="s">
        <v>1736</v>
      </c>
      <c r="U608" s="244" t="s">
        <v>1087</v>
      </c>
      <c r="V608" s="244" t="s">
        <v>1309</v>
      </c>
      <c r="W608" s="244" t="s">
        <v>217</v>
      </c>
      <c r="X608" s="246">
        <v>0.23</v>
      </c>
      <c r="Y608" s="246" t="s">
        <v>6</v>
      </c>
      <c r="Z608" s="246" t="s">
        <v>6</v>
      </c>
      <c r="AA608" s="246" t="s">
        <v>6</v>
      </c>
      <c r="AB608" s="246" t="s">
        <v>6</v>
      </c>
      <c r="AC608" s="246" t="s">
        <v>6</v>
      </c>
      <c r="AD608" s="246" t="s">
        <v>6</v>
      </c>
      <c r="AE608" s="32" t="s">
        <v>6</v>
      </c>
      <c r="AF608" s="32" t="s">
        <v>20</v>
      </c>
      <c r="AG608" s="244" t="s">
        <v>6</v>
      </c>
      <c r="AI608" s="246" t="s">
        <v>6</v>
      </c>
      <c r="AJ608" s="257" t="s">
        <v>6</v>
      </c>
      <c r="AK608" s="246" t="s">
        <v>6</v>
      </c>
      <c r="AL608" s="246" t="s">
        <v>6</v>
      </c>
      <c r="AM608" s="246" t="s">
        <v>6</v>
      </c>
      <c r="AN608" s="286" t="s">
        <v>6</v>
      </c>
      <c r="AO608" s="286" t="s">
        <v>6</v>
      </c>
      <c r="AP608" s="244" t="s">
        <v>2042</v>
      </c>
      <c r="AQ608" s="244" t="s">
        <v>184</v>
      </c>
      <c r="AR608" s="250" t="s">
        <v>2014</v>
      </c>
      <c r="AS608" s="250" t="s">
        <v>118</v>
      </c>
      <c r="AT608" s="250" t="s">
        <v>6</v>
      </c>
      <c r="AU608" s="250" t="s">
        <v>184</v>
      </c>
      <c r="AV608" s="250" t="s">
        <v>1305</v>
      </c>
      <c r="AW608" s="250" t="s">
        <v>2015</v>
      </c>
      <c r="AX608" s="250" t="s">
        <v>118</v>
      </c>
      <c r="AY608" s="250" t="s">
        <v>6</v>
      </c>
      <c r="AZ608" s="250" t="s">
        <v>6</v>
      </c>
      <c r="BA608" s="250" t="s">
        <v>6</v>
      </c>
      <c r="BB608" s="250" t="s">
        <v>6</v>
      </c>
      <c r="BC608" s="250" t="s">
        <v>6</v>
      </c>
      <c r="BD608" s="250" t="s">
        <v>6</v>
      </c>
      <c r="BE608" s="250" t="s">
        <v>6</v>
      </c>
      <c r="BF608" s="250" t="s">
        <v>6</v>
      </c>
      <c r="BG608" s="250" t="s">
        <v>6</v>
      </c>
      <c r="BH608" s="250" t="s">
        <v>6</v>
      </c>
      <c r="BI608" s="250" t="s">
        <v>6</v>
      </c>
      <c r="BJ608" s="250" t="s">
        <v>6</v>
      </c>
      <c r="BK608" s="250" t="s">
        <v>6</v>
      </c>
      <c r="BL608" s="250" t="s">
        <v>6</v>
      </c>
      <c r="BM608" s="250" t="s">
        <v>40</v>
      </c>
      <c r="BN608" s="250" t="s">
        <v>118</v>
      </c>
      <c r="BO608" s="250" t="s">
        <v>13</v>
      </c>
      <c r="BP608" s="250" t="s">
        <v>13</v>
      </c>
      <c r="BQ608" s="250" t="s">
        <v>6</v>
      </c>
      <c r="BR608" s="250" t="s">
        <v>6</v>
      </c>
      <c r="BS608" s="250" t="s">
        <v>6</v>
      </c>
      <c r="BT608" s="250" t="s">
        <v>6</v>
      </c>
      <c r="BU608" s="262" t="s">
        <v>6</v>
      </c>
      <c r="BV608" s="250" t="s">
        <v>6</v>
      </c>
      <c r="BW608" s="250" t="s">
        <v>6</v>
      </c>
      <c r="BX608" s="250" t="s">
        <v>6</v>
      </c>
      <c r="BY608" s="250" t="s">
        <v>6</v>
      </c>
      <c r="BZ608" s="250" t="s">
        <v>6</v>
      </c>
      <c r="CA608" s="244" t="s">
        <v>2016</v>
      </c>
      <c r="CB608" s="244" t="s">
        <v>937</v>
      </c>
      <c r="CC608" s="244" t="s">
        <v>2017</v>
      </c>
      <c r="CD608" s="244" t="s">
        <v>118</v>
      </c>
    </row>
    <row r="609" spans="1:82" s="244" customFormat="1" ht="77.5" x14ac:dyDescent="0.35">
      <c r="A609" s="290" t="s">
        <v>3479</v>
      </c>
      <c r="B609" s="290" t="s">
        <v>2880</v>
      </c>
      <c r="C609" s="290" t="s">
        <v>3439</v>
      </c>
      <c r="D609" s="290" t="s">
        <v>3439</v>
      </c>
      <c r="E609" s="256" t="s">
        <v>304</v>
      </c>
      <c r="F609" s="244" t="s">
        <v>2674</v>
      </c>
      <c r="G609" s="244" t="s">
        <v>2045</v>
      </c>
      <c r="H609" s="244" t="s">
        <v>3351</v>
      </c>
      <c r="I609" s="244" t="str">
        <f>IF(H609="","",VLOOKUP(H609,'Cost Categories'!$A$1:$B$66,2,FALSE))</f>
        <v>Personnel</v>
      </c>
      <c r="J609" s="244" t="s">
        <v>3271</v>
      </c>
      <c r="K609" s="244" t="str">
        <f>IF(J609="","",VLOOKUP(J609,'Cost Categories'!$A$70:$B$85,2,FALSE))</f>
        <v>Personnel</v>
      </c>
      <c r="L609" s="244" t="s">
        <v>3307</v>
      </c>
      <c r="M609" s="244" t="str">
        <f>IF(L609="","",VLOOKUP(L609,'Cost Categories'!$A$112:$B$133,2,FALSE))</f>
        <v>Primary service delivery</v>
      </c>
      <c r="N609" s="244" t="s">
        <v>3368</v>
      </c>
      <c r="O609" s="245" t="s">
        <v>13</v>
      </c>
      <c r="P609" s="244" t="s">
        <v>3369</v>
      </c>
      <c r="Q609" s="253" t="s">
        <v>3372</v>
      </c>
      <c r="R609" s="253" t="s">
        <v>13</v>
      </c>
      <c r="S609" s="244" t="s">
        <v>517</v>
      </c>
      <c r="T609" s="244" t="s">
        <v>1736</v>
      </c>
      <c r="U609" s="244" t="s">
        <v>1087</v>
      </c>
      <c r="V609" s="244" t="s">
        <v>1309</v>
      </c>
      <c r="W609" s="244" t="s">
        <v>217</v>
      </c>
      <c r="X609" s="246">
        <v>12.52</v>
      </c>
      <c r="Y609" s="246" t="s">
        <v>6</v>
      </c>
      <c r="Z609" s="246" t="s">
        <v>6</v>
      </c>
      <c r="AA609" s="246" t="s">
        <v>6</v>
      </c>
      <c r="AB609" s="246" t="s">
        <v>6</v>
      </c>
      <c r="AC609" s="246" t="s">
        <v>6</v>
      </c>
      <c r="AD609" s="246" t="s">
        <v>6</v>
      </c>
      <c r="AE609" s="32" t="s">
        <v>6</v>
      </c>
      <c r="AF609" s="32" t="s">
        <v>20</v>
      </c>
      <c r="AG609" s="244" t="s">
        <v>6</v>
      </c>
      <c r="AI609" s="246" t="s">
        <v>6</v>
      </c>
      <c r="AJ609" s="257" t="s">
        <v>6</v>
      </c>
      <c r="AK609" s="246" t="s">
        <v>6</v>
      </c>
      <c r="AL609" s="246" t="s">
        <v>6</v>
      </c>
      <c r="AM609" s="246" t="s">
        <v>6</v>
      </c>
      <c r="AN609" s="286" t="s">
        <v>6</v>
      </c>
      <c r="AO609" s="286" t="s">
        <v>6</v>
      </c>
      <c r="AP609" s="244" t="s">
        <v>2042</v>
      </c>
      <c r="AQ609" s="244" t="s">
        <v>184</v>
      </c>
      <c r="AR609" s="250" t="s">
        <v>2014</v>
      </c>
      <c r="AS609" s="250" t="s">
        <v>118</v>
      </c>
      <c r="AT609" s="250" t="s">
        <v>6</v>
      </c>
      <c r="AU609" s="250" t="s">
        <v>184</v>
      </c>
      <c r="AV609" s="250" t="s">
        <v>1305</v>
      </c>
      <c r="AW609" s="250" t="s">
        <v>2015</v>
      </c>
      <c r="AX609" s="250" t="s">
        <v>118</v>
      </c>
      <c r="AY609" s="250" t="s">
        <v>6</v>
      </c>
      <c r="AZ609" s="250" t="s">
        <v>6</v>
      </c>
      <c r="BA609" s="250" t="s">
        <v>6</v>
      </c>
      <c r="BB609" s="250" t="s">
        <v>6</v>
      </c>
      <c r="BC609" s="250" t="s">
        <v>6</v>
      </c>
      <c r="BD609" s="250" t="s">
        <v>6</v>
      </c>
      <c r="BE609" s="250" t="s">
        <v>6</v>
      </c>
      <c r="BF609" s="250" t="s">
        <v>6</v>
      </c>
      <c r="BG609" s="250" t="s">
        <v>6</v>
      </c>
      <c r="BH609" s="250" t="s">
        <v>6</v>
      </c>
      <c r="BI609" s="250" t="s">
        <v>6</v>
      </c>
      <c r="BJ609" s="250" t="s">
        <v>6</v>
      </c>
      <c r="BK609" s="250" t="s">
        <v>6</v>
      </c>
      <c r="BL609" s="250" t="s">
        <v>6</v>
      </c>
      <c r="BM609" s="250" t="s">
        <v>40</v>
      </c>
      <c r="BN609" s="250" t="s">
        <v>118</v>
      </c>
      <c r="BO609" s="250" t="s">
        <v>13</v>
      </c>
      <c r="BP609" s="250" t="s">
        <v>13</v>
      </c>
      <c r="BQ609" s="250" t="s">
        <v>6</v>
      </c>
      <c r="BR609" s="250" t="s">
        <v>6</v>
      </c>
      <c r="BS609" s="250" t="s">
        <v>6</v>
      </c>
      <c r="BT609" s="250" t="s">
        <v>6</v>
      </c>
      <c r="BU609" s="262" t="s">
        <v>6</v>
      </c>
      <c r="BV609" s="250" t="s">
        <v>6</v>
      </c>
      <c r="BW609" s="250" t="s">
        <v>6</v>
      </c>
      <c r="BX609" s="250" t="s">
        <v>6</v>
      </c>
      <c r="BY609" s="250" t="s">
        <v>6</v>
      </c>
      <c r="BZ609" s="250" t="s">
        <v>6</v>
      </c>
      <c r="CA609" s="244" t="s">
        <v>2016</v>
      </c>
      <c r="CB609" s="244" t="s">
        <v>937</v>
      </c>
      <c r="CC609" s="244" t="s">
        <v>2017</v>
      </c>
      <c r="CD609" s="244" t="s">
        <v>118</v>
      </c>
    </row>
    <row r="610" spans="1:82" s="244" customFormat="1" ht="77.5" x14ac:dyDescent="0.35">
      <c r="A610" s="290" t="s">
        <v>3479</v>
      </c>
      <c r="B610" s="290" t="s">
        <v>2880</v>
      </c>
      <c r="C610" s="290" t="s">
        <v>3439</v>
      </c>
      <c r="D610" s="290" t="s">
        <v>3439</v>
      </c>
      <c r="E610" s="256" t="s">
        <v>304</v>
      </c>
      <c r="F610" s="244" t="s">
        <v>2674</v>
      </c>
      <c r="G610" s="244" t="s">
        <v>2046</v>
      </c>
      <c r="H610" s="244" t="s">
        <v>3350</v>
      </c>
      <c r="I610" s="244" t="str">
        <f>IF(H610="","",VLOOKUP(H610,'Cost Categories'!$A$1:$B$66,2,FALSE))</f>
        <v>Capital</v>
      </c>
      <c r="J610" s="244" t="s">
        <v>3283</v>
      </c>
      <c r="K610" s="244" t="str">
        <f>IF(J610="","",VLOOKUP(J610,'Cost Categories'!$A$70:$B$85,2,FALSE))</f>
        <v>Capital</v>
      </c>
      <c r="L610" s="244" t="s">
        <v>3324</v>
      </c>
      <c r="M610" s="244" t="str">
        <f>IF(L610="","",VLOOKUP(L610,'Cost Categories'!$A$112:$B$133,2,FALSE))</f>
        <v>Operational</v>
      </c>
      <c r="N610" s="244" t="s">
        <v>3368</v>
      </c>
      <c r="O610" s="245" t="s">
        <v>1245</v>
      </c>
      <c r="P610" s="244" t="s">
        <v>3370</v>
      </c>
      <c r="Q610" s="253" t="s">
        <v>3372</v>
      </c>
      <c r="R610" s="253" t="s">
        <v>13</v>
      </c>
      <c r="S610" s="244" t="s">
        <v>111</v>
      </c>
      <c r="T610" s="244" t="s">
        <v>1736</v>
      </c>
      <c r="U610" s="244" t="s">
        <v>1087</v>
      </c>
      <c r="V610" s="244" t="s">
        <v>1309</v>
      </c>
      <c r="W610" s="244" t="s">
        <v>217</v>
      </c>
      <c r="X610" s="246">
        <v>0.02</v>
      </c>
      <c r="Y610" s="246" t="s">
        <v>6</v>
      </c>
      <c r="Z610" s="246" t="s">
        <v>6</v>
      </c>
      <c r="AA610" s="246" t="s">
        <v>6</v>
      </c>
      <c r="AB610" s="246" t="s">
        <v>6</v>
      </c>
      <c r="AC610" s="246" t="s">
        <v>6</v>
      </c>
      <c r="AD610" s="246" t="s">
        <v>6</v>
      </c>
      <c r="AE610" s="32" t="s">
        <v>6</v>
      </c>
      <c r="AF610" s="32" t="s">
        <v>20</v>
      </c>
      <c r="AG610" s="244" t="s">
        <v>6</v>
      </c>
      <c r="AI610" s="246" t="s">
        <v>6</v>
      </c>
      <c r="AJ610" s="257" t="s">
        <v>6</v>
      </c>
      <c r="AK610" s="246" t="s">
        <v>6</v>
      </c>
      <c r="AL610" s="246" t="s">
        <v>6</v>
      </c>
      <c r="AM610" s="246" t="s">
        <v>6</v>
      </c>
      <c r="AN610" s="286" t="s">
        <v>6</v>
      </c>
      <c r="AO610" s="286" t="s">
        <v>6</v>
      </c>
      <c r="AP610" s="244" t="s">
        <v>2042</v>
      </c>
      <c r="AQ610" s="244" t="s">
        <v>184</v>
      </c>
      <c r="AR610" s="250" t="s">
        <v>2014</v>
      </c>
      <c r="AS610" s="250" t="s">
        <v>118</v>
      </c>
      <c r="AT610" s="250" t="s">
        <v>6</v>
      </c>
      <c r="AU610" s="250" t="s">
        <v>184</v>
      </c>
      <c r="AV610" s="250" t="s">
        <v>1305</v>
      </c>
      <c r="AW610" s="250" t="s">
        <v>2015</v>
      </c>
      <c r="AX610" s="250" t="s">
        <v>118</v>
      </c>
      <c r="AY610" s="250" t="s">
        <v>6</v>
      </c>
      <c r="AZ610" s="250" t="s">
        <v>6</v>
      </c>
      <c r="BA610" s="250" t="s">
        <v>6</v>
      </c>
      <c r="BB610" s="250" t="s">
        <v>6</v>
      </c>
      <c r="BC610" s="250" t="s">
        <v>6</v>
      </c>
      <c r="BD610" s="250" t="s">
        <v>6</v>
      </c>
      <c r="BE610" s="250" t="s">
        <v>6</v>
      </c>
      <c r="BF610" s="250" t="s">
        <v>6</v>
      </c>
      <c r="BG610" s="250" t="s">
        <v>6</v>
      </c>
      <c r="BH610" s="250" t="s">
        <v>6</v>
      </c>
      <c r="BI610" s="250" t="s">
        <v>6</v>
      </c>
      <c r="BJ610" s="250" t="s">
        <v>6</v>
      </c>
      <c r="BK610" s="250" t="s">
        <v>6</v>
      </c>
      <c r="BL610" s="250" t="s">
        <v>6</v>
      </c>
      <c r="BM610" s="250" t="s">
        <v>40</v>
      </c>
      <c r="BN610" s="250" t="s">
        <v>118</v>
      </c>
      <c r="BO610" s="250" t="s">
        <v>13</v>
      </c>
      <c r="BP610" s="250" t="s">
        <v>13</v>
      </c>
      <c r="BQ610" s="250" t="s">
        <v>6</v>
      </c>
      <c r="BR610" s="250" t="s">
        <v>6</v>
      </c>
      <c r="BS610" s="250" t="s">
        <v>6</v>
      </c>
      <c r="BT610" s="250" t="s">
        <v>6</v>
      </c>
      <c r="BU610" s="262" t="s">
        <v>6</v>
      </c>
      <c r="BV610" s="250" t="s">
        <v>6</v>
      </c>
      <c r="BW610" s="250" t="s">
        <v>6</v>
      </c>
      <c r="BX610" s="250" t="s">
        <v>6</v>
      </c>
      <c r="BY610" s="250" t="s">
        <v>6</v>
      </c>
      <c r="BZ610" s="250" t="s">
        <v>6</v>
      </c>
      <c r="CA610" s="244" t="s">
        <v>2016</v>
      </c>
      <c r="CB610" s="244" t="s">
        <v>937</v>
      </c>
      <c r="CC610" s="244" t="s">
        <v>2017</v>
      </c>
      <c r="CD610" s="244" t="s">
        <v>118</v>
      </c>
    </row>
    <row r="611" spans="1:82" s="244" customFormat="1" ht="77.5" x14ac:dyDescent="0.35">
      <c r="A611" s="290" t="s">
        <v>3479</v>
      </c>
      <c r="B611" s="290" t="s">
        <v>2880</v>
      </c>
      <c r="C611" s="290" t="s">
        <v>3439</v>
      </c>
      <c r="D611" s="290" t="s">
        <v>3439</v>
      </c>
      <c r="E611" s="256" t="s">
        <v>304</v>
      </c>
      <c r="F611" s="244" t="s">
        <v>2674</v>
      </c>
      <c r="G611" s="244" t="s">
        <v>2047</v>
      </c>
      <c r="H611" s="244" t="s">
        <v>1632</v>
      </c>
      <c r="I611" s="244" t="str">
        <f>IF(H611="","",VLOOKUP(H611,'Cost Categories'!$A$1:$B$66,2,FALSE))</f>
        <v>Facility</v>
      </c>
      <c r="J611" s="244" t="s">
        <v>3297</v>
      </c>
      <c r="K611" s="244" t="str">
        <f>IF(J611="","",VLOOKUP(J611,'Cost Categories'!$A$70:$B$85,2,FALSE))</f>
        <v>Mixed</v>
      </c>
      <c r="L611" s="244" t="s">
        <v>3323</v>
      </c>
      <c r="M611" s="244" t="str">
        <f>IF(L611="","",VLOOKUP(L611,'Cost Categories'!$A$112:$B$133,2,FALSE))</f>
        <v>Operational</v>
      </c>
      <c r="N611" s="244" t="s">
        <v>3368</v>
      </c>
      <c r="O611" s="245" t="s">
        <v>13</v>
      </c>
      <c r="P611" s="244" t="s">
        <v>3370</v>
      </c>
      <c r="Q611" s="253" t="s">
        <v>3372</v>
      </c>
      <c r="R611" s="253" t="s">
        <v>13</v>
      </c>
      <c r="S611" s="244" t="s">
        <v>111</v>
      </c>
      <c r="T611" s="244" t="s">
        <v>1736</v>
      </c>
      <c r="U611" s="244" t="s">
        <v>1087</v>
      </c>
      <c r="V611" s="244" t="s">
        <v>1309</v>
      </c>
      <c r="W611" s="244" t="s">
        <v>217</v>
      </c>
      <c r="X611" s="246">
        <v>0.09</v>
      </c>
      <c r="Y611" s="246" t="s">
        <v>6</v>
      </c>
      <c r="Z611" s="246" t="s">
        <v>6</v>
      </c>
      <c r="AA611" s="246" t="s">
        <v>6</v>
      </c>
      <c r="AB611" s="246" t="s">
        <v>6</v>
      </c>
      <c r="AC611" s="246" t="s">
        <v>6</v>
      </c>
      <c r="AD611" s="246" t="s">
        <v>6</v>
      </c>
      <c r="AE611" s="32" t="s">
        <v>6</v>
      </c>
      <c r="AF611" s="32" t="s">
        <v>20</v>
      </c>
      <c r="AG611" s="244" t="s">
        <v>6</v>
      </c>
      <c r="AI611" s="246" t="s">
        <v>6</v>
      </c>
      <c r="AJ611" s="257" t="s">
        <v>6</v>
      </c>
      <c r="AK611" s="246" t="s">
        <v>6</v>
      </c>
      <c r="AL611" s="246" t="s">
        <v>6</v>
      </c>
      <c r="AM611" s="246" t="s">
        <v>6</v>
      </c>
      <c r="AN611" s="286" t="s">
        <v>6</v>
      </c>
      <c r="AO611" s="286" t="s">
        <v>6</v>
      </c>
      <c r="AP611" s="244" t="s">
        <v>2042</v>
      </c>
      <c r="AQ611" s="244" t="s">
        <v>184</v>
      </c>
      <c r="AR611" s="250" t="s">
        <v>2014</v>
      </c>
      <c r="AS611" s="250" t="s">
        <v>118</v>
      </c>
      <c r="AT611" s="250" t="s">
        <v>6</v>
      </c>
      <c r="AU611" s="250" t="s">
        <v>184</v>
      </c>
      <c r="AV611" s="250" t="s">
        <v>1305</v>
      </c>
      <c r="AW611" s="250" t="s">
        <v>2015</v>
      </c>
      <c r="AX611" s="250" t="s">
        <v>118</v>
      </c>
      <c r="AY611" s="250" t="s">
        <v>6</v>
      </c>
      <c r="AZ611" s="250" t="s">
        <v>6</v>
      </c>
      <c r="BA611" s="250" t="s">
        <v>6</v>
      </c>
      <c r="BB611" s="250" t="s">
        <v>6</v>
      </c>
      <c r="BC611" s="250" t="s">
        <v>6</v>
      </c>
      <c r="BD611" s="250" t="s">
        <v>6</v>
      </c>
      <c r="BE611" s="250" t="s">
        <v>6</v>
      </c>
      <c r="BF611" s="250" t="s">
        <v>6</v>
      </c>
      <c r="BG611" s="250" t="s">
        <v>6</v>
      </c>
      <c r="BH611" s="250" t="s">
        <v>6</v>
      </c>
      <c r="BI611" s="250" t="s">
        <v>6</v>
      </c>
      <c r="BJ611" s="250" t="s">
        <v>6</v>
      </c>
      <c r="BK611" s="250" t="s">
        <v>6</v>
      </c>
      <c r="BL611" s="250" t="s">
        <v>6</v>
      </c>
      <c r="BM611" s="250" t="s">
        <v>40</v>
      </c>
      <c r="BN611" s="250" t="s">
        <v>118</v>
      </c>
      <c r="BO611" s="250" t="s">
        <v>13</v>
      </c>
      <c r="BP611" s="250" t="s">
        <v>13</v>
      </c>
      <c r="BQ611" s="250" t="s">
        <v>6</v>
      </c>
      <c r="BR611" s="250" t="s">
        <v>6</v>
      </c>
      <c r="BS611" s="250" t="s">
        <v>6</v>
      </c>
      <c r="BT611" s="250" t="s">
        <v>6</v>
      </c>
      <c r="BU611" s="262" t="s">
        <v>6</v>
      </c>
      <c r="BV611" s="250" t="s">
        <v>6</v>
      </c>
      <c r="BW611" s="250" t="s">
        <v>6</v>
      </c>
      <c r="BX611" s="250" t="s">
        <v>6</v>
      </c>
      <c r="BY611" s="250" t="s">
        <v>6</v>
      </c>
      <c r="BZ611" s="250" t="s">
        <v>6</v>
      </c>
      <c r="CA611" s="244" t="s">
        <v>2016</v>
      </c>
      <c r="CB611" s="244" t="s">
        <v>937</v>
      </c>
      <c r="CC611" s="244" t="s">
        <v>2017</v>
      </c>
      <c r="CD611" s="244" t="s">
        <v>118</v>
      </c>
    </row>
    <row r="612" spans="1:82" s="244" customFormat="1" ht="77.5" x14ac:dyDescent="0.35">
      <c r="A612" s="290" t="s">
        <v>3479</v>
      </c>
      <c r="B612" s="290" t="s">
        <v>2880</v>
      </c>
      <c r="C612" s="290" t="s">
        <v>3439</v>
      </c>
      <c r="D612" s="290" t="s">
        <v>3439</v>
      </c>
      <c r="E612" s="256" t="s">
        <v>304</v>
      </c>
      <c r="F612" s="244" t="s">
        <v>2674</v>
      </c>
      <c r="G612" s="244" t="s">
        <v>2048</v>
      </c>
      <c r="H612" s="244" t="s">
        <v>3353</v>
      </c>
      <c r="I612" s="244" t="str">
        <f>IF(H612="","",VLOOKUP(H612,'Cost Categories'!$A$1:$B$66,2,FALSE))</f>
        <v>Personnel</v>
      </c>
      <c r="J612" s="244" t="s">
        <v>1757</v>
      </c>
      <c r="K612" s="244" t="str">
        <f>IF(J612="","",VLOOKUP(J612,'Cost Categories'!$A$70:$B$85,2,FALSE))</f>
        <v>Personnel</v>
      </c>
      <c r="L612" s="244" t="s">
        <v>3324</v>
      </c>
      <c r="M612" s="244" t="str">
        <f>IF(L612="","",VLOOKUP(L612,'Cost Categories'!$A$112:$B$133,2,FALSE))</f>
        <v>Operational</v>
      </c>
      <c r="N612" s="244" t="s">
        <v>3368</v>
      </c>
      <c r="O612" s="245" t="s">
        <v>13</v>
      </c>
      <c r="P612" s="244" t="s">
        <v>3369</v>
      </c>
      <c r="Q612" s="253" t="s">
        <v>3372</v>
      </c>
      <c r="R612" s="253" t="s">
        <v>13</v>
      </c>
      <c r="S612" s="244" t="s">
        <v>111</v>
      </c>
      <c r="T612" s="244" t="s">
        <v>1736</v>
      </c>
      <c r="U612" s="244" t="s">
        <v>1087</v>
      </c>
      <c r="V612" s="244" t="s">
        <v>1309</v>
      </c>
      <c r="W612" s="244" t="s">
        <v>217</v>
      </c>
      <c r="X612" s="246">
        <v>4.63</v>
      </c>
      <c r="Y612" s="246" t="s">
        <v>6</v>
      </c>
      <c r="Z612" s="246" t="s">
        <v>6</v>
      </c>
      <c r="AA612" s="246" t="s">
        <v>6</v>
      </c>
      <c r="AB612" s="246" t="s">
        <v>6</v>
      </c>
      <c r="AC612" s="246" t="s">
        <v>6</v>
      </c>
      <c r="AD612" s="246" t="s">
        <v>6</v>
      </c>
      <c r="AE612" s="32" t="s">
        <v>6</v>
      </c>
      <c r="AF612" s="32" t="s">
        <v>20</v>
      </c>
      <c r="AG612" s="244" t="s">
        <v>6</v>
      </c>
      <c r="AI612" s="246" t="s">
        <v>6</v>
      </c>
      <c r="AJ612" s="257" t="s">
        <v>6</v>
      </c>
      <c r="AK612" s="246" t="s">
        <v>6</v>
      </c>
      <c r="AL612" s="246" t="s">
        <v>6</v>
      </c>
      <c r="AM612" s="246" t="s">
        <v>6</v>
      </c>
      <c r="AN612" s="286" t="s">
        <v>6</v>
      </c>
      <c r="AO612" s="286" t="s">
        <v>6</v>
      </c>
      <c r="AP612" s="244" t="s">
        <v>2042</v>
      </c>
      <c r="AQ612" s="244" t="s">
        <v>184</v>
      </c>
      <c r="AR612" s="250" t="s">
        <v>2014</v>
      </c>
      <c r="AS612" s="250" t="s">
        <v>118</v>
      </c>
      <c r="AT612" s="250" t="s">
        <v>6</v>
      </c>
      <c r="AU612" s="250" t="s">
        <v>184</v>
      </c>
      <c r="AV612" s="250" t="s">
        <v>1305</v>
      </c>
      <c r="AW612" s="250" t="s">
        <v>2015</v>
      </c>
      <c r="AX612" s="250" t="s">
        <v>118</v>
      </c>
      <c r="AY612" s="250" t="s">
        <v>6</v>
      </c>
      <c r="AZ612" s="250" t="s">
        <v>6</v>
      </c>
      <c r="BA612" s="250" t="s">
        <v>6</v>
      </c>
      <c r="BB612" s="250" t="s">
        <v>6</v>
      </c>
      <c r="BC612" s="250" t="s">
        <v>6</v>
      </c>
      <c r="BD612" s="250" t="s">
        <v>6</v>
      </c>
      <c r="BE612" s="250" t="s">
        <v>6</v>
      </c>
      <c r="BF612" s="250" t="s">
        <v>6</v>
      </c>
      <c r="BG612" s="250" t="s">
        <v>6</v>
      </c>
      <c r="BH612" s="250" t="s">
        <v>6</v>
      </c>
      <c r="BI612" s="250" t="s">
        <v>6</v>
      </c>
      <c r="BJ612" s="250" t="s">
        <v>6</v>
      </c>
      <c r="BK612" s="250" t="s">
        <v>6</v>
      </c>
      <c r="BL612" s="250" t="s">
        <v>6</v>
      </c>
      <c r="BM612" s="250" t="s">
        <v>40</v>
      </c>
      <c r="BN612" s="250" t="s">
        <v>118</v>
      </c>
      <c r="BO612" s="250" t="s">
        <v>13</v>
      </c>
      <c r="BP612" s="250" t="s">
        <v>13</v>
      </c>
      <c r="BQ612" s="250" t="s">
        <v>6</v>
      </c>
      <c r="BR612" s="250" t="s">
        <v>6</v>
      </c>
      <c r="BS612" s="250" t="s">
        <v>6</v>
      </c>
      <c r="BT612" s="250" t="s">
        <v>6</v>
      </c>
      <c r="BU612" s="262" t="s">
        <v>6</v>
      </c>
      <c r="BV612" s="250" t="s">
        <v>6</v>
      </c>
      <c r="BW612" s="250" t="s">
        <v>6</v>
      </c>
      <c r="BX612" s="250" t="s">
        <v>6</v>
      </c>
      <c r="BY612" s="250" t="s">
        <v>6</v>
      </c>
      <c r="BZ612" s="250" t="s">
        <v>6</v>
      </c>
      <c r="CA612" s="244" t="s">
        <v>2016</v>
      </c>
      <c r="CB612" s="244" t="s">
        <v>937</v>
      </c>
      <c r="CC612" s="244" t="s">
        <v>2017</v>
      </c>
      <c r="CD612" s="244" t="s">
        <v>118</v>
      </c>
    </row>
    <row r="613" spans="1:82" s="244" customFormat="1" ht="77.5" x14ac:dyDescent="0.35">
      <c r="A613" s="290" t="s">
        <v>3479</v>
      </c>
      <c r="B613" s="290" t="s">
        <v>2880</v>
      </c>
      <c r="C613" s="290" t="s">
        <v>3439</v>
      </c>
      <c r="D613" s="290" t="s">
        <v>3439</v>
      </c>
      <c r="E613" s="256" t="s">
        <v>304</v>
      </c>
      <c r="F613" s="244" t="s">
        <v>2674</v>
      </c>
      <c r="G613" s="244" t="s">
        <v>2041</v>
      </c>
      <c r="H613" s="244" t="s">
        <v>1578</v>
      </c>
      <c r="I613" s="244" t="str">
        <f>IF(H613="","",VLOOKUP(H613,'Cost Categories'!$A$1:$B$66,2,FALSE))</f>
        <v>Total</v>
      </c>
      <c r="J613" s="244" t="s">
        <v>3297</v>
      </c>
      <c r="K613" s="244" t="str">
        <f>IF(J613="","",VLOOKUP(J613,'Cost Categories'!$A$70:$B$85,2,FALSE))</f>
        <v>Mixed</v>
      </c>
      <c r="L613" s="244" t="s">
        <v>3297</v>
      </c>
      <c r="M613" s="244" t="str">
        <f>IF(L613="","",VLOOKUP(L613,'Cost Categories'!$A$112:$B$133,2,FALSE))</f>
        <v>Mixed</v>
      </c>
      <c r="N613" s="244" t="s">
        <v>22</v>
      </c>
      <c r="O613" s="245" t="s">
        <v>13</v>
      </c>
      <c r="P613" s="244" t="s">
        <v>3416</v>
      </c>
      <c r="Q613" s="253" t="s">
        <v>3372</v>
      </c>
      <c r="R613" s="253" t="s">
        <v>13</v>
      </c>
      <c r="S613" s="244" t="s">
        <v>111</v>
      </c>
      <c r="T613" s="244" t="s">
        <v>1736</v>
      </c>
      <c r="U613" s="244" t="s">
        <v>1087</v>
      </c>
      <c r="V613" s="244" t="s">
        <v>1309</v>
      </c>
      <c r="W613" s="244" t="s">
        <v>217</v>
      </c>
      <c r="X613" s="246">
        <v>34.01</v>
      </c>
      <c r="Y613" s="246" t="s">
        <v>6</v>
      </c>
      <c r="Z613" s="250" t="s">
        <v>6</v>
      </c>
      <c r="AA613" s="246" t="s">
        <v>6</v>
      </c>
      <c r="AB613" s="246" t="s">
        <v>6</v>
      </c>
      <c r="AC613" s="246" t="s">
        <v>6</v>
      </c>
      <c r="AD613" s="246" t="s">
        <v>6</v>
      </c>
      <c r="AE613" s="32" t="s">
        <v>6</v>
      </c>
      <c r="AF613" s="32" t="s">
        <v>20</v>
      </c>
      <c r="AG613" s="244" t="s">
        <v>6</v>
      </c>
      <c r="AI613" s="246" t="s">
        <v>6</v>
      </c>
      <c r="AJ613" s="257" t="s">
        <v>6</v>
      </c>
      <c r="AK613" s="246" t="s">
        <v>6</v>
      </c>
      <c r="AL613" s="246" t="s">
        <v>6</v>
      </c>
      <c r="AM613" s="246" t="s">
        <v>6</v>
      </c>
      <c r="AN613" s="286" t="s">
        <v>6</v>
      </c>
      <c r="AO613" s="286" t="s">
        <v>6</v>
      </c>
      <c r="AP613" s="244" t="s">
        <v>2042</v>
      </c>
      <c r="AQ613" s="244" t="s">
        <v>184</v>
      </c>
      <c r="AR613" s="250" t="s">
        <v>2014</v>
      </c>
      <c r="AS613" s="250" t="s">
        <v>118</v>
      </c>
      <c r="AT613" s="250" t="s">
        <v>6</v>
      </c>
      <c r="AU613" s="250" t="s">
        <v>184</v>
      </c>
      <c r="AV613" s="250" t="s">
        <v>1305</v>
      </c>
      <c r="AW613" s="250" t="s">
        <v>2015</v>
      </c>
      <c r="AX613" s="250" t="s">
        <v>118</v>
      </c>
      <c r="AY613" s="250" t="s">
        <v>6</v>
      </c>
      <c r="AZ613" s="250" t="s">
        <v>6</v>
      </c>
      <c r="BA613" s="250" t="s">
        <v>6</v>
      </c>
      <c r="BB613" s="250" t="s">
        <v>6</v>
      </c>
      <c r="BC613" s="250" t="s">
        <v>6</v>
      </c>
      <c r="BD613" s="250" t="s">
        <v>6</v>
      </c>
      <c r="BE613" s="250" t="s">
        <v>6</v>
      </c>
      <c r="BF613" s="250" t="s">
        <v>6</v>
      </c>
      <c r="BG613" s="250" t="s">
        <v>6</v>
      </c>
      <c r="BH613" s="250" t="s">
        <v>6</v>
      </c>
      <c r="BI613" s="250" t="s">
        <v>6</v>
      </c>
      <c r="BJ613" s="250" t="s">
        <v>6</v>
      </c>
      <c r="BK613" s="250" t="s">
        <v>6</v>
      </c>
      <c r="BL613" s="250" t="s">
        <v>6</v>
      </c>
      <c r="BM613" s="250" t="s">
        <v>40</v>
      </c>
      <c r="BN613" s="250" t="s">
        <v>118</v>
      </c>
      <c r="BO613" s="250" t="s">
        <v>13</v>
      </c>
      <c r="BP613" s="250" t="s">
        <v>13</v>
      </c>
      <c r="BQ613" s="250" t="s">
        <v>6</v>
      </c>
      <c r="BR613" s="250" t="s">
        <v>6</v>
      </c>
      <c r="BS613" s="250" t="s">
        <v>6</v>
      </c>
      <c r="BT613" s="250" t="s">
        <v>6</v>
      </c>
      <c r="BU613" s="262" t="s">
        <v>6</v>
      </c>
      <c r="BV613" s="250" t="s">
        <v>6</v>
      </c>
      <c r="BW613" s="250" t="s">
        <v>6</v>
      </c>
      <c r="BX613" s="250" t="s">
        <v>6</v>
      </c>
      <c r="BY613" s="250" t="s">
        <v>6</v>
      </c>
      <c r="BZ613" s="250" t="s">
        <v>6</v>
      </c>
      <c r="CA613" s="244" t="s">
        <v>2016</v>
      </c>
      <c r="CB613" s="244" t="s">
        <v>937</v>
      </c>
      <c r="CC613" s="244" t="s">
        <v>2017</v>
      </c>
      <c r="CD613" s="244" t="s">
        <v>118</v>
      </c>
    </row>
    <row r="614" spans="1:82" s="244" customFormat="1" ht="77.5" x14ac:dyDescent="0.35">
      <c r="A614" s="290" t="s">
        <v>3487</v>
      </c>
      <c r="B614" s="290" t="s">
        <v>2880</v>
      </c>
      <c r="C614" s="290" t="s">
        <v>3439</v>
      </c>
      <c r="D614" s="290" t="s">
        <v>3439</v>
      </c>
      <c r="E614" s="256" t="s">
        <v>304</v>
      </c>
      <c r="F614" s="244" t="s">
        <v>2674</v>
      </c>
      <c r="G614" s="244" t="s">
        <v>2050</v>
      </c>
      <c r="H614" s="244" t="s">
        <v>1623</v>
      </c>
      <c r="I614" s="244" t="str">
        <f>IF(H614="","",VLOOKUP(H614,'Cost Categories'!$A$1:$B$66,2,FALSE))</f>
        <v>Recurring goods</v>
      </c>
      <c r="J614" s="244" t="s">
        <v>3288</v>
      </c>
      <c r="K614" s="244" t="str">
        <f>IF(J614="","",VLOOKUP(J614,'Cost Categories'!$A$70:$B$85,2,FALSE))</f>
        <v>Recurrent - other</v>
      </c>
      <c r="L614" s="244" t="s">
        <v>3307</v>
      </c>
      <c r="M614" s="244" t="str">
        <f>IF(L614="","",VLOOKUP(L614,'Cost Categories'!$A$112:$B$133,2,FALSE))</f>
        <v>Primary service delivery</v>
      </c>
      <c r="N614" s="244" t="s">
        <v>3368</v>
      </c>
      <c r="O614" s="245" t="s">
        <v>1245</v>
      </c>
      <c r="P614" s="244" t="s">
        <v>3371</v>
      </c>
      <c r="Q614" s="253" t="s">
        <v>3372</v>
      </c>
      <c r="R614" s="253" t="s">
        <v>13</v>
      </c>
      <c r="S614" s="244" t="s">
        <v>111</v>
      </c>
      <c r="T614" s="244" t="s">
        <v>1736</v>
      </c>
      <c r="U614" s="244" t="s">
        <v>1087</v>
      </c>
      <c r="V614" s="244" t="s">
        <v>1309</v>
      </c>
      <c r="W614" s="244" t="s">
        <v>217</v>
      </c>
      <c r="X614" s="246">
        <v>16.53</v>
      </c>
      <c r="Y614" s="246" t="s">
        <v>6</v>
      </c>
      <c r="Z614" s="246" t="s">
        <v>6</v>
      </c>
      <c r="AA614" s="246" t="s">
        <v>6</v>
      </c>
      <c r="AB614" s="246" t="s">
        <v>6</v>
      </c>
      <c r="AC614" s="246" t="s">
        <v>6</v>
      </c>
      <c r="AD614" s="246" t="s">
        <v>6</v>
      </c>
      <c r="AE614" s="32" t="s">
        <v>6</v>
      </c>
      <c r="AF614" s="32" t="s">
        <v>20</v>
      </c>
      <c r="AG614" s="244" t="s">
        <v>6</v>
      </c>
      <c r="AI614" s="246" t="s">
        <v>6</v>
      </c>
      <c r="AJ614" s="257" t="s">
        <v>6</v>
      </c>
      <c r="AK614" s="246" t="s">
        <v>6</v>
      </c>
      <c r="AL614" s="246" t="s">
        <v>6</v>
      </c>
      <c r="AM614" s="246" t="s">
        <v>6</v>
      </c>
      <c r="AN614" s="286" t="s">
        <v>6</v>
      </c>
      <c r="AO614" s="286" t="s">
        <v>6</v>
      </c>
      <c r="AP614" s="244" t="s">
        <v>2042</v>
      </c>
      <c r="AQ614" s="244" t="s">
        <v>184</v>
      </c>
      <c r="AR614" s="250" t="s">
        <v>2014</v>
      </c>
      <c r="AS614" s="250" t="s">
        <v>118</v>
      </c>
      <c r="AT614" s="250" t="s">
        <v>6</v>
      </c>
      <c r="AU614" s="250" t="s">
        <v>184</v>
      </c>
      <c r="AV614" s="250" t="s">
        <v>1305</v>
      </c>
      <c r="AW614" s="250" t="s">
        <v>2015</v>
      </c>
      <c r="AX614" s="250" t="s">
        <v>118</v>
      </c>
      <c r="AY614" s="250" t="s">
        <v>6</v>
      </c>
      <c r="AZ614" s="250" t="s">
        <v>6</v>
      </c>
      <c r="BA614" s="250" t="s">
        <v>6</v>
      </c>
      <c r="BB614" s="250" t="s">
        <v>6</v>
      </c>
      <c r="BC614" s="250" t="s">
        <v>6</v>
      </c>
      <c r="BD614" s="250" t="s">
        <v>6</v>
      </c>
      <c r="BE614" s="250" t="s">
        <v>6</v>
      </c>
      <c r="BF614" s="250" t="s">
        <v>6</v>
      </c>
      <c r="BG614" s="250" t="s">
        <v>6</v>
      </c>
      <c r="BH614" s="250" t="s">
        <v>6</v>
      </c>
      <c r="BI614" s="250" t="s">
        <v>6</v>
      </c>
      <c r="BJ614" s="250" t="s">
        <v>6</v>
      </c>
      <c r="BK614" s="250" t="s">
        <v>6</v>
      </c>
      <c r="BL614" s="250" t="s">
        <v>6</v>
      </c>
      <c r="BM614" s="250" t="s">
        <v>40</v>
      </c>
      <c r="BN614" s="250" t="s">
        <v>118</v>
      </c>
      <c r="BO614" s="250" t="s">
        <v>13</v>
      </c>
      <c r="BP614" s="250" t="s">
        <v>13</v>
      </c>
      <c r="BQ614" s="250" t="s">
        <v>6</v>
      </c>
      <c r="BR614" s="250" t="s">
        <v>6</v>
      </c>
      <c r="BS614" s="250" t="s">
        <v>6</v>
      </c>
      <c r="BT614" s="250" t="s">
        <v>6</v>
      </c>
      <c r="BU614" s="262" t="s">
        <v>6</v>
      </c>
      <c r="BV614" s="250" t="s">
        <v>6</v>
      </c>
      <c r="BW614" s="250" t="s">
        <v>6</v>
      </c>
      <c r="BX614" s="250" t="s">
        <v>6</v>
      </c>
      <c r="BY614" s="250" t="s">
        <v>6</v>
      </c>
      <c r="BZ614" s="250" t="s">
        <v>6</v>
      </c>
      <c r="CA614" s="244" t="s">
        <v>2016</v>
      </c>
      <c r="CB614" s="244" t="s">
        <v>937</v>
      </c>
      <c r="CC614" s="244" t="s">
        <v>2017</v>
      </c>
      <c r="CD614" s="244" t="s">
        <v>118</v>
      </c>
    </row>
    <row r="615" spans="1:82" s="244" customFormat="1" ht="77.5" x14ac:dyDescent="0.35">
      <c r="A615" s="290" t="s">
        <v>3487</v>
      </c>
      <c r="B615" s="290" t="s">
        <v>2880</v>
      </c>
      <c r="C615" s="290" t="s">
        <v>3439</v>
      </c>
      <c r="D615" s="290" t="s">
        <v>3439</v>
      </c>
      <c r="E615" s="256" t="s">
        <v>304</v>
      </c>
      <c r="F615" s="244" t="s">
        <v>2674</v>
      </c>
      <c r="G615" s="244" t="s">
        <v>2051</v>
      </c>
      <c r="H615" s="244" t="s">
        <v>1317</v>
      </c>
      <c r="I615" s="244" t="str">
        <f>IF(H615="","",VLOOKUP(H615,'Cost Categories'!$A$1:$B$66,2,FALSE))</f>
        <v>Capital</v>
      </c>
      <c r="J615" s="244" t="s">
        <v>3283</v>
      </c>
      <c r="K615" s="244" t="str">
        <f>IF(J615="","",VLOOKUP(J615,'Cost Categories'!$A$70:$B$85,2,FALSE))</f>
        <v>Capital</v>
      </c>
      <c r="L615" s="244" t="s">
        <v>3307</v>
      </c>
      <c r="M615" s="244" t="str">
        <f>IF(L615="","",VLOOKUP(L615,'Cost Categories'!$A$112:$B$133,2,FALSE))</f>
        <v>Primary service delivery</v>
      </c>
      <c r="N615" s="244" t="s">
        <v>3368</v>
      </c>
      <c r="O615" s="245" t="s">
        <v>1245</v>
      </c>
      <c r="P615" s="244" t="s">
        <v>3369</v>
      </c>
      <c r="Q615" s="253" t="s">
        <v>3372</v>
      </c>
      <c r="R615" s="253" t="s">
        <v>13</v>
      </c>
      <c r="S615" s="244" t="s">
        <v>111</v>
      </c>
      <c r="T615" s="244" t="s">
        <v>1736</v>
      </c>
      <c r="U615" s="244" t="s">
        <v>1087</v>
      </c>
      <c r="V615" s="244" t="s">
        <v>1309</v>
      </c>
      <c r="W615" s="244" t="s">
        <v>217</v>
      </c>
      <c r="X615" s="246">
        <v>0.23</v>
      </c>
      <c r="Y615" s="246" t="s">
        <v>6</v>
      </c>
      <c r="Z615" s="246" t="s">
        <v>6</v>
      </c>
      <c r="AA615" s="246" t="s">
        <v>6</v>
      </c>
      <c r="AB615" s="246" t="s">
        <v>6</v>
      </c>
      <c r="AC615" s="246" t="s">
        <v>6</v>
      </c>
      <c r="AD615" s="246" t="s">
        <v>6</v>
      </c>
      <c r="AE615" s="32" t="s">
        <v>6</v>
      </c>
      <c r="AF615" s="32" t="s">
        <v>20</v>
      </c>
      <c r="AG615" s="244" t="s">
        <v>6</v>
      </c>
      <c r="AI615" s="246" t="s">
        <v>6</v>
      </c>
      <c r="AJ615" s="257" t="s">
        <v>6</v>
      </c>
      <c r="AK615" s="246" t="s">
        <v>6</v>
      </c>
      <c r="AL615" s="246" t="s">
        <v>6</v>
      </c>
      <c r="AM615" s="246" t="s">
        <v>6</v>
      </c>
      <c r="AN615" s="286" t="s">
        <v>6</v>
      </c>
      <c r="AO615" s="286" t="s">
        <v>6</v>
      </c>
      <c r="AP615" s="244" t="s">
        <v>2042</v>
      </c>
      <c r="AQ615" s="244" t="s">
        <v>184</v>
      </c>
      <c r="AR615" s="250" t="s">
        <v>2014</v>
      </c>
      <c r="AS615" s="250" t="s">
        <v>118</v>
      </c>
      <c r="AT615" s="250" t="s">
        <v>6</v>
      </c>
      <c r="AU615" s="250" t="s">
        <v>184</v>
      </c>
      <c r="AV615" s="250" t="s">
        <v>1305</v>
      </c>
      <c r="AW615" s="250" t="s">
        <v>2015</v>
      </c>
      <c r="AX615" s="250" t="s">
        <v>118</v>
      </c>
      <c r="AY615" s="250" t="s">
        <v>6</v>
      </c>
      <c r="AZ615" s="250" t="s">
        <v>6</v>
      </c>
      <c r="BA615" s="250" t="s">
        <v>6</v>
      </c>
      <c r="BB615" s="250" t="s">
        <v>6</v>
      </c>
      <c r="BC615" s="250" t="s">
        <v>6</v>
      </c>
      <c r="BD615" s="250" t="s">
        <v>6</v>
      </c>
      <c r="BE615" s="250" t="s">
        <v>6</v>
      </c>
      <c r="BF615" s="250" t="s">
        <v>6</v>
      </c>
      <c r="BG615" s="250" t="s">
        <v>6</v>
      </c>
      <c r="BH615" s="250" t="s">
        <v>6</v>
      </c>
      <c r="BI615" s="250" t="s">
        <v>6</v>
      </c>
      <c r="BJ615" s="250" t="s">
        <v>6</v>
      </c>
      <c r="BK615" s="250" t="s">
        <v>6</v>
      </c>
      <c r="BL615" s="250" t="s">
        <v>6</v>
      </c>
      <c r="BM615" s="250" t="s">
        <v>40</v>
      </c>
      <c r="BN615" s="250" t="s">
        <v>118</v>
      </c>
      <c r="BO615" s="250" t="s">
        <v>13</v>
      </c>
      <c r="BP615" s="250" t="s">
        <v>13</v>
      </c>
      <c r="BQ615" s="250" t="s">
        <v>6</v>
      </c>
      <c r="BR615" s="250" t="s">
        <v>6</v>
      </c>
      <c r="BS615" s="250" t="s">
        <v>6</v>
      </c>
      <c r="BT615" s="250" t="s">
        <v>6</v>
      </c>
      <c r="BU615" s="262" t="s">
        <v>6</v>
      </c>
      <c r="BV615" s="250" t="s">
        <v>6</v>
      </c>
      <c r="BW615" s="250" t="s">
        <v>6</v>
      </c>
      <c r="BX615" s="250" t="s">
        <v>6</v>
      </c>
      <c r="BY615" s="250" t="s">
        <v>6</v>
      </c>
      <c r="BZ615" s="250" t="s">
        <v>6</v>
      </c>
      <c r="CA615" s="244" t="s">
        <v>2016</v>
      </c>
      <c r="CB615" s="244" t="s">
        <v>937</v>
      </c>
      <c r="CC615" s="244" t="s">
        <v>2017</v>
      </c>
      <c r="CD615" s="244" t="s">
        <v>118</v>
      </c>
    </row>
    <row r="616" spans="1:82" s="244" customFormat="1" ht="77.5" x14ac:dyDescent="0.35">
      <c r="A616" s="290" t="s">
        <v>3487</v>
      </c>
      <c r="B616" s="290" t="s">
        <v>2880</v>
      </c>
      <c r="C616" s="290" t="s">
        <v>3439</v>
      </c>
      <c r="D616" s="290" t="s">
        <v>3439</v>
      </c>
      <c r="E616" s="256" t="s">
        <v>304</v>
      </c>
      <c r="F616" s="244" t="s">
        <v>2674</v>
      </c>
      <c r="G616" s="244" t="s">
        <v>2052</v>
      </c>
      <c r="H616" s="244" t="s">
        <v>3351</v>
      </c>
      <c r="I616" s="244" t="str">
        <f>IF(H616="","",VLOOKUP(H616,'Cost Categories'!$A$1:$B$66,2,FALSE))</f>
        <v>Personnel</v>
      </c>
      <c r="J616" s="244" t="s">
        <v>3271</v>
      </c>
      <c r="K616" s="244" t="str">
        <f>IF(J616="","",VLOOKUP(J616,'Cost Categories'!$A$70:$B$85,2,FALSE))</f>
        <v>Personnel</v>
      </c>
      <c r="L616" s="244" t="s">
        <v>3307</v>
      </c>
      <c r="M616" s="244" t="str">
        <f>IF(L616="","",VLOOKUP(L616,'Cost Categories'!$A$112:$B$133,2,FALSE))</f>
        <v>Primary service delivery</v>
      </c>
      <c r="N616" s="244" t="s">
        <v>3368</v>
      </c>
      <c r="O616" s="245" t="s">
        <v>13</v>
      </c>
      <c r="P616" s="244" t="s">
        <v>3369</v>
      </c>
      <c r="Q616" s="253" t="s">
        <v>3372</v>
      </c>
      <c r="R616" s="253" t="s">
        <v>13</v>
      </c>
      <c r="S616" s="244" t="s">
        <v>517</v>
      </c>
      <c r="T616" s="244" t="s">
        <v>1736</v>
      </c>
      <c r="U616" s="244" t="s">
        <v>1087</v>
      </c>
      <c r="V616" s="244" t="s">
        <v>1309</v>
      </c>
      <c r="W616" s="244" t="s">
        <v>217</v>
      </c>
      <c r="X616" s="246">
        <v>12.81</v>
      </c>
      <c r="Y616" s="246" t="s">
        <v>6</v>
      </c>
      <c r="Z616" s="246" t="s">
        <v>6</v>
      </c>
      <c r="AA616" s="246" t="s">
        <v>6</v>
      </c>
      <c r="AB616" s="246" t="s">
        <v>6</v>
      </c>
      <c r="AC616" s="246" t="s">
        <v>6</v>
      </c>
      <c r="AD616" s="246" t="s">
        <v>6</v>
      </c>
      <c r="AE616" s="32" t="s">
        <v>6</v>
      </c>
      <c r="AF616" s="32" t="s">
        <v>20</v>
      </c>
      <c r="AG616" s="244" t="s">
        <v>6</v>
      </c>
      <c r="AI616" s="246" t="s">
        <v>6</v>
      </c>
      <c r="AJ616" s="257" t="s">
        <v>6</v>
      </c>
      <c r="AK616" s="246" t="s">
        <v>6</v>
      </c>
      <c r="AL616" s="246" t="s">
        <v>6</v>
      </c>
      <c r="AM616" s="246" t="s">
        <v>6</v>
      </c>
      <c r="AN616" s="286" t="s">
        <v>6</v>
      </c>
      <c r="AO616" s="286" t="s">
        <v>6</v>
      </c>
      <c r="AP616" s="244" t="s">
        <v>2042</v>
      </c>
      <c r="AQ616" s="244" t="s">
        <v>184</v>
      </c>
      <c r="AR616" s="250" t="s">
        <v>2014</v>
      </c>
      <c r="AS616" s="250" t="s">
        <v>118</v>
      </c>
      <c r="AT616" s="250" t="s">
        <v>6</v>
      </c>
      <c r="AU616" s="250" t="s">
        <v>184</v>
      </c>
      <c r="AV616" s="250" t="s">
        <v>1305</v>
      </c>
      <c r="AW616" s="250" t="s">
        <v>2015</v>
      </c>
      <c r="AX616" s="250" t="s">
        <v>118</v>
      </c>
      <c r="AY616" s="250" t="s">
        <v>6</v>
      </c>
      <c r="AZ616" s="250" t="s">
        <v>6</v>
      </c>
      <c r="BA616" s="250" t="s">
        <v>6</v>
      </c>
      <c r="BB616" s="250" t="s">
        <v>6</v>
      </c>
      <c r="BC616" s="250" t="s">
        <v>6</v>
      </c>
      <c r="BD616" s="250" t="s">
        <v>6</v>
      </c>
      <c r="BE616" s="250" t="s">
        <v>6</v>
      </c>
      <c r="BF616" s="250" t="s">
        <v>6</v>
      </c>
      <c r="BG616" s="250" t="s">
        <v>6</v>
      </c>
      <c r="BH616" s="250" t="s">
        <v>6</v>
      </c>
      <c r="BI616" s="250" t="s">
        <v>6</v>
      </c>
      <c r="BJ616" s="250" t="s">
        <v>6</v>
      </c>
      <c r="BK616" s="250" t="s">
        <v>6</v>
      </c>
      <c r="BL616" s="250" t="s">
        <v>6</v>
      </c>
      <c r="BM616" s="250" t="s">
        <v>40</v>
      </c>
      <c r="BN616" s="250" t="s">
        <v>118</v>
      </c>
      <c r="BO616" s="250" t="s">
        <v>13</v>
      </c>
      <c r="BP616" s="250" t="s">
        <v>13</v>
      </c>
      <c r="BQ616" s="250" t="s">
        <v>6</v>
      </c>
      <c r="BR616" s="250" t="s">
        <v>6</v>
      </c>
      <c r="BS616" s="250" t="s">
        <v>6</v>
      </c>
      <c r="BT616" s="250" t="s">
        <v>6</v>
      </c>
      <c r="BU616" s="262" t="s">
        <v>6</v>
      </c>
      <c r="BV616" s="250" t="s">
        <v>6</v>
      </c>
      <c r="BW616" s="250" t="s">
        <v>6</v>
      </c>
      <c r="BX616" s="250" t="s">
        <v>6</v>
      </c>
      <c r="BY616" s="250" t="s">
        <v>6</v>
      </c>
      <c r="BZ616" s="250" t="s">
        <v>6</v>
      </c>
      <c r="CA616" s="244" t="s">
        <v>2016</v>
      </c>
      <c r="CB616" s="244" t="s">
        <v>937</v>
      </c>
      <c r="CC616" s="244" t="s">
        <v>2017</v>
      </c>
      <c r="CD616" s="244" t="s">
        <v>118</v>
      </c>
    </row>
    <row r="617" spans="1:82" s="244" customFormat="1" ht="77.5" x14ac:dyDescent="0.35">
      <c r="A617" s="290" t="s">
        <v>3487</v>
      </c>
      <c r="B617" s="290" t="s">
        <v>2880</v>
      </c>
      <c r="C617" s="290" t="s">
        <v>3439</v>
      </c>
      <c r="D617" s="290" t="s">
        <v>3439</v>
      </c>
      <c r="E617" s="256" t="s">
        <v>304</v>
      </c>
      <c r="F617" s="244" t="s">
        <v>2674</v>
      </c>
      <c r="G617" s="244" t="s">
        <v>2053</v>
      </c>
      <c r="H617" s="244" t="s">
        <v>3350</v>
      </c>
      <c r="I617" s="244" t="str">
        <f>IF(H617="","",VLOOKUP(H617,'Cost Categories'!$A$1:$B$66,2,FALSE))</f>
        <v>Capital</v>
      </c>
      <c r="J617" s="244" t="s">
        <v>3283</v>
      </c>
      <c r="K617" s="244" t="str">
        <f>IF(J617="","",VLOOKUP(J617,'Cost Categories'!$A$70:$B$85,2,FALSE))</f>
        <v>Capital</v>
      </c>
      <c r="L617" s="244" t="s">
        <v>3324</v>
      </c>
      <c r="M617" s="244" t="str">
        <f>IF(L617="","",VLOOKUP(L617,'Cost Categories'!$A$112:$B$133,2,FALSE))</f>
        <v>Operational</v>
      </c>
      <c r="N617" s="244" t="s">
        <v>3368</v>
      </c>
      <c r="O617" s="245" t="s">
        <v>1245</v>
      </c>
      <c r="P617" s="244" t="s">
        <v>3370</v>
      </c>
      <c r="Q617" s="253" t="s">
        <v>3372</v>
      </c>
      <c r="R617" s="253" t="s">
        <v>13</v>
      </c>
      <c r="S617" s="244" t="s">
        <v>111</v>
      </c>
      <c r="T617" s="244" t="s">
        <v>1736</v>
      </c>
      <c r="U617" s="244" t="s">
        <v>1087</v>
      </c>
      <c r="V617" s="244" t="s">
        <v>1309</v>
      </c>
      <c r="W617" s="244" t="s">
        <v>217</v>
      </c>
      <c r="X617" s="246">
        <v>1.1000000000000001</v>
      </c>
      <c r="Y617" s="246" t="s">
        <v>6</v>
      </c>
      <c r="Z617" s="246" t="s">
        <v>6</v>
      </c>
      <c r="AA617" s="246" t="s">
        <v>6</v>
      </c>
      <c r="AB617" s="246" t="s">
        <v>6</v>
      </c>
      <c r="AC617" s="246" t="s">
        <v>6</v>
      </c>
      <c r="AD617" s="246" t="s">
        <v>6</v>
      </c>
      <c r="AE617" s="32" t="s">
        <v>6</v>
      </c>
      <c r="AF617" s="32" t="s">
        <v>20</v>
      </c>
      <c r="AG617" s="244" t="s">
        <v>6</v>
      </c>
      <c r="AI617" s="246" t="s">
        <v>6</v>
      </c>
      <c r="AJ617" s="257" t="s">
        <v>6</v>
      </c>
      <c r="AK617" s="246" t="s">
        <v>6</v>
      </c>
      <c r="AL617" s="246" t="s">
        <v>6</v>
      </c>
      <c r="AM617" s="246" t="s">
        <v>6</v>
      </c>
      <c r="AN617" s="286" t="s">
        <v>6</v>
      </c>
      <c r="AO617" s="286" t="s">
        <v>6</v>
      </c>
      <c r="AP617" s="244" t="s">
        <v>2042</v>
      </c>
      <c r="AQ617" s="244" t="s">
        <v>184</v>
      </c>
      <c r="AR617" s="250" t="s">
        <v>2014</v>
      </c>
      <c r="AS617" s="250" t="s">
        <v>118</v>
      </c>
      <c r="AT617" s="250" t="s">
        <v>6</v>
      </c>
      <c r="AU617" s="250" t="s">
        <v>184</v>
      </c>
      <c r="AV617" s="250" t="s">
        <v>1305</v>
      </c>
      <c r="AW617" s="250" t="s">
        <v>2015</v>
      </c>
      <c r="AX617" s="250" t="s">
        <v>118</v>
      </c>
      <c r="AY617" s="250" t="s">
        <v>6</v>
      </c>
      <c r="AZ617" s="250" t="s">
        <v>6</v>
      </c>
      <c r="BA617" s="250" t="s">
        <v>6</v>
      </c>
      <c r="BB617" s="250" t="s">
        <v>6</v>
      </c>
      <c r="BC617" s="250" t="s">
        <v>6</v>
      </c>
      <c r="BD617" s="250" t="s">
        <v>6</v>
      </c>
      <c r="BE617" s="250" t="s">
        <v>6</v>
      </c>
      <c r="BF617" s="250" t="s">
        <v>6</v>
      </c>
      <c r="BG617" s="250" t="s">
        <v>6</v>
      </c>
      <c r="BH617" s="250" t="s">
        <v>6</v>
      </c>
      <c r="BI617" s="250" t="s">
        <v>6</v>
      </c>
      <c r="BJ617" s="250" t="s">
        <v>6</v>
      </c>
      <c r="BK617" s="250" t="s">
        <v>6</v>
      </c>
      <c r="BL617" s="250" t="s">
        <v>6</v>
      </c>
      <c r="BM617" s="250" t="s">
        <v>40</v>
      </c>
      <c r="BN617" s="250" t="s">
        <v>118</v>
      </c>
      <c r="BO617" s="250" t="s">
        <v>13</v>
      </c>
      <c r="BP617" s="250" t="s">
        <v>13</v>
      </c>
      <c r="BQ617" s="250" t="s">
        <v>6</v>
      </c>
      <c r="BR617" s="250" t="s">
        <v>6</v>
      </c>
      <c r="BS617" s="250" t="s">
        <v>6</v>
      </c>
      <c r="BT617" s="250" t="s">
        <v>6</v>
      </c>
      <c r="BU617" s="262" t="s">
        <v>6</v>
      </c>
      <c r="BV617" s="250" t="s">
        <v>6</v>
      </c>
      <c r="BW617" s="250" t="s">
        <v>6</v>
      </c>
      <c r="BX617" s="250" t="s">
        <v>6</v>
      </c>
      <c r="BY617" s="250" t="s">
        <v>6</v>
      </c>
      <c r="BZ617" s="250" t="s">
        <v>6</v>
      </c>
      <c r="CA617" s="244" t="s">
        <v>2016</v>
      </c>
      <c r="CB617" s="244" t="s">
        <v>937</v>
      </c>
      <c r="CC617" s="244" t="s">
        <v>2017</v>
      </c>
      <c r="CD617" s="244" t="s">
        <v>118</v>
      </c>
    </row>
    <row r="618" spans="1:82" s="244" customFormat="1" ht="77.5" x14ac:dyDescent="0.35">
      <c r="A618" s="290" t="s">
        <v>3487</v>
      </c>
      <c r="B618" s="290" t="s">
        <v>2880</v>
      </c>
      <c r="C618" s="290" t="s">
        <v>3439</v>
      </c>
      <c r="D618" s="290" t="s">
        <v>3439</v>
      </c>
      <c r="E618" s="256" t="s">
        <v>304</v>
      </c>
      <c r="F618" s="244" t="s">
        <v>2674</v>
      </c>
      <c r="G618" s="244" t="s">
        <v>2054</v>
      </c>
      <c r="H618" s="244" t="s">
        <v>1632</v>
      </c>
      <c r="I618" s="244" t="str">
        <f>IF(H618="","",VLOOKUP(H618,'Cost Categories'!$A$1:$B$66,2,FALSE))</f>
        <v>Facility</v>
      </c>
      <c r="J618" s="244" t="s">
        <v>3297</v>
      </c>
      <c r="K618" s="244" t="str">
        <f>IF(J618="","",VLOOKUP(J618,'Cost Categories'!$A$70:$B$85,2,FALSE))</f>
        <v>Mixed</v>
      </c>
      <c r="L618" s="244" t="s">
        <v>3323</v>
      </c>
      <c r="M618" s="244" t="str">
        <f>IF(L618="","",VLOOKUP(L618,'Cost Categories'!$A$112:$B$133,2,FALSE))</f>
        <v>Operational</v>
      </c>
      <c r="N618" s="244" t="s">
        <v>3368</v>
      </c>
      <c r="O618" s="245" t="s">
        <v>13</v>
      </c>
      <c r="P618" s="244" t="s">
        <v>3370</v>
      </c>
      <c r="Q618" s="253" t="s">
        <v>3372</v>
      </c>
      <c r="R618" s="253" t="s">
        <v>13</v>
      </c>
      <c r="S618" s="244" t="s">
        <v>111</v>
      </c>
      <c r="T618" s="244" t="s">
        <v>1736</v>
      </c>
      <c r="U618" s="244" t="s">
        <v>1087</v>
      </c>
      <c r="V618" s="244" t="s">
        <v>1309</v>
      </c>
      <c r="W618" s="244" t="s">
        <v>217</v>
      </c>
      <c r="X618" s="246">
        <v>3.03</v>
      </c>
      <c r="Y618" s="246" t="s">
        <v>6</v>
      </c>
      <c r="Z618" s="246" t="s">
        <v>6</v>
      </c>
      <c r="AA618" s="246" t="s">
        <v>6</v>
      </c>
      <c r="AB618" s="246" t="s">
        <v>6</v>
      </c>
      <c r="AC618" s="246" t="s">
        <v>6</v>
      </c>
      <c r="AD618" s="246" t="s">
        <v>6</v>
      </c>
      <c r="AE618" s="32" t="s">
        <v>6</v>
      </c>
      <c r="AF618" s="32" t="s">
        <v>20</v>
      </c>
      <c r="AG618" s="244" t="s">
        <v>6</v>
      </c>
      <c r="AI618" s="246" t="s">
        <v>6</v>
      </c>
      <c r="AJ618" s="257" t="s">
        <v>6</v>
      </c>
      <c r="AK618" s="246" t="s">
        <v>6</v>
      </c>
      <c r="AL618" s="246" t="s">
        <v>6</v>
      </c>
      <c r="AM618" s="246" t="s">
        <v>6</v>
      </c>
      <c r="AN618" s="286" t="s">
        <v>6</v>
      </c>
      <c r="AO618" s="286" t="s">
        <v>6</v>
      </c>
      <c r="AP618" s="244" t="s">
        <v>2042</v>
      </c>
      <c r="AQ618" s="244" t="s">
        <v>184</v>
      </c>
      <c r="AR618" s="250" t="s">
        <v>2014</v>
      </c>
      <c r="AS618" s="250" t="s">
        <v>118</v>
      </c>
      <c r="AT618" s="250" t="s">
        <v>6</v>
      </c>
      <c r="AU618" s="250" t="s">
        <v>184</v>
      </c>
      <c r="AV618" s="250" t="s">
        <v>1305</v>
      </c>
      <c r="AW618" s="250" t="s">
        <v>2015</v>
      </c>
      <c r="AX618" s="250" t="s">
        <v>118</v>
      </c>
      <c r="AY618" s="250" t="s">
        <v>6</v>
      </c>
      <c r="AZ618" s="250" t="s">
        <v>6</v>
      </c>
      <c r="BA618" s="250" t="s">
        <v>6</v>
      </c>
      <c r="BB618" s="250" t="s">
        <v>6</v>
      </c>
      <c r="BC618" s="250" t="s">
        <v>6</v>
      </c>
      <c r="BD618" s="250" t="s">
        <v>6</v>
      </c>
      <c r="BE618" s="250" t="s">
        <v>6</v>
      </c>
      <c r="BF618" s="250" t="s">
        <v>6</v>
      </c>
      <c r="BG618" s="250" t="s">
        <v>6</v>
      </c>
      <c r="BH618" s="250" t="s">
        <v>6</v>
      </c>
      <c r="BI618" s="250" t="s">
        <v>6</v>
      </c>
      <c r="BJ618" s="250" t="s">
        <v>6</v>
      </c>
      <c r="BK618" s="250" t="s">
        <v>6</v>
      </c>
      <c r="BL618" s="250" t="s">
        <v>6</v>
      </c>
      <c r="BM618" s="250" t="s">
        <v>40</v>
      </c>
      <c r="BN618" s="250" t="s">
        <v>118</v>
      </c>
      <c r="BO618" s="250" t="s">
        <v>13</v>
      </c>
      <c r="BP618" s="250" t="s">
        <v>13</v>
      </c>
      <c r="BQ618" s="250" t="s">
        <v>6</v>
      </c>
      <c r="BR618" s="250" t="s">
        <v>6</v>
      </c>
      <c r="BS618" s="250" t="s">
        <v>6</v>
      </c>
      <c r="BT618" s="250" t="s">
        <v>6</v>
      </c>
      <c r="BU618" s="262" t="s">
        <v>6</v>
      </c>
      <c r="BV618" s="250" t="s">
        <v>6</v>
      </c>
      <c r="BW618" s="250" t="s">
        <v>6</v>
      </c>
      <c r="BX618" s="250" t="s">
        <v>6</v>
      </c>
      <c r="BY618" s="250" t="s">
        <v>6</v>
      </c>
      <c r="BZ618" s="250" t="s">
        <v>6</v>
      </c>
      <c r="CA618" s="244" t="s">
        <v>2016</v>
      </c>
      <c r="CB618" s="244" t="s">
        <v>937</v>
      </c>
      <c r="CC618" s="244" t="s">
        <v>2017</v>
      </c>
      <c r="CD618" s="244" t="s">
        <v>118</v>
      </c>
    </row>
    <row r="619" spans="1:82" s="244" customFormat="1" ht="77.5" x14ac:dyDescent="0.35">
      <c r="A619" s="290" t="s">
        <v>3487</v>
      </c>
      <c r="B619" s="290" t="s">
        <v>2880</v>
      </c>
      <c r="C619" s="290" t="s">
        <v>3439</v>
      </c>
      <c r="D619" s="290" t="s">
        <v>3439</v>
      </c>
      <c r="E619" s="256" t="s">
        <v>304</v>
      </c>
      <c r="F619" s="244" t="s">
        <v>2674</v>
      </c>
      <c r="G619" s="244" t="s">
        <v>2055</v>
      </c>
      <c r="H619" s="244" t="s">
        <v>3353</v>
      </c>
      <c r="I619" s="244" t="str">
        <f>IF(H619="","",VLOOKUP(H619,'Cost Categories'!$A$1:$B$66,2,FALSE))</f>
        <v>Personnel</v>
      </c>
      <c r="J619" s="244" t="s">
        <v>1757</v>
      </c>
      <c r="K619" s="244" t="str">
        <f>IF(J619="","",VLOOKUP(J619,'Cost Categories'!$A$70:$B$85,2,FALSE))</f>
        <v>Personnel</v>
      </c>
      <c r="L619" s="244" t="s">
        <v>3324</v>
      </c>
      <c r="M619" s="244" t="str">
        <f>IF(L619="","",VLOOKUP(L619,'Cost Categories'!$A$112:$B$133,2,FALSE))</f>
        <v>Operational</v>
      </c>
      <c r="N619" s="244" t="s">
        <v>3368</v>
      </c>
      <c r="O619" s="245" t="s">
        <v>13</v>
      </c>
      <c r="P619" s="244" t="s">
        <v>3369</v>
      </c>
      <c r="Q619" s="253" t="s">
        <v>3372</v>
      </c>
      <c r="R619" s="253" t="s">
        <v>13</v>
      </c>
      <c r="S619" s="244" t="s">
        <v>111</v>
      </c>
      <c r="T619" s="244" t="s">
        <v>1736</v>
      </c>
      <c r="U619" s="244" t="s">
        <v>1087</v>
      </c>
      <c r="V619" s="244" t="s">
        <v>1309</v>
      </c>
      <c r="W619" s="244" t="s">
        <v>217</v>
      </c>
      <c r="X619" s="246">
        <v>6.05</v>
      </c>
      <c r="Y619" s="246" t="s">
        <v>6</v>
      </c>
      <c r="Z619" s="246" t="s">
        <v>6</v>
      </c>
      <c r="AA619" s="246" t="s">
        <v>6</v>
      </c>
      <c r="AB619" s="246" t="s">
        <v>6</v>
      </c>
      <c r="AC619" s="246" t="s">
        <v>6</v>
      </c>
      <c r="AD619" s="246" t="s">
        <v>6</v>
      </c>
      <c r="AE619" s="32" t="s">
        <v>6</v>
      </c>
      <c r="AF619" s="32" t="s">
        <v>20</v>
      </c>
      <c r="AG619" s="244" t="s">
        <v>6</v>
      </c>
      <c r="AI619" s="246" t="s">
        <v>6</v>
      </c>
      <c r="AJ619" s="257" t="s">
        <v>6</v>
      </c>
      <c r="AK619" s="246" t="s">
        <v>6</v>
      </c>
      <c r="AL619" s="246" t="s">
        <v>6</v>
      </c>
      <c r="AM619" s="246" t="s">
        <v>6</v>
      </c>
      <c r="AN619" s="286" t="s">
        <v>6</v>
      </c>
      <c r="AO619" s="286" t="s">
        <v>6</v>
      </c>
      <c r="AP619" s="244" t="s">
        <v>2042</v>
      </c>
      <c r="AQ619" s="244" t="s">
        <v>184</v>
      </c>
      <c r="AR619" s="250" t="s">
        <v>2014</v>
      </c>
      <c r="AS619" s="250" t="s">
        <v>118</v>
      </c>
      <c r="AT619" s="250" t="s">
        <v>6</v>
      </c>
      <c r="AU619" s="250" t="s">
        <v>184</v>
      </c>
      <c r="AV619" s="250" t="s">
        <v>1305</v>
      </c>
      <c r="AW619" s="250" t="s">
        <v>2015</v>
      </c>
      <c r="AX619" s="250" t="s">
        <v>118</v>
      </c>
      <c r="AY619" s="250" t="s">
        <v>6</v>
      </c>
      <c r="AZ619" s="250" t="s">
        <v>6</v>
      </c>
      <c r="BA619" s="250" t="s">
        <v>6</v>
      </c>
      <c r="BB619" s="250" t="s">
        <v>6</v>
      </c>
      <c r="BC619" s="250" t="s">
        <v>6</v>
      </c>
      <c r="BD619" s="250" t="s">
        <v>6</v>
      </c>
      <c r="BE619" s="250" t="s">
        <v>6</v>
      </c>
      <c r="BF619" s="250" t="s">
        <v>6</v>
      </c>
      <c r="BG619" s="250" t="s">
        <v>6</v>
      </c>
      <c r="BH619" s="250" t="s">
        <v>6</v>
      </c>
      <c r="BI619" s="250" t="s">
        <v>6</v>
      </c>
      <c r="BJ619" s="250" t="s">
        <v>6</v>
      </c>
      <c r="BK619" s="250" t="s">
        <v>6</v>
      </c>
      <c r="BL619" s="250" t="s">
        <v>6</v>
      </c>
      <c r="BM619" s="250" t="s">
        <v>40</v>
      </c>
      <c r="BN619" s="250" t="s">
        <v>118</v>
      </c>
      <c r="BO619" s="250" t="s">
        <v>13</v>
      </c>
      <c r="BP619" s="250" t="s">
        <v>13</v>
      </c>
      <c r="BQ619" s="250" t="s">
        <v>6</v>
      </c>
      <c r="BR619" s="250" t="s">
        <v>6</v>
      </c>
      <c r="BS619" s="250" t="s">
        <v>6</v>
      </c>
      <c r="BT619" s="250" t="s">
        <v>6</v>
      </c>
      <c r="BU619" s="262" t="s">
        <v>6</v>
      </c>
      <c r="BV619" s="250" t="s">
        <v>6</v>
      </c>
      <c r="BW619" s="250" t="s">
        <v>6</v>
      </c>
      <c r="BX619" s="250" t="s">
        <v>6</v>
      </c>
      <c r="BY619" s="250" t="s">
        <v>6</v>
      </c>
      <c r="BZ619" s="250" t="s">
        <v>6</v>
      </c>
      <c r="CA619" s="244" t="s">
        <v>2016</v>
      </c>
      <c r="CB619" s="244" t="s">
        <v>937</v>
      </c>
      <c r="CC619" s="244" t="s">
        <v>2017</v>
      </c>
      <c r="CD619" s="244" t="s">
        <v>118</v>
      </c>
    </row>
    <row r="620" spans="1:82" s="244" customFormat="1" ht="77.5" x14ac:dyDescent="0.35">
      <c r="A620" s="290" t="s">
        <v>3487</v>
      </c>
      <c r="B620" s="290" t="s">
        <v>2880</v>
      </c>
      <c r="C620" s="290" t="s">
        <v>3439</v>
      </c>
      <c r="D620" s="290" t="s">
        <v>3439</v>
      </c>
      <c r="E620" s="256" t="s">
        <v>304</v>
      </c>
      <c r="F620" s="244" t="s">
        <v>2674</v>
      </c>
      <c r="G620" s="244" t="s">
        <v>2049</v>
      </c>
      <c r="H620" s="244" t="s">
        <v>1578</v>
      </c>
      <c r="I620" s="244" t="str">
        <f>IF(H620="","",VLOOKUP(H620,'Cost Categories'!$A$1:$B$66,2,FALSE))</f>
        <v>Total</v>
      </c>
      <c r="J620" s="244" t="s">
        <v>3297</v>
      </c>
      <c r="K620" s="244" t="str">
        <f>IF(J620="","",VLOOKUP(J620,'Cost Categories'!$A$70:$B$85,2,FALSE))</f>
        <v>Mixed</v>
      </c>
      <c r="L620" s="244" t="s">
        <v>3297</v>
      </c>
      <c r="M620" s="244" t="str">
        <f>IF(L620="","",VLOOKUP(L620,'Cost Categories'!$A$112:$B$133,2,FALSE))</f>
        <v>Mixed</v>
      </c>
      <c r="N620" s="244" t="s">
        <v>22</v>
      </c>
      <c r="O620" s="245" t="s">
        <v>13</v>
      </c>
      <c r="P620" s="244" t="s">
        <v>3416</v>
      </c>
      <c r="Q620" s="253" t="s">
        <v>3372</v>
      </c>
      <c r="R620" s="253" t="s">
        <v>13</v>
      </c>
      <c r="S620" s="244" t="s">
        <v>111</v>
      </c>
      <c r="T620" s="244" t="s">
        <v>1736</v>
      </c>
      <c r="U620" s="244" t="s">
        <v>1087</v>
      </c>
      <c r="V620" s="244" t="s">
        <v>1309</v>
      </c>
      <c r="W620" s="244" t="s">
        <v>217</v>
      </c>
      <c r="X620" s="246">
        <v>39.74</v>
      </c>
      <c r="Y620" s="246" t="s">
        <v>6</v>
      </c>
      <c r="Z620" s="246" t="s">
        <v>6</v>
      </c>
      <c r="AA620" s="246" t="s">
        <v>6</v>
      </c>
      <c r="AB620" s="246" t="s">
        <v>6</v>
      </c>
      <c r="AC620" s="246" t="s">
        <v>6</v>
      </c>
      <c r="AD620" s="246" t="s">
        <v>6</v>
      </c>
      <c r="AE620" s="32" t="s">
        <v>6</v>
      </c>
      <c r="AF620" s="32" t="s">
        <v>20</v>
      </c>
      <c r="AG620" s="244" t="s">
        <v>6</v>
      </c>
      <c r="AI620" s="246" t="s">
        <v>6</v>
      </c>
      <c r="AJ620" s="257" t="s">
        <v>6</v>
      </c>
      <c r="AK620" s="246" t="s">
        <v>6</v>
      </c>
      <c r="AL620" s="246" t="s">
        <v>6</v>
      </c>
      <c r="AM620" s="246" t="s">
        <v>6</v>
      </c>
      <c r="AN620" s="286" t="s">
        <v>6</v>
      </c>
      <c r="AO620" s="286" t="s">
        <v>6</v>
      </c>
      <c r="AP620" s="244" t="s">
        <v>2042</v>
      </c>
      <c r="AQ620" s="244" t="s">
        <v>184</v>
      </c>
      <c r="AR620" s="250" t="s">
        <v>2014</v>
      </c>
      <c r="AS620" s="250" t="s">
        <v>118</v>
      </c>
      <c r="AT620" s="250" t="s">
        <v>6</v>
      </c>
      <c r="AU620" s="250" t="s">
        <v>184</v>
      </c>
      <c r="AV620" s="250" t="s">
        <v>1305</v>
      </c>
      <c r="AW620" s="250" t="s">
        <v>2015</v>
      </c>
      <c r="AX620" s="250" t="s">
        <v>118</v>
      </c>
      <c r="AY620" s="250" t="s">
        <v>6</v>
      </c>
      <c r="AZ620" s="250" t="s">
        <v>6</v>
      </c>
      <c r="BA620" s="250" t="s">
        <v>6</v>
      </c>
      <c r="BB620" s="250" t="s">
        <v>6</v>
      </c>
      <c r="BC620" s="250" t="s">
        <v>6</v>
      </c>
      <c r="BD620" s="250" t="s">
        <v>6</v>
      </c>
      <c r="BE620" s="250" t="s">
        <v>6</v>
      </c>
      <c r="BF620" s="250" t="s">
        <v>6</v>
      </c>
      <c r="BG620" s="250" t="s">
        <v>6</v>
      </c>
      <c r="BH620" s="250" t="s">
        <v>6</v>
      </c>
      <c r="BI620" s="250" t="s">
        <v>6</v>
      </c>
      <c r="BJ620" s="250" t="s">
        <v>6</v>
      </c>
      <c r="BK620" s="250" t="s">
        <v>6</v>
      </c>
      <c r="BL620" s="250" t="s">
        <v>6</v>
      </c>
      <c r="BM620" s="250" t="s">
        <v>40</v>
      </c>
      <c r="BN620" s="250" t="s">
        <v>118</v>
      </c>
      <c r="BO620" s="250" t="s">
        <v>13</v>
      </c>
      <c r="BP620" s="250" t="s">
        <v>13</v>
      </c>
      <c r="BQ620" s="250" t="s">
        <v>6</v>
      </c>
      <c r="BR620" s="250" t="s">
        <v>6</v>
      </c>
      <c r="BS620" s="250" t="s">
        <v>6</v>
      </c>
      <c r="BT620" s="250" t="s">
        <v>6</v>
      </c>
      <c r="BU620" s="262" t="s">
        <v>6</v>
      </c>
      <c r="BV620" s="250" t="s">
        <v>6</v>
      </c>
      <c r="BW620" s="250" t="s">
        <v>6</v>
      </c>
      <c r="BX620" s="250" t="s">
        <v>6</v>
      </c>
      <c r="BY620" s="250" t="s">
        <v>6</v>
      </c>
      <c r="BZ620" s="250" t="s">
        <v>6</v>
      </c>
      <c r="CA620" s="244" t="s">
        <v>2016</v>
      </c>
      <c r="CB620" s="244" t="s">
        <v>937</v>
      </c>
      <c r="CC620" s="244" t="s">
        <v>2017</v>
      </c>
      <c r="CD620" s="244" t="s">
        <v>118</v>
      </c>
    </row>
    <row r="621" spans="1:82" s="244" customFormat="1" ht="77.5" x14ac:dyDescent="0.35">
      <c r="A621" s="290" t="s">
        <v>3489</v>
      </c>
      <c r="B621" s="290" t="s">
        <v>2880</v>
      </c>
      <c r="C621" s="290" t="s">
        <v>3439</v>
      </c>
      <c r="D621" s="290" t="s">
        <v>3439</v>
      </c>
      <c r="E621" s="256" t="s">
        <v>304</v>
      </c>
      <c r="F621" s="244" t="s">
        <v>2674</v>
      </c>
      <c r="G621" s="244" t="s">
        <v>2057</v>
      </c>
      <c r="H621" s="244" t="s">
        <v>1623</v>
      </c>
      <c r="I621" s="244" t="str">
        <f>IF(H621="","",VLOOKUP(H621,'Cost Categories'!$A$1:$B$66,2,FALSE))</f>
        <v>Recurring goods</v>
      </c>
      <c r="J621" s="244" t="s">
        <v>3288</v>
      </c>
      <c r="K621" s="244" t="str">
        <f>IF(J621="","",VLOOKUP(J621,'Cost Categories'!$A$70:$B$85,2,FALSE))</f>
        <v>Recurrent - other</v>
      </c>
      <c r="L621" s="244" t="s">
        <v>3307</v>
      </c>
      <c r="M621" s="244" t="str">
        <f>IF(L621="","",VLOOKUP(L621,'Cost Categories'!$A$112:$B$133,2,FALSE))</f>
        <v>Primary service delivery</v>
      </c>
      <c r="N621" s="244" t="s">
        <v>3368</v>
      </c>
      <c r="O621" s="245" t="s">
        <v>1245</v>
      </c>
      <c r="P621" s="244" t="s">
        <v>3371</v>
      </c>
      <c r="Q621" s="253" t="s">
        <v>3372</v>
      </c>
      <c r="R621" s="253" t="s">
        <v>13</v>
      </c>
      <c r="S621" s="244" t="s">
        <v>111</v>
      </c>
      <c r="T621" s="244" t="s">
        <v>1736</v>
      </c>
      <c r="U621" s="244" t="s">
        <v>1087</v>
      </c>
      <c r="V621" s="244" t="s">
        <v>1309</v>
      </c>
      <c r="W621" s="244" t="s">
        <v>217</v>
      </c>
      <c r="X621" s="246">
        <v>17.18</v>
      </c>
      <c r="Y621" s="246" t="s">
        <v>6</v>
      </c>
      <c r="Z621" s="246" t="s">
        <v>6</v>
      </c>
      <c r="AA621" s="246" t="s">
        <v>6</v>
      </c>
      <c r="AB621" s="246" t="s">
        <v>6</v>
      </c>
      <c r="AC621" s="246" t="s">
        <v>6</v>
      </c>
      <c r="AD621" s="246" t="s">
        <v>6</v>
      </c>
      <c r="AE621" s="32" t="s">
        <v>6</v>
      </c>
      <c r="AF621" s="32" t="s">
        <v>20</v>
      </c>
      <c r="AG621" s="244" t="s">
        <v>6</v>
      </c>
      <c r="AI621" s="246" t="s">
        <v>6</v>
      </c>
      <c r="AJ621" s="257" t="s">
        <v>6</v>
      </c>
      <c r="AK621" s="246" t="s">
        <v>6</v>
      </c>
      <c r="AL621" s="246" t="s">
        <v>6</v>
      </c>
      <c r="AM621" s="246" t="s">
        <v>6</v>
      </c>
      <c r="AN621" s="286" t="s">
        <v>6</v>
      </c>
      <c r="AO621" s="286" t="s">
        <v>6</v>
      </c>
      <c r="AP621" s="244" t="s">
        <v>2042</v>
      </c>
      <c r="AQ621" s="244" t="s">
        <v>184</v>
      </c>
      <c r="AR621" s="250" t="s">
        <v>2014</v>
      </c>
      <c r="AS621" s="250" t="s">
        <v>118</v>
      </c>
      <c r="AT621" s="250" t="s">
        <v>6</v>
      </c>
      <c r="AU621" s="250" t="s">
        <v>184</v>
      </c>
      <c r="AV621" s="250" t="s">
        <v>1305</v>
      </c>
      <c r="AW621" s="250" t="s">
        <v>2015</v>
      </c>
      <c r="AX621" s="250" t="s">
        <v>118</v>
      </c>
      <c r="AY621" s="250" t="s">
        <v>6</v>
      </c>
      <c r="AZ621" s="250" t="s">
        <v>6</v>
      </c>
      <c r="BA621" s="250" t="s">
        <v>6</v>
      </c>
      <c r="BB621" s="250" t="s">
        <v>6</v>
      </c>
      <c r="BC621" s="250" t="s">
        <v>6</v>
      </c>
      <c r="BD621" s="250" t="s">
        <v>6</v>
      </c>
      <c r="BE621" s="250" t="s">
        <v>6</v>
      </c>
      <c r="BF621" s="250" t="s">
        <v>6</v>
      </c>
      <c r="BG621" s="250" t="s">
        <v>6</v>
      </c>
      <c r="BH621" s="250" t="s">
        <v>6</v>
      </c>
      <c r="BI621" s="250" t="s">
        <v>6</v>
      </c>
      <c r="BJ621" s="250" t="s">
        <v>6</v>
      </c>
      <c r="BK621" s="250" t="s">
        <v>6</v>
      </c>
      <c r="BL621" s="250" t="s">
        <v>6</v>
      </c>
      <c r="BM621" s="250" t="s">
        <v>40</v>
      </c>
      <c r="BN621" s="250" t="s">
        <v>118</v>
      </c>
      <c r="BO621" s="250" t="s">
        <v>13</v>
      </c>
      <c r="BP621" s="250" t="s">
        <v>13</v>
      </c>
      <c r="BQ621" s="250" t="s">
        <v>6</v>
      </c>
      <c r="BR621" s="250" t="s">
        <v>6</v>
      </c>
      <c r="BS621" s="250" t="s">
        <v>6</v>
      </c>
      <c r="BT621" s="250" t="s">
        <v>6</v>
      </c>
      <c r="BU621" s="262" t="s">
        <v>6</v>
      </c>
      <c r="BV621" s="250" t="s">
        <v>6</v>
      </c>
      <c r="BW621" s="250" t="s">
        <v>6</v>
      </c>
      <c r="BX621" s="250" t="s">
        <v>6</v>
      </c>
      <c r="BY621" s="250" t="s">
        <v>6</v>
      </c>
      <c r="BZ621" s="250" t="s">
        <v>6</v>
      </c>
      <c r="CA621" s="244" t="s">
        <v>2016</v>
      </c>
      <c r="CB621" s="244" t="s">
        <v>937</v>
      </c>
      <c r="CC621" s="244" t="s">
        <v>2017</v>
      </c>
      <c r="CD621" s="244" t="s">
        <v>118</v>
      </c>
    </row>
    <row r="622" spans="1:82" s="244" customFormat="1" ht="77.5" x14ac:dyDescent="0.35">
      <c r="A622" s="290" t="s">
        <v>3489</v>
      </c>
      <c r="B622" s="290" t="s">
        <v>2880</v>
      </c>
      <c r="C622" s="290" t="s">
        <v>3439</v>
      </c>
      <c r="D622" s="290" t="s">
        <v>3439</v>
      </c>
      <c r="E622" s="256" t="s">
        <v>304</v>
      </c>
      <c r="F622" s="244" t="s">
        <v>2674</v>
      </c>
      <c r="G622" s="244" t="s">
        <v>2058</v>
      </c>
      <c r="H622" s="244" t="s">
        <v>1317</v>
      </c>
      <c r="I622" s="244" t="str">
        <f>IF(H622="","",VLOOKUP(H622,'Cost Categories'!$A$1:$B$66,2,FALSE))</f>
        <v>Capital</v>
      </c>
      <c r="J622" s="244" t="s">
        <v>3283</v>
      </c>
      <c r="K622" s="244" t="str">
        <f>IF(J622="","",VLOOKUP(J622,'Cost Categories'!$A$70:$B$85,2,FALSE))</f>
        <v>Capital</v>
      </c>
      <c r="L622" s="244" t="s">
        <v>3307</v>
      </c>
      <c r="M622" s="244" t="str">
        <f>IF(L622="","",VLOOKUP(L622,'Cost Categories'!$A$112:$B$133,2,FALSE))</f>
        <v>Primary service delivery</v>
      </c>
      <c r="N622" s="244" t="s">
        <v>3368</v>
      </c>
      <c r="O622" s="245" t="s">
        <v>1245</v>
      </c>
      <c r="P622" s="244" t="s">
        <v>3369</v>
      </c>
      <c r="Q622" s="253" t="s">
        <v>3372</v>
      </c>
      <c r="R622" s="253" t="s">
        <v>13</v>
      </c>
      <c r="S622" s="244" t="s">
        <v>111</v>
      </c>
      <c r="T622" s="244" t="s">
        <v>1736</v>
      </c>
      <c r="U622" s="244" t="s">
        <v>1087</v>
      </c>
      <c r="V622" s="244" t="s">
        <v>1309</v>
      </c>
      <c r="W622" s="244" t="s">
        <v>217</v>
      </c>
      <c r="X622" s="246">
        <v>0.24</v>
      </c>
      <c r="Y622" s="246" t="s">
        <v>6</v>
      </c>
      <c r="Z622" s="246" t="s">
        <v>6</v>
      </c>
      <c r="AA622" s="246" t="s">
        <v>6</v>
      </c>
      <c r="AB622" s="246" t="s">
        <v>6</v>
      </c>
      <c r="AC622" s="246" t="s">
        <v>6</v>
      </c>
      <c r="AD622" s="246" t="s">
        <v>6</v>
      </c>
      <c r="AE622" s="32" t="s">
        <v>6</v>
      </c>
      <c r="AF622" s="32" t="s">
        <v>20</v>
      </c>
      <c r="AG622" s="244" t="s">
        <v>6</v>
      </c>
      <c r="AI622" s="246" t="s">
        <v>6</v>
      </c>
      <c r="AJ622" s="257" t="s">
        <v>6</v>
      </c>
      <c r="AK622" s="246" t="s">
        <v>6</v>
      </c>
      <c r="AL622" s="246" t="s">
        <v>6</v>
      </c>
      <c r="AM622" s="246" t="s">
        <v>6</v>
      </c>
      <c r="AN622" s="286" t="s">
        <v>6</v>
      </c>
      <c r="AO622" s="286" t="s">
        <v>6</v>
      </c>
      <c r="AP622" s="244" t="s">
        <v>2042</v>
      </c>
      <c r="AQ622" s="244" t="s">
        <v>184</v>
      </c>
      <c r="AR622" s="250" t="s">
        <v>2014</v>
      </c>
      <c r="AS622" s="250" t="s">
        <v>118</v>
      </c>
      <c r="AT622" s="250" t="s">
        <v>6</v>
      </c>
      <c r="AU622" s="250" t="s">
        <v>184</v>
      </c>
      <c r="AV622" s="250" t="s">
        <v>1305</v>
      </c>
      <c r="AW622" s="250" t="s">
        <v>2015</v>
      </c>
      <c r="AX622" s="250" t="s">
        <v>118</v>
      </c>
      <c r="AY622" s="250" t="s">
        <v>6</v>
      </c>
      <c r="AZ622" s="250" t="s">
        <v>6</v>
      </c>
      <c r="BA622" s="250" t="s">
        <v>6</v>
      </c>
      <c r="BB622" s="250" t="s">
        <v>6</v>
      </c>
      <c r="BC622" s="250" t="s">
        <v>6</v>
      </c>
      <c r="BD622" s="250" t="s">
        <v>6</v>
      </c>
      <c r="BE622" s="250" t="s">
        <v>6</v>
      </c>
      <c r="BF622" s="250" t="s">
        <v>6</v>
      </c>
      <c r="BG622" s="250" t="s">
        <v>6</v>
      </c>
      <c r="BH622" s="250" t="s">
        <v>6</v>
      </c>
      <c r="BI622" s="250" t="s">
        <v>6</v>
      </c>
      <c r="BJ622" s="250" t="s">
        <v>6</v>
      </c>
      <c r="BK622" s="250" t="s">
        <v>6</v>
      </c>
      <c r="BL622" s="250" t="s">
        <v>6</v>
      </c>
      <c r="BM622" s="250" t="s">
        <v>40</v>
      </c>
      <c r="BN622" s="250" t="s">
        <v>118</v>
      </c>
      <c r="BO622" s="250" t="s">
        <v>13</v>
      </c>
      <c r="BP622" s="250" t="s">
        <v>13</v>
      </c>
      <c r="BQ622" s="250" t="s">
        <v>6</v>
      </c>
      <c r="BR622" s="250" t="s">
        <v>6</v>
      </c>
      <c r="BS622" s="250" t="s">
        <v>6</v>
      </c>
      <c r="BT622" s="250" t="s">
        <v>6</v>
      </c>
      <c r="BU622" s="262" t="s">
        <v>6</v>
      </c>
      <c r="BV622" s="250" t="s">
        <v>6</v>
      </c>
      <c r="BW622" s="250" t="s">
        <v>6</v>
      </c>
      <c r="BX622" s="250" t="s">
        <v>6</v>
      </c>
      <c r="BY622" s="250" t="s">
        <v>6</v>
      </c>
      <c r="BZ622" s="250" t="s">
        <v>6</v>
      </c>
      <c r="CA622" s="244" t="s">
        <v>2016</v>
      </c>
      <c r="CB622" s="244" t="s">
        <v>937</v>
      </c>
      <c r="CC622" s="244" t="s">
        <v>2017</v>
      </c>
      <c r="CD622" s="244" t="s">
        <v>118</v>
      </c>
    </row>
    <row r="623" spans="1:82" s="244" customFormat="1" ht="77.5" x14ac:dyDescent="0.35">
      <c r="A623" s="290" t="s">
        <v>3489</v>
      </c>
      <c r="B623" s="290" t="s">
        <v>2880</v>
      </c>
      <c r="C623" s="290" t="s">
        <v>3439</v>
      </c>
      <c r="D623" s="290" t="s">
        <v>3439</v>
      </c>
      <c r="E623" s="256" t="s">
        <v>304</v>
      </c>
      <c r="F623" s="244" t="s">
        <v>2674</v>
      </c>
      <c r="G623" s="244" t="s">
        <v>2059</v>
      </c>
      <c r="H623" s="244" t="s">
        <v>3351</v>
      </c>
      <c r="I623" s="244" t="str">
        <f>IF(H623="","",VLOOKUP(H623,'Cost Categories'!$A$1:$B$66,2,FALSE))</f>
        <v>Personnel</v>
      </c>
      <c r="J623" s="244" t="s">
        <v>3271</v>
      </c>
      <c r="K623" s="244" t="str">
        <f>IF(J623="","",VLOOKUP(J623,'Cost Categories'!$A$70:$B$85,2,FALSE))</f>
        <v>Personnel</v>
      </c>
      <c r="L623" s="244" t="s">
        <v>3307</v>
      </c>
      <c r="M623" s="244" t="str">
        <f>IF(L623="","",VLOOKUP(L623,'Cost Categories'!$A$112:$B$133,2,FALSE))</f>
        <v>Primary service delivery</v>
      </c>
      <c r="N623" s="244" t="s">
        <v>3368</v>
      </c>
      <c r="O623" s="245" t="s">
        <v>13</v>
      </c>
      <c r="P623" s="244" t="s">
        <v>3369</v>
      </c>
      <c r="Q623" s="253" t="s">
        <v>3372</v>
      </c>
      <c r="R623" s="253" t="s">
        <v>13</v>
      </c>
      <c r="S623" s="244" t="s">
        <v>517</v>
      </c>
      <c r="T623" s="244" t="s">
        <v>1736</v>
      </c>
      <c r="U623" s="244" t="s">
        <v>1087</v>
      </c>
      <c r="V623" s="244" t="s">
        <v>1309</v>
      </c>
      <c r="W623" s="244" t="s">
        <v>217</v>
      </c>
      <c r="X623" s="246">
        <v>18.22</v>
      </c>
      <c r="Y623" s="246" t="s">
        <v>6</v>
      </c>
      <c r="Z623" s="246" t="s">
        <v>6</v>
      </c>
      <c r="AA623" s="246" t="s">
        <v>6</v>
      </c>
      <c r="AB623" s="246" t="s">
        <v>6</v>
      </c>
      <c r="AC623" s="246" t="s">
        <v>6</v>
      </c>
      <c r="AD623" s="246" t="s">
        <v>6</v>
      </c>
      <c r="AE623" s="32" t="s">
        <v>6</v>
      </c>
      <c r="AF623" s="32" t="s">
        <v>20</v>
      </c>
      <c r="AG623" s="244" t="s">
        <v>6</v>
      </c>
      <c r="AI623" s="246" t="s">
        <v>6</v>
      </c>
      <c r="AJ623" s="257" t="s">
        <v>6</v>
      </c>
      <c r="AK623" s="246" t="s">
        <v>6</v>
      </c>
      <c r="AL623" s="246" t="s">
        <v>6</v>
      </c>
      <c r="AM623" s="246" t="s">
        <v>6</v>
      </c>
      <c r="AN623" s="286" t="s">
        <v>6</v>
      </c>
      <c r="AO623" s="286" t="s">
        <v>6</v>
      </c>
      <c r="AP623" s="244" t="s">
        <v>2042</v>
      </c>
      <c r="AQ623" s="244" t="s">
        <v>184</v>
      </c>
      <c r="AR623" s="250" t="s">
        <v>2014</v>
      </c>
      <c r="AS623" s="250" t="s">
        <v>118</v>
      </c>
      <c r="AT623" s="250" t="s">
        <v>6</v>
      </c>
      <c r="AU623" s="250" t="s">
        <v>184</v>
      </c>
      <c r="AV623" s="250" t="s">
        <v>1305</v>
      </c>
      <c r="AW623" s="250" t="s">
        <v>2015</v>
      </c>
      <c r="AX623" s="250" t="s">
        <v>118</v>
      </c>
      <c r="AY623" s="250" t="s">
        <v>6</v>
      </c>
      <c r="AZ623" s="250" t="s">
        <v>6</v>
      </c>
      <c r="BA623" s="250" t="s">
        <v>6</v>
      </c>
      <c r="BB623" s="250" t="s">
        <v>6</v>
      </c>
      <c r="BC623" s="250" t="s">
        <v>6</v>
      </c>
      <c r="BD623" s="250" t="s">
        <v>6</v>
      </c>
      <c r="BE623" s="250" t="s">
        <v>6</v>
      </c>
      <c r="BF623" s="250" t="s">
        <v>6</v>
      </c>
      <c r="BG623" s="250" t="s">
        <v>6</v>
      </c>
      <c r="BH623" s="250" t="s">
        <v>6</v>
      </c>
      <c r="BI623" s="250" t="s">
        <v>6</v>
      </c>
      <c r="BJ623" s="250" t="s">
        <v>6</v>
      </c>
      <c r="BK623" s="250" t="s">
        <v>6</v>
      </c>
      <c r="BL623" s="250" t="s">
        <v>6</v>
      </c>
      <c r="BM623" s="250" t="s">
        <v>40</v>
      </c>
      <c r="BN623" s="250" t="s">
        <v>118</v>
      </c>
      <c r="BO623" s="250" t="s">
        <v>13</v>
      </c>
      <c r="BP623" s="250" t="s">
        <v>13</v>
      </c>
      <c r="BQ623" s="250" t="s">
        <v>6</v>
      </c>
      <c r="BR623" s="250" t="s">
        <v>6</v>
      </c>
      <c r="BS623" s="250" t="s">
        <v>6</v>
      </c>
      <c r="BT623" s="250" t="s">
        <v>6</v>
      </c>
      <c r="BU623" s="262" t="s">
        <v>6</v>
      </c>
      <c r="BV623" s="250" t="s">
        <v>6</v>
      </c>
      <c r="BW623" s="250" t="s">
        <v>6</v>
      </c>
      <c r="BX623" s="250" t="s">
        <v>6</v>
      </c>
      <c r="BY623" s="250" t="s">
        <v>6</v>
      </c>
      <c r="BZ623" s="250" t="s">
        <v>6</v>
      </c>
      <c r="CA623" s="244" t="s">
        <v>2016</v>
      </c>
      <c r="CB623" s="244" t="s">
        <v>937</v>
      </c>
      <c r="CC623" s="244" t="s">
        <v>2017</v>
      </c>
      <c r="CD623" s="244" t="s">
        <v>118</v>
      </c>
    </row>
    <row r="624" spans="1:82" s="244" customFormat="1" ht="77.5" x14ac:dyDescent="0.35">
      <c r="A624" s="290" t="s">
        <v>3489</v>
      </c>
      <c r="B624" s="290" t="s">
        <v>2880</v>
      </c>
      <c r="C624" s="290" t="s">
        <v>3439</v>
      </c>
      <c r="D624" s="290" t="s">
        <v>3439</v>
      </c>
      <c r="E624" s="256" t="s">
        <v>304</v>
      </c>
      <c r="F624" s="244" t="s">
        <v>2674</v>
      </c>
      <c r="G624" s="244" t="s">
        <v>2060</v>
      </c>
      <c r="H624" s="244" t="s">
        <v>359</v>
      </c>
      <c r="I624" s="244" t="str">
        <f>IF(H624="","",VLOOKUP(H624,'Cost Categories'!$A$1:$B$66,2,FALSE))</f>
        <v>Capital</v>
      </c>
      <c r="J624" s="244" t="s">
        <v>3283</v>
      </c>
      <c r="K624" s="244" t="str">
        <f>IF(J624="","",VLOOKUP(J624,'Cost Categories'!$A$70:$B$85,2,FALSE))</f>
        <v>Capital</v>
      </c>
      <c r="L624" s="244" t="s">
        <v>3324</v>
      </c>
      <c r="M624" s="244" t="str">
        <f>IF(L624="","",VLOOKUP(L624,'Cost Categories'!$A$112:$B$133,2,FALSE))</f>
        <v>Operational</v>
      </c>
      <c r="N624" s="244" t="s">
        <v>3368</v>
      </c>
      <c r="O624" s="245" t="s">
        <v>1245</v>
      </c>
      <c r="P624" s="244" t="s">
        <v>3370</v>
      </c>
      <c r="Q624" s="253" t="s">
        <v>3372</v>
      </c>
      <c r="R624" s="253" t="s">
        <v>13</v>
      </c>
      <c r="S624" s="244" t="s">
        <v>111</v>
      </c>
      <c r="T624" s="244" t="s">
        <v>1736</v>
      </c>
      <c r="U624" s="244" t="s">
        <v>1087</v>
      </c>
      <c r="V624" s="244" t="s">
        <v>1309</v>
      </c>
      <c r="W624" s="244" t="s">
        <v>217</v>
      </c>
      <c r="X624" s="246">
        <v>0.06</v>
      </c>
      <c r="Y624" s="246" t="s">
        <v>6</v>
      </c>
      <c r="Z624" s="246" t="s">
        <v>6</v>
      </c>
      <c r="AA624" s="246" t="s">
        <v>6</v>
      </c>
      <c r="AB624" s="246" t="s">
        <v>6</v>
      </c>
      <c r="AC624" s="246" t="s">
        <v>6</v>
      </c>
      <c r="AD624" s="246" t="s">
        <v>6</v>
      </c>
      <c r="AE624" s="32" t="s">
        <v>6</v>
      </c>
      <c r="AF624" s="32" t="s">
        <v>20</v>
      </c>
      <c r="AG624" s="244" t="s">
        <v>6</v>
      </c>
      <c r="AI624" s="246" t="s">
        <v>6</v>
      </c>
      <c r="AJ624" s="257" t="s">
        <v>6</v>
      </c>
      <c r="AK624" s="246" t="s">
        <v>6</v>
      </c>
      <c r="AL624" s="246" t="s">
        <v>6</v>
      </c>
      <c r="AM624" s="246" t="s">
        <v>6</v>
      </c>
      <c r="AN624" s="286" t="s">
        <v>6</v>
      </c>
      <c r="AO624" s="286" t="s">
        <v>6</v>
      </c>
      <c r="AP624" s="244" t="s">
        <v>2042</v>
      </c>
      <c r="AQ624" s="244" t="s">
        <v>184</v>
      </c>
      <c r="AR624" s="250" t="s">
        <v>2014</v>
      </c>
      <c r="AS624" s="250" t="s">
        <v>118</v>
      </c>
      <c r="AT624" s="250" t="s">
        <v>6</v>
      </c>
      <c r="AU624" s="250" t="s">
        <v>184</v>
      </c>
      <c r="AV624" s="250" t="s">
        <v>1305</v>
      </c>
      <c r="AW624" s="250" t="s">
        <v>2015</v>
      </c>
      <c r="AX624" s="250" t="s">
        <v>118</v>
      </c>
      <c r="AY624" s="250" t="s">
        <v>6</v>
      </c>
      <c r="AZ624" s="250" t="s">
        <v>6</v>
      </c>
      <c r="BA624" s="250" t="s">
        <v>6</v>
      </c>
      <c r="BB624" s="250" t="s">
        <v>6</v>
      </c>
      <c r="BC624" s="250" t="s">
        <v>6</v>
      </c>
      <c r="BD624" s="250" t="s">
        <v>6</v>
      </c>
      <c r="BE624" s="250" t="s">
        <v>6</v>
      </c>
      <c r="BF624" s="250" t="s">
        <v>6</v>
      </c>
      <c r="BG624" s="250" t="s">
        <v>6</v>
      </c>
      <c r="BH624" s="250" t="s">
        <v>6</v>
      </c>
      <c r="BI624" s="250" t="s">
        <v>6</v>
      </c>
      <c r="BJ624" s="250" t="s">
        <v>6</v>
      </c>
      <c r="BK624" s="250" t="s">
        <v>6</v>
      </c>
      <c r="BL624" s="250" t="s">
        <v>6</v>
      </c>
      <c r="BM624" s="250" t="s">
        <v>40</v>
      </c>
      <c r="BN624" s="250" t="s">
        <v>118</v>
      </c>
      <c r="BO624" s="250" t="s">
        <v>13</v>
      </c>
      <c r="BP624" s="250" t="s">
        <v>13</v>
      </c>
      <c r="BQ624" s="250" t="s">
        <v>6</v>
      </c>
      <c r="BR624" s="250" t="s">
        <v>6</v>
      </c>
      <c r="BS624" s="250" t="s">
        <v>6</v>
      </c>
      <c r="BT624" s="250" t="s">
        <v>6</v>
      </c>
      <c r="BU624" s="262" t="s">
        <v>6</v>
      </c>
      <c r="BV624" s="250" t="s">
        <v>6</v>
      </c>
      <c r="BW624" s="250" t="s">
        <v>6</v>
      </c>
      <c r="BX624" s="250" t="s">
        <v>6</v>
      </c>
      <c r="BY624" s="250" t="s">
        <v>6</v>
      </c>
      <c r="BZ624" s="250" t="s">
        <v>6</v>
      </c>
      <c r="CA624" s="244" t="s">
        <v>2016</v>
      </c>
      <c r="CB624" s="244" t="s">
        <v>937</v>
      </c>
      <c r="CC624" s="244" t="s">
        <v>2017</v>
      </c>
      <c r="CD624" s="244" t="s">
        <v>118</v>
      </c>
    </row>
    <row r="625" spans="1:82" s="244" customFormat="1" ht="77.5" x14ac:dyDescent="0.35">
      <c r="A625" s="290" t="s">
        <v>3489</v>
      </c>
      <c r="B625" s="290" t="s">
        <v>2880</v>
      </c>
      <c r="C625" s="290" t="s">
        <v>3439</v>
      </c>
      <c r="D625" s="290" t="s">
        <v>3439</v>
      </c>
      <c r="E625" s="256" t="s">
        <v>304</v>
      </c>
      <c r="F625" s="244" t="s">
        <v>2674</v>
      </c>
      <c r="G625" s="244" t="s">
        <v>2061</v>
      </c>
      <c r="H625" s="244" t="s">
        <v>1632</v>
      </c>
      <c r="I625" s="244" t="str">
        <f>IF(H625="","",VLOOKUP(H625,'Cost Categories'!$A$1:$B$66,2,FALSE))</f>
        <v>Facility</v>
      </c>
      <c r="J625" s="244" t="s">
        <v>3297</v>
      </c>
      <c r="K625" s="244" t="str">
        <f>IF(J625="","",VLOOKUP(J625,'Cost Categories'!$A$70:$B$85,2,FALSE))</f>
        <v>Mixed</v>
      </c>
      <c r="L625" s="244" t="s">
        <v>3323</v>
      </c>
      <c r="M625" s="244" t="str">
        <f>IF(L625="","",VLOOKUP(L625,'Cost Categories'!$A$112:$B$133,2,FALSE))</f>
        <v>Operational</v>
      </c>
      <c r="N625" s="244" t="s">
        <v>3368</v>
      </c>
      <c r="O625" s="245" t="s">
        <v>13</v>
      </c>
      <c r="P625" s="244" t="s">
        <v>3370</v>
      </c>
      <c r="Q625" s="253" t="s">
        <v>3372</v>
      </c>
      <c r="R625" s="253" t="s">
        <v>13</v>
      </c>
      <c r="S625" s="244" t="s">
        <v>111</v>
      </c>
      <c r="T625" s="244" t="s">
        <v>1736</v>
      </c>
      <c r="U625" s="244" t="s">
        <v>1087</v>
      </c>
      <c r="V625" s="244" t="s">
        <v>1309</v>
      </c>
      <c r="W625" s="244" t="s">
        <v>217</v>
      </c>
      <c r="X625" s="246">
        <v>5.18</v>
      </c>
      <c r="Y625" s="246" t="s">
        <v>6</v>
      </c>
      <c r="Z625" s="246" t="s">
        <v>6</v>
      </c>
      <c r="AA625" s="246" t="s">
        <v>6</v>
      </c>
      <c r="AB625" s="246" t="s">
        <v>6</v>
      </c>
      <c r="AC625" s="246" t="s">
        <v>6</v>
      </c>
      <c r="AD625" s="246" t="s">
        <v>6</v>
      </c>
      <c r="AE625" s="32" t="s">
        <v>6</v>
      </c>
      <c r="AF625" s="32" t="s">
        <v>20</v>
      </c>
      <c r="AG625" s="244" t="s">
        <v>6</v>
      </c>
      <c r="AI625" s="246" t="s">
        <v>6</v>
      </c>
      <c r="AJ625" s="257" t="s">
        <v>6</v>
      </c>
      <c r="AK625" s="246" t="s">
        <v>6</v>
      </c>
      <c r="AL625" s="246" t="s">
        <v>6</v>
      </c>
      <c r="AM625" s="246" t="s">
        <v>6</v>
      </c>
      <c r="AN625" s="286" t="s">
        <v>6</v>
      </c>
      <c r="AO625" s="286" t="s">
        <v>6</v>
      </c>
      <c r="AP625" s="244" t="s">
        <v>2042</v>
      </c>
      <c r="AQ625" s="244" t="s">
        <v>184</v>
      </c>
      <c r="AR625" s="250" t="s">
        <v>2014</v>
      </c>
      <c r="AS625" s="250" t="s">
        <v>118</v>
      </c>
      <c r="AT625" s="250" t="s">
        <v>6</v>
      </c>
      <c r="AU625" s="250" t="s">
        <v>184</v>
      </c>
      <c r="AV625" s="250" t="s">
        <v>1305</v>
      </c>
      <c r="AW625" s="250" t="s">
        <v>2015</v>
      </c>
      <c r="AX625" s="250" t="s">
        <v>118</v>
      </c>
      <c r="AY625" s="250" t="s">
        <v>6</v>
      </c>
      <c r="AZ625" s="250" t="s">
        <v>6</v>
      </c>
      <c r="BA625" s="250" t="s">
        <v>6</v>
      </c>
      <c r="BB625" s="250" t="s">
        <v>6</v>
      </c>
      <c r="BC625" s="250" t="s">
        <v>6</v>
      </c>
      <c r="BD625" s="250" t="s">
        <v>6</v>
      </c>
      <c r="BE625" s="250" t="s">
        <v>6</v>
      </c>
      <c r="BF625" s="250" t="s">
        <v>6</v>
      </c>
      <c r="BG625" s="250" t="s">
        <v>6</v>
      </c>
      <c r="BH625" s="250" t="s">
        <v>6</v>
      </c>
      <c r="BI625" s="250" t="s">
        <v>6</v>
      </c>
      <c r="BJ625" s="250" t="s">
        <v>6</v>
      </c>
      <c r="BK625" s="250" t="s">
        <v>6</v>
      </c>
      <c r="BL625" s="250" t="s">
        <v>6</v>
      </c>
      <c r="BM625" s="250" t="s">
        <v>40</v>
      </c>
      <c r="BN625" s="250" t="s">
        <v>118</v>
      </c>
      <c r="BO625" s="250" t="s">
        <v>13</v>
      </c>
      <c r="BP625" s="250" t="s">
        <v>13</v>
      </c>
      <c r="BQ625" s="250" t="s">
        <v>6</v>
      </c>
      <c r="BR625" s="250" t="s">
        <v>6</v>
      </c>
      <c r="BS625" s="250" t="s">
        <v>6</v>
      </c>
      <c r="BT625" s="250" t="s">
        <v>6</v>
      </c>
      <c r="BU625" s="262" t="s">
        <v>6</v>
      </c>
      <c r="BV625" s="250" t="s">
        <v>6</v>
      </c>
      <c r="BW625" s="250" t="s">
        <v>6</v>
      </c>
      <c r="BX625" s="250" t="s">
        <v>6</v>
      </c>
      <c r="BY625" s="250" t="s">
        <v>6</v>
      </c>
      <c r="BZ625" s="250" t="s">
        <v>6</v>
      </c>
      <c r="CA625" s="244" t="s">
        <v>2016</v>
      </c>
      <c r="CB625" s="244" t="s">
        <v>937</v>
      </c>
      <c r="CC625" s="244" t="s">
        <v>2017</v>
      </c>
      <c r="CD625" s="244" t="s">
        <v>118</v>
      </c>
    </row>
    <row r="626" spans="1:82" s="244" customFormat="1" ht="77.5" x14ac:dyDescent="0.35">
      <c r="A626" s="290" t="s">
        <v>3489</v>
      </c>
      <c r="B626" s="290" t="s">
        <v>2880</v>
      </c>
      <c r="C626" s="290" t="s">
        <v>3439</v>
      </c>
      <c r="D626" s="290" t="s">
        <v>3439</v>
      </c>
      <c r="E626" s="256" t="s">
        <v>304</v>
      </c>
      <c r="F626" s="244" t="s">
        <v>2674</v>
      </c>
      <c r="G626" s="244" t="s">
        <v>2062</v>
      </c>
      <c r="H626" s="244" t="s">
        <v>3353</v>
      </c>
      <c r="I626" s="244" t="str">
        <f>IF(H626="","",VLOOKUP(H626,'Cost Categories'!$A$1:$B$66,2,FALSE))</f>
        <v>Personnel</v>
      </c>
      <c r="J626" s="244" t="s">
        <v>1757</v>
      </c>
      <c r="K626" s="244" t="str">
        <f>IF(J626="","",VLOOKUP(J626,'Cost Categories'!$A$70:$B$85,2,FALSE))</f>
        <v>Personnel</v>
      </c>
      <c r="L626" s="244" t="s">
        <v>3324</v>
      </c>
      <c r="M626" s="244" t="str">
        <f>IF(L626="","",VLOOKUP(L626,'Cost Categories'!$A$112:$B$133,2,FALSE))</f>
        <v>Operational</v>
      </c>
      <c r="N626" s="244" t="s">
        <v>3368</v>
      </c>
      <c r="O626" s="245" t="s">
        <v>13</v>
      </c>
      <c r="P626" s="244" t="s">
        <v>3369</v>
      </c>
      <c r="Q626" s="253" t="s">
        <v>3372</v>
      </c>
      <c r="R626" s="253" t="s">
        <v>13</v>
      </c>
      <c r="S626" s="244" t="s">
        <v>111</v>
      </c>
      <c r="T626" s="244" t="s">
        <v>1736</v>
      </c>
      <c r="U626" s="244" t="s">
        <v>1087</v>
      </c>
      <c r="V626" s="244" t="s">
        <v>1309</v>
      </c>
      <c r="W626" s="244" t="s">
        <v>217</v>
      </c>
      <c r="X626" s="246">
        <v>14.36</v>
      </c>
      <c r="Y626" s="246" t="s">
        <v>6</v>
      </c>
      <c r="Z626" s="246" t="s">
        <v>6</v>
      </c>
      <c r="AA626" s="246" t="s">
        <v>6</v>
      </c>
      <c r="AB626" s="246" t="s">
        <v>6</v>
      </c>
      <c r="AC626" s="246" t="s">
        <v>6</v>
      </c>
      <c r="AD626" s="246" t="s">
        <v>6</v>
      </c>
      <c r="AE626" s="32" t="s">
        <v>6</v>
      </c>
      <c r="AF626" s="32" t="s">
        <v>20</v>
      </c>
      <c r="AG626" s="244" t="s">
        <v>6</v>
      </c>
      <c r="AI626" s="246" t="s">
        <v>6</v>
      </c>
      <c r="AJ626" s="257" t="s">
        <v>6</v>
      </c>
      <c r="AK626" s="246" t="s">
        <v>6</v>
      </c>
      <c r="AL626" s="246" t="s">
        <v>6</v>
      </c>
      <c r="AM626" s="246" t="s">
        <v>6</v>
      </c>
      <c r="AN626" s="286" t="s">
        <v>6</v>
      </c>
      <c r="AO626" s="286" t="s">
        <v>6</v>
      </c>
      <c r="AP626" s="244" t="s">
        <v>2042</v>
      </c>
      <c r="AQ626" s="244" t="s">
        <v>184</v>
      </c>
      <c r="AR626" s="250" t="s">
        <v>2014</v>
      </c>
      <c r="AS626" s="250" t="s">
        <v>118</v>
      </c>
      <c r="AT626" s="250" t="s">
        <v>6</v>
      </c>
      <c r="AU626" s="250" t="s">
        <v>184</v>
      </c>
      <c r="AV626" s="250" t="s">
        <v>1305</v>
      </c>
      <c r="AW626" s="250" t="s">
        <v>2015</v>
      </c>
      <c r="AX626" s="250" t="s">
        <v>118</v>
      </c>
      <c r="AY626" s="250" t="s">
        <v>6</v>
      </c>
      <c r="AZ626" s="250" t="s">
        <v>6</v>
      </c>
      <c r="BA626" s="250" t="s">
        <v>6</v>
      </c>
      <c r="BB626" s="250" t="s">
        <v>6</v>
      </c>
      <c r="BC626" s="250" t="s">
        <v>6</v>
      </c>
      <c r="BD626" s="250" t="s">
        <v>6</v>
      </c>
      <c r="BE626" s="250" t="s">
        <v>6</v>
      </c>
      <c r="BF626" s="250" t="s">
        <v>6</v>
      </c>
      <c r="BG626" s="250" t="s">
        <v>6</v>
      </c>
      <c r="BH626" s="250" t="s">
        <v>6</v>
      </c>
      <c r="BI626" s="250" t="s">
        <v>6</v>
      </c>
      <c r="BJ626" s="250" t="s">
        <v>6</v>
      </c>
      <c r="BK626" s="250" t="s">
        <v>6</v>
      </c>
      <c r="BL626" s="250" t="s">
        <v>6</v>
      </c>
      <c r="BM626" s="250" t="s">
        <v>40</v>
      </c>
      <c r="BN626" s="250" t="s">
        <v>118</v>
      </c>
      <c r="BO626" s="250" t="s">
        <v>13</v>
      </c>
      <c r="BP626" s="250" t="s">
        <v>13</v>
      </c>
      <c r="BQ626" s="250" t="s">
        <v>6</v>
      </c>
      <c r="BR626" s="250" t="s">
        <v>6</v>
      </c>
      <c r="BS626" s="250" t="s">
        <v>6</v>
      </c>
      <c r="BT626" s="250" t="s">
        <v>6</v>
      </c>
      <c r="BU626" s="262" t="s">
        <v>6</v>
      </c>
      <c r="BV626" s="250" t="s">
        <v>6</v>
      </c>
      <c r="BW626" s="250" t="s">
        <v>6</v>
      </c>
      <c r="BX626" s="250" t="s">
        <v>6</v>
      </c>
      <c r="BY626" s="250" t="s">
        <v>6</v>
      </c>
      <c r="BZ626" s="250" t="s">
        <v>6</v>
      </c>
      <c r="CA626" s="244" t="s">
        <v>2016</v>
      </c>
      <c r="CB626" s="244" t="s">
        <v>937</v>
      </c>
      <c r="CC626" s="244" t="s">
        <v>2017</v>
      </c>
      <c r="CD626" s="244" t="s">
        <v>118</v>
      </c>
    </row>
    <row r="627" spans="1:82" s="244" customFormat="1" ht="77.5" x14ac:dyDescent="0.35">
      <c r="A627" s="290" t="s">
        <v>3489</v>
      </c>
      <c r="B627" s="290" t="s">
        <v>2880</v>
      </c>
      <c r="C627" s="290" t="s">
        <v>3439</v>
      </c>
      <c r="D627" s="290" t="s">
        <v>3439</v>
      </c>
      <c r="E627" s="256" t="s">
        <v>304</v>
      </c>
      <c r="F627" s="244" t="s">
        <v>2674</v>
      </c>
      <c r="G627" s="244" t="s">
        <v>2056</v>
      </c>
      <c r="H627" s="244" t="s">
        <v>1578</v>
      </c>
      <c r="I627" s="244" t="str">
        <f>IF(H627="","",VLOOKUP(H627,'Cost Categories'!$A$1:$B$66,2,FALSE))</f>
        <v>Total</v>
      </c>
      <c r="J627" s="244" t="s">
        <v>3297</v>
      </c>
      <c r="K627" s="244" t="str">
        <f>IF(J627="","",VLOOKUP(J627,'Cost Categories'!$A$70:$B$85,2,FALSE))</f>
        <v>Mixed</v>
      </c>
      <c r="L627" s="244" t="s">
        <v>3297</v>
      </c>
      <c r="M627" s="244" t="str">
        <f>IF(L627="","",VLOOKUP(L627,'Cost Categories'!$A$112:$B$133,2,FALSE))</f>
        <v>Mixed</v>
      </c>
      <c r="N627" s="244" t="s">
        <v>22</v>
      </c>
      <c r="O627" s="245" t="s">
        <v>13</v>
      </c>
      <c r="P627" s="244" t="s">
        <v>3416</v>
      </c>
      <c r="Q627" s="253" t="s">
        <v>3372</v>
      </c>
      <c r="R627" s="253" t="s">
        <v>13</v>
      </c>
      <c r="S627" s="244" t="s">
        <v>111</v>
      </c>
      <c r="T627" s="244" t="s">
        <v>1736</v>
      </c>
      <c r="U627" s="244" t="s">
        <v>1087</v>
      </c>
      <c r="V627" s="244" t="s">
        <v>1309</v>
      </c>
      <c r="W627" s="244" t="s">
        <v>217</v>
      </c>
      <c r="X627" s="246">
        <v>55.25</v>
      </c>
      <c r="Y627" s="246" t="s">
        <v>6</v>
      </c>
      <c r="Z627" s="246" t="s">
        <v>6</v>
      </c>
      <c r="AA627" s="246" t="s">
        <v>6</v>
      </c>
      <c r="AB627" s="246" t="s">
        <v>6</v>
      </c>
      <c r="AC627" s="246" t="s">
        <v>6</v>
      </c>
      <c r="AD627" s="246" t="s">
        <v>6</v>
      </c>
      <c r="AE627" s="32" t="s">
        <v>6</v>
      </c>
      <c r="AF627" s="32" t="s">
        <v>20</v>
      </c>
      <c r="AG627" s="244" t="s">
        <v>6</v>
      </c>
      <c r="AI627" s="246" t="s">
        <v>6</v>
      </c>
      <c r="AJ627" s="257" t="s">
        <v>6</v>
      </c>
      <c r="AK627" s="246" t="s">
        <v>6</v>
      </c>
      <c r="AL627" s="246" t="s">
        <v>6</v>
      </c>
      <c r="AM627" s="246" t="s">
        <v>6</v>
      </c>
      <c r="AN627" s="286" t="s">
        <v>6</v>
      </c>
      <c r="AO627" s="286" t="s">
        <v>6</v>
      </c>
      <c r="AP627" s="244" t="s">
        <v>2042</v>
      </c>
      <c r="AQ627" s="244" t="s">
        <v>184</v>
      </c>
      <c r="AR627" s="250" t="s">
        <v>2014</v>
      </c>
      <c r="AS627" s="250" t="s">
        <v>118</v>
      </c>
      <c r="AT627" s="250" t="s">
        <v>6</v>
      </c>
      <c r="AU627" s="250" t="s">
        <v>184</v>
      </c>
      <c r="AV627" s="250" t="s">
        <v>1305</v>
      </c>
      <c r="AW627" s="250" t="s">
        <v>2015</v>
      </c>
      <c r="AX627" s="250" t="s">
        <v>118</v>
      </c>
      <c r="AY627" s="250" t="s">
        <v>6</v>
      </c>
      <c r="AZ627" s="250" t="s">
        <v>6</v>
      </c>
      <c r="BA627" s="250" t="s">
        <v>6</v>
      </c>
      <c r="BB627" s="250" t="s">
        <v>6</v>
      </c>
      <c r="BC627" s="250" t="s">
        <v>6</v>
      </c>
      <c r="BD627" s="250" t="s">
        <v>6</v>
      </c>
      <c r="BE627" s="250" t="s">
        <v>6</v>
      </c>
      <c r="BF627" s="250" t="s">
        <v>6</v>
      </c>
      <c r="BG627" s="250" t="s">
        <v>6</v>
      </c>
      <c r="BH627" s="250" t="s">
        <v>6</v>
      </c>
      <c r="BI627" s="250" t="s">
        <v>6</v>
      </c>
      <c r="BJ627" s="250" t="s">
        <v>6</v>
      </c>
      <c r="BK627" s="250" t="s">
        <v>6</v>
      </c>
      <c r="BL627" s="250" t="s">
        <v>6</v>
      </c>
      <c r="BM627" s="250" t="s">
        <v>40</v>
      </c>
      <c r="BN627" s="250" t="s">
        <v>118</v>
      </c>
      <c r="BO627" s="250" t="s">
        <v>13</v>
      </c>
      <c r="BP627" s="250" t="s">
        <v>13</v>
      </c>
      <c r="BQ627" s="250" t="s">
        <v>6</v>
      </c>
      <c r="BR627" s="250" t="s">
        <v>6</v>
      </c>
      <c r="BS627" s="250" t="s">
        <v>6</v>
      </c>
      <c r="BT627" s="250" t="s">
        <v>6</v>
      </c>
      <c r="BU627" s="262" t="s">
        <v>6</v>
      </c>
      <c r="BV627" s="250" t="s">
        <v>6</v>
      </c>
      <c r="BW627" s="250" t="s">
        <v>6</v>
      </c>
      <c r="BX627" s="250" t="s">
        <v>6</v>
      </c>
      <c r="BY627" s="250" t="s">
        <v>6</v>
      </c>
      <c r="BZ627" s="250" t="s">
        <v>6</v>
      </c>
      <c r="CA627" s="244" t="s">
        <v>2016</v>
      </c>
      <c r="CB627" s="244" t="s">
        <v>937</v>
      </c>
      <c r="CC627" s="244" t="s">
        <v>2017</v>
      </c>
      <c r="CD627" s="244" t="s">
        <v>118</v>
      </c>
    </row>
    <row r="628" spans="1:82" s="244" customFormat="1" ht="77.5" x14ac:dyDescent="0.35">
      <c r="A628" s="290" t="s">
        <v>3492</v>
      </c>
      <c r="B628" s="290" t="s">
        <v>2880</v>
      </c>
      <c r="C628" s="290" t="s">
        <v>3439</v>
      </c>
      <c r="D628" s="290" t="s">
        <v>3439</v>
      </c>
      <c r="E628" s="256" t="s">
        <v>304</v>
      </c>
      <c r="F628" s="244" t="s">
        <v>2674</v>
      </c>
      <c r="G628" s="48" t="s">
        <v>3442</v>
      </c>
      <c r="H628" s="244" t="s">
        <v>1623</v>
      </c>
      <c r="I628" s="244" t="str">
        <f>IF(H628="","",VLOOKUP(H628,'Cost Categories'!$A$1:$B$66,2,FALSE))</f>
        <v>Recurring goods</v>
      </c>
      <c r="J628" s="244" t="s">
        <v>3288</v>
      </c>
      <c r="K628" s="244" t="str">
        <f>IF(J628="","",VLOOKUP(J628,'Cost Categories'!$A$70:$B$85,2,FALSE))</f>
        <v>Recurrent - other</v>
      </c>
      <c r="L628" s="244" t="s">
        <v>3307</v>
      </c>
      <c r="M628" s="244" t="str">
        <f>IF(L628="","",VLOOKUP(L628,'Cost Categories'!$A$112:$B$133,2,FALSE))</f>
        <v>Primary service delivery</v>
      </c>
      <c r="N628" s="244" t="s">
        <v>3368</v>
      </c>
      <c r="O628" s="245" t="s">
        <v>1245</v>
      </c>
      <c r="P628" s="244" t="s">
        <v>3371</v>
      </c>
      <c r="Q628" s="253" t="s">
        <v>3372</v>
      </c>
      <c r="R628" s="253" t="s">
        <v>13</v>
      </c>
      <c r="S628" s="244" t="s">
        <v>111</v>
      </c>
      <c r="T628" s="244" t="s">
        <v>1736</v>
      </c>
      <c r="U628" s="244" t="s">
        <v>1087</v>
      </c>
      <c r="V628" s="244" t="s">
        <v>1309</v>
      </c>
      <c r="W628" s="244" t="s">
        <v>217</v>
      </c>
      <c r="X628" s="246">
        <v>16.53</v>
      </c>
      <c r="Y628" s="246" t="s">
        <v>6</v>
      </c>
      <c r="Z628" s="250" t="s">
        <v>6</v>
      </c>
      <c r="AA628" s="246" t="s">
        <v>6</v>
      </c>
      <c r="AB628" s="246" t="s">
        <v>6</v>
      </c>
      <c r="AC628" s="246" t="s">
        <v>6</v>
      </c>
      <c r="AD628" s="246" t="s">
        <v>6</v>
      </c>
      <c r="AE628" s="32" t="s">
        <v>6</v>
      </c>
      <c r="AF628" s="32" t="s">
        <v>20</v>
      </c>
      <c r="AG628" s="244" t="s">
        <v>6</v>
      </c>
      <c r="AI628" s="246" t="s">
        <v>6</v>
      </c>
      <c r="AJ628" s="257" t="s">
        <v>6</v>
      </c>
      <c r="AK628" s="246" t="s">
        <v>6</v>
      </c>
      <c r="AL628" s="246" t="s">
        <v>6</v>
      </c>
      <c r="AM628" s="246" t="s">
        <v>6</v>
      </c>
      <c r="AN628" s="286" t="s">
        <v>6</v>
      </c>
      <c r="AO628" s="286" t="s">
        <v>6</v>
      </c>
      <c r="AP628" s="244" t="s">
        <v>1796</v>
      </c>
      <c r="AQ628" s="244" t="s">
        <v>184</v>
      </c>
      <c r="AR628" s="250" t="s">
        <v>2014</v>
      </c>
      <c r="AS628" s="250" t="s">
        <v>118</v>
      </c>
      <c r="AT628" s="250" t="s">
        <v>6</v>
      </c>
      <c r="AU628" s="250" t="s">
        <v>184</v>
      </c>
      <c r="AV628" s="250" t="s">
        <v>1305</v>
      </c>
      <c r="AW628" s="250" t="s">
        <v>2015</v>
      </c>
      <c r="AX628" s="250" t="s">
        <v>118</v>
      </c>
      <c r="AY628" s="250" t="s">
        <v>6</v>
      </c>
      <c r="AZ628" s="250" t="s">
        <v>6</v>
      </c>
      <c r="BA628" s="250" t="s">
        <v>6</v>
      </c>
      <c r="BB628" s="250" t="s">
        <v>6</v>
      </c>
      <c r="BC628" s="250" t="s">
        <v>6</v>
      </c>
      <c r="BD628" s="250" t="s">
        <v>6</v>
      </c>
      <c r="BE628" s="250" t="s">
        <v>6</v>
      </c>
      <c r="BF628" s="250" t="s">
        <v>6</v>
      </c>
      <c r="BG628" s="250" t="s">
        <v>6</v>
      </c>
      <c r="BH628" s="250" t="s">
        <v>6</v>
      </c>
      <c r="BI628" s="250" t="s">
        <v>6</v>
      </c>
      <c r="BJ628" s="250" t="s">
        <v>6</v>
      </c>
      <c r="BK628" s="250" t="s">
        <v>6</v>
      </c>
      <c r="BL628" s="250" t="s">
        <v>6</v>
      </c>
      <c r="BM628" s="250" t="s">
        <v>40</v>
      </c>
      <c r="BN628" s="250" t="s">
        <v>118</v>
      </c>
      <c r="BO628" s="250" t="s">
        <v>13</v>
      </c>
      <c r="BP628" s="250" t="s">
        <v>13</v>
      </c>
      <c r="BQ628" s="250" t="s">
        <v>6</v>
      </c>
      <c r="BR628" s="250" t="s">
        <v>6</v>
      </c>
      <c r="BS628" s="250" t="s">
        <v>6</v>
      </c>
      <c r="BT628" s="250" t="s">
        <v>6</v>
      </c>
      <c r="BU628" s="262" t="s">
        <v>6</v>
      </c>
      <c r="BV628" s="250" t="s">
        <v>6</v>
      </c>
      <c r="BW628" s="250" t="s">
        <v>6</v>
      </c>
      <c r="BX628" s="250" t="s">
        <v>6</v>
      </c>
      <c r="BY628" s="250" t="s">
        <v>6</v>
      </c>
      <c r="BZ628" s="250" t="s">
        <v>6</v>
      </c>
      <c r="CA628" s="244" t="s">
        <v>2016</v>
      </c>
      <c r="CB628" s="244" t="s">
        <v>937</v>
      </c>
      <c r="CC628" s="244" t="s">
        <v>2017</v>
      </c>
      <c r="CD628" s="244" t="s">
        <v>118</v>
      </c>
    </row>
    <row r="629" spans="1:82" s="244" customFormat="1" ht="77.5" x14ac:dyDescent="0.35">
      <c r="A629" s="290" t="s">
        <v>3492</v>
      </c>
      <c r="B629" s="290" t="s">
        <v>2880</v>
      </c>
      <c r="C629" s="290" t="s">
        <v>3439</v>
      </c>
      <c r="D629" s="290" t="s">
        <v>3439</v>
      </c>
      <c r="E629" s="256" t="s">
        <v>304</v>
      </c>
      <c r="F629" s="244" t="s">
        <v>2674</v>
      </c>
      <c r="G629" s="48" t="s">
        <v>3443</v>
      </c>
      <c r="H629" s="244" t="s">
        <v>1317</v>
      </c>
      <c r="I629" s="244" t="str">
        <f>IF(H629="","",VLOOKUP(H629,'Cost Categories'!$A$1:$B$66,2,FALSE))</f>
        <v>Capital</v>
      </c>
      <c r="J629" s="244" t="s">
        <v>3283</v>
      </c>
      <c r="K629" s="244" t="str">
        <f>IF(J629="","",VLOOKUP(J629,'Cost Categories'!$A$70:$B$85,2,FALSE))</f>
        <v>Capital</v>
      </c>
      <c r="L629" s="244" t="s">
        <v>3307</v>
      </c>
      <c r="M629" s="244" t="str">
        <f>IF(L629="","",VLOOKUP(L629,'Cost Categories'!$A$112:$B$133,2,FALSE))</f>
        <v>Primary service delivery</v>
      </c>
      <c r="N629" s="244" t="s">
        <v>3368</v>
      </c>
      <c r="O629" s="245" t="s">
        <v>1245</v>
      </c>
      <c r="P629" s="244" t="s">
        <v>3369</v>
      </c>
      <c r="Q629" s="253" t="s">
        <v>3372</v>
      </c>
      <c r="R629" s="253" t="s">
        <v>13</v>
      </c>
      <c r="S629" s="244" t="s">
        <v>111</v>
      </c>
      <c r="T629" s="244" t="s">
        <v>1736</v>
      </c>
      <c r="U629" s="244" t="s">
        <v>1087</v>
      </c>
      <c r="V629" s="244" t="s">
        <v>1309</v>
      </c>
      <c r="W629" s="244" t="s">
        <v>217</v>
      </c>
      <c r="X629" s="246">
        <v>0.23</v>
      </c>
      <c r="Y629" s="246" t="s">
        <v>6</v>
      </c>
      <c r="Z629" s="250" t="s">
        <v>6</v>
      </c>
      <c r="AA629" s="246" t="s">
        <v>6</v>
      </c>
      <c r="AB629" s="246" t="s">
        <v>6</v>
      </c>
      <c r="AC629" s="246" t="s">
        <v>6</v>
      </c>
      <c r="AD629" s="246" t="s">
        <v>6</v>
      </c>
      <c r="AE629" s="32" t="s">
        <v>6</v>
      </c>
      <c r="AF629" s="32" t="s">
        <v>20</v>
      </c>
      <c r="AG629" s="244" t="s">
        <v>6</v>
      </c>
      <c r="AI629" s="246" t="s">
        <v>6</v>
      </c>
      <c r="AJ629" s="257" t="s">
        <v>6</v>
      </c>
      <c r="AK629" s="246" t="s">
        <v>6</v>
      </c>
      <c r="AL629" s="246" t="s">
        <v>6</v>
      </c>
      <c r="AM629" s="246" t="s">
        <v>6</v>
      </c>
      <c r="AN629" s="286" t="s">
        <v>6</v>
      </c>
      <c r="AO629" s="286" t="s">
        <v>6</v>
      </c>
      <c r="AP629" s="244" t="s">
        <v>1796</v>
      </c>
      <c r="AQ629" s="244" t="s">
        <v>184</v>
      </c>
      <c r="AR629" s="250" t="s">
        <v>2014</v>
      </c>
      <c r="AS629" s="250" t="s">
        <v>118</v>
      </c>
      <c r="AT629" s="250" t="s">
        <v>6</v>
      </c>
      <c r="AU629" s="250" t="s">
        <v>184</v>
      </c>
      <c r="AV629" s="250" t="s">
        <v>1305</v>
      </c>
      <c r="AW629" s="250" t="s">
        <v>2015</v>
      </c>
      <c r="AX629" s="250" t="s">
        <v>118</v>
      </c>
      <c r="AY629" s="250" t="s">
        <v>6</v>
      </c>
      <c r="AZ629" s="250" t="s">
        <v>6</v>
      </c>
      <c r="BA629" s="250" t="s">
        <v>6</v>
      </c>
      <c r="BB629" s="250" t="s">
        <v>6</v>
      </c>
      <c r="BC629" s="250" t="s">
        <v>6</v>
      </c>
      <c r="BD629" s="250" t="s">
        <v>6</v>
      </c>
      <c r="BE629" s="250" t="s">
        <v>6</v>
      </c>
      <c r="BF629" s="250" t="s">
        <v>6</v>
      </c>
      <c r="BG629" s="250" t="s">
        <v>6</v>
      </c>
      <c r="BH629" s="250" t="s">
        <v>6</v>
      </c>
      <c r="BI629" s="250" t="s">
        <v>6</v>
      </c>
      <c r="BJ629" s="250" t="s">
        <v>6</v>
      </c>
      <c r="BK629" s="250" t="s">
        <v>6</v>
      </c>
      <c r="BL629" s="250" t="s">
        <v>6</v>
      </c>
      <c r="BM629" s="250" t="s">
        <v>40</v>
      </c>
      <c r="BN629" s="250" t="s">
        <v>118</v>
      </c>
      <c r="BO629" s="250" t="s">
        <v>13</v>
      </c>
      <c r="BP629" s="250" t="s">
        <v>13</v>
      </c>
      <c r="BQ629" s="250" t="s">
        <v>6</v>
      </c>
      <c r="BR629" s="250" t="s">
        <v>6</v>
      </c>
      <c r="BS629" s="250" t="s">
        <v>6</v>
      </c>
      <c r="BT629" s="250" t="s">
        <v>6</v>
      </c>
      <c r="BU629" s="262" t="s">
        <v>6</v>
      </c>
      <c r="BV629" s="250" t="s">
        <v>6</v>
      </c>
      <c r="BW629" s="250" t="s">
        <v>6</v>
      </c>
      <c r="BX629" s="250" t="s">
        <v>6</v>
      </c>
      <c r="BY629" s="250" t="s">
        <v>6</v>
      </c>
      <c r="BZ629" s="250" t="s">
        <v>6</v>
      </c>
      <c r="CA629" s="244" t="s">
        <v>2016</v>
      </c>
      <c r="CB629" s="244" t="s">
        <v>937</v>
      </c>
      <c r="CC629" s="244" t="s">
        <v>2017</v>
      </c>
      <c r="CD629" s="244" t="s">
        <v>118</v>
      </c>
    </row>
    <row r="630" spans="1:82" s="244" customFormat="1" ht="77.5" x14ac:dyDescent="0.35">
      <c r="A630" s="290" t="s">
        <v>3492</v>
      </c>
      <c r="B630" s="290" t="s">
        <v>2880</v>
      </c>
      <c r="C630" s="290" t="s">
        <v>3439</v>
      </c>
      <c r="D630" s="290" t="s">
        <v>3439</v>
      </c>
      <c r="E630" s="256" t="s">
        <v>304</v>
      </c>
      <c r="F630" s="244" t="s">
        <v>2674</v>
      </c>
      <c r="G630" s="48" t="s">
        <v>3444</v>
      </c>
      <c r="H630" s="244" t="s">
        <v>3351</v>
      </c>
      <c r="I630" s="244" t="str">
        <f>IF(H630="","",VLOOKUP(H630,'Cost Categories'!$A$1:$B$66,2,FALSE))</f>
        <v>Personnel</v>
      </c>
      <c r="J630" s="244" t="s">
        <v>3271</v>
      </c>
      <c r="K630" s="244" t="str">
        <f>IF(J630="","",VLOOKUP(J630,'Cost Categories'!$A$70:$B$85,2,FALSE))</f>
        <v>Personnel</v>
      </c>
      <c r="L630" s="244" t="s">
        <v>3307</v>
      </c>
      <c r="M630" s="244" t="str">
        <f>IF(L630="","",VLOOKUP(L630,'Cost Categories'!$A$112:$B$133,2,FALSE))</f>
        <v>Primary service delivery</v>
      </c>
      <c r="N630" s="244" t="s">
        <v>3368</v>
      </c>
      <c r="O630" s="245" t="s">
        <v>13</v>
      </c>
      <c r="P630" s="244" t="s">
        <v>3369</v>
      </c>
      <c r="Q630" s="253" t="s">
        <v>3372</v>
      </c>
      <c r="R630" s="253" t="s">
        <v>13</v>
      </c>
      <c r="S630" s="244" t="s">
        <v>517</v>
      </c>
      <c r="T630" s="244" t="s">
        <v>1736</v>
      </c>
      <c r="U630" s="244" t="s">
        <v>1087</v>
      </c>
      <c r="V630" s="244" t="s">
        <v>1309</v>
      </c>
      <c r="W630" s="244" t="s">
        <v>217</v>
      </c>
      <c r="X630" s="246">
        <v>12.52</v>
      </c>
      <c r="Y630" s="246" t="s">
        <v>6</v>
      </c>
      <c r="Z630" s="250" t="s">
        <v>6</v>
      </c>
      <c r="AA630" s="246" t="s">
        <v>6</v>
      </c>
      <c r="AB630" s="246" t="s">
        <v>6</v>
      </c>
      <c r="AC630" s="246" t="s">
        <v>6</v>
      </c>
      <c r="AD630" s="246" t="s">
        <v>6</v>
      </c>
      <c r="AE630" s="32" t="s">
        <v>6</v>
      </c>
      <c r="AF630" s="32" t="s">
        <v>20</v>
      </c>
      <c r="AG630" s="244" t="s">
        <v>6</v>
      </c>
      <c r="AI630" s="246" t="s">
        <v>6</v>
      </c>
      <c r="AJ630" s="257" t="s">
        <v>6</v>
      </c>
      <c r="AK630" s="246" t="s">
        <v>6</v>
      </c>
      <c r="AL630" s="246" t="s">
        <v>6</v>
      </c>
      <c r="AM630" s="246" t="s">
        <v>6</v>
      </c>
      <c r="AN630" s="286" t="s">
        <v>6</v>
      </c>
      <c r="AO630" s="286" t="s">
        <v>6</v>
      </c>
      <c r="AP630" s="244" t="s">
        <v>1796</v>
      </c>
      <c r="AQ630" s="244" t="s">
        <v>184</v>
      </c>
      <c r="AR630" s="250" t="s">
        <v>2014</v>
      </c>
      <c r="AS630" s="250" t="s">
        <v>118</v>
      </c>
      <c r="AT630" s="250" t="s">
        <v>6</v>
      </c>
      <c r="AU630" s="250" t="s">
        <v>184</v>
      </c>
      <c r="AV630" s="250" t="s">
        <v>1305</v>
      </c>
      <c r="AW630" s="250" t="s">
        <v>2015</v>
      </c>
      <c r="AX630" s="250" t="s">
        <v>118</v>
      </c>
      <c r="AY630" s="250" t="s">
        <v>6</v>
      </c>
      <c r="AZ630" s="250" t="s">
        <v>6</v>
      </c>
      <c r="BA630" s="250" t="s">
        <v>6</v>
      </c>
      <c r="BB630" s="250" t="s">
        <v>6</v>
      </c>
      <c r="BC630" s="250" t="s">
        <v>6</v>
      </c>
      <c r="BD630" s="250" t="s">
        <v>6</v>
      </c>
      <c r="BE630" s="250" t="s">
        <v>6</v>
      </c>
      <c r="BF630" s="250" t="s">
        <v>6</v>
      </c>
      <c r="BG630" s="250" t="s">
        <v>6</v>
      </c>
      <c r="BH630" s="250" t="s">
        <v>6</v>
      </c>
      <c r="BI630" s="250" t="s">
        <v>6</v>
      </c>
      <c r="BJ630" s="250" t="s">
        <v>6</v>
      </c>
      <c r="BK630" s="250" t="s">
        <v>6</v>
      </c>
      <c r="BL630" s="250" t="s">
        <v>6</v>
      </c>
      <c r="BM630" s="250" t="s">
        <v>40</v>
      </c>
      <c r="BN630" s="250" t="s">
        <v>118</v>
      </c>
      <c r="BO630" s="250" t="s">
        <v>13</v>
      </c>
      <c r="BP630" s="250" t="s">
        <v>13</v>
      </c>
      <c r="BQ630" s="250" t="s">
        <v>6</v>
      </c>
      <c r="BR630" s="250" t="s">
        <v>6</v>
      </c>
      <c r="BS630" s="250" t="s">
        <v>6</v>
      </c>
      <c r="BT630" s="250" t="s">
        <v>6</v>
      </c>
      <c r="BU630" s="262" t="s">
        <v>6</v>
      </c>
      <c r="BV630" s="250" t="s">
        <v>6</v>
      </c>
      <c r="BW630" s="250" t="s">
        <v>6</v>
      </c>
      <c r="BX630" s="250" t="s">
        <v>6</v>
      </c>
      <c r="BY630" s="250" t="s">
        <v>6</v>
      </c>
      <c r="BZ630" s="250" t="s">
        <v>6</v>
      </c>
      <c r="CA630" s="244" t="s">
        <v>2016</v>
      </c>
      <c r="CB630" s="244" t="s">
        <v>937</v>
      </c>
      <c r="CC630" s="244" t="s">
        <v>2017</v>
      </c>
      <c r="CD630" s="244" t="s">
        <v>118</v>
      </c>
    </row>
    <row r="631" spans="1:82" s="244" customFormat="1" ht="77.5" x14ac:dyDescent="0.35">
      <c r="A631" s="290" t="s">
        <v>3492</v>
      </c>
      <c r="B631" s="290" t="s">
        <v>2880</v>
      </c>
      <c r="C631" s="290" t="s">
        <v>3439</v>
      </c>
      <c r="D631" s="290" t="s">
        <v>3439</v>
      </c>
      <c r="E631" s="256" t="s">
        <v>304</v>
      </c>
      <c r="F631" s="244" t="s">
        <v>2674</v>
      </c>
      <c r="G631" s="48" t="s">
        <v>3445</v>
      </c>
      <c r="H631" s="244" t="s">
        <v>3350</v>
      </c>
      <c r="I631" s="244" t="str">
        <f>IF(H631="","",VLOOKUP(H631,'Cost Categories'!$A$1:$B$66,2,FALSE))</f>
        <v>Capital</v>
      </c>
      <c r="J631" s="244" t="s">
        <v>3283</v>
      </c>
      <c r="K631" s="244" t="str">
        <f>IF(J631="","",VLOOKUP(J631,'Cost Categories'!$A$70:$B$85,2,FALSE))</f>
        <v>Capital</v>
      </c>
      <c r="L631" s="244" t="s">
        <v>3324</v>
      </c>
      <c r="M631" s="244" t="str">
        <f>IF(L631="","",VLOOKUP(L631,'Cost Categories'!$A$112:$B$133,2,FALSE))</f>
        <v>Operational</v>
      </c>
      <c r="N631" s="244" t="s">
        <v>3368</v>
      </c>
      <c r="O631" s="245" t="s">
        <v>1245</v>
      </c>
      <c r="P631" s="244" t="s">
        <v>3370</v>
      </c>
      <c r="Q631" s="253" t="s">
        <v>3372</v>
      </c>
      <c r="R631" s="253" t="s">
        <v>13</v>
      </c>
      <c r="S631" s="244" t="s">
        <v>111</v>
      </c>
      <c r="T631" s="244" t="s">
        <v>1736</v>
      </c>
      <c r="U631" s="244" t="s">
        <v>1087</v>
      </c>
      <c r="V631" s="244" t="s">
        <v>1309</v>
      </c>
      <c r="W631" s="244" t="s">
        <v>217</v>
      </c>
      <c r="X631" s="246">
        <v>0.02</v>
      </c>
      <c r="Y631" s="246" t="s">
        <v>6</v>
      </c>
      <c r="Z631" s="250" t="s">
        <v>6</v>
      </c>
      <c r="AA631" s="246" t="s">
        <v>6</v>
      </c>
      <c r="AB631" s="246" t="s">
        <v>6</v>
      </c>
      <c r="AC631" s="246" t="s">
        <v>6</v>
      </c>
      <c r="AD631" s="246" t="s">
        <v>6</v>
      </c>
      <c r="AE631" s="32" t="s">
        <v>6</v>
      </c>
      <c r="AF631" s="32" t="s">
        <v>20</v>
      </c>
      <c r="AG631" s="244" t="s">
        <v>6</v>
      </c>
      <c r="AI631" s="246" t="s">
        <v>6</v>
      </c>
      <c r="AJ631" s="257" t="s">
        <v>6</v>
      </c>
      <c r="AK631" s="246" t="s">
        <v>6</v>
      </c>
      <c r="AL631" s="246" t="s">
        <v>6</v>
      </c>
      <c r="AM631" s="246" t="s">
        <v>6</v>
      </c>
      <c r="AN631" s="286" t="s">
        <v>6</v>
      </c>
      <c r="AO631" s="286" t="s">
        <v>6</v>
      </c>
      <c r="AP631" s="244" t="s">
        <v>1796</v>
      </c>
      <c r="AQ631" s="244" t="s">
        <v>184</v>
      </c>
      <c r="AR631" s="250" t="s">
        <v>2014</v>
      </c>
      <c r="AS631" s="250" t="s">
        <v>118</v>
      </c>
      <c r="AT631" s="250" t="s">
        <v>6</v>
      </c>
      <c r="AU631" s="250" t="s">
        <v>184</v>
      </c>
      <c r="AV631" s="250" t="s">
        <v>1305</v>
      </c>
      <c r="AW631" s="250" t="s">
        <v>2015</v>
      </c>
      <c r="AX631" s="250" t="s">
        <v>118</v>
      </c>
      <c r="AY631" s="250" t="s">
        <v>6</v>
      </c>
      <c r="AZ631" s="250" t="s">
        <v>6</v>
      </c>
      <c r="BA631" s="250" t="s">
        <v>6</v>
      </c>
      <c r="BB631" s="250" t="s">
        <v>6</v>
      </c>
      <c r="BC631" s="250" t="s">
        <v>6</v>
      </c>
      <c r="BD631" s="250" t="s">
        <v>6</v>
      </c>
      <c r="BE631" s="250" t="s">
        <v>6</v>
      </c>
      <c r="BF631" s="250" t="s">
        <v>6</v>
      </c>
      <c r="BG631" s="250" t="s">
        <v>6</v>
      </c>
      <c r="BH631" s="250" t="s">
        <v>6</v>
      </c>
      <c r="BI631" s="250" t="s">
        <v>6</v>
      </c>
      <c r="BJ631" s="250" t="s">
        <v>6</v>
      </c>
      <c r="BK631" s="250" t="s">
        <v>6</v>
      </c>
      <c r="BL631" s="250" t="s">
        <v>6</v>
      </c>
      <c r="BM631" s="250" t="s">
        <v>40</v>
      </c>
      <c r="BN631" s="250" t="s">
        <v>118</v>
      </c>
      <c r="BO631" s="250" t="s">
        <v>13</v>
      </c>
      <c r="BP631" s="250" t="s">
        <v>13</v>
      </c>
      <c r="BQ631" s="250" t="s">
        <v>6</v>
      </c>
      <c r="BR631" s="250" t="s">
        <v>6</v>
      </c>
      <c r="BS631" s="250" t="s">
        <v>6</v>
      </c>
      <c r="BT631" s="250" t="s">
        <v>6</v>
      </c>
      <c r="BU631" s="262" t="s">
        <v>6</v>
      </c>
      <c r="BV631" s="250" t="s">
        <v>6</v>
      </c>
      <c r="BW631" s="250" t="s">
        <v>6</v>
      </c>
      <c r="BX631" s="250" t="s">
        <v>6</v>
      </c>
      <c r="BY631" s="250" t="s">
        <v>6</v>
      </c>
      <c r="BZ631" s="250" t="s">
        <v>6</v>
      </c>
      <c r="CA631" s="244" t="s">
        <v>2016</v>
      </c>
      <c r="CB631" s="244" t="s">
        <v>937</v>
      </c>
      <c r="CC631" s="244" t="s">
        <v>2017</v>
      </c>
      <c r="CD631" s="244" t="s">
        <v>118</v>
      </c>
    </row>
    <row r="632" spans="1:82" s="244" customFormat="1" ht="77.5" x14ac:dyDescent="0.35">
      <c r="A632" s="290" t="s">
        <v>3492</v>
      </c>
      <c r="B632" s="290" t="s">
        <v>2880</v>
      </c>
      <c r="C632" s="290" t="s">
        <v>3439</v>
      </c>
      <c r="D632" s="290" t="s">
        <v>3439</v>
      </c>
      <c r="E632" s="256" t="s">
        <v>304</v>
      </c>
      <c r="F632" s="244" t="s">
        <v>2674</v>
      </c>
      <c r="G632" s="48" t="s">
        <v>3446</v>
      </c>
      <c r="H632" s="244" t="s">
        <v>1632</v>
      </c>
      <c r="I632" s="244" t="str">
        <f>IF(H632="","",VLOOKUP(H632,'Cost Categories'!$A$1:$B$66,2,FALSE))</f>
        <v>Facility</v>
      </c>
      <c r="J632" s="244" t="s">
        <v>3297</v>
      </c>
      <c r="K632" s="244" t="str">
        <f>IF(J632="","",VLOOKUP(J632,'Cost Categories'!$A$70:$B$85,2,FALSE))</f>
        <v>Mixed</v>
      </c>
      <c r="L632" s="244" t="s">
        <v>3323</v>
      </c>
      <c r="M632" s="244" t="str">
        <f>IF(L632="","",VLOOKUP(L632,'Cost Categories'!$A$112:$B$133,2,FALSE))</f>
        <v>Operational</v>
      </c>
      <c r="N632" s="244" t="s">
        <v>3368</v>
      </c>
      <c r="O632" s="245" t="s">
        <v>13</v>
      </c>
      <c r="P632" s="244" t="s">
        <v>3370</v>
      </c>
      <c r="Q632" s="253" t="s">
        <v>3372</v>
      </c>
      <c r="R632" s="253" t="s">
        <v>13</v>
      </c>
      <c r="S632" s="244" t="s">
        <v>111</v>
      </c>
      <c r="T632" s="244" t="s">
        <v>1736</v>
      </c>
      <c r="U632" s="244" t="s">
        <v>1087</v>
      </c>
      <c r="V632" s="244" t="s">
        <v>1309</v>
      </c>
      <c r="W632" s="244" t="s">
        <v>217</v>
      </c>
      <c r="X632" s="246">
        <v>7.17</v>
      </c>
      <c r="Y632" s="246" t="s">
        <v>6</v>
      </c>
      <c r="Z632" s="250" t="s">
        <v>6</v>
      </c>
      <c r="AA632" s="246" t="s">
        <v>6</v>
      </c>
      <c r="AB632" s="246" t="s">
        <v>6</v>
      </c>
      <c r="AC632" s="246" t="s">
        <v>6</v>
      </c>
      <c r="AD632" s="246" t="s">
        <v>6</v>
      </c>
      <c r="AE632" s="32" t="s">
        <v>6</v>
      </c>
      <c r="AF632" s="32" t="s">
        <v>20</v>
      </c>
      <c r="AG632" s="244" t="s">
        <v>6</v>
      </c>
      <c r="AI632" s="246" t="s">
        <v>6</v>
      </c>
      <c r="AJ632" s="257" t="s">
        <v>6</v>
      </c>
      <c r="AK632" s="246" t="s">
        <v>6</v>
      </c>
      <c r="AL632" s="246" t="s">
        <v>6</v>
      </c>
      <c r="AM632" s="246" t="s">
        <v>6</v>
      </c>
      <c r="AN632" s="286" t="s">
        <v>6</v>
      </c>
      <c r="AO632" s="286" t="s">
        <v>6</v>
      </c>
      <c r="AP632" s="244" t="s">
        <v>1796</v>
      </c>
      <c r="AQ632" s="244" t="s">
        <v>184</v>
      </c>
      <c r="AR632" s="250" t="s">
        <v>2014</v>
      </c>
      <c r="AS632" s="250" t="s">
        <v>118</v>
      </c>
      <c r="AT632" s="250" t="s">
        <v>6</v>
      </c>
      <c r="AU632" s="250" t="s">
        <v>184</v>
      </c>
      <c r="AV632" s="250" t="s">
        <v>1305</v>
      </c>
      <c r="AW632" s="250" t="s">
        <v>2015</v>
      </c>
      <c r="AX632" s="250" t="s">
        <v>118</v>
      </c>
      <c r="AY632" s="250" t="s">
        <v>6</v>
      </c>
      <c r="AZ632" s="250" t="s">
        <v>6</v>
      </c>
      <c r="BA632" s="250" t="s">
        <v>6</v>
      </c>
      <c r="BB632" s="250" t="s">
        <v>6</v>
      </c>
      <c r="BC632" s="250" t="s">
        <v>6</v>
      </c>
      <c r="BD632" s="250" t="s">
        <v>6</v>
      </c>
      <c r="BE632" s="250" t="s">
        <v>6</v>
      </c>
      <c r="BF632" s="250" t="s">
        <v>6</v>
      </c>
      <c r="BG632" s="250" t="s">
        <v>6</v>
      </c>
      <c r="BH632" s="250" t="s">
        <v>6</v>
      </c>
      <c r="BI632" s="250" t="s">
        <v>6</v>
      </c>
      <c r="BJ632" s="250" t="s">
        <v>6</v>
      </c>
      <c r="BK632" s="250" t="s">
        <v>6</v>
      </c>
      <c r="BL632" s="250" t="s">
        <v>6</v>
      </c>
      <c r="BM632" s="250" t="s">
        <v>40</v>
      </c>
      <c r="BN632" s="250" t="s">
        <v>118</v>
      </c>
      <c r="BO632" s="250" t="s">
        <v>13</v>
      </c>
      <c r="BP632" s="250" t="s">
        <v>13</v>
      </c>
      <c r="BQ632" s="250" t="s">
        <v>6</v>
      </c>
      <c r="BR632" s="250" t="s">
        <v>6</v>
      </c>
      <c r="BS632" s="250" t="s">
        <v>6</v>
      </c>
      <c r="BT632" s="250" t="s">
        <v>6</v>
      </c>
      <c r="BU632" s="262" t="s">
        <v>6</v>
      </c>
      <c r="BV632" s="250" t="s">
        <v>6</v>
      </c>
      <c r="BW632" s="250" t="s">
        <v>6</v>
      </c>
      <c r="BX632" s="250" t="s">
        <v>6</v>
      </c>
      <c r="BY632" s="250" t="s">
        <v>6</v>
      </c>
      <c r="BZ632" s="250" t="s">
        <v>6</v>
      </c>
      <c r="CA632" s="244" t="s">
        <v>2016</v>
      </c>
      <c r="CB632" s="244" t="s">
        <v>937</v>
      </c>
      <c r="CC632" s="244" t="s">
        <v>2017</v>
      </c>
      <c r="CD632" s="244" t="s">
        <v>118</v>
      </c>
    </row>
    <row r="633" spans="1:82" s="244" customFormat="1" ht="77.5" x14ac:dyDescent="0.35">
      <c r="A633" s="290" t="s">
        <v>3492</v>
      </c>
      <c r="B633" s="290" t="s">
        <v>2880</v>
      </c>
      <c r="C633" s="290" t="s">
        <v>3439</v>
      </c>
      <c r="D633" s="290" t="s">
        <v>3439</v>
      </c>
      <c r="E633" s="256" t="s">
        <v>304</v>
      </c>
      <c r="F633" s="244" t="s">
        <v>2674</v>
      </c>
      <c r="G633" s="48" t="s">
        <v>3447</v>
      </c>
      <c r="H633" s="244" t="s">
        <v>3353</v>
      </c>
      <c r="I633" s="244" t="str">
        <f>IF(H633="","",VLOOKUP(H633,'Cost Categories'!$A$1:$B$66,2,FALSE))</f>
        <v>Personnel</v>
      </c>
      <c r="J633" s="244" t="s">
        <v>1757</v>
      </c>
      <c r="K633" s="244" t="str">
        <f>IF(J633="","",VLOOKUP(J633,'Cost Categories'!$A$70:$B$85,2,FALSE))</f>
        <v>Personnel</v>
      </c>
      <c r="L633" s="244" t="s">
        <v>3324</v>
      </c>
      <c r="M633" s="244" t="str">
        <f>IF(L633="","",VLOOKUP(L633,'Cost Categories'!$A$112:$B$133,2,FALSE))</f>
        <v>Operational</v>
      </c>
      <c r="N633" s="244" t="s">
        <v>3368</v>
      </c>
      <c r="O633" s="245" t="s">
        <v>13</v>
      </c>
      <c r="P633" s="244" t="s">
        <v>3369</v>
      </c>
      <c r="Q633" s="253" t="s">
        <v>3372</v>
      </c>
      <c r="R633" s="253" t="s">
        <v>13</v>
      </c>
      <c r="S633" s="244" t="s">
        <v>111</v>
      </c>
      <c r="T633" s="244" t="s">
        <v>1736</v>
      </c>
      <c r="U633" s="244" t="s">
        <v>1087</v>
      </c>
      <c r="V633" s="244" t="s">
        <v>1309</v>
      </c>
      <c r="W633" s="244" t="s">
        <v>217</v>
      </c>
      <c r="X633" s="246">
        <v>2.5</v>
      </c>
      <c r="Y633" s="246" t="s">
        <v>6</v>
      </c>
      <c r="Z633" s="250" t="s">
        <v>6</v>
      </c>
      <c r="AA633" s="246" t="s">
        <v>6</v>
      </c>
      <c r="AB633" s="246" t="s">
        <v>6</v>
      </c>
      <c r="AC633" s="246" t="s">
        <v>6</v>
      </c>
      <c r="AD633" s="246" t="s">
        <v>6</v>
      </c>
      <c r="AE633" s="32" t="s">
        <v>6</v>
      </c>
      <c r="AF633" s="32" t="s">
        <v>20</v>
      </c>
      <c r="AG633" s="244" t="s">
        <v>6</v>
      </c>
      <c r="AI633" s="246" t="s">
        <v>6</v>
      </c>
      <c r="AJ633" s="257" t="s">
        <v>6</v>
      </c>
      <c r="AK633" s="246" t="s">
        <v>6</v>
      </c>
      <c r="AL633" s="246" t="s">
        <v>6</v>
      </c>
      <c r="AM633" s="246" t="s">
        <v>6</v>
      </c>
      <c r="AN633" s="286" t="s">
        <v>6</v>
      </c>
      <c r="AO633" s="286" t="s">
        <v>6</v>
      </c>
      <c r="AP633" s="244" t="s">
        <v>1796</v>
      </c>
      <c r="AQ633" s="244" t="s">
        <v>184</v>
      </c>
      <c r="AR633" s="250" t="s">
        <v>2014</v>
      </c>
      <c r="AS633" s="250" t="s">
        <v>118</v>
      </c>
      <c r="AT633" s="250" t="s">
        <v>6</v>
      </c>
      <c r="AU633" s="250" t="s">
        <v>184</v>
      </c>
      <c r="AV633" s="250" t="s">
        <v>1305</v>
      </c>
      <c r="AW633" s="250" t="s">
        <v>2015</v>
      </c>
      <c r="AX633" s="250" t="s">
        <v>118</v>
      </c>
      <c r="AY633" s="250" t="s">
        <v>6</v>
      </c>
      <c r="AZ633" s="250" t="s">
        <v>6</v>
      </c>
      <c r="BA633" s="250" t="s">
        <v>6</v>
      </c>
      <c r="BB633" s="250" t="s">
        <v>6</v>
      </c>
      <c r="BC633" s="250" t="s">
        <v>6</v>
      </c>
      <c r="BD633" s="250" t="s">
        <v>6</v>
      </c>
      <c r="BE633" s="250" t="s">
        <v>6</v>
      </c>
      <c r="BF633" s="250" t="s">
        <v>6</v>
      </c>
      <c r="BG633" s="250" t="s">
        <v>6</v>
      </c>
      <c r="BH633" s="250" t="s">
        <v>6</v>
      </c>
      <c r="BI633" s="250" t="s">
        <v>6</v>
      </c>
      <c r="BJ633" s="250" t="s">
        <v>6</v>
      </c>
      <c r="BK633" s="250" t="s">
        <v>6</v>
      </c>
      <c r="BL633" s="250" t="s">
        <v>6</v>
      </c>
      <c r="BM633" s="250" t="s">
        <v>40</v>
      </c>
      <c r="BN633" s="250" t="s">
        <v>118</v>
      </c>
      <c r="BO633" s="250" t="s">
        <v>13</v>
      </c>
      <c r="BP633" s="250" t="s">
        <v>13</v>
      </c>
      <c r="BQ633" s="250" t="s">
        <v>6</v>
      </c>
      <c r="BR633" s="250" t="s">
        <v>6</v>
      </c>
      <c r="BS633" s="250" t="s">
        <v>6</v>
      </c>
      <c r="BT633" s="250" t="s">
        <v>6</v>
      </c>
      <c r="BU633" s="262" t="s">
        <v>6</v>
      </c>
      <c r="BV633" s="250" t="s">
        <v>6</v>
      </c>
      <c r="BW633" s="250" t="s">
        <v>6</v>
      </c>
      <c r="BX633" s="250" t="s">
        <v>6</v>
      </c>
      <c r="BY633" s="250" t="s">
        <v>6</v>
      </c>
      <c r="BZ633" s="250" t="s">
        <v>6</v>
      </c>
      <c r="CA633" s="244" t="s">
        <v>2016</v>
      </c>
      <c r="CB633" s="244" t="s">
        <v>937</v>
      </c>
      <c r="CC633" s="244" t="s">
        <v>2017</v>
      </c>
      <c r="CD633" s="244" t="s">
        <v>118</v>
      </c>
    </row>
    <row r="634" spans="1:82" s="244" customFormat="1" ht="77.5" x14ac:dyDescent="0.35">
      <c r="A634" s="290" t="s">
        <v>3492</v>
      </c>
      <c r="B634" s="290" t="s">
        <v>2880</v>
      </c>
      <c r="C634" s="290" t="s">
        <v>3439</v>
      </c>
      <c r="D634" s="290" t="s">
        <v>3439</v>
      </c>
      <c r="E634" s="256" t="s">
        <v>304</v>
      </c>
      <c r="F634" s="244" t="s">
        <v>2674</v>
      </c>
      <c r="G634" s="48" t="s">
        <v>3448</v>
      </c>
      <c r="H634" s="244" t="s">
        <v>1578</v>
      </c>
      <c r="I634" s="244" t="str">
        <f>IF(H634="","",VLOOKUP(H634,'Cost Categories'!$A$1:$B$66,2,FALSE))</f>
        <v>Total</v>
      </c>
      <c r="J634" s="244" t="s">
        <v>3297</v>
      </c>
      <c r="K634" s="244" t="str">
        <f>IF(J634="","",VLOOKUP(J634,'Cost Categories'!$A$70:$B$85,2,FALSE))</f>
        <v>Mixed</v>
      </c>
      <c r="L634" s="244" t="s">
        <v>3297</v>
      </c>
      <c r="M634" s="244" t="str">
        <f>IF(L634="","",VLOOKUP(L634,'Cost Categories'!$A$112:$B$133,2,FALSE))</f>
        <v>Mixed</v>
      </c>
      <c r="N634" s="244" t="s">
        <v>22</v>
      </c>
      <c r="O634" s="245" t="s">
        <v>13</v>
      </c>
      <c r="P634" s="244" t="s">
        <v>3416</v>
      </c>
      <c r="Q634" s="253" t="s">
        <v>3372</v>
      </c>
      <c r="R634" s="253" t="s">
        <v>13</v>
      </c>
      <c r="S634" s="244" t="s">
        <v>111</v>
      </c>
      <c r="T634" s="244" t="s">
        <v>1736</v>
      </c>
      <c r="U634" s="244" t="s">
        <v>1087</v>
      </c>
      <c r="V634" s="244" t="s">
        <v>1309</v>
      </c>
      <c r="W634" s="244" t="s">
        <v>217</v>
      </c>
      <c r="X634" s="246">
        <v>43.56</v>
      </c>
      <c r="Y634" s="246" t="s">
        <v>6</v>
      </c>
      <c r="Z634" s="250" t="s">
        <v>6</v>
      </c>
      <c r="AA634" s="246" t="s">
        <v>6</v>
      </c>
      <c r="AB634" s="246" t="s">
        <v>6</v>
      </c>
      <c r="AC634" s="246" t="s">
        <v>6</v>
      </c>
      <c r="AD634" s="246" t="s">
        <v>6</v>
      </c>
      <c r="AE634" s="32" t="s">
        <v>6</v>
      </c>
      <c r="AF634" s="32" t="s">
        <v>20</v>
      </c>
      <c r="AG634" s="244" t="s">
        <v>6</v>
      </c>
      <c r="AI634" s="246" t="s">
        <v>6</v>
      </c>
      <c r="AJ634" s="257" t="s">
        <v>6</v>
      </c>
      <c r="AK634" s="246" t="s">
        <v>6</v>
      </c>
      <c r="AL634" s="246" t="s">
        <v>6</v>
      </c>
      <c r="AM634" s="246" t="s">
        <v>6</v>
      </c>
      <c r="AN634" s="286" t="s">
        <v>6</v>
      </c>
      <c r="AO634" s="286" t="s">
        <v>6</v>
      </c>
      <c r="AP634" s="244" t="s">
        <v>1796</v>
      </c>
      <c r="AQ634" s="244" t="s">
        <v>184</v>
      </c>
      <c r="AR634" s="250" t="s">
        <v>2014</v>
      </c>
      <c r="AS634" s="250" t="s">
        <v>118</v>
      </c>
      <c r="AT634" s="250" t="s">
        <v>6</v>
      </c>
      <c r="AU634" s="250" t="s">
        <v>184</v>
      </c>
      <c r="AV634" s="250" t="s">
        <v>1305</v>
      </c>
      <c r="AW634" s="250" t="s">
        <v>2015</v>
      </c>
      <c r="AX634" s="250" t="s">
        <v>118</v>
      </c>
      <c r="AY634" s="250" t="s">
        <v>6</v>
      </c>
      <c r="AZ634" s="250" t="s">
        <v>6</v>
      </c>
      <c r="BA634" s="250" t="s">
        <v>6</v>
      </c>
      <c r="BB634" s="250" t="s">
        <v>6</v>
      </c>
      <c r="BC634" s="250" t="s">
        <v>6</v>
      </c>
      <c r="BD634" s="250" t="s">
        <v>6</v>
      </c>
      <c r="BE634" s="250" t="s">
        <v>6</v>
      </c>
      <c r="BF634" s="250" t="s">
        <v>6</v>
      </c>
      <c r="BG634" s="250" t="s">
        <v>6</v>
      </c>
      <c r="BH634" s="250" t="s">
        <v>6</v>
      </c>
      <c r="BI634" s="250" t="s">
        <v>6</v>
      </c>
      <c r="BJ634" s="250" t="s">
        <v>6</v>
      </c>
      <c r="BK634" s="250" t="s">
        <v>6</v>
      </c>
      <c r="BL634" s="250" t="s">
        <v>6</v>
      </c>
      <c r="BM634" s="250" t="s">
        <v>40</v>
      </c>
      <c r="BN634" s="250" t="s">
        <v>118</v>
      </c>
      <c r="BO634" s="250" t="s">
        <v>13</v>
      </c>
      <c r="BP634" s="250" t="s">
        <v>13</v>
      </c>
      <c r="BQ634" s="250" t="s">
        <v>6</v>
      </c>
      <c r="BR634" s="250" t="s">
        <v>6</v>
      </c>
      <c r="BS634" s="250" t="s">
        <v>6</v>
      </c>
      <c r="BT634" s="250" t="s">
        <v>6</v>
      </c>
      <c r="BU634" s="262" t="s">
        <v>6</v>
      </c>
      <c r="BV634" s="250" t="s">
        <v>6</v>
      </c>
      <c r="BW634" s="250" t="s">
        <v>6</v>
      </c>
      <c r="BX634" s="250" t="s">
        <v>6</v>
      </c>
      <c r="BY634" s="250" t="s">
        <v>6</v>
      </c>
      <c r="BZ634" s="250" t="s">
        <v>6</v>
      </c>
      <c r="CA634" s="244" t="s">
        <v>2016</v>
      </c>
      <c r="CB634" s="244" t="s">
        <v>937</v>
      </c>
      <c r="CC634" s="244" t="s">
        <v>2017</v>
      </c>
      <c r="CD634" s="244" t="s">
        <v>118</v>
      </c>
    </row>
    <row r="635" spans="1:82" s="244" customFormat="1" ht="58" customHeight="1" x14ac:dyDescent="0.35">
      <c r="A635" s="290" t="s">
        <v>3480</v>
      </c>
      <c r="B635" s="290" t="s">
        <v>2880</v>
      </c>
      <c r="C635" s="290" t="s">
        <v>3439</v>
      </c>
      <c r="D635" s="290" t="s">
        <v>3439</v>
      </c>
      <c r="E635" s="244" t="s">
        <v>304</v>
      </c>
      <c r="F635" s="244" t="s">
        <v>2674</v>
      </c>
      <c r="G635" s="244" t="s">
        <v>2018</v>
      </c>
      <c r="H635" s="244" t="s">
        <v>1623</v>
      </c>
      <c r="I635" s="244" t="str">
        <f>IF(H635="","",VLOOKUP(H635,'Cost Categories'!$A$1:$B$66,2,FALSE))</f>
        <v>Recurring goods</v>
      </c>
      <c r="J635" s="244" t="s">
        <v>3288</v>
      </c>
      <c r="K635" s="244" t="str">
        <f>IF(J635="","",VLOOKUP(J635,'Cost Categories'!$A$70:$B$85,2,FALSE))</f>
        <v>Recurrent - other</v>
      </c>
      <c r="L635" s="244" t="s">
        <v>3307</v>
      </c>
      <c r="M635" s="244" t="str">
        <f>IF(L635="","",VLOOKUP(L635,'Cost Categories'!$A$112:$B$133,2,FALSE))</f>
        <v>Primary service delivery</v>
      </c>
      <c r="N635" s="244" t="s">
        <v>3368</v>
      </c>
      <c r="O635" s="245" t="s">
        <v>1245</v>
      </c>
      <c r="P635" s="244" t="s">
        <v>3371</v>
      </c>
      <c r="Q635" s="253" t="s">
        <v>3372</v>
      </c>
      <c r="R635" s="253" t="s">
        <v>13</v>
      </c>
      <c r="S635" s="244" t="s">
        <v>111</v>
      </c>
      <c r="T635" s="244" t="s">
        <v>1736</v>
      </c>
      <c r="U635" s="244" t="s">
        <v>1087</v>
      </c>
      <c r="V635" s="244" t="s">
        <v>1309</v>
      </c>
      <c r="W635" s="244" t="s">
        <v>217</v>
      </c>
      <c r="X635" s="246">
        <v>35.01</v>
      </c>
      <c r="Y635" s="246" t="s">
        <v>6</v>
      </c>
      <c r="Z635" s="250" t="s">
        <v>6</v>
      </c>
      <c r="AA635" s="250" t="s">
        <v>6</v>
      </c>
      <c r="AB635" s="250" t="s">
        <v>6</v>
      </c>
      <c r="AC635" s="250" t="s">
        <v>6</v>
      </c>
      <c r="AD635" s="250" t="s">
        <v>6</v>
      </c>
      <c r="AE635" s="32" t="s">
        <v>6</v>
      </c>
      <c r="AF635" s="32" t="s">
        <v>20</v>
      </c>
      <c r="AG635" s="244" t="s">
        <v>6</v>
      </c>
      <c r="AI635" s="246" t="s">
        <v>6</v>
      </c>
      <c r="AJ635" s="247" t="s">
        <v>6</v>
      </c>
      <c r="AK635" s="244" t="s">
        <v>6</v>
      </c>
      <c r="AL635" s="244" t="s">
        <v>6</v>
      </c>
      <c r="AM635" s="266" t="s">
        <v>6</v>
      </c>
      <c r="AN635" s="285" t="s">
        <v>6</v>
      </c>
      <c r="AO635" s="285" t="s">
        <v>6</v>
      </c>
      <c r="AP635" s="244" t="s">
        <v>1796</v>
      </c>
      <c r="AQ635" s="244" t="s">
        <v>184</v>
      </c>
      <c r="AR635" s="250" t="s">
        <v>2014</v>
      </c>
      <c r="AS635" s="250" t="s">
        <v>118</v>
      </c>
      <c r="AT635" s="250" t="s">
        <v>6</v>
      </c>
      <c r="AU635" s="250" t="s">
        <v>184</v>
      </c>
      <c r="AV635" s="250" t="s">
        <v>1305</v>
      </c>
      <c r="AW635" s="250" t="s">
        <v>2015</v>
      </c>
      <c r="AX635" s="250" t="s">
        <v>118</v>
      </c>
      <c r="AY635" s="250" t="s">
        <v>6</v>
      </c>
      <c r="AZ635" s="250" t="s">
        <v>6</v>
      </c>
      <c r="BA635" s="250" t="s">
        <v>6</v>
      </c>
      <c r="BB635" s="250" t="s">
        <v>6</v>
      </c>
      <c r="BC635" s="250" t="s">
        <v>6</v>
      </c>
      <c r="BD635" s="250" t="s">
        <v>6</v>
      </c>
      <c r="BE635" s="250" t="s">
        <v>6</v>
      </c>
      <c r="BF635" s="250" t="s">
        <v>6</v>
      </c>
      <c r="BG635" s="250" t="s">
        <v>6</v>
      </c>
      <c r="BH635" s="250" t="s">
        <v>6</v>
      </c>
      <c r="BI635" s="250" t="s">
        <v>6</v>
      </c>
      <c r="BJ635" s="250" t="s">
        <v>6</v>
      </c>
      <c r="BK635" s="250" t="s">
        <v>6</v>
      </c>
      <c r="BL635" s="250" t="s">
        <v>6</v>
      </c>
      <c r="BM635" s="250" t="s">
        <v>40</v>
      </c>
      <c r="BN635" s="250" t="s">
        <v>118</v>
      </c>
      <c r="BO635" s="250" t="s">
        <v>13</v>
      </c>
      <c r="BP635" s="250" t="s">
        <v>13</v>
      </c>
      <c r="BQ635" s="250" t="s">
        <v>6</v>
      </c>
      <c r="BR635" s="250" t="s">
        <v>6</v>
      </c>
      <c r="BS635" s="250" t="s">
        <v>6</v>
      </c>
      <c r="BT635" s="250" t="s">
        <v>6</v>
      </c>
      <c r="BU635" s="262" t="s">
        <v>6</v>
      </c>
      <c r="BV635" s="250" t="s">
        <v>6</v>
      </c>
      <c r="BW635" s="250" t="s">
        <v>6</v>
      </c>
      <c r="BX635" s="250" t="s">
        <v>6</v>
      </c>
      <c r="BY635" s="250" t="s">
        <v>6</v>
      </c>
      <c r="BZ635" s="250" t="s">
        <v>6</v>
      </c>
      <c r="CA635" s="244" t="s">
        <v>2016</v>
      </c>
      <c r="CB635" s="244" t="s">
        <v>937</v>
      </c>
      <c r="CC635" s="244" t="s">
        <v>2017</v>
      </c>
      <c r="CD635" s="244" t="s">
        <v>118</v>
      </c>
    </row>
    <row r="636" spans="1:82" s="244" customFormat="1" ht="58" customHeight="1" x14ac:dyDescent="0.35">
      <c r="A636" s="290" t="s">
        <v>3480</v>
      </c>
      <c r="B636" s="290" t="s">
        <v>2880</v>
      </c>
      <c r="C636" s="290" t="s">
        <v>3439</v>
      </c>
      <c r="D636" s="290" t="s">
        <v>3439</v>
      </c>
      <c r="E636" s="244" t="s">
        <v>304</v>
      </c>
      <c r="F636" s="244" t="s">
        <v>2674</v>
      </c>
      <c r="G636" s="244" t="s">
        <v>2019</v>
      </c>
      <c r="H636" s="244" t="s">
        <v>1317</v>
      </c>
      <c r="I636" s="244" t="str">
        <f>IF(H636="","",VLOOKUP(H636,'Cost Categories'!$A$1:$B$66,2,FALSE))</f>
        <v>Capital</v>
      </c>
      <c r="J636" s="244" t="s">
        <v>3283</v>
      </c>
      <c r="K636" s="244" t="str">
        <f>IF(J636="","",VLOOKUP(J636,'Cost Categories'!$A$70:$B$85,2,FALSE))</f>
        <v>Capital</v>
      </c>
      <c r="L636" s="244" t="s">
        <v>3307</v>
      </c>
      <c r="M636" s="244" t="str">
        <f>IF(L636="","",VLOOKUP(L636,'Cost Categories'!$A$112:$B$133,2,FALSE))</f>
        <v>Primary service delivery</v>
      </c>
      <c r="N636" s="244" t="s">
        <v>3368</v>
      </c>
      <c r="O636" s="245" t="s">
        <v>1245</v>
      </c>
      <c r="P636" s="244" t="s">
        <v>3369</v>
      </c>
      <c r="Q636" s="253" t="s">
        <v>3372</v>
      </c>
      <c r="R636" s="253" t="s">
        <v>13</v>
      </c>
      <c r="S636" s="244" t="s">
        <v>111</v>
      </c>
      <c r="T636" s="244" t="s">
        <v>1736</v>
      </c>
      <c r="U636" s="244" t="s">
        <v>1087</v>
      </c>
      <c r="V636" s="244" t="s">
        <v>1309</v>
      </c>
      <c r="W636" s="244" t="s">
        <v>217</v>
      </c>
      <c r="X636" s="246">
        <v>0.02</v>
      </c>
      <c r="Y636" s="246" t="s">
        <v>6</v>
      </c>
      <c r="Z636" s="250" t="s">
        <v>6</v>
      </c>
      <c r="AA636" s="250" t="s">
        <v>6</v>
      </c>
      <c r="AB636" s="250" t="s">
        <v>6</v>
      </c>
      <c r="AC636" s="250" t="s">
        <v>6</v>
      </c>
      <c r="AD636" s="250" t="s">
        <v>6</v>
      </c>
      <c r="AE636" s="32" t="s">
        <v>6</v>
      </c>
      <c r="AF636" s="32" t="s">
        <v>20</v>
      </c>
      <c r="AG636" s="244" t="s">
        <v>6</v>
      </c>
      <c r="AI636" s="246" t="s">
        <v>6</v>
      </c>
      <c r="AJ636" s="247" t="s">
        <v>6</v>
      </c>
      <c r="AK636" s="244" t="s">
        <v>6</v>
      </c>
      <c r="AL636" s="244" t="s">
        <v>6</v>
      </c>
      <c r="AM636" s="266" t="s">
        <v>6</v>
      </c>
      <c r="AN636" s="285" t="s">
        <v>6</v>
      </c>
      <c r="AO636" s="285" t="s">
        <v>6</v>
      </c>
      <c r="AP636" s="244" t="s">
        <v>1796</v>
      </c>
      <c r="AQ636" s="244" t="s">
        <v>184</v>
      </c>
      <c r="AR636" s="250" t="s">
        <v>2014</v>
      </c>
      <c r="AS636" s="250" t="s">
        <v>118</v>
      </c>
      <c r="AT636" s="250" t="s">
        <v>6</v>
      </c>
      <c r="AU636" s="250" t="s">
        <v>184</v>
      </c>
      <c r="AV636" s="250" t="s">
        <v>1305</v>
      </c>
      <c r="AW636" s="250" t="s">
        <v>2015</v>
      </c>
      <c r="AX636" s="250" t="s">
        <v>118</v>
      </c>
      <c r="AY636" s="250" t="s">
        <v>6</v>
      </c>
      <c r="AZ636" s="250" t="s">
        <v>6</v>
      </c>
      <c r="BA636" s="250" t="s">
        <v>6</v>
      </c>
      <c r="BB636" s="250" t="s">
        <v>6</v>
      </c>
      <c r="BC636" s="250" t="s">
        <v>6</v>
      </c>
      <c r="BD636" s="250" t="s">
        <v>6</v>
      </c>
      <c r="BE636" s="250" t="s">
        <v>6</v>
      </c>
      <c r="BF636" s="250" t="s">
        <v>6</v>
      </c>
      <c r="BG636" s="250" t="s">
        <v>6</v>
      </c>
      <c r="BH636" s="250" t="s">
        <v>6</v>
      </c>
      <c r="BI636" s="250" t="s">
        <v>6</v>
      </c>
      <c r="BJ636" s="250" t="s">
        <v>6</v>
      </c>
      <c r="BK636" s="250" t="s">
        <v>6</v>
      </c>
      <c r="BL636" s="250" t="s">
        <v>6</v>
      </c>
      <c r="BM636" s="250" t="s">
        <v>40</v>
      </c>
      <c r="BN636" s="250" t="s">
        <v>118</v>
      </c>
      <c r="BO636" s="250" t="s">
        <v>13</v>
      </c>
      <c r="BP636" s="250" t="s">
        <v>13</v>
      </c>
      <c r="BQ636" s="250" t="s">
        <v>6</v>
      </c>
      <c r="BR636" s="250" t="s">
        <v>6</v>
      </c>
      <c r="BS636" s="250" t="s">
        <v>6</v>
      </c>
      <c r="BT636" s="250" t="s">
        <v>6</v>
      </c>
      <c r="BU636" s="262" t="s">
        <v>6</v>
      </c>
      <c r="BV636" s="250" t="s">
        <v>6</v>
      </c>
      <c r="BW636" s="250" t="s">
        <v>6</v>
      </c>
      <c r="BX636" s="250" t="s">
        <v>6</v>
      </c>
      <c r="BY636" s="250" t="s">
        <v>6</v>
      </c>
      <c r="BZ636" s="250" t="s">
        <v>6</v>
      </c>
      <c r="CA636" s="244" t="s">
        <v>2016</v>
      </c>
      <c r="CB636" s="244" t="s">
        <v>937</v>
      </c>
      <c r="CC636" s="244" t="s">
        <v>2017</v>
      </c>
      <c r="CD636" s="244" t="s">
        <v>118</v>
      </c>
    </row>
    <row r="637" spans="1:82" s="244" customFormat="1" ht="58" customHeight="1" x14ac:dyDescent="0.35">
      <c r="A637" s="290" t="s">
        <v>3480</v>
      </c>
      <c r="B637" s="290" t="s">
        <v>2880</v>
      </c>
      <c r="C637" s="290" t="s">
        <v>3439</v>
      </c>
      <c r="D637" s="290" t="s">
        <v>3439</v>
      </c>
      <c r="E637" s="244" t="s">
        <v>304</v>
      </c>
      <c r="F637" s="244" t="s">
        <v>2674</v>
      </c>
      <c r="G637" s="244" t="s">
        <v>2020</v>
      </c>
      <c r="H637" s="244" t="s">
        <v>3351</v>
      </c>
      <c r="I637" s="244" t="str">
        <f>IF(H637="","",VLOOKUP(H637,'Cost Categories'!$A$1:$B$66,2,FALSE))</f>
        <v>Personnel</v>
      </c>
      <c r="J637" s="244" t="s">
        <v>3271</v>
      </c>
      <c r="K637" s="244" t="str">
        <f>IF(J637="","",VLOOKUP(J637,'Cost Categories'!$A$70:$B$85,2,FALSE))</f>
        <v>Personnel</v>
      </c>
      <c r="L637" s="244" t="s">
        <v>3307</v>
      </c>
      <c r="M637" s="244" t="str">
        <f>IF(L637="","",VLOOKUP(L637,'Cost Categories'!$A$112:$B$133,2,FALSE))</f>
        <v>Primary service delivery</v>
      </c>
      <c r="N637" s="244" t="s">
        <v>3368</v>
      </c>
      <c r="O637" s="245" t="s">
        <v>13</v>
      </c>
      <c r="P637" s="244" t="s">
        <v>3369</v>
      </c>
      <c r="Q637" s="253" t="s">
        <v>3372</v>
      </c>
      <c r="R637" s="253" t="s">
        <v>13</v>
      </c>
      <c r="S637" s="244" t="s">
        <v>517</v>
      </c>
      <c r="T637" s="244" t="s">
        <v>1736</v>
      </c>
      <c r="U637" s="244" t="s">
        <v>1087</v>
      </c>
      <c r="V637" s="244" t="s">
        <v>1309</v>
      </c>
      <c r="W637" s="244" t="s">
        <v>217</v>
      </c>
      <c r="X637" s="246">
        <v>12.52</v>
      </c>
      <c r="Y637" s="246" t="s">
        <v>6</v>
      </c>
      <c r="Z637" s="250" t="s">
        <v>6</v>
      </c>
      <c r="AA637" s="250" t="s">
        <v>6</v>
      </c>
      <c r="AB637" s="250" t="s">
        <v>6</v>
      </c>
      <c r="AC637" s="250" t="s">
        <v>6</v>
      </c>
      <c r="AD637" s="250" t="s">
        <v>6</v>
      </c>
      <c r="AE637" s="32" t="s">
        <v>6</v>
      </c>
      <c r="AF637" s="32" t="s">
        <v>20</v>
      </c>
      <c r="AG637" s="244" t="s">
        <v>6</v>
      </c>
      <c r="AI637" s="246" t="s">
        <v>6</v>
      </c>
      <c r="AJ637" s="247" t="s">
        <v>6</v>
      </c>
      <c r="AK637" s="244" t="s">
        <v>6</v>
      </c>
      <c r="AL637" s="244" t="s">
        <v>6</v>
      </c>
      <c r="AM637" s="266" t="s">
        <v>6</v>
      </c>
      <c r="AN637" s="285" t="s">
        <v>6</v>
      </c>
      <c r="AO637" s="285" t="s">
        <v>6</v>
      </c>
      <c r="AP637" s="244" t="s">
        <v>1796</v>
      </c>
      <c r="AQ637" s="244" t="s">
        <v>184</v>
      </c>
      <c r="AR637" s="250" t="s">
        <v>2014</v>
      </c>
      <c r="AS637" s="250" t="s">
        <v>118</v>
      </c>
      <c r="AT637" s="250" t="s">
        <v>6</v>
      </c>
      <c r="AU637" s="250" t="s">
        <v>184</v>
      </c>
      <c r="AV637" s="250" t="s">
        <v>1305</v>
      </c>
      <c r="AW637" s="250" t="s">
        <v>2015</v>
      </c>
      <c r="AX637" s="250" t="s">
        <v>118</v>
      </c>
      <c r="AY637" s="250" t="s">
        <v>6</v>
      </c>
      <c r="AZ637" s="250" t="s">
        <v>6</v>
      </c>
      <c r="BA637" s="250" t="s">
        <v>6</v>
      </c>
      <c r="BB637" s="250" t="s">
        <v>6</v>
      </c>
      <c r="BC637" s="250" t="s">
        <v>6</v>
      </c>
      <c r="BD637" s="250" t="s">
        <v>6</v>
      </c>
      <c r="BE637" s="250" t="s">
        <v>6</v>
      </c>
      <c r="BF637" s="250" t="s">
        <v>6</v>
      </c>
      <c r="BG637" s="250" t="s">
        <v>6</v>
      </c>
      <c r="BH637" s="250" t="s">
        <v>6</v>
      </c>
      <c r="BI637" s="250" t="s">
        <v>6</v>
      </c>
      <c r="BJ637" s="250" t="s">
        <v>6</v>
      </c>
      <c r="BK637" s="250" t="s">
        <v>6</v>
      </c>
      <c r="BL637" s="250" t="s">
        <v>6</v>
      </c>
      <c r="BM637" s="250" t="s">
        <v>40</v>
      </c>
      <c r="BN637" s="250" t="s">
        <v>118</v>
      </c>
      <c r="BO637" s="250" t="s">
        <v>13</v>
      </c>
      <c r="BP637" s="250" t="s">
        <v>13</v>
      </c>
      <c r="BQ637" s="250" t="s">
        <v>6</v>
      </c>
      <c r="BR637" s="250" t="s">
        <v>6</v>
      </c>
      <c r="BS637" s="250" t="s">
        <v>6</v>
      </c>
      <c r="BT637" s="250" t="s">
        <v>6</v>
      </c>
      <c r="BU637" s="262" t="s">
        <v>6</v>
      </c>
      <c r="BV637" s="250" t="s">
        <v>6</v>
      </c>
      <c r="BW637" s="250" t="s">
        <v>6</v>
      </c>
      <c r="BX637" s="250" t="s">
        <v>6</v>
      </c>
      <c r="BY637" s="250" t="s">
        <v>6</v>
      </c>
      <c r="BZ637" s="250" t="s">
        <v>6</v>
      </c>
      <c r="CA637" s="244" t="s">
        <v>2016</v>
      </c>
      <c r="CB637" s="244" t="s">
        <v>937</v>
      </c>
      <c r="CC637" s="244" t="s">
        <v>2017</v>
      </c>
      <c r="CD637" s="244" t="s">
        <v>118</v>
      </c>
    </row>
    <row r="638" spans="1:82" s="244" customFormat="1" ht="58" customHeight="1" x14ac:dyDescent="0.35">
      <c r="A638" s="290" t="s">
        <v>3480</v>
      </c>
      <c r="B638" s="290" t="s">
        <v>2880</v>
      </c>
      <c r="C638" s="290" t="s">
        <v>3439</v>
      </c>
      <c r="D638" s="290" t="s">
        <v>3439</v>
      </c>
      <c r="E638" s="244" t="s">
        <v>304</v>
      </c>
      <c r="F638" s="244" t="s">
        <v>2674</v>
      </c>
      <c r="G638" s="244" t="s">
        <v>2021</v>
      </c>
      <c r="H638" s="244" t="s">
        <v>3350</v>
      </c>
      <c r="I638" s="244" t="str">
        <f>IF(H638="","",VLOOKUP(H638,'Cost Categories'!$A$1:$B$66,2,FALSE))</f>
        <v>Capital</v>
      </c>
      <c r="J638" s="244" t="s">
        <v>3283</v>
      </c>
      <c r="K638" s="244" t="str">
        <f>IF(J638="","",VLOOKUP(J638,'Cost Categories'!$A$70:$B$85,2,FALSE))</f>
        <v>Capital</v>
      </c>
      <c r="L638" s="244" t="s">
        <v>3324</v>
      </c>
      <c r="M638" s="244" t="str">
        <f>IF(L638="","",VLOOKUP(L638,'Cost Categories'!$A$112:$B$133,2,FALSE))</f>
        <v>Operational</v>
      </c>
      <c r="N638" s="244" t="s">
        <v>3368</v>
      </c>
      <c r="O638" s="245" t="s">
        <v>1245</v>
      </c>
      <c r="P638" s="244" t="s">
        <v>3370</v>
      </c>
      <c r="Q638" s="253" t="s">
        <v>3372</v>
      </c>
      <c r="R638" s="253" t="s">
        <v>13</v>
      </c>
      <c r="S638" s="244" t="s">
        <v>111</v>
      </c>
      <c r="T638" s="244" t="s">
        <v>1736</v>
      </c>
      <c r="U638" s="244" t="s">
        <v>1087</v>
      </c>
      <c r="V638" s="244" t="s">
        <v>1309</v>
      </c>
      <c r="W638" s="244" t="s">
        <v>217</v>
      </c>
      <c r="X638" s="246">
        <v>0.02</v>
      </c>
      <c r="Y638" s="246" t="s">
        <v>6</v>
      </c>
      <c r="Z638" s="250" t="s">
        <v>6</v>
      </c>
      <c r="AA638" s="250" t="s">
        <v>6</v>
      </c>
      <c r="AB638" s="250" t="s">
        <v>6</v>
      </c>
      <c r="AC638" s="250" t="s">
        <v>6</v>
      </c>
      <c r="AD638" s="250" t="s">
        <v>6</v>
      </c>
      <c r="AE638" s="32" t="s">
        <v>6</v>
      </c>
      <c r="AF638" s="32" t="s">
        <v>20</v>
      </c>
      <c r="AG638" s="244" t="s">
        <v>6</v>
      </c>
      <c r="AI638" s="246" t="s">
        <v>6</v>
      </c>
      <c r="AJ638" s="247" t="s">
        <v>6</v>
      </c>
      <c r="AK638" s="244" t="s">
        <v>6</v>
      </c>
      <c r="AL638" s="244" t="s">
        <v>6</v>
      </c>
      <c r="AM638" s="266" t="s">
        <v>6</v>
      </c>
      <c r="AN638" s="285" t="s">
        <v>6</v>
      </c>
      <c r="AO638" s="285" t="s">
        <v>6</v>
      </c>
      <c r="AP638" s="244" t="s">
        <v>1796</v>
      </c>
      <c r="AQ638" s="244" t="s">
        <v>184</v>
      </c>
      <c r="AR638" s="250" t="s">
        <v>2014</v>
      </c>
      <c r="AS638" s="250" t="s">
        <v>118</v>
      </c>
      <c r="AT638" s="250" t="s">
        <v>6</v>
      </c>
      <c r="AU638" s="250" t="s">
        <v>184</v>
      </c>
      <c r="AV638" s="250" t="s">
        <v>1305</v>
      </c>
      <c r="AW638" s="250" t="s">
        <v>2015</v>
      </c>
      <c r="AX638" s="250" t="s">
        <v>118</v>
      </c>
      <c r="AY638" s="250" t="s">
        <v>6</v>
      </c>
      <c r="AZ638" s="250" t="s">
        <v>6</v>
      </c>
      <c r="BA638" s="250" t="s">
        <v>6</v>
      </c>
      <c r="BB638" s="250" t="s">
        <v>6</v>
      </c>
      <c r="BC638" s="250" t="s">
        <v>6</v>
      </c>
      <c r="BD638" s="250" t="s">
        <v>6</v>
      </c>
      <c r="BE638" s="250" t="s">
        <v>6</v>
      </c>
      <c r="BF638" s="250" t="s">
        <v>6</v>
      </c>
      <c r="BG638" s="250" t="s">
        <v>6</v>
      </c>
      <c r="BH638" s="250" t="s">
        <v>6</v>
      </c>
      <c r="BI638" s="250" t="s">
        <v>6</v>
      </c>
      <c r="BJ638" s="250" t="s">
        <v>6</v>
      </c>
      <c r="BK638" s="250" t="s">
        <v>6</v>
      </c>
      <c r="BL638" s="250" t="s">
        <v>6</v>
      </c>
      <c r="BM638" s="250" t="s">
        <v>40</v>
      </c>
      <c r="BN638" s="250" t="s">
        <v>118</v>
      </c>
      <c r="BO638" s="250" t="s">
        <v>13</v>
      </c>
      <c r="BP638" s="250" t="s">
        <v>13</v>
      </c>
      <c r="BQ638" s="250" t="s">
        <v>6</v>
      </c>
      <c r="BR638" s="250" t="s">
        <v>6</v>
      </c>
      <c r="BS638" s="250" t="s">
        <v>6</v>
      </c>
      <c r="BT638" s="250" t="s">
        <v>6</v>
      </c>
      <c r="BU638" s="262" t="s">
        <v>6</v>
      </c>
      <c r="BV638" s="250" t="s">
        <v>6</v>
      </c>
      <c r="BW638" s="250" t="s">
        <v>6</v>
      </c>
      <c r="BX638" s="250" t="s">
        <v>6</v>
      </c>
      <c r="BY638" s="250" t="s">
        <v>6</v>
      </c>
      <c r="BZ638" s="250" t="s">
        <v>6</v>
      </c>
      <c r="CA638" s="244" t="s">
        <v>2016</v>
      </c>
      <c r="CB638" s="244" t="s">
        <v>937</v>
      </c>
      <c r="CC638" s="244" t="s">
        <v>2017</v>
      </c>
      <c r="CD638" s="244" t="s">
        <v>118</v>
      </c>
    </row>
    <row r="639" spans="1:82" s="244" customFormat="1" ht="58" customHeight="1" x14ac:dyDescent="0.35">
      <c r="A639" s="290" t="s">
        <v>3480</v>
      </c>
      <c r="B639" s="290" t="s">
        <v>2880</v>
      </c>
      <c r="C639" s="290" t="s">
        <v>3439</v>
      </c>
      <c r="D639" s="290" t="s">
        <v>3439</v>
      </c>
      <c r="E639" s="244" t="s">
        <v>304</v>
      </c>
      <c r="F639" s="244" t="s">
        <v>2674</v>
      </c>
      <c r="G639" s="244" t="s">
        <v>2022</v>
      </c>
      <c r="H639" s="244" t="s">
        <v>1632</v>
      </c>
      <c r="I639" s="244" t="str">
        <f>IF(H639="","",VLOOKUP(H639,'Cost Categories'!$A$1:$B$66,2,FALSE))</f>
        <v>Facility</v>
      </c>
      <c r="J639" s="244" t="s">
        <v>3297</v>
      </c>
      <c r="K639" s="244" t="str">
        <f>IF(J639="","",VLOOKUP(J639,'Cost Categories'!$A$70:$B$85,2,FALSE))</f>
        <v>Mixed</v>
      </c>
      <c r="L639" s="244" t="s">
        <v>3323</v>
      </c>
      <c r="M639" s="244" t="str">
        <f>IF(L639="","",VLOOKUP(L639,'Cost Categories'!$A$112:$B$133,2,FALSE))</f>
        <v>Operational</v>
      </c>
      <c r="N639" s="244" t="s">
        <v>3368</v>
      </c>
      <c r="O639" s="245" t="s">
        <v>13</v>
      </c>
      <c r="P639" s="244" t="s">
        <v>3370</v>
      </c>
      <c r="Q639" s="253" t="s">
        <v>3372</v>
      </c>
      <c r="R639" s="253" t="s">
        <v>13</v>
      </c>
      <c r="S639" s="244" t="s">
        <v>111</v>
      </c>
      <c r="T639" s="244" t="s">
        <v>1736</v>
      </c>
      <c r="U639" s="244" t="s">
        <v>1087</v>
      </c>
      <c r="V639" s="244" t="s">
        <v>1309</v>
      </c>
      <c r="W639" s="244" t="s">
        <v>217</v>
      </c>
      <c r="X639" s="246">
        <v>0.09</v>
      </c>
      <c r="Y639" s="246" t="s">
        <v>6</v>
      </c>
      <c r="Z639" s="250" t="s">
        <v>6</v>
      </c>
      <c r="AA639" s="250" t="s">
        <v>6</v>
      </c>
      <c r="AB639" s="250" t="s">
        <v>6</v>
      </c>
      <c r="AC639" s="250" t="s">
        <v>6</v>
      </c>
      <c r="AD639" s="250" t="s">
        <v>6</v>
      </c>
      <c r="AE639" s="32" t="s">
        <v>6</v>
      </c>
      <c r="AF639" s="32" t="s">
        <v>20</v>
      </c>
      <c r="AG639" s="244" t="s">
        <v>6</v>
      </c>
      <c r="AI639" s="246" t="s">
        <v>6</v>
      </c>
      <c r="AJ639" s="247" t="s">
        <v>6</v>
      </c>
      <c r="AK639" s="244" t="s">
        <v>6</v>
      </c>
      <c r="AL639" s="244" t="s">
        <v>6</v>
      </c>
      <c r="AM639" s="266" t="s">
        <v>6</v>
      </c>
      <c r="AN639" s="285" t="s">
        <v>6</v>
      </c>
      <c r="AO639" s="285" t="s">
        <v>6</v>
      </c>
      <c r="AP639" s="244" t="s">
        <v>1796</v>
      </c>
      <c r="AQ639" s="244" t="s">
        <v>184</v>
      </c>
      <c r="AR639" s="250" t="s">
        <v>2014</v>
      </c>
      <c r="AS639" s="250" t="s">
        <v>118</v>
      </c>
      <c r="AT639" s="250" t="s">
        <v>6</v>
      </c>
      <c r="AU639" s="250" t="s">
        <v>184</v>
      </c>
      <c r="AV639" s="250" t="s">
        <v>1305</v>
      </c>
      <c r="AW639" s="250" t="s">
        <v>2015</v>
      </c>
      <c r="AX639" s="250" t="s">
        <v>118</v>
      </c>
      <c r="AY639" s="250" t="s">
        <v>6</v>
      </c>
      <c r="AZ639" s="250" t="s">
        <v>6</v>
      </c>
      <c r="BA639" s="250" t="s">
        <v>6</v>
      </c>
      <c r="BB639" s="250" t="s">
        <v>6</v>
      </c>
      <c r="BC639" s="250" t="s">
        <v>6</v>
      </c>
      <c r="BD639" s="250" t="s">
        <v>6</v>
      </c>
      <c r="BE639" s="250" t="s">
        <v>6</v>
      </c>
      <c r="BF639" s="250" t="s">
        <v>6</v>
      </c>
      <c r="BG639" s="250" t="s">
        <v>6</v>
      </c>
      <c r="BH639" s="250" t="s">
        <v>6</v>
      </c>
      <c r="BI639" s="250" t="s">
        <v>6</v>
      </c>
      <c r="BJ639" s="250" t="s">
        <v>6</v>
      </c>
      <c r="BK639" s="250" t="s">
        <v>6</v>
      </c>
      <c r="BL639" s="250" t="s">
        <v>6</v>
      </c>
      <c r="BM639" s="250" t="s">
        <v>40</v>
      </c>
      <c r="BN639" s="250" t="s">
        <v>118</v>
      </c>
      <c r="BO639" s="250" t="s">
        <v>13</v>
      </c>
      <c r="BP639" s="250" t="s">
        <v>13</v>
      </c>
      <c r="BQ639" s="250" t="s">
        <v>6</v>
      </c>
      <c r="BR639" s="250" t="s">
        <v>6</v>
      </c>
      <c r="BS639" s="250" t="s">
        <v>6</v>
      </c>
      <c r="BT639" s="250" t="s">
        <v>6</v>
      </c>
      <c r="BU639" s="262" t="s">
        <v>6</v>
      </c>
      <c r="BV639" s="250" t="s">
        <v>6</v>
      </c>
      <c r="BW639" s="250" t="s">
        <v>6</v>
      </c>
      <c r="BX639" s="250" t="s">
        <v>6</v>
      </c>
      <c r="BY639" s="250" t="s">
        <v>6</v>
      </c>
      <c r="BZ639" s="250" t="s">
        <v>6</v>
      </c>
      <c r="CA639" s="244" t="s">
        <v>2016</v>
      </c>
      <c r="CB639" s="244" t="s">
        <v>937</v>
      </c>
      <c r="CC639" s="244" t="s">
        <v>2017</v>
      </c>
      <c r="CD639" s="244" t="s">
        <v>118</v>
      </c>
    </row>
    <row r="640" spans="1:82" s="244" customFormat="1" ht="58" customHeight="1" x14ac:dyDescent="0.35">
      <c r="A640" s="290" t="s">
        <v>3480</v>
      </c>
      <c r="B640" s="290" t="s">
        <v>2880</v>
      </c>
      <c r="C640" s="290" t="s">
        <v>3439</v>
      </c>
      <c r="D640" s="290" t="s">
        <v>3439</v>
      </c>
      <c r="E640" s="244" t="s">
        <v>304</v>
      </c>
      <c r="F640" s="244" t="s">
        <v>2674</v>
      </c>
      <c r="G640" s="244" t="s">
        <v>2023</v>
      </c>
      <c r="H640" s="244" t="s">
        <v>3353</v>
      </c>
      <c r="I640" s="244" t="str">
        <f>IF(H640="","",VLOOKUP(H640,'Cost Categories'!$A$1:$B$66,2,FALSE))</f>
        <v>Personnel</v>
      </c>
      <c r="J640" s="244" t="s">
        <v>1757</v>
      </c>
      <c r="K640" s="244" t="str">
        <f>IF(J640="","",VLOOKUP(J640,'Cost Categories'!$A$70:$B$85,2,FALSE))</f>
        <v>Personnel</v>
      </c>
      <c r="L640" s="244" t="s">
        <v>3324</v>
      </c>
      <c r="M640" s="244" t="str">
        <f>IF(L640="","",VLOOKUP(L640,'Cost Categories'!$A$112:$B$133,2,FALSE))</f>
        <v>Operational</v>
      </c>
      <c r="N640" s="244" t="s">
        <v>3368</v>
      </c>
      <c r="O640" s="245" t="s">
        <v>13</v>
      </c>
      <c r="P640" s="244" t="s">
        <v>3369</v>
      </c>
      <c r="Q640" s="253" t="s">
        <v>3372</v>
      </c>
      <c r="R640" s="253" t="s">
        <v>13</v>
      </c>
      <c r="S640" s="244" t="s">
        <v>111</v>
      </c>
      <c r="T640" s="244" t="s">
        <v>1736</v>
      </c>
      <c r="U640" s="244" t="s">
        <v>1087</v>
      </c>
      <c r="V640" s="244" t="s">
        <v>1309</v>
      </c>
      <c r="W640" s="244" t="s">
        <v>217</v>
      </c>
      <c r="X640" s="246">
        <v>4.63</v>
      </c>
      <c r="Y640" s="246" t="s">
        <v>6</v>
      </c>
      <c r="Z640" s="250" t="s">
        <v>6</v>
      </c>
      <c r="AA640" s="250" t="s">
        <v>6</v>
      </c>
      <c r="AB640" s="250" t="s">
        <v>6</v>
      </c>
      <c r="AC640" s="250" t="s">
        <v>6</v>
      </c>
      <c r="AD640" s="250" t="s">
        <v>6</v>
      </c>
      <c r="AE640" s="32" t="s">
        <v>6</v>
      </c>
      <c r="AF640" s="32" t="s">
        <v>20</v>
      </c>
      <c r="AG640" s="244" t="s">
        <v>6</v>
      </c>
      <c r="AI640" s="246" t="s">
        <v>6</v>
      </c>
      <c r="AJ640" s="247" t="s">
        <v>6</v>
      </c>
      <c r="AK640" s="244" t="s">
        <v>6</v>
      </c>
      <c r="AL640" s="244" t="s">
        <v>6</v>
      </c>
      <c r="AM640" s="266" t="s">
        <v>6</v>
      </c>
      <c r="AN640" s="285" t="s">
        <v>6</v>
      </c>
      <c r="AO640" s="285" t="s">
        <v>6</v>
      </c>
      <c r="AP640" s="244" t="s">
        <v>1796</v>
      </c>
      <c r="AQ640" s="244" t="s">
        <v>184</v>
      </c>
      <c r="AR640" s="250" t="s">
        <v>2014</v>
      </c>
      <c r="AS640" s="250" t="s">
        <v>118</v>
      </c>
      <c r="AT640" s="250" t="s">
        <v>6</v>
      </c>
      <c r="AU640" s="250" t="s">
        <v>184</v>
      </c>
      <c r="AV640" s="250" t="s">
        <v>1305</v>
      </c>
      <c r="AW640" s="250" t="s">
        <v>2015</v>
      </c>
      <c r="AX640" s="250" t="s">
        <v>118</v>
      </c>
      <c r="AY640" s="250" t="s">
        <v>6</v>
      </c>
      <c r="AZ640" s="250" t="s">
        <v>6</v>
      </c>
      <c r="BA640" s="250" t="s">
        <v>6</v>
      </c>
      <c r="BB640" s="250" t="s">
        <v>6</v>
      </c>
      <c r="BC640" s="250" t="s">
        <v>6</v>
      </c>
      <c r="BD640" s="250" t="s">
        <v>6</v>
      </c>
      <c r="BE640" s="250" t="s">
        <v>6</v>
      </c>
      <c r="BF640" s="250" t="s">
        <v>6</v>
      </c>
      <c r="BG640" s="250" t="s">
        <v>6</v>
      </c>
      <c r="BH640" s="250" t="s">
        <v>6</v>
      </c>
      <c r="BI640" s="250" t="s">
        <v>6</v>
      </c>
      <c r="BJ640" s="250" t="s">
        <v>6</v>
      </c>
      <c r="BK640" s="250" t="s">
        <v>6</v>
      </c>
      <c r="BL640" s="250" t="s">
        <v>6</v>
      </c>
      <c r="BM640" s="250" t="s">
        <v>40</v>
      </c>
      <c r="BN640" s="250" t="s">
        <v>118</v>
      </c>
      <c r="BO640" s="250" t="s">
        <v>13</v>
      </c>
      <c r="BP640" s="250" t="s">
        <v>13</v>
      </c>
      <c r="BQ640" s="250" t="s">
        <v>6</v>
      </c>
      <c r="BR640" s="250" t="s">
        <v>6</v>
      </c>
      <c r="BS640" s="250" t="s">
        <v>6</v>
      </c>
      <c r="BT640" s="250" t="s">
        <v>6</v>
      </c>
      <c r="BU640" s="262" t="s">
        <v>6</v>
      </c>
      <c r="BV640" s="250" t="s">
        <v>6</v>
      </c>
      <c r="BW640" s="250" t="s">
        <v>6</v>
      </c>
      <c r="BX640" s="250" t="s">
        <v>6</v>
      </c>
      <c r="BY640" s="250" t="s">
        <v>6</v>
      </c>
      <c r="BZ640" s="250" t="s">
        <v>6</v>
      </c>
      <c r="CA640" s="244" t="s">
        <v>2016</v>
      </c>
      <c r="CB640" s="244" t="s">
        <v>937</v>
      </c>
      <c r="CC640" s="244" t="s">
        <v>2017</v>
      </c>
      <c r="CD640" s="244" t="s">
        <v>118</v>
      </c>
    </row>
    <row r="641" spans="1:82" s="244" customFormat="1" ht="58" customHeight="1" x14ac:dyDescent="0.35">
      <c r="A641" s="290" t="s">
        <v>3480</v>
      </c>
      <c r="B641" s="290" t="s">
        <v>2880</v>
      </c>
      <c r="C641" s="290" t="s">
        <v>3439</v>
      </c>
      <c r="D641" s="290" t="s">
        <v>3439</v>
      </c>
      <c r="E641" s="244" t="s">
        <v>304</v>
      </c>
      <c r="F641" s="244" t="s">
        <v>2674</v>
      </c>
      <c r="G641" s="244" t="s">
        <v>2013</v>
      </c>
      <c r="H641" s="244" t="s">
        <v>1578</v>
      </c>
      <c r="I641" s="244" t="str">
        <f>IF(H641="","",VLOOKUP(H641,'Cost Categories'!$A$1:$B$66,2,FALSE))</f>
        <v>Total</v>
      </c>
      <c r="J641" s="244" t="s">
        <v>3297</v>
      </c>
      <c r="K641" s="244" t="str">
        <f>IF(J641="","",VLOOKUP(J641,'Cost Categories'!$A$70:$B$85,2,FALSE))</f>
        <v>Mixed</v>
      </c>
      <c r="L641" s="244" t="s">
        <v>3297</v>
      </c>
      <c r="M641" s="244" t="str">
        <f>IF(L641="","",VLOOKUP(L641,'Cost Categories'!$A$112:$B$133,2,FALSE))</f>
        <v>Mixed</v>
      </c>
      <c r="N641" s="244" t="s">
        <v>22</v>
      </c>
      <c r="O641" s="245" t="s">
        <v>13</v>
      </c>
      <c r="P641" s="244" t="s">
        <v>3416</v>
      </c>
      <c r="Q641" s="253" t="s">
        <v>3372</v>
      </c>
      <c r="R641" s="253" t="s">
        <v>13</v>
      </c>
      <c r="S641" s="244" t="s">
        <v>111</v>
      </c>
      <c r="T641" s="244" t="s">
        <v>1736</v>
      </c>
      <c r="U641" s="244" t="s">
        <v>1087</v>
      </c>
      <c r="V641" s="244" t="s">
        <v>1309</v>
      </c>
      <c r="W641" s="244" t="s">
        <v>217</v>
      </c>
      <c r="X641" s="246">
        <v>52.28</v>
      </c>
      <c r="Y641" s="246" t="s">
        <v>6</v>
      </c>
      <c r="Z641" s="250" t="s">
        <v>6</v>
      </c>
      <c r="AA641" s="250" t="s">
        <v>6</v>
      </c>
      <c r="AB641" s="250" t="s">
        <v>6</v>
      </c>
      <c r="AC641" s="250" t="s">
        <v>6</v>
      </c>
      <c r="AD641" s="250" t="s">
        <v>6</v>
      </c>
      <c r="AE641" s="32" t="s">
        <v>6</v>
      </c>
      <c r="AF641" s="32" t="s">
        <v>20</v>
      </c>
      <c r="AG641" s="244" t="s">
        <v>6</v>
      </c>
      <c r="AI641" s="246" t="s">
        <v>6</v>
      </c>
      <c r="AJ641" s="247" t="s">
        <v>6</v>
      </c>
      <c r="AK641" s="244" t="s">
        <v>6</v>
      </c>
      <c r="AL641" s="244" t="s">
        <v>6</v>
      </c>
      <c r="AM641" s="266" t="s">
        <v>6</v>
      </c>
      <c r="AN641" s="284" t="s">
        <v>6</v>
      </c>
      <c r="AO641" s="285" t="s">
        <v>6</v>
      </c>
      <c r="AP641" s="244" t="s">
        <v>1796</v>
      </c>
      <c r="AQ641" s="244" t="s">
        <v>184</v>
      </c>
      <c r="AR641" s="250" t="s">
        <v>2014</v>
      </c>
      <c r="AS641" s="250" t="s">
        <v>118</v>
      </c>
      <c r="AT641" s="250" t="s">
        <v>6</v>
      </c>
      <c r="AU641" s="250" t="s">
        <v>184</v>
      </c>
      <c r="AV641" s="250" t="s">
        <v>1305</v>
      </c>
      <c r="AW641" s="250" t="s">
        <v>2015</v>
      </c>
      <c r="AX641" s="250" t="s">
        <v>118</v>
      </c>
      <c r="AY641" s="250" t="s">
        <v>6</v>
      </c>
      <c r="AZ641" s="250" t="s">
        <v>6</v>
      </c>
      <c r="BA641" s="250" t="s">
        <v>6</v>
      </c>
      <c r="BB641" s="250" t="s">
        <v>6</v>
      </c>
      <c r="BC641" s="250" t="s">
        <v>6</v>
      </c>
      <c r="BD641" s="250" t="s">
        <v>6</v>
      </c>
      <c r="BE641" s="250" t="s">
        <v>6</v>
      </c>
      <c r="BF641" s="250" t="s">
        <v>6</v>
      </c>
      <c r="BG641" s="250" t="s">
        <v>6</v>
      </c>
      <c r="BH641" s="250" t="s">
        <v>6</v>
      </c>
      <c r="BI641" s="250" t="s">
        <v>6</v>
      </c>
      <c r="BJ641" s="250" t="s">
        <v>6</v>
      </c>
      <c r="BK641" s="250" t="s">
        <v>6</v>
      </c>
      <c r="BL641" s="250" t="s">
        <v>6</v>
      </c>
      <c r="BM641" s="250" t="s">
        <v>40</v>
      </c>
      <c r="BN641" s="250" t="s">
        <v>118</v>
      </c>
      <c r="BO641" s="250" t="s">
        <v>13</v>
      </c>
      <c r="BP641" s="250" t="s">
        <v>13</v>
      </c>
      <c r="BQ641" s="250" t="s">
        <v>6</v>
      </c>
      <c r="BR641" s="250" t="s">
        <v>6</v>
      </c>
      <c r="BS641" s="250" t="s">
        <v>6</v>
      </c>
      <c r="BT641" s="250" t="s">
        <v>6</v>
      </c>
      <c r="BU641" s="262" t="s">
        <v>6</v>
      </c>
      <c r="BV641" s="250" t="s">
        <v>6</v>
      </c>
      <c r="BW641" s="250" t="s">
        <v>6</v>
      </c>
      <c r="BX641" s="250" t="s">
        <v>6</v>
      </c>
      <c r="BY641" s="250" t="s">
        <v>6</v>
      </c>
      <c r="BZ641" s="250" t="s">
        <v>6</v>
      </c>
      <c r="CA641" s="244" t="s">
        <v>2016</v>
      </c>
      <c r="CB641" s="244" t="s">
        <v>937</v>
      </c>
      <c r="CC641" s="244" t="s">
        <v>2017</v>
      </c>
      <c r="CD641" s="48" t="s">
        <v>118</v>
      </c>
    </row>
    <row r="642" spans="1:82" s="244" customFormat="1" ht="77.5" x14ac:dyDescent="0.35">
      <c r="A642" s="290" t="s">
        <v>3488</v>
      </c>
      <c r="B642" s="290" t="s">
        <v>2880</v>
      </c>
      <c r="C642" s="290" t="s">
        <v>3439</v>
      </c>
      <c r="D642" s="290" t="s">
        <v>3439</v>
      </c>
      <c r="E642" s="256" t="s">
        <v>304</v>
      </c>
      <c r="F642" s="244" t="s">
        <v>2674</v>
      </c>
      <c r="G642" s="244" t="s">
        <v>2025</v>
      </c>
      <c r="H642" s="244" t="s">
        <v>1623</v>
      </c>
      <c r="I642" s="244" t="str">
        <f>IF(H642="","",VLOOKUP(H642,'Cost Categories'!$A$1:$B$66,2,FALSE))</f>
        <v>Recurring goods</v>
      </c>
      <c r="J642" s="244" t="s">
        <v>3288</v>
      </c>
      <c r="K642" s="244" t="str">
        <f>IF(J642="","",VLOOKUP(J642,'Cost Categories'!$A$70:$B$85,2,FALSE))</f>
        <v>Recurrent - other</v>
      </c>
      <c r="L642" s="244" t="s">
        <v>3307</v>
      </c>
      <c r="M642" s="244" t="str">
        <f>IF(L642="","",VLOOKUP(L642,'Cost Categories'!$A$112:$B$133,2,FALSE))</f>
        <v>Primary service delivery</v>
      </c>
      <c r="N642" s="244" t="s">
        <v>3368</v>
      </c>
      <c r="O642" s="245" t="s">
        <v>1245</v>
      </c>
      <c r="P642" s="244" t="s">
        <v>3371</v>
      </c>
      <c r="Q642" s="253" t="s">
        <v>3372</v>
      </c>
      <c r="R642" s="253" t="s">
        <v>13</v>
      </c>
      <c r="S642" s="244" t="s">
        <v>111</v>
      </c>
      <c r="T642" s="244" t="s">
        <v>1736</v>
      </c>
      <c r="U642" s="244" t="s">
        <v>1087</v>
      </c>
      <c r="V642" s="244" t="s">
        <v>1309</v>
      </c>
      <c r="W642" s="244" t="s">
        <v>217</v>
      </c>
      <c r="X642" s="246">
        <v>35.01</v>
      </c>
      <c r="Y642" s="246" t="s">
        <v>6</v>
      </c>
      <c r="Z642" s="250" t="s">
        <v>6</v>
      </c>
      <c r="AA642" s="246" t="s">
        <v>6</v>
      </c>
      <c r="AB642" s="246" t="s">
        <v>6</v>
      </c>
      <c r="AC642" s="246" t="s">
        <v>6</v>
      </c>
      <c r="AD642" s="246" t="s">
        <v>6</v>
      </c>
      <c r="AE642" s="32" t="s">
        <v>6</v>
      </c>
      <c r="AF642" s="32" t="s">
        <v>20</v>
      </c>
      <c r="AG642" s="244" t="s">
        <v>6</v>
      </c>
      <c r="AI642" s="246" t="s">
        <v>6</v>
      </c>
      <c r="AJ642" s="257" t="s">
        <v>6</v>
      </c>
      <c r="AK642" s="246" t="s">
        <v>6</v>
      </c>
      <c r="AL642" s="246" t="s">
        <v>6</v>
      </c>
      <c r="AM642" s="246" t="s">
        <v>6</v>
      </c>
      <c r="AN642" s="286" t="s">
        <v>6</v>
      </c>
      <c r="AO642" s="286" t="s">
        <v>6</v>
      </c>
      <c r="AP642" s="244" t="s">
        <v>1796</v>
      </c>
      <c r="AQ642" s="244" t="s">
        <v>184</v>
      </c>
      <c r="AR642" s="250" t="s">
        <v>2014</v>
      </c>
      <c r="AS642" s="250" t="s">
        <v>118</v>
      </c>
      <c r="AT642" s="250" t="s">
        <v>6</v>
      </c>
      <c r="AU642" s="250" t="s">
        <v>184</v>
      </c>
      <c r="AV642" s="250" t="s">
        <v>1305</v>
      </c>
      <c r="AW642" s="250" t="s">
        <v>2015</v>
      </c>
      <c r="AX642" s="250" t="s">
        <v>118</v>
      </c>
      <c r="AY642" s="250" t="s">
        <v>6</v>
      </c>
      <c r="AZ642" s="250" t="s">
        <v>6</v>
      </c>
      <c r="BA642" s="250" t="s">
        <v>6</v>
      </c>
      <c r="BB642" s="250" t="s">
        <v>6</v>
      </c>
      <c r="BC642" s="250" t="s">
        <v>6</v>
      </c>
      <c r="BD642" s="250" t="s">
        <v>6</v>
      </c>
      <c r="BE642" s="250" t="s">
        <v>6</v>
      </c>
      <c r="BF642" s="250" t="s">
        <v>6</v>
      </c>
      <c r="BG642" s="250" t="s">
        <v>6</v>
      </c>
      <c r="BH642" s="250" t="s">
        <v>6</v>
      </c>
      <c r="BI642" s="250" t="s">
        <v>6</v>
      </c>
      <c r="BJ642" s="250" t="s">
        <v>6</v>
      </c>
      <c r="BK642" s="250" t="s">
        <v>6</v>
      </c>
      <c r="BL642" s="250" t="s">
        <v>6</v>
      </c>
      <c r="BM642" s="250" t="s">
        <v>40</v>
      </c>
      <c r="BN642" s="250" t="s">
        <v>118</v>
      </c>
      <c r="BO642" s="250" t="s">
        <v>13</v>
      </c>
      <c r="BP642" s="250" t="s">
        <v>13</v>
      </c>
      <c r="BQ642" s="250" t="s">
        <v>6</v>
      </c>
      <c r="BR642" s="250" t="s">
        <v>6</v>
      </c>
      <c r="BS642" s="250" t="s">
        <v>6</v>
      </c>
      <c r="BT642" s="250" t="s">
        <v>6</v>
      </c>
      <c r="BU642" s="262" t="s">
        <v>6</v>
      </c>
      <c r="BV642" s="250" t="s">
        <v>6</v>
      </c>
      <c r="BW642" s="250" t="s">
        <v>6</v>
      </c>
      <c r="BX642" s="250" t="s">
        <v>6</v>
      </c>
      <c r="BY642" s="250" t="s">
        <v>6</v>
      </c>
      <c r="BZ642" s="250" t="s">
        <v>6</v>
      </c>
      <c r="CA642" s="244" t="s">
        <v>2016</v>
      </c>
      <c r="CB642" s="244" t="s">
        <v>937</v>
      </c>
      <c r="CC642" s="244" t="s">
        <v>2017</v>
      </c>
      <c r="CD642" s="244" t="s">
        <v>118</v>
      </c>
    </row>
    <row r="643" spans="1:82" s="244" customFormat="1" ht="77.5" x14ac:dyDescent="0.35">
      <c r="A643" s="290" t="s">
        <v>3488</v>
      </c>
      <c r="B643" s="290" t="s">
        <v>2880</v>
      </c>
      <c r="C643" s="290" t="s">
        <v>3439</v>
      </c>
      <c r="D643" s="290" t="s">
        <v>3439</v>
      </c>
      <c r="E643" s="256" t="s">
        <v>304</v>
      </c>
      <c r="F643" s="244" t="s">
        <v>2674</v>
      </c>
      <c r="G643" s="244" t="s">
        <v>2026</v>
      </c>
      <c r="H643" s="244" t="s">
        <v>1317</v>
      </c>
      <c r="I643" s="244" t="str">
        <f>IF(H643="","",VLOOKUP(H643,'Cost Categories'!$A$1:$B$66,2,FALSE))</f>
        <v>Capital</v>
      </c>
      <c r="J643" s="244" t="s">
        <v>3283</v>
      </c>
      <c r="K643" s="244" t="str">
        <f>IF(J643="","",VLOOKUP(J643,'Cost Categories'!$A$70:$B$85,2,FALSE))</f>
        <v>Capital</v>
      </c>
      <c r="L643" s="244" t="s">
        <v>3307</v>
      </c>
      <c r="M643" s="244" t="str">
        <f>IF(L643="","",VLOOKUP(L643,'Cost Categories'!$A$112:$B$133,2,FALSE))</f>
        <v>Primary service delivery</v>
      </c>
      <c r="N643" s="244" t="s">
        <v>3368</v>
      </c>
      <c r="O643" s="245" t="s">
        <v>1245</v>
      </c>
      <c r="P643" s="244" t="s">
        <v>3369</v>
      </c>
      <c r="Q643" s="253" t="s">
        <v>3372</v>
      </c>
      <c r="R643" s="253" t="s">
        <v>13</v>
      </c>
      <c r="S643" s="244" t="s">
        <v>111</v>
      </c>
      <c r="T643" s="244" t="s">
        <v>1736</v>
      </c>
      <c r="U643" s="244" t="s">
        <v>1087</v>
      </c>
      <c r="V643" s="244" t="s">
        <v>1309</v>
      </c>
      <c r="W643" s="244" t="s">
        <v>217</v>
      </c>
      <c r="X643" s="246">
        <v>0.02</v>
      </c>
      <c r="Y643" s="246" t="s">
        <v>6</v>
      </c>
      <c r="Z643" s="250" t="s">
        <v>6</v>
      </c>
      <c r="AA643" s="246" t="s">
        <v>6</v>
      </c>
      <c r="AB643" s="246" t="s">
        <v>6</v>
      </c>
      <c r="AC643" s="246" t="s">
        <v>6</v>
      </c>
      <c r="AD643" s="246" t="s">
        <v>6</v>
      </c>
      <c r="AE643" s="32" t="s">
        <v>6</v>
      </c>
      <c r="AF643" s="32" t="s">
        <v>20</v>
      </c>
      <c r="AG643" s="244" t="s">
        <v>6</v>
      </c>
      <c r="AI643" s="246" t="s">
        <v>6</v>
      </c>
      <c r="AJ643" s="257" t="s">
        <v>6</v>
      </c>
      <c r="AK643" s="246" t="s">
        <v>6</v>
      </c>
      <c r="AL643" s="246" t="s">
        <v>6</v>
      </c>
      <c r="AM643" s="246" t="s">
        <v>6</v>
      </c>
      <c r="AN643" s="286" t="s">
        <v>6</v>
      </c>
      <c r="AO643" s="286" t="s">
        <v>6</v>
      </c>
      <c r="AP643" s="244" t="s">
        <v>1796</v>
      </c>
      <c r="AQ643" s="244" t="s">
        <v>184</v>
      </c>
      <c r="AR643" s="250" t="s">
        <v>2014</v>
      </c>
      <c r="AS643" s="250" t="s">
        <v>118</v>
      </c>
      <c r="AT643" s="250" t="s">
        <v>6</v>
      </c>
      <c r="AU643" s="250" t="s">
        <v>184</v>
      </c>
      <c r="AV643" s="250" t="s">
        <v>1305</v>
      </c>
      <c r="AW643" s="250" t="s">
        <v>2015</v>
      </c>
      <c r="AX643" s="250" t="s">
        <v>118</v>
      </c>
      <c r="AY643" s="250" t="s">
        <v>6</v>
      </c>
      <c r="AZ643" s="250" t="s">
        <v>6</v>
      </c>
      <c r="BA643" s="250" t="s">
        <v>6</v>
      </c>
      <c r="BB643" s="250" t="s">
        <v>6</v>
      </c>
      <c r="BC643" s="250" t="s">
        <v>6</v>
      </c>
      <c r="BD643" s="250" t="s">
        <v>6</v>
      </c>
      <c r="BE643" s="250" t="s">
        <v>6</v>
      </c>
      <c r="BF643" s="250" t="s">
        <v>6</v>
      </c>
      <c r="BG643" s="250" t="s">
        <v>6</v>
      </c>
      <c r="BH643" s="250" t="s">
        <v>6</v>
      </c>
      <c r="BI643" s="250" t="s">
        <v>6</v>
      </c>
      <c r="BJ643" s="250" t="s">
        <v>6</v>
      </c>
      <c r="BK643" s="250" t="s">
        <v>6</v>
      </c>
      <c r="BL643" s="250" t="s">
        <v>6</v>
      </c>
      <c r="BM643" s="250" t="s">
        <v>40</v>
      </c>
      <c r="BN643" s="250" t="s">
        <v>118</v>
      </c>
      <c r="BO643" s="250" t="s">
        <v>13</v>
      </c>
      <c r="BP643" s="250" t="s">
        <v>13</v>
      </c>
      <c r="BQ643" s="250" t="s">
        <v>6</v>
      </c>
      <c r="BR643" s="250" t="s">
        <v>6</v>
      </c>
      <c r="BS643" s="250" t="s">
        <v>6</v>
      </c>
      <c r="BT643" s="250" t="s">
        <v>6</v>
      </c>
      <c r="BU643" s="262" t="s">
        <v>6</v>
      </c>
      <c r="BV643" s="250" t="s">
        <v>6</v>
      </c>
      <c r="BW643" s="250" t="s">
        <v>6</v>
      </c>
      <c r="BX643" s="250" t="s">
        <v>6</v>
      </c>
      <c r="BY643" s="250" t="s">
        <v>6</v>
      </c>
      <c r="BZ643" s="250" t="s">
        <v>6</v>
      </c>
      <c r="CA643" s="244" t="s">
        <v>2016</v>
      </c>
      <c r="CB643" s="244" t="s">
        <v>937</v>
      </c>
      <c r="CC643" s="244" t="s">
        <v>2017</v>
      </c>
      <c r="CD643" s="244" t="s">
        <v>118</v>
      </c>
    </row>
    <row r="644" spans="1:82" s="244" customFormat="1" ht="77.5" x14ac:dyDescent="0.35">
      <c r="A644" s="290" t="s">
        <v>3488</v>
      </c>
      <c r="B644" s="290" t="s">
        <v>2880</v>
      </c>
      <c r="C644" s="290" t="s">
        <v>3439</v>
      </c>
      <c r="D644" s="290" t="s">
        <v>3439</v>
      </c>
      <c r="E644" s="256" t="s">
        <v>304</v>
      </c>
      <c r="F644" s="244" t="s">
        <v>2674</v>
      </c>
      <c r="G644" s="244" t="s">
        <v>2027</v>
      </c>
      <c r="H644" s="244" t="s">
        <v>3351</v>
      </c>
      <c r="I644" s="244" t="str">
        <f>IF(H644="","",VLOOKUP(H644,'Cost Categories'!$A$1:$B$66,2,FALSE))</f>
        <v>Personnel</v>
      </c>
      <c r="J644" s="244" t="s">
        <v>3271</v>
      </c>
      <c r="K644" s="244" t="str">
        <f>IF(J644="","",VLOOKUP(J644,'Cost Categories'!$A$70:$B$85,2,FALSE))</f>
        <v>Personnel</v>
      </c>
      <c r="L644" s="244" t="s">
        <v>3307</v>
      </c>
      <c r="M644" s="244" t="str">
        <f>IF(L644="","",VLOOKUP(L644,'Cost Categories'!$A$112:$B$133,2,FALSE))</f>
        <v>Primary service delivery</v>
      </c>
      <c r="N644" s="244" t="s">
        <v>3368</v>
      </c>
      <c r="O644" s="245" t="s">
        <v>13</v>
      </c>
      <c r="P644" s="244" t="s">
        <v>3369</v>
      </c>
      <c r="Q644" s="253" t="s">
        <v>3372</v>
      </c>
      <c r="R644" s="253" t="s">
        <v>13</v>
      </c>
      <c r="S644" s="244" t="s">
        <v>517</v>
      </c>
      <c r="T644" s="244" t="s">
        <v>1736</v>
      </c>
      <c r="U644" s="244" t="s">
        <v>1087</v>
      </c>
      <c r="V644" s="244" t="s">
        <v>1309</v>
      </c>
      <c r="W644" s="244" t="s">
        <v>217</v>
      </c>
      <c r="X644" s="246">
        <v>12.81</v>
      </c>
      <c r="Y644" s="246" t="s">
        <v>6</v>
      </c>
      <c r="Z644" s="250" t="s">
        <v>6</v>
      </c>
      <c r="AA644" s="246" t="s">
        <v>6</v>
      </c>
      <c r="AB644" s="246" t="s">
        <v>6</v>
      </c>
      <c r="AC644" s="246" t="s">
        <v>6</v>
      </c>
      <c r="AD644" s="246" t="s">
        <v>6</v>
      </c>
      <c r="AE644" s="32" t="s">
        <v>6</v>
      </c>
      <c r="AF644" s="32" t="s">
        <v>20</v>
      </c>
      <c r="AG644" s="244" t="s">
        <v>6</v>
      </c>
      <c r="AI644" s="246" t="s">
        <v>6</v>
      </c>
      <c r="AJ644" s="257" t="s">
        <v>6</v>
      </c>
      <c r="AK644" s="246" t="s">
        <v>6</v>
      </c>
      <c r="AL644" s="246" t="s">
        <v>6</v>
      </c>
      <c r="AM644" s="246" t="s">
        <v>6</v>
      </c>
      <c r="AN644" s="286" t="s">
        <v>6</v>
      </c>
      <c r="AO644" s="286" t="s">
        <v>6</v>
      </c>
      <c r="AP644" s="244" t="s">
        <v>1796</v>
      </c>
      <c r="AQ644" s="244" t="s">
        <v>184</v>
      </c>
      <c r="AR644" s="250" t="s">
        <v>2014</v>
      </c>
      <c r="AS644" s="250" t="s">
        <v>118</v>
      </c>
      <c r="AT644" s="250" t="s">
        <v>6</v>
      </c>
      <c r="AU644" s="250" t="s">
        <v>184</v>
      </c>
      <c r="AV644" s="250" t="s">
        <v>1305</v>
      </c>
      <c r="AW644" s="250" t="s">
        <v>2015</v>
      </c>
      <c r="AX644" s="250" t="s">
        <v>118</v>
      </c>
      <c r="AY644" s="250" t="s">
        <v>6</v>
      </c>
      <c r="AZ644" s="250" t="s">
        <v>6</v>
      </c>
      <c r="BA644" s="250" t="s">
        <v>6</v>
      </c>
      <c r="BB644" s="250" t="s">
        <v>6</v>
      </c>
      <c r="BC644" s="250" t="s">
        <v>6</v>
      </c>
      <c r="BD644" s="250" t="s">
        <v>6</v>
      </c>
      <c r="BE644" s="250" t="s">
        <v>6</v>
      </c>
      <c r="BF644" s="250" t="s">
        <v>6</v>
      </c>
      <c r="BG644" s="250" t="s">
        <v>6</v>
      </c>
      <c r="BH644" s="250" t="s">
        <v>6</v>
      </c>
      <c r="BI644" s="250" t="s">
        <v>6</v>
      </c>
      <c r="BJ644" s="250" t="s">
        <v>6</v>
      </c>
      <c r="BK644" s="250" t="s">
        <v>6</v>
      </c>
      <c r="BL644" s="250" t="s">
        <v>6</v>
      </c>
      <c r="BM644" s="250" t="s">
        <v>40</v>
      </c>
      <c r="BN644" s="250" t="s">
        <v>118</v>
      </c>
      <c r="BO644" s="250" t="s">
        <v>13</v>
      </c>
      <c r="BP644" s="250" t="s">
        <v>13</v>
      </c>
      <c r="BQ644" s="250" t="s">
        <v>6</v>
      </c>
      <c r="BR644" s="250" t="s">
        <v>6</v>
      </c>
      <c r="BS644" s="250" t="s">
        <v>6</v>
      </c>
      <c r="BT644" s="250" t="s">
        <v>6</v>
      </c>
      <c r="BU644" s="262" t="s">
        <v>6</v>
      </c>
      <c r="BV644" s="250" t="s">
        <v>6</v>
      </c>
      <c r="BW644" s="250" t="s">
        <v>6</v>
      </c>
      <c r="BX644" s="250" t="s">
        <v>6</v>
      </c>
      <c r="BY644" s="250" t="s">
        <v>6</v>
      </c>
      <c r="BZ644" s="250" t="s">
        <v>6</v>
      </c>
      <c r="CA644" s="244" t="s">
        <v>2016</v>
      </c>
      <c r="CB644" s="244" t="s">
        <v>937</v>
      </c>
      <c r="CC644" s="244" t="s">
        <v>2017</v>
      </c>
      <c r="CD644" s="244" t="s">
        <v>118</v>
      </c>
    </row>
    <row r="645" spans="1:82" s="244" customFormat="1" ht="77.5" x14ac:dyDescent="0.35">
      <c r="A645" s="290" t="s">
        <v>3488</v>
      </c>
      <c r="B645" s="290" t="s">
        <v>2880</v>
      </c>
      <c r="C645" s="290" t="s">
        <v>3439</v>
      </c>
      <c r="D645" s="290" t="s">
        <v>3439</v>
      </c>
      <c r="E645" s="256" t="s">
        <v>304</v>
      </c>
      <c r="F645" s="244" t="s">
        <v>2674</v>
      </c>
      <c r="G645" s="244" t="s">
        <v>2028</v>
      </c>
      <c r="H645" s="244" t="s">
        <v>3350</v>
      </c>
      <c r="I645" s="244" t="str">
        <f>IF(H645="","",VLOOKUP(H645,'Cost Categories'!$A$1:$B$66,2,FALSE))</f>
        <v>Capital</v>
      </c>
      <c r="J645" s="244" t="s">
        <v>3283</v>
      </c>
      <c r="K645" s="244" t="str">
        <f>IF(J645="","",VLOOKUP(J645,'Cost Categories'!$A$70:$B$85,2,FALSE))</f>
        <v>Capital</v>
      </c>
      <c r="L645" s="244" t="s">
        <v>3324</v>
      </c>
      <c r="M645" s="244" t="str">
        <f>IF(L645="","",VLOOKUP(L645,'Cost Categories'!$A$112:$B$133,2,FALSE))</f>
        <v>Operational</v>
      </c>
      <c r="N645" s="244" t="s">
        <v>3368</v>
      </c>
      <c r="O645" s="245" t="s">
        <v>1245</v>
      </c>
      <c r="P645" s="244" t="s">
        <v>3370</v>
      </c>
      <c r="Q645" s="253" t="s">
        <v>3372</v>
      </c>
      <c r="R645" s="253" t="s">
        <v>13</v>
      </c>
      <c r="S645" s="244" t="s">
        <v>111</v>
      </c>
      <c r="T645" s="244" t="s">
        <v>1736</v>
      </c>
      <c r="U645" s="244" t="s">
        <v>1087</v>
      </c>
      <c r="V645" s="244" t="s">
        <v>1309</v>
      </c>
      <c r="W645" s="244" t="s">
        <v>217</v>
      </c>
      <c r="X645" s="246">
        <v>0.17</v>
      </c>
      <c r="Y645" s="246" t="s">
        <v>6</v>
      </c>
      <c r="Z645" s="250" t="s">
        <v>6</v>
      </c>
      <c r="AA645" s="246" t="s">
        <v>6</v>
      </c>
      <c r="AB645" s="246" t="s">
        <v>6</v>
      </c>
      <c r="AC645" s="246" t="s">
        <v>6</v>
      </c>
      <c r="AD645" s="246" t="s">
        <v>6</v>
      </c>
      <c r="AE645" s="32" t="s">
        <v>6</v>
      </c>
      <c r="AF645" s="32" t="s">
        <v>20</v>
      </c>
      <c r="AG645" s="244" t="s">
        <v>6</v>
      </c>
      <c r="AI645" s="246" t="s">
        <v>6</v>
      </c>
      <c r="AJ645" s="257" t="s">
        <v>6</v>
      </c>
      <c r="AK645" s="246" t="s">
        <v>6</v>
      </c>
      <c r="AL645" s="246" t="s">
        <v>6</v>
      </c>
      <c r="AM645" s="246" t="s">
        <v>6</v>
      </c>
      <c r="AN645" s="286" t="s">
        <v>6</v>
      </c>
      <c r="AO645" s="286" t="s">
        <v>6</v>
      </c>
      <c r="AP645" s="244" t="s">
        <v>1796</v>
      </c>
      <c r="AQ645" s="244" t="s">
        <v>184</v>
      </c>
      <c r="AR645" s="250" t="s">
        <v>2014</v>
      </c>
      <c r="AS645" s="250" t="s">
        <v>118</v>
      </c>
      <c r="AT645" s="250" t="s">
        <v>6</v>
      </c>
      <c r="AU645" s="250" t="s">
        <v>184</v>
      </c>
      <c r="AV645" s="250" t="s">
        <v>1305</v>
      </c>
      <c r="AW645" s="250" t="s">
        <v>2015</v>
      </c>
      <c r="AX645" s="250" t="s">
        <v>118</v>
      </c>
      <c r="AY645" s="250" t="s">
        <v>6</v>
      </c>
      <c r="AZ645" s="250" t="s">
        <v>6</v>
      </c>
      <c r="BA645" s="250" t="s">
        <v>6</v>
      </c>
      <c r="BB645" s="250" t="s">
        <v>6</v>
      </c>
      <c r="BC645" s="250" t="s">
        <v>6</v>
      </c>
      <c r="BD645" s="250" t="s">
        <v>6</v>
      </c>
      <c r="BE645" s="250" t="s">
        <v>6</v>
      </c>
      <c r="BF645" s="250" t="s">
        <v>6</v>
      </c>
      <c r="BG645" s="250" t="s">
        <v>6</v>
      </c>
      <c r="BH645" s="250" t="s">
        <v>6</v>
      </c>
      <c r="BI645" s="250" t="s">
        <v>6</v>
      </c>
      <c r="BJ645" s="250" t="s">
        <v>6</v>
      </c>
      <c r="BK645" s="250" t="s">
        <v>6</v>
      </c>
      <c r="BL645" s="250" t="s">
        <v>6</v>
      </c>
      <c r="BM645" s="250" t="s">
        <v>40</v>
      </c>
      <c r="BN645" s="250" t="s">
        <v>118</v>
      </c>
      <c r="BO645" s="250" t="s">
        <v>13</v>
      </c>
      <c r="BP645" s="250" t="s">
        <v>13</v>
      </c>
      <c r="BQ645" s="250" t="s">
        <v>6</v>
      </c>
      <c r="BR645" s="250" t="s">
        <v>6</v>
      </c>
      <c r="BS645" s="250" t="s">
        <v>6</v>
      </c>
      <c r="BT645" s="250" t="s">
        <v>6</v>
      </c>
      <c r="BU645" s="262" t="s">
        <v>6</v>
      </c>
      <c r="BV645" s="250" t="s">
        <v>6</v>
      </c>
      <c r="BW645" s="250" t="s">
        <v>6</v>
      </c>
      <c r="BX645" s="250" t="s">
        <v>6</v>
      </c>
      <c r="BY645" s="250" t="s">
        <v>6</v>
      </c>
      <c r="BZ645" s="250" t="s">
        <v>6</v>
      </c>
      <c r="CA645" s="244" t="s">
        <v>2016</v>
      </c>
      <c r="CB645" s="244" t="s">
        <v>937</v>
      </c>
      <c r="CC645" s="244" t="s">
        <v>2017</v>
      </c>
      <c r="CD645" s="244" t="s">
        <v>118</v>
      </c>
    </row>
    <row r="646" spans="1:82" s="244" customFormat="1" ht="77.5" x14ac:dyDescent="0.35">
      <c r="A646" s="290" t="s">
        <v>3488</v>
      </c>
      <c r="B646" s="290" t="s">
        <v>2880</v>
      </c>
      <c r="C646" s="290" t="s">
        <v>3439</v>
      </c>
      <c r="D646" s="290" t="s">
        <v>3439</v>
      </c>
      <c r="E646" s="256" t="s">
        <v>304</v>
      </c>
      <c r="F646" s="244" t="s">
        <v>2674</v>
      </c>
      <c r="G646" s="244" t="s">
        <v>2029</v>
      </c>
      <c r="H646" s="244" t="s">
        <v>1632</v>
      </c>
      <c r="I646" s="244" t="str">
        <f>IF(H646="","",VLOOKUP(H646,'Cost Categories'!$A$1:$B$66,2,FALSE))</f>
        <v>Facility</v>
      </c>
      <c r="J646" s="244" t="s">
        <v>3297</v>
      </c>
      <c r="K646" s="244" t="str">
        <f>IF(J646="","",VLOOKUP(J646,'Cost Categories'!$A$70:$B$85,2,FALSE))</f>
        <v>Mixed</v>
      </c>
      <c r="L646" s="244" t="s">
        <v>3323</v>
      </c>
      <c r="M646" s="244" t="str">
        <f>IF(L646="","",VLOOKUP(L646,'Cost Categories'!$A$112:$B$133,2,FALSE))</f>
        <v>Operational</v>
      </c>
      <c r="N646" s="244" t="s">
        <v>3368</v>
      </c>
      <c r="O646" s="245" t="s">
        <v>13</v>
      </c>
      <c r="P646" s="244" t="s">
        <v>3370</v>
      </c>
      <c r="Q646" s="253" t="s">
        <v>3372</v>
      </c>
      <c r="R646" s="253" t="s">
        <v>13</v>
      </c>
      <c r="S646" s="244" t="s">
        <v>111</v>
      </c>
      <c r="T646" s="244" t="s">
        <v>1736</v>
      </c>
      <c r="U646" s="244" t="s">
        <v>1087</v>
      </c>
      <c r="V646" s="244" t="s">
        <v>1309</v>
      </c>
      <c r="W646" s="244" t="s">
        <v>217</v>
      </c>
      <c r="X646" s="246">
        <v>2.64</v>
      </c>
      <c r="Y646" s="246" t="s">
        <v>6</v>
      </c>
      <c r="Z646" s="250" t="s">
        <v>6</v>
      </c>
      <c r="AA646" s="246" t="s">
        <v>6</v>
      </c>
      <c r="AB646" s="246" t="s">
        <v>6</v>
      </c>
      <c r="AC646" s="246" t="s">
        <v>6</v>
      </c>
      <c r="AD646" s="246" t="s">
        <v>6</v>
      </c>
      <c r="AE646" s="32" t="s">
        <v>6</v>
      </c>
      <c r="AF646" s="32" t="s">
        <v>20</v>
      </c>
      <c r="AG646" s="244" t="s">
        <v>6</v>
      </c>
      <c r="AI646" s="246" t="s">
        <v>6</v>
      </c>
      <c r="AJ646" s="257" t="s">
        <v>6</v>
      </c>
      <c r="AK646" s="246" t="s">
        <v>6</v>
      </c>
      <c r="AL646" s="246" t="s">
        <v>6</v>
      </c>
      <c r="AM646" s="246" t="s">
        <v>6</v>
      </c>
      <c r="AN646" s="286" t="s">
        <v>6</v>
      </c>
      <c r="AO646" s="286" t="s">
        <v>6</v>
      </c>
      <c r="AP646" s="244" t="s">
        <v>1796</v>
      </c>
      <c r="AQ646" s="244" t="s">
        <v>184</v>
      </c>
      <c r="AR646" s="250" t="s">
        <v>2014</v>
      </c>
      <c r="AS646" s="250" t="s">
        <v>118</v>
      </c>
      <c r="AT646" s="250" t="s">
        <v>6</v>
      </c>
      <c r="AU646" s="250" t="s">
        <v>184</v>
      </c>
      <c r="AV646" s="250" t="s">
        <v>1305</v>
      </c>
      <c r="AW646" s="250" t="s">
        <v>2015</v>
      </c>
      <c r="AX646" s="250" t="s">
        <v>118</v>
      </c>
      <c r="AY646" s="250" t="s">
        <v>6</v>
      </c>
      <c r="AZ646" s="250" t="s">
        <v>6</v>
      </c>
      <c r="BA646" s="250" t="s">
        <v>6</v>
      </c>
      <c r="BB646" s="250" t="s">
        <v>6</v>
      </c>
      <c r="BC646" s="250" t="s">
        <v>6</v>
      </c>
      <c r="BD646" s="250" t="s">
        <v>6</v>
      </c>
      <c r="BE646" s="250" t="s">
        <v>6</v>
      </c>
      <c r="BF646" s="250" t="s">
        <v>6</v>
      </c>
      <c r="BG646" s="250" t="s">
        <v>6</v>
      </c>
      <c r="BH646" s="250" t="s">
        <v>6</v>
      </c>
      <c r="BI646" s="250" t="s">
        <v>6</v>
      </c>
      <c r="BJ646" s="250" t="s">
        <v>6</v>
      </c>
      <c r="BK646" s="250" t="s">
        <v>6</v>
      </c>
      <c r="BL646" s="250" t="s">
        <v>6</v>
      </c>
      <c r="BM646" s="250" t="s">
        <v>40</v>
      </c>
      <c r="BN646" s="250" t="s">
        <v>118</v>
      </c>
      <c r="BO646" s="250" t="s">
        <v>13</v>
      </c>
      <c r="BP646" s="250" t="s">
        <v>13</v>
      </c>
      <c r="BQ646" s="250" t="s">
        <v>6</v>
      </c>
      <c r="BR646" s="250" t="s">
        <v>6</v>
      </c>
      <c r="BS646" s="250" t="s">
        <v>6</v>
      </c>
      <c r="BT646" s="250" t="s">
        <v>6</v>
      </c>
      <c r="BU646" s="262" t="s">
        <v>6</v>
      </c>
      <c r="BV646" s="250" t="s">
        <v>6</v>
      </c>
      <c r="BW646" s="250" t="s">
        <v>6</v>
      </c>
      <c r="BX646" s="250" t="s">
        <v>6</v>
      </c>
      <c r="BY646" s="250" t="s">
        <v>6</v>
      </c>
      <c r="BZ646" s="250" t="s">
        <v>6</v>
      </c>
      <c r="CA646" s="244" t="s">
        <v>2016</v>
      </c>
      <c r="CB646" s="244" t="s">
        <v>937</v>
      </c>
      <c r="CC646" s="244" t="s">
        <v>2017</v>
      </c>
      <c r="CD646" s="244" t="s">
        <v>118</v>
      </c>
    </row>
    <row r="647" spans="1:82" s="244" customFormat="1" ht="37" customHeight="1" x14ac:dyDescent="0.35">
      <c r="A647" s="290" t="s">
        <v>3488</v>
      </c>
      <c r="B647" s="290" t="s">
        <v>2880</v>
      </c>
      <c r="C647" s="290" t="s">
        <v>3439</v>
      </c>
      <c r="D647" s="290" t="s">
        <v>3439</v>
      </c>
      <c r="E647" s="256" t="s">
        <v>304</v>
      </c>
      <c r="F647" s="244" t="s">
        <v>2674</v>
      </c>
      <c r="G647" s="244" t="s">
        <v>2030</v>
      </c>
      <c r="H647" s="244" t="s">
        <v>3353</v>
      </c>
      <c r="I647" s="244" t="str">
        <f>IF(H647="","",VLOOKUP(H647,'Cost Categories'!$A$1:$B$66,2,FALSE))</f>
        <v>Personnel</v>
      </c>
      <c r="J647" s="244" t="s">
        <v>1757</v>
      </c>
      <c r="K647" s="244" t="str">
        <f>IF(J647="","",VLOOKUP(J647,'Cost Categories'!$A$70:$B$85,2,FALSE))</f>
        <v>Personnel</v>
      </c>
      <c r="L647" s="244" t="s">
        <v>3324</v>
      </c>
      <c r="M647" s="244" t="str">
        <f>IF(L647="","",VLOOKUP(L647,'Cost Categories'!$A$112:$B$133,2,FALSE))</f>
        <v>Operational</v>
      </c>
      <c r="N647" s="244" t="s">
        <v>3368</v>
      </c>
      <c r="O647" s="245" t="s">
        <v>13</v>
      </c>
      <c r="P647" s="244" t="s">
        <v>3369</v>
      </c>
      <c r="Q647" s="253" t="s">
        <v>3372</v>
      </c>
      <c r="R647" s="253" t="s">
        <v>13</v>
      </c>
      <c r="S647" s="244" t="s">
        <v>111</v>
      </c>
      <c r="T647" s="244" t="s">
        <v>1736</v>
      </c>
      <c r="U647" s="244" t="s">
        <v>1087</v>
      </c>
      <c r="V647" s="244" t="s">
        <v>1309</v>
      </c>
      <c r="W647" s="244" t="s">
        <v>217</v>
      </c>
      <c r="X647" s="246">
        <v>6.2</v>
      </c>
      <c r="Y647" s="246" t="s">
        <v>6</v>
      </c>
      <c r="Z647" s="250" t="s">
        <v>6</v>
      </c>
      <c r="AA647" s="246" t="s">
        <v>6</v>
      </c>
      <c r="AB647" s="246" t="s">
        <v>6</v>
      </c>
      <c r="AC647" s="246" t="s">
        <v>6</v>
      </c>
      <c r="AD647" s="246" t="s">
        <v>6</v>
      </c>
      <c r="AE647" s="32" t="s">
        <v>6</v>
      </c>
      <c r="AF647" s="32" t="s">
        <v>20</v>
      </c>
      <c r="AG647" s="244" t="s">
        <v>6</v>
      </c>
      <c r="AI647" s="246" t="s">
        <v>6</v>
      </c>
      <c r="AJ647" s="257" t="s">
        <v>6</v>
      </c>
      <c r="AK647" s="246" t="s">
        <v>6</v>
      </c>
      <c r="AL647" s="246" t="s">
        <v>6</v>
      </c>
      <c r="AM647" s="246" t="s">
        <v>6</v>
      </c>
      <c r="AN647" s="286" t="s">
        <v>6</v>
      </c>
      <c r="AO647" s="286" t="s">
        <v>6</v>
      </c>
      <c r="AP647" s="244" t="s">
        <v>1796</v>
      </c>
      <c r="AQ647" s="244" t="s">
        <v>184</v>
      </c>
      <c r="AR647" s="250" t="s">
        <v>2014</v>
      </c>
      <c r="AS647" s="250" t="s">
        <v>118</v>
      </c>
      <c r="AT647" s="250" t="s">
        <v>6</v>
      </c>
      <c r="AU647" s="250" t="s">
        <v>184</v>
      </c>
      <c r="AV647" s="250" t="s">
        <v>1305</v>
      </c>
      <c r="AW647" s="250" t="s">
        <v>2015</v>
      </c>
      <c r="AX647" s="250" t="s">
        <v>118</v>
      </c>
      <c r="AY647" s="250" t="s">
        <v>6</v>
      </c>
      <c r="AZ647" s="250" t="s">
        <v>6</v>
      </c>
      <c r="BA647" s="250" t="s">
        <v>6</v>
      </c>
      <c r="BB647" s="250" t="s">
        <v>6</v>
      </c>
      <c r="BC647" s="250" t="s">
        <v>6</v>
      </c>
      <c r="BD647" s="250" t="s">
        <v>6</v>
      </c>
      <c r="BE647" s="250" t="s">
        <v>6</v>
      </c>
      <c r="BF647" s="250" t="s">
        <v>6</v>
      </c>
      <c r="BG647" s="250" t="s">
        <v>6</v>
      </c>
      <c r="BH647" s="250" t="s">
        <v>6</v>
      </c>
      <c r="BI647" s="250" t="s">
        <v>6</v>
      </c>
      <c r="BJ647" s="250" t="s">
        <v>6</v>
      </c>
      <c r="BK647" s="250" t="s">
        <v>6</v>
      </c>
      <c r="BL647" s="250" t="s">
        <v>6</v>
      </c>
      <c r="BM647" s="250" t="s">
        <v>40</v>
      </c>
      <c r="BN647" s="250" t="s">
        <v>118</v>
      </c>
      <c r="BO647" s="250" t="s">
        <v>13</v>
      </c>
      <c r="BP647" s="250" t="s">
        <v>13</v>
      </c>
      <c r="BQ647" s="250" t="s">
        <v>6</v>
      </c>
      <c r="BR647" s="250" t="s">
        <v>6</v>
      </c>
      <c r="BS647" s="250" t="s">
        <v>6</v>
      </c>
      <c r="BT647" s="250" t="s">
        <v>6</v>
      </c>
      <c r="BU647" s="262" t="s">
        <v>6</v>
      </c>
      <c r="BV647" s="250" t="s">
        <v>6</v>
      </c>
      <c r="BW647" s="250" t="s">
        <v>6</v>
      </c>
      <c r="BX647" s="250" t="s">
        <v>6</v>
      </c>
      <c r="BY647" s="250" t="s">
        <v>6</v>
      </c>
      <c r="BZ647" s="250" t="s">
        <v>6</v>
      </c>
      <c r="CA647" s="244" t="s">
        <v>2016</v>
      </c>
      <c r="CB647" s="244" t="s">
        <v>937</v>
      </c>
      <c r="CC647" s="244" t="s">
        <v>2017</v>
      </c>
      <c r="CD647" s="244" t="s">
        <v>118</v>
      </c>
    </row>
    <row r="648" spans="1:82" s="244" customFormat="1" ht="58" customHeight="1" x14ac:dyDescent="0.35">
      <c r="A648" s="290" t="s">
        <v>3488</v>
      </c>
      <c r="B648" s="290" t="s">
        <v>2880</v>
      </c>
      <c r="C648" s="290" t="s">
        <v>3439</v>
      </c>
      <c r="D648" s="290" t="s">
        <v>3439</v>
      </c>
      <c r="E648" s="244" t="s">
        <v>304</v>
      </c>
      <c r="F648" s="244" t="s">
        <v>2674</v>
      </c>
      <c r="G648" s="244" t="s">
        <v>2024</v>
      </c>
      <c r="H648" s="244" t="s">
        <v>1578</v>
      </c>
      <c r="I648" s="244" t="str">
        <f>IF(H648="","",VLOOKUP(H648,'Cost Categories'!$A$1:$B$66,2,FALSE))</f>
        <v>Total</v>
      </c>
      <c r="J648" s="244" t="s">
        <v>3297</v>
      </c>
      <c r="K648" s="244" t="str">
        <f>IF(J648="","",VLOOKUP(J648,'Cost Categories'!$A$70:$B$85,2,FALSE))</f>
        <v>Mixed</v>
      </c>
      <c r="L648" s="244" t="s">
        <v>3297</v>
      </c>
      <c r="M648" s="244" t="str">
        <f>IF(L648="","",VLOOKUP(L648,'Cost Categories'!$A$112:$B$133,2,FALSE))</f>
        <v>Mixed</v>
      </c>
      <c r="N648" s="244" t="s">
        <v>22</v>
      </c>
      <c r="O648" s="245" t="s">
        <v>13</v>
      </c>
      <c r="P648" s="244" t="s">
        <v>3416</v>
      </c>
      <c r="Q648" s="253" t="s">
        <v>3372</v>
      </c>
      <c r="R648" s="253" t="s">
        <v>13</v>
      </c>
      <c r="S648" s="244" t="s">
        <v>111</v>
      </c>
      <c r="T648" s="244" t="s">
        <v>1736</v>
      </c>
      <c r="U648" s="244" t="s">
        <v>1087</v>
      </c>
      <c r="V648" s="244" t="s">
        <v>1309</v>
      </c>
      <c r="W648" s="244" t="s">
        <v>217</v>
      </c>
      <c r="X648" s="246">
        <v>56.84</v>
      </c>
      <c r="Y648" s="246" t="s">
        <v>6</v>
      </c>
      <c r="Z648" s="250" t="s">
        <v>6</v>
      </c>
      <c r="AA648" s="250" t="s">
        <v>6</v>
      </c>
      <c r="AB648" s="250" t="s">
        <v>6</v>
      </c>
      <c r="AC648" s="250" t="s">
        <v>6</v>
      </c>
      <c r="AD648" s="250" t="s">
        <v>6</v>
      </c>
      <c r="AE648" s="32" t="s">
        <v>6</v>
      </c>
      <c r="AF648" s="32" t="s">
        <v>20</v>
      </c>
      <c r="AG648" s="244" t="s">
        <v>6</v>
      </c>
      <c r="AI648" s="246" t="s">
        <v>6</v>
      </c>
      <c r="AJ648" s="247" t="s">
        <v>6</v>
      </c>
      <c r="AK648" s="244" t="s">
        <v>6</v>
      </c>
      <c r="AL648" s="244" t="s">
        <v>6</v>
      </c>
      <c r="AM648" s="266" t="s">
        <v>6</v>
      </c>
      <c r="AN648" s="285" t="s">
        <v>6</v>
      </c>
      <c r="AO648" s="285" t="s">
        <v>6</v>
      </c>
      <c r="AP648" s="244" t="s">
        <v>1796</v>
      </c>
      <c r="AQ648" s="244" t="s">
        <v>184</v>
      </c>
      <c r="AR648" s="250" t="s">
        <v>2014</v>
      </c>
      <c r="AS648" s="250" t="s">
        <v>118</v>
      </c>
      <c r="AT648" s="250" t="s">
        <v>6</v>
      </c>
      <c r="AU648" s="250" t="s">
        <v>184</v>
      </c>
      <c r="AV648" s="250" t="s">
        <v>1305</v>
      </c>
      <c r="AW648" s="250" t="s">
        <v>2015</v>
      </c>
      <c r="AX648" s="250" t="s">
        <v>118</v>
      </c>
      <c r="AY648" s="250" t="s">
        <v>6</v>
      </c>
      <c r="AZ648" s="250" t="s">
        <v>6</v>
      </c>
      <c r="BA648" s="250" t="s">
        <v>6</v>
      </c>
      <c r="BB648" s="250" t="s">
        <v>6</v>
      </c>
      <c r="BC648" s="250" t="s">
        <v>6</v>
      </c>
      <c r="BD648" s="250" t="s">
        <v>6</v>
      </c>
      <c r="BE648" s="250" t="s">
        <v>6</v>
      </c>
      <c r="BF648" s="250" t="s">
        <v>6</v>
      </c>
      <c r="BG648" s="250" t="s">
        <v>6</v>
      </c>
      <c r="BH648" s="250" t="s">
        <v>6</v>
      </c>
      <c r="BI648" s="250" t="s">
        <v>6</v>
      </c>
      <c r="BJ648" s="250" t="s">
        <v>6</v>
      </c>
      <c r="BK648" s="250" t="s">
        <v>6</v>
      </c>
      <c r="BL648" s="250" t="s">
        <v>6</v>
      </c>
      <c r="BM648" s="250" t="s">
        <v>40</v>
      </c>
      <c r="BN648" s="250" t="s">
        <v>118</v>
      </c>
      <c r="BO648" s="250" t="s">
        <v>13</v>
      </c>
      <c r="BP648" s="250" t="s">
        <v>13</v>
      </c>
      <c r="BQ648" s="250" t="s">
        <v>6</v>
      </c>
      <c r="BR648" s="250" t="s">
        <v>6</v>
      </c>
      <c r="BS648" s="250" t="s">
        <v>6</v>
      </c>
      <c r="BT648" s="250" t="s">
        <v>6</v>
      </c>
      <c r="BU648" s="262" t="s">
        <v>6</v>
      </c>
      <c r="BV648" s="250" t="s">
        <v>6</v>
      </c>
      <c r="BW648" s="250" t="s">
        <v>6</v>
      </c>
      <c r="BX648" s="250" t="s">
        <v>6</v>
      </c>
      <c r="BY648" s="250" t="s">
        <v>6</v>
      </c>
      <c r="BZ648" s="250" t="s">
        <v>6</v>
      </c>
      <c r="CA648" s="244" t="s">
        <v>2016</v>
      </c>
      <c r="CB648" s="244" t="s">
        <v>937</v>
      </c>
      <c r="CC648" s="244" t="s">
        <v>2017</v>
      </c>
      <c r="CD648" s="244" t="s">
        <v>118</v>
      </c>
    </row>
    <row r="649" spans="1:82" s="244" customFormat="1" ht="77.5" x14ac:dyDescent="0.35">
      <c r="A649" s="290" t="s">
        <v>3491</v>
      </c>
      <c r="B649" s="290" t="s">
        <v>2880</v>
      </c>
      <c r="C649" s="290" t="s">
        <v>3439</v>
      </c>
      <c r="D649" s="290" t="s">
        <v>3439</v>
      </c>
      <c r="E649" s="256" t="s">
        <v>304</v>
      </c>
      <c r="F649" s="244" t="s">
        <v>2674</v>
      </c>
      <c r="G649" s="244" t="s">
        <v>2032</v>
      </c>
      <c r="H649" s="244" t="s">
        <v>1623</v>
      </c>
      <c r="I649" s="244" t="str">
        <f>IF(H649="","",VLOOKUP(H649,'Cost Categories'!$A$1:$B$66,2,FALSE))</f>
        <v>Recurring goods</v>
      </c>
      <c r="J649" s="244" t="s">
        <v>3288</v>
      </c>
      <c r="K649" s="244" t="str">
        <f>IF(J649="","",VLOOKUP(J649,'Cost Categories'!$A$70:$B$85,2,FALSE))</f>
        <v>Recurrent - other</v>
      </c>
      <c r="L649" s="244" t="s">
        <v>3307</v>
      </c>
      <c r="M649" s="244" t="str">
        <f>IF(L649="","",VLOOKUP(L649,'Cost Categories'!$A$112:$B$133,2,FALSE))</f>
        <v>Primary service delivery</v>
      </c>
      <c r="N649" s="244" t="s">
        <v>3368</v>
      </c>
      <c r="O649" s="245" t="s">
        <v>1245</v>
      </c>
      <c r="P649" s="244" t="s">
        <v>3371</v>
      </c>
      <c r="Q649" s="253" t="s">
        <v>3372</v>
      </c>
      <c r="R649" s="253" t="s">
        <v>13</v>
      </c>
      <c r="S649" s="244" t="s">
        <v>111</v>
      </c>
      <c r="T649" s="244" t="s">
        <v>1736</v>
      </c>
      <c r="U649" s="244" t="s">
        <v>1087</v>
      </c>
      <c r="V649" s="244" t="s">
        <v>1309</v>
      </c>
      <c r="W649" s="244" t="s">
        <v>217</v>
      </c>
      <c r="X649" s="246">
        <v>35.01</v>
      </c>
      <c r="Y649" s="246" t="s">
        <v>6</v>
      </c>
      <c r="Z649" s="250" t="s">
        <v>6</v>
      </c>
      <c r="AA649" s="246" t="s">
        <v>6</v>
      </c>
      <c r="AB649" s="246" t="s">
        <v>6</v>
      </c>
      <c r="AC649" s="246" t="s">
        <v>6</v>
      </c>
      <c r="AD649" s="246" t="s">
        <v>6</v>
      </c>
      <c r="AE649" s="32" t="s">
        <v>6</v>
      </c>
      <c r="AF649" s="32" t="s">
        <v>20</v>
      </c>
      <c r="AG649" s="244" t="s">
        <v>6</v>
      </c>
      <c r="AI649" s="246" t="s">
        <v>6</v>
      </c>
      <c r="AJ649" s="257" t="s">
        <v>6</v>
      </c>
      <c r="AK649" s="246" t="s">
        <v>6</v>
      </c>
      <c r="AL649" s="246" t="s">
        <v>6</v>
      </c>
      <c r="AM649" s="246" t="s">
        <v>6</v>
      </c>
      <c r="AN649" s="286" t="s">
        <v>6</v>
      </c>
      <c r="AO649" s="286" t="s">
        <v>6</v>
      </c>
      <c r="AP649" s="244" t="s">
        <v>1796</v>
      </c>
      <c r="AQ649" s="244" t="s">
        <v>184</v>
      </c>
      <c r="AR649" s="250" t="s">
        <v>2014</v>
      </c>
      <c r="AS649" s="250" t="s">
        <v>118</v>
      </c>
      <c r="AT649" s="250" t="s">
        <v>6</v>
      </c>
      <c r="AU649" s="250" t="s">
        <v>184</v>
      </c>
      <c r="AV649" s="250" t="s">
        <v>1305</v>
      </c>
      <c r="AW649" s="250" t="s">
        <v>2015</v>
      </c>
      <c r="AX649" s="250" t="s">
        <v>118</v>
      </c>
      <c r="AY649" s="250" t="s">
        <v>6</v>
      </c>
      <c r="AZ649" s="250" t="s">
        <v>6</v>
      </c>
      <c r="BA649" s="250" t="s">
        <v>6</v>
      </c>
      <c r="BB649" s="250" t="s">
        <v>6</v>
      </c>
      <c r="BC649" s="250" t="s">
        <v>6</v>
      </c>
      <c r="BD649" s="250" t="s">
        <v>6</v>
      </c>
      <c r="BE649" s="250" t="s">
        <v>6</v>
      </c>
      <c r="BF649" s="250" t="s">
        <v>6</v>
      </c>
      <c r="BG649" s="250" t="s">
        <v>6</v>
      </c>
      <c r="BH649" s="250" t="s">
        <v>6</v>
      </c>
      <c r="BI649" s="250" t="s">
        <v>6</v>
      </c>
      <c r="BJ649" s="250" t="s">
        <v>6</v>
      </c>
      <c r="BK649" s="250" t="s">
        <v>6</v>
      </c>
      <c r="BL649" s="250" t="s">
        <v>6</v>
      </c>
      <c r="BM649" s="250" t="s">
        <v>40</v>
      </c>
      <c r="BN649" s="250" t="s">
        <v>118</v>
      </c>
      <c r="BO649" s="250" t="s">
        <v>13</v>
      </c>
      <c r="BP649" s="250" t="s">
        <v>13</v>
      </c>
      <c r="BQ649" s="250" t="s">
        <v>6</v>
      </c>
      <c r="BR649" s="250" t="s">
        <v>6</v>
      </c>
      <c r="BS649" s="250" t="s">
        <v>6</v>
      </c>
      <c r="BT649" s="250" t="s">
        <v>6</v>
      </c>
      <c r="BU649" s="262" t="s">
        <v>6</v>
      </c>
      <c r="BV649" s="250" t="s">
        <v>6</v>
      </c>
      <c r="BW649" s="250" t="s">
        <v>6</v>
      </c>
      <c r="BX649" s="250" t="s">
        <v>6</v>
      </c>
      <c r="BY649" s="250" t="s">
        <v>6</v>
      </c>
      <c r="BZ649" s="250" t="s">
        <v>6</v>
      </c>
      <c r="CA649" s="244" t="s">
        <v>2016</v>
      </c>
      <c r="CB649" s="244" t="s">
        <v>937</v>
      </c>
      <c r="CC649" s="244" t="s">
        <v>2017</v>
      </c>
      <c r="CD649" s="244" t="s">
        <v>118</v>
      </c>
    </row>
    <row r="650" spans="1:82" s="244" customFormat="1" ht="77.5" x14ac:dyDescent="0.35">
      <c r="A650" s="290" t="s">
        <v>3491</v>
      </c>
      <c r="B650" s="290" t="s">
        <v>2880</v>
      </c>
      <c r="C650" s="290" t="s">
        <v>3439</v>
      </c>
      <c r="D650" s="290" t="s">
        <v>3439</v>
      </c>
      <c r="E650" s="256" t="s">
        <v>304</v>
      </c>
      <c r="F650" s="244" t="s">
        <v>2674</v>
      </c>
      <c r="G650" s="244" t="s">
        <v>2033</v>
      </c>
      <c r="H650" s="244" t="s">
        <v>1317</v>
      </c>
      <c r="I650" s="244" t="str">
        <f>IF(H650="","",VLOOKUP(H650,'Cost Categories'!$A$1:$B$66,2,FALSE))</f>
        <v>Capital</v>
      </c>
      <c r="J650" s="244" t="s">
        <v>3283</v>
      </c>
      <c r="K650" s="244" t="str">
        <f>IF(J650="","",VLOOKUP(J650,'Cost Categories'!$A$70:$B$85,2,FALSE))</f>
        <v>Capital</v>
      </c>
      <c r="L650" s="244" t="s">
        <v>3307</v>
      </c>
      <c r="M650" s="244" t="str">
        <f>IF(L650="","",VLOOKUP(L650,'Cost Categories'!$A$112:$B$133,2,FALSE))</f>
        <v>Primary service delivery</v>
      </c>
      <c r="N650" s="244" t="s">
        <v>3368</v>
      </c>
      <c r="O650" s="245" t="s">
        <v>1245</v>
      </c>
      <c r="P650" s="244" t="s">
        <v>3369</v>
      </c>
      <c r="Q650" s="253" t="s">
        <v>3372</v>
      </c>
      <c r="R650" s="253" t="s">
        <v>13</v>
      </c>
      <c r="S650" s="244" t="s">
        <v>111</v>
      </c>
      <c r="T650" s="244" t="s">
        <v>1736</v>
      </c>
      <c r="U650" s="244" t="s">
        <v>1087</v>
      </c>
      <c r="V650" s="244" t="s">
        <v>1309</v>
      </c>
      <c r="W650" s="244" t="s">
        <v>217</v>
      </c>
      <c r="X650" s="246">
        <v>0.02</v>
      </c>
      <c r="Y650" s="246" t="s">
        <v>6</v>
      </c>
      <c r="Z650" s="250" t="s">
        <v>6</v>
      </c>
      <c r="AA650" s="246" t="s">
        <v>6</v>
      </c>
      <c r="AB650" s="246" t="s">
        <v>6</v>
      </c>
      <c r="AC650" s="246" t="s">
        <v>6</v>
      </c>
      <c r="AD650" s="246" t="s">
        <v>6</v>
      </c>
      <c r="AE650" s="32" t="s">
        <v>6</v>
      </c>
      <c r="AF650" s="32" t="s">
        <v>20</v>
      </c>
      <c r="AG650" s="244" t="s">
        <v>6</v>
      </c>
      <c r="AI650" s="246" t="s">
        <v>6</v>
      </c>
      <c r="AJ650" s="257" t="s">
        <v>6</v>
      </c>
      <c r="AK650" s="246" t="s">
        <v>6</v>
      </c>
      <c r="AL650" s="246" t="s">
        <v>6</v>
      </c>
      <c r="AM650" s="246" t="s">
        <v>6</v>
      </c>
      <c r="AN650" s="286" t="s">
        <v>6</v>
      </c>
      <c r="AO650" s="286" t="s">
        <v>6</v>
      </c>
      <c r="AP650" s="244" t="s">
        <v>1796</v>
      </c>
      <c r="AQ650" s="244" t="s">
        <v>184</v>
      </c>
      <c r="AR650" s="250" t="s">
        <v>2014</v>
      </c>
      <c r="AS650" s="250" t="s">
        <v>118</v>
      </c>
      <c r="AT650" s="250" t="s">
        <v>6</v>
      </c>
      <c r="AU650" s="250" t="s">
        <v>184</v>
      </c>
      <c r="AV650" s="250" t="s">
        <v>1305</v>
      </c>
      <c r="AW650" s="250" t="s">
        <v>2015</v>
      </c>
      <c r="AX650" s="250" t="s">
        <v>118</v>
      </c>
      <c r="AY650" s="250" t="s">
        <v>6</v>
      </c>
      <c r="AZ650" s="250" t="s">
        <v>6</v>
      </c>
      <c r="BA650" s="250" t="s">
        <v>6</v>
      </c>
      <c r="BB650" s="250" t="s">
        <v>6</v>
      </c>
      <c r="BC650" s="250" t="s">
        <v>6</v>
      </c>
      <c r="BD650" s="250" t="s">
        <v>6</v>
      </c>
      <c r="BE650" s="250" t="s">
        <v>6</v>
      </c>
      <c r="BF650" s="250" t="s">
        <v>6</v>
      </c>
      <c r="BG650" s="250" t="s">
        <v>6</v>
      </c>
      <c r="BH650" s="250" t="s">
        <v>6</v>
      </c>
      <c r="BI650" s="250" t="s">
        <v>6</v>
      </c>
      <c r="BJ650" s="250" t="s">
        <v>6</v>
      </c>
      <c r="BK650" s="250" t="s">
        <v>6</v>
      </c>
      <c r="BL650" s="250" t="s">
        <v>6</v>
      </c>
      <c r="BM650" s="250" t="s">
        <v>40</v>
      </c>
      <c r="BN650" s="250" t="s">
        <v>118</v>
      </c>
      <c r="BO650" s="250" t="s">
        <v>13</v>
      </c>
      <c r="BP650" s="250" t="s">
        <v>13</v>
      </c>
      <c r="BQ650" s="250" t="s">
        <v>6</v>
      </c>
      <c r="BR650" s="250" t="s">
        <v>6</v>
      </c>
      <c r="BS650" s="250" t="s">
        <v>6</v>
      </c>
      <c r="BT650" s="250" t="s">
        <v>6</v>
      </c>
      <c r="BU650" s="262" t="s">
        <v>6</v>
      </c>
      <c r="BV650" s="250" t="s">
        <v>6</v>
      </c>
      <c r="BW650" s="250" t="s">
        <v>6</v>
      </c>
      <c r="BX650" s="250" t="s">
        <v>6</v>
      </c>
      <c r="BY650" s="250" t="s">
        <v>6</v>
      </c>
      <c r="BZ650" s="250" t="s">
        <v>6</v>
      </c>
      <c r="CA650" s="244" t="s">
        <v>2016</v>
      </c>
      <c r="CB650" s="244" t="s">
        <v>937</v>
      </c>
      <c r="CC650" s="244" t="s">
        <v>2017</v>
      </c>
      <c r="CD650" s="244" t="s">
        <v>118</v>
      </c>
    </row>
    <row r="651" spans="1:82" s="244" customFormat="1" ht="77.5" x14ac:dyDescent="0.35">
      <c r="A651" s="290" t="s">
        <v>3491</v>
      </c>
      <c r="B651" s="290" t="s">
        <v>2880</v>
      </c>
      <c r="C651" s="290" t="s">
        <v>3439</v>
      </c>
      <c r="D651" s="290" t="s">
        <v>3439</v>
      </c>
      <c r="E651" s="256" t="s">
        <v>304</v>
      </c>
      <c r="F651" s="244" t="s">
        <v>2674</v>
      </c>
      <c r="G651" s="244" t="s">
        <v>2034</v>
      </c>
      <c r="H651" s="244" t="s">
        <v>3351</v>
      </c>
      <c r="I651" s="244" t="str">
        <f>IF(H651="","",VLOOKUP(H651,'Cost Categories'!$A$1:$B$66,2,FALSE))</f>
        <v>Personnel</v>
      </c>
      <c r="J651" s="244" t="s">
        <v>3271</v>
      </c>
      <c r="K651" s="244" t="str">
        <f>IF(J651="","",VLOOKUP(J651,'Cost Categories'!$A$70:$B$85,2,FALSE))</f>
        <v>Personnel</v>
      </c>
      <c r="L651" s="244" t="s">
        <v>3307</v>
      </c>
      <c r="M651" s="244" t="str">
        <f>IF(L651="","",VLOOKUP(L651,'Cost Categories'!$A$112:$B$133,2,FALSE))</f>
        <v>Primary service delivery</v>
      </c>
      <c r="N651" s="244" t="s">
        <v>3368</v>
      </c>
      <c r="O651" s="245" t="s">
        <v>13</v>
      </c>
      <c r="P651" s="244" t="s">
        <v>3369</v>
      </c>
      <c r="Q651" s="253" t="s">
        <v>3372</v>
      </c>
      <c r="R651" s="253" t="s">
        <v>13</v>
      </c>
      <c r="S651" s="244" t="s">
        <v>517</v>
      </c>
      <c r="T651" s="244" t="s">
        <v>1736</v>
      </c>
      <c r="U651" s="244" t="s">
        <v>1087</v>
      </c>
      <c r="V651" s="244" t="s">
        <v>1309</v>
      </c>
      <c r="W651" s="244" t="s">
        <v>217</v>
      </c>
      <c r="X651" s="246">
        <v>18.22</v>
      </c>
      <c r="Y651" s="246" t="s">
        <v>6</v>
      </c>
      <c r="Z651" s="250" t="s">
        <v>6</v>
      </c>
      <c r="AA651" s="246" t="s">
        <v>6</v>
      </c>
      <c r="AB651" s="246" t="s">
        <v>6</v>
      </c>
      <c r="AC651" s="246" t="s">
        <v>6</v>
      </c>
      <c r="AD651" s="246" t="s">
        <v>6</v>
      </c>
      <c r="AE651" s="32" t="s">
        <v>6</v>
      </c>
      <c r="AF651" s="32" t="s">
        <v>20</v>
      </c>
      <c r="AG651" s="244" t="s">
        <v>6</v>
      </c>
      <c r="AI651" s="246" t="s">
        <v>6</v>
      </c>
      <c r="AJ651" s="257" t="s">
        <v>6</v>
      </c>
      <c r="AK651" s="246" t="s">
        <v>6</v>
      </c>
      <c r="AL651" s="246" t="s">
        <v>6</v>
      </c>
      <c r="AM651" s="246" t="s">
        <v>6</v>
      </c>
      <c r="AN651" s="286" t="s">
        <v>6</v>
      </c>
      <c r="AO651" s="286" t="s">
        <v>6</v>
      </c>
      <c r="AP651" s="244" t="s">
        <v>1796</v>
      </c>
      <c r="AQ651" s="244" t="s">
        <v>184</v>
      </c>
      <c r="AR651" s="250" t="s">
        <v>2014</v>
      </c>
      <c r="AS651" s="250" t="s">
        <v>118</v>
      </c>
      <c r="AT651" s="250" t="s">
        <v>6</v>
      </c>
      <c r="AU651" s="250" t="s">
        <v>184</v>
      </c>
      <c r="AV651" s="250" t="s">
        <v>1305</v>
      </c>
      <c r="AW651" s="250" t="s">
        <v>2015</v>
      </c>
      <c r="AX651" s="250" t="s">
        <v>118</v>
      </c>
      <c r="AY651" s="250" t="s">
        <v>6</v>
      </c>
      <c r="AZ651" s="250" t="s">
        <v>6</v>
      </c>
      <c r="BA651" s="250" t="s">
        <v>6</v>
      </c>
      <c r="BB651" s="250" t="s">
        <v>6</v>
      </c>
      <c r="BC651" s="250" t="s">
        <v>6</v>
      </c>
      <c r="BD651" s="250" t="s">
        <v>6</v>
      </c>
      <c r="BE651" s="250" t="s">
        <v>6</v>
      </c>
      <c r="BF651" s="250" t="s">
        <v>6</v>
      </c>
      <c r="BG651" s="250" t="s">
        <v>6</v>
      </c>
      <c r="BH651" s="250" t="s">
        <v>6</v>
      </c>
      <c r="BI651" s="250" t="s">
        <v>6</v>
      </c>
      <c r="BJ651" s="250" t="s">
        <v>6</v>
      </c>
      <c r="BK651" s="250" t="s">
        <v>6</v>
      </c>
      <c r="BL651" s="250" t="s">
        <v>6</v>
      </c>
      <c r="BM651" s="250" t="s">
        <v>40</v>
      </c>
      <c r="BN651" s="250" t="s">
        <v>118</v>
      </c>
      <c r="BO651" s="250" t="s">
        <v>13</v>
      </c>
      <c r="BP651" s="250" t="s">
        <v>13</v>
      </c>
      <c r="BQ651" s="250" t="s">
        <v>6</v>
      </c>
      <c r="BR651" s="250" t="s">
        <v>6</v>
      </c>
      <c r="BS651" s="250" t="s">
        <v>6</v>
      </c>
      <c r="BT651" s="250" t="s">
        <v>6</v>
      </c>
      <c r="BU651" s="262" t="s">
        <v>6</v>
      </c>
      <c r="BV651" s="250" t="s">
        <v>6</v>
      </c>
      <c r="BW651" s="250" t="s">
        <v>6</v>
      </c>
      <c r="BX651" s="250" t="s">
        <v>6</v>
      </c>
      <c r="BY651" s="250" t="s">
        <v>6</v>
      </c>
      <c r="BZ651" s="250" t="s">
        <v>6</v>
      </c>
      <c r="CA651" s="244" t="s">
        <v>2016</v>
      </c>
      <c r="CB651" s="244" t="s">
        <v>937</v>
      </c>
      <c r="CC651" s="244" t="s">
        <v>2017</v>
      </c>
      <c r="CD651" s="244" t="s">
        <v>118</v>
      </c>
    </row>
    <row r="652" spans="1:82" s="244" customFormat="1" ht="77.5" x14ac:dyDescent="0.35">
      <c r="A652" s="290" t="s">
        <v>3491</v>
      </c>
      <c r="B652" s="290" t="s">
        <v>2880</v>
      </c>
      <c r="C652" s="290" t="s">
        <v>3439</v>
      </c>
      <c r="D652" s="290" t="s">
        <v>3439</v>
      </c>
      <c r="E652" s="256" t="s">
        <v>304</v>
      </c>
      <c r="F652" s="244" t="s">
        <v>2674</v>
      </c>
      <c r="G652" s="244" t="s">
        <v>2035</v>
      </c>
      <c r="H652" s="244" t="s">
        <v>3350</v>
      </c>
      <c r="I652" s="244" t="str">
        <f>IF(H652="","",VLOOKUP(H652,'Cost Categories'!$A$1:$B$66,2,FALSE))</f>
        <v>Capital</v>
      </c>
      <c r="J652" s="244" t="s">
        <v>3283</v>
      </c>
      <c r="K652" s="244" t="str">
        <f>IF(J652="","",VLOOKUP(J652,'Cost Categories'!$A$70:$B$85,2,FALSE))</f>
        <v>Capital</v>
      </c>
      <c r="L652" s="244" t="s">
        <v>3324</v>
      </c>
      <c r="M652" s="244" t="str">
        <f>IF(L652="","",VLOOKUP(L652,'Cost Categories'!$A$112:$B$133,2,FALSE))</f>
        <v>Operational</v>
      </c>
      <c r="N652" s="244" t="s">
        <v>3368</v>
      </c>
      <c r="O652" s="245" t="s">
        <v>1245</v>
      </c>
      <c r="P652" s="244" t="s">
        <v>3370</v>
      </c>
      <c r="Q652" s="253" t="s">
        <v>3372</v>
      </c>
      <c r="R652" s="253" t="s">
        <v>13</v>
      </c>
      <c r="S652" s="244" t="s">
        <v>111</v>
      </c>
      <c r="T652" s="244" t="s">
        <v>1736</v>
      </c>
      <c r="U652" s="244" t="s">
        <v>1087</v>
      </c>
      <c r="V652" s="244" t="s">
        <v>1309</v>
      </c>
      <c r="W652" s="244" t="s">
        <v>217</v>
      </c>
      <c r="X652" s="246">
        <v>0.06</v>
      </c>
      <c r="Y652" s="246" t="s">
        <v>6</v>
      </c>
      <c r="Z652" s="250" t="s">
        <v>6</v>
      </c>
      <c r="AA652" s="246" t="s">
        <v>6</v>
      </c>
      <c r="AB652" s="246" t="s">
        <v>6</v>
      </c>
      <c r="AC652" s="246" t="s">
        <v>6</v>
      </c>
      <c r="AD652" s="246" t="s">
        <v>6</v>
      </c>
      <c r="AE652" s="32" t="s">
        <v>6</v>
      </c>
      <c r="AF652" s="32" t="s">
        <v>20</v>
      </c>
      <c r="AG652" s="244" t="s">
        <v>6</v>
      </c>
      <c r="AI652" s="246" t="s">
        <v>6</v>
      </c>
      <c r="AJ652" s="257" t="s">
        <v>6</v>
      </c>
      <c r="AK652" s="246" t="s">
        <v>6</v>
      </c>
      <c r="AL652" s="246" t="s">
        <v>6</v>
      </c>
      <c r="AM652" s="246" t="s">
        <v>6</v>
      </c>
      <c r="AN652" s="286" t="s">
        <v>6</v>
      </c>
      <c r="AO652" s="286" t="s">
        <v>6</v>
      </c>
      <c r="AP652" s="244" t="s">
        <v>1796</v>
      </c>
      <c r="AQ652" s="244" t="s">
        <v>184</v>
      </c>
      <c r="AR652" s="250" t="s">
        <v>2014</v>
      </c>
      <c r="AS652" s="250" t="s">
        <v>118</v>
      </c>
      <c r="AT652" s="250" t="s">
        <v>6</v>
      </c>
      <c r="AU652" s="250" t="s">
        <v>184</v>
      </c>
      <c r="AV652" s="250" t="s">
        <v>1305</v>
      </c>
      <c r="AW652" s="250" t="s">
        <v>2015</v>
      </c>
      <c r="AX652" s="250" t="s">
        <v>118</v>
      </c>
      <c r="AY652" s="250" t="s">
        <v>6</v>
      </c>
      <c r="AZ652" s="250" t="s">
        <v>6</v>
      </c>
      <c r="BA652" s="250" t="s">
        <v>6</v>
      </c>
      <c r="BB652" s="250" t="s">
        <v>6</v>
      </c>
      <c r="BC652" s="250" t="s">
        <v>6</v>
      </c>
      <c r="BD652" s="250" t="s">
        <v>6</v>
      </c>
      <c r="BE652" s="250" t="s">
        <v>6</v>
      </c>
      <c r="BF652" s="250" t="s">
        <v>6</v>
      </c>
      <c r="BG652" s="250" t="s">
        <v>6</v>
      </c>
      <c r="BH652" s="250" t="s">
        <v>6</v>
      </c>
      <c r="BI652" s="250" t="s">
        <v>6</v>
      </c>
      <c r="BJ652" s="250" t="s">
        <v>6</v>
      </c>
      <c r="BK652" s="250" t="s">
        <v>6</v>
      </c>
      <c r="BL652" s="250" t="s">
        <v>6</v>
      </c>
      <c r="BM652" s="250" t="s">
        <v>40</v>
      </c>
      <c r="BN652" s="250" t="s">
        <v>118</v>
      </c>
      <c r="BO652" s="250" t="s">
        <v>13</v>
      </c>
      <c r="BP652" s="250" t="s">
        <v>13</v>
      </c>
      <c r="BQ652" s="250" t="s">
        <v>6</v>
      </c>
      <c r="BR652" s="250" t="s">
        <v>6</v>
      </c>
      <c r="BS652" s="250" t="s">
        <v>6</v>
      </c>
      <c r="BT652" s="250" t="s">
        <v>6</v>
      </c>
      <c r="BU652" s="262" t="s">
        <v>6</v>
      </c>
      <c r="BV652" s="250" t="s">
        <v>6</v>
      </c>
      <c r="BW652" s="250" t="s">
        <v>6</v>
      </c>
      <c r="BX652" s="250" t="s">
        <v>6</v>
      </c>
      <c r="BY652" s="250" t="s">
        <v>6</v>
      </c>
      <c r="BZ652" s="250" t="s">
        <v>6</v>
      </c>
      <c r="CA652" s="244" t="s">
        <v>2016</v>
      </c>
      <c r="CB652" s="244" t="s">
        <v>937</v>
      </c>
      <c r="CC652" s="244" t="s">
        <v>2017</v>
      </c>
      <c r="CD652" s="244" t="s">
        <v>118</v>
      </c>
    </row>
    <row r="653" spans="1:82" s="244" customFormat="1" ht="77.5" x14ac:dyDescent="0.35">
      <c r="A653" s="290" t="s">
        <v>3491</v>
      </c>
      <c r="B653" s="290" t="s">
        <v>2880</v>
      </c>
      <c r="C653" s="290" t="s">
        <v>3439</v>
      </c>
      <c r="D653" s="290" t="s">
        <v>3439</v>
      </c>
      <c r="E653" s="256" t="s">
        <v>304</v>
      </c>
      <c r="F653" s="244" t="s">
        <v>2674</v>
      </c>
      <c r="G653" s="244" t="s">
        <v>2036</v>
      </c>
      <c r="H653" s="244" t="s">
        <v>1632</v>
      </c>
      <c r="I653" s="244" t="str">
        <f>IF(H653="","",VLOOKUP(H653,'Cost Categories'!$A$1:$B$66,2,FALSE))</f>
        <v>Facility</v>
      </c>
      <c r="J653" s="244" t="s">
        <v>3297</v>
      </c>
      <c r="K653" s="244" t="str">
        <f>IF(J653="","",VLOOKUP(J653,'Cost Categories'!$A$70:$B$85,2,FALSE))</f>
        <v>Mixed</v>
      </c>
      <c r="L653" s="244" t="s">
        <v>3323</v>
      </c>
      <c r="M653" s="244" t="str">
        <f>IF(L653="","",VLOOKUP(L653,'Cost Categories'!$A$112:$B$133,2,FALSE))</f>
        <v>Operational</v>
      </c>
      <c r="N653" s="244" t="s">
        <v>3368</v>
      </c>
      <c r="O653" s="245" t="s">
        <v>13</v>
      </c>
      <c r="P653" s="244" t="s">
        <v>3370</v>
      </c>
      <c r="Q653" s="253" t="s">
        <v>3372</v>
      </c>
      <c r="R653" s="253" t="s">
        <v>13</v>
      </c>
      <c r="S653" s="244" t="s">
        <v>111</v>
      </c>
      <c r="T653" s="244" t="s">
        <v>1736</v>
      </c>
      <c r="U653" s="244" t="s">
        <v>1087</v>
      </c>
      <c r="V653" s="244" t="s">
        <v>1309</v>
      </c>
      <c r="W653" s="244" t="s">
        <v>217</v>
      </c>
      <c r="X653" s="246">
        <v>5.18</v>
      </c>
      <c r="Y653" s="246" t="s">
        <v>6</v>
      </c>
      <c r="Z653" s="250" t="s">
        <v>6</v>
      </c>
      <c r="AA653" s="246" t="s">
        <v>6</v>
      </c>
      <c r="AB653" s="246" t="s">
        <v>6</v>
      </c>
      <c r="AC653" s="246" t="s">
        <v>6</v>
      </c>
      <c r="AD653" s="246" t="s">
        <v>6</v>
      </c>
      <c r="AE653" s="32" t="s">
        <v>6</v>
      </c>
      <c r="AF653" s="32" t="s">
        <v>20</v>
      </c>
      <c r="AG653" s="244" t="s">
        <v>6</v>
      </c>
      <c r="AI653" s="246" t="s">
        <v>6</v>
      </c>
      <c r="AJ653" s="257" t="s">
        <v>6</v>
      </c>
      <c r="AK653" s="246" t="s">
        <v>6</v>
      </c>
      <c r="AL653" s="246" t="s">
        <v>6</v>
      </c>
      <c r="AM653" s="246" t="s">
        <v>6</v>
      </c>
      <c r="AN653" s="286" t="s">
        <v>6</v>
      </c>
      <c r="AO653" s="286" t="s">
        <v>6</v>
      </c>
      <c r="AP653" s="244" t="s">
        <v>1796</v>
      </c>
      <c r="AQ653" s="244" t="s">
        <v>184</v>
      </c>
      <c r="AR653" s="250" t="s">
        <v>2014</v>
      </c>
      <c r="AS653" s="250" t="s">
        <v>118</v>
      </c>
      <c r="AT653" s="250" t="s">
        <v>6</v>
      </c>
      <c r="AU653" s="250" t="s">
        <v>184</v>
      </c>
      <c r="AV653" s="250" t="s">
        <v>1305</v>
      </c>
      <c r="AW653" s="250" t="s">
        <v>2015</v>
      </c>
      <c r="AX653" s="250" t="s">
        <v>118</v>
      </c>
      <c r="AY653" s="250" t="s">
        <v>6</v>
      </c>
      <c r="AZ653" s="250" t="s">
        <v>6</v>
      </c>
      <c r="BA653" s="250" t="s">
        <v>6</v>
      </c>
      <c r="BB653" s="250" t="s">
        <v>6</v>
      </c>
      <c r="BC653" s="250" t="s">
        <v>6</v>
      </c>
      <c r="BD653" s="250" t="s">
        <v>6</v>
      </c>
      <c r="BE653" s="250" t="s">
        <v>6</v>
      </c>
      <c r="BF653" s="250" t="s">
        <v>6</v>
      </c>
      <c r="BG653" s="250" t="s">
        <v>6</v>
      </c>
      <c r="BH653" s="250" t="s">
        <v>6</v>
      </c>
      <c r="BI653" s="250" t="s">
        <v>6</v>
      </c>
      <c r="BJ653" s="250" t="s">
        <v>6</v>
      </c>
      <c r="BK653" s="250" t="s">
        <v>6</v>
      </c>
      <c r="BL653" s="250" t="s">
        <v>6</v>
      </c>
      <c r="BM653" s="250" t="s">
        <v>40</v>
      </c>
      <c r="BN653" s="250" t="s">
        <v>118</v>
      </c>
      <c r="BO653" s="250" t="s">
        <v>13</v>
      </c>
      <c r="BP653" s="250" t="s">
        <v>13</v>
      </c>
      <c r="BQ653" s="250" t="s">
        <v>6</v>
      </c>
      <c r="BR653" s="250" t="s">
        <v>6</v>
      </c>
      <c r="BS653" s="250" t="s">
        <v>6</v>
      </c>
      <c r="BT653" s="250" t="s">
        <v>6</v>
      </c>
      <c r="BU653" s="262" t="s">
        <v>6</v>
      </c>
      <c r="BV653" s="250" t="s">
        <v>6</v>
      </c>
      <c r="BW653" s="250" t="s">
        <v>6</v>
      </c>
      <c r="BX653" s="250" t="s">
        <v>6</v>
      </c>
      <c r="BY653" s="250" t="s">
        <v>6</v>
      </c>
      <c r="BZ653" s="250" t="s">
        <v>6</v>
      </c>
      <c r="CA653" s="244" t="s">
        <v>2016</v>
      </c>
      <c r="CB653" s="244" t="s">
        <v>937</v>
      </c>
      <c r="CC653" s="244" t="s">
        <v>2017</v>
      </c>
      <c r="CD653" s="244" t="s">
        <v>118</v>
      </c>
    </row>
    <row r="654" spans="1:82" s="244" customFormat="1" ht="77.5" x14ac:dyDescent="0.35">
      <c r="A654" s="290" t="s">
        <v>3491</v>
      </c>
      <c r="B654" s="290" t="s">
        <v>2880</v>
      </c>
      <c r="C654" s="290" t="s">
        <v>3439</v>
      </c>
      <c r="D654" s="290" t="s">
        <v>3439</v>
      </c>
      <c r="E654" s="256" t="s">
        <v>304</v>
      </c>
      <c r="F654" s="244" t="s">
        <v>2674</v>
      </c>
      <c r="G654" s="244" t="s">
        <v>2037</v>
      </c>
      <c r="H654" s="244" t="s">
        <v>3353</v>
      </c>
      <c r="I654" s="244" t="str">
        <f>IF(H654="","",VLOOKUP(H654,'Cost Categories'!$A$1:$B$66,2,FALSE))</f>
        <v>Personnel</v>
      </c>
      <c r="J654" s="244" t="s">
        <v>1757</v>
      </c>
      <c r="K654" s="244" t="str">
        <f>IF(J654="","",VLOOKUP(J654,'Cost Categories'!$A$70:$B$85,2,FALSE))</f>
        <v>Personnel</v>
      </c>
      <c r="L654" s="244" t="s">
        <v>3324</v>
      </c>
      <c r="M654" s="244" t="str">
        <f>IF(L654="","",VLOOKUP(L654,'Cost Categories'!$A$112:$B$133,2,FALSE))</f>
        <v>Operational</v>
      </c>
      <c r="N654" s="244" t="s">
        <v>3368</v>
      </c>
      <c r="O654" s="245" t="s">
        <v>13</v>
      </c>
      <c r="P654" s="244" t="s">
        <v>3369</v>
      </c>
      <c r="Q654" s="253" t="s">
        <v>3372</v>
      </c>
      <c r="R654" s="253" t="s">
        <v>13</v>
      </c>
      <c r="S654" s="244" t="s">
        <v>111</v>
      </c>
      <c r="T654" s="244" t="s">
        <v>1736</v>
      </c>
      <c r="U654" s="244" t="s">
        <v>1087</v>
      </c>
      <c r="V654" s="244" t="s">
        <v>1309</v>
      </c>
      <c r="W654" s="244" t="s">
        <v>217</v>
      </c>
      <c r="X654" s="246">
        <v>14.36</v>
      </c>
      <c r="Y654" s="246" t="s">
        <v>6</v>
      </c>
      <c r="Z654" s="250" t="s">
        <v>6</v>
      </c>
      <c r="AA654" s="246" t="s">
        <v>6</v>
      </c>
      <c r="AB654" s="246" t="s">
        <v>6</v>
      </c>
      <c r="AC654" s="246" t="s">
        <v>6</v>
      </c>
      <c r="AD654" s="246" t="s">
        <v>6</v>
      </c>
      <c r="AE654" s="32" t="s">
        <v>6</v>
      </c>
      <c r="AF654" s="32" t="s">
        <v>20</v>
      </c>
      <c r="AG654" s="244" t="s">
        <v>6</v>
      </c>
      <c r="AI654" s="246" t="s">
        <v>6</v>
      </c>
      <c r="AJ654" s="257" t="s">
        <v>6</v>
      </c>
      <c r="AK654" s="246" t="s">
        <v>6</v>
      </c>
      <c r="AL654" s="246" t="s">
        <v>6</v>
      </c>
      <c r="AM654" s="246" t="s">
        <v>6</v>
      </c>
      <c r="AN654" s="286" t="s">
        <v>6</v>
      </c>
      <c r="AO654" s="286" t="s">
        <v>6</v>
      </c>
      <c r="AP654" s="244" t="s">
        <v>1796</v>
      </c>
      <c r="AQ654" s="244" t="s">
        <v>184</v>
      </c>
      <c r="AR654" s="250" t="s">
        <v>2014</v>
      </c>
      <c r="AS654" s="250" t="s">
        <v>118</v>
      </c>
      <c r="AT654" s="250" t="s">
        <v>6</v>
      </c>
      <c r="AU654" s="250" t="s">
        <v>184</v>
      </c>
      <c r="AV654" s="250" t="s">
        <v>1305</v>
      </c>
      <c r="AW654" s="250" t="s">
        <v>2015</v>
      </c>
      <c r="AX654" s="250" t="s">
        <v>118</v>
      </c>
      <c r="AY654" s="250" t="s">
        <v>6</v>
      </c>
      <c r="AZ654" s="250" t="s">
        <v>6</v>
      </c>
      <c r="BA654" s="250" t="s">
        <v>6</v>
      </c>
      <c r="BB654" s="250" t="s">
        <v>6</v>
      </c>
      <c r="BC654" s="250" t="s">
        <v>6</v>
      </c>
      <c r="BD654" s="250" t="s">
        <v>6</v>
      </c>
      <c r="BE654" s="250" t="s">
        <v>6</v>
      </c>
      <c r="BF654" s="250" t="s">
        <v>6</v>
      </c>
      <c r="BG654" s="250" t="s">
        <v>6</v>
      </c>
      <c r="BH654" s="250" t="s">
        <v>6</v>
      </c>
      <c r="BI654" s="250" t="s">
        <v>6</v>
      </c>
      <c r="BJ654" s="250" t="s">
        <v>6</v>
      </c>
      <c r="BK654" s="250" t="s">
        <v>6</v>
      </c>
      <c r="BL654" s="250" t="s">
        <v>6</v>
      </c>
      <c r="BM654" s="250" t="s">
        <v>40</v>
      </c>
      <c r="BN654" s="250" t="s">
        <v>118</v>
      </c>
      <c r="BO654" s="250" t="s">
        <v>13</v>
      </c>
      <c r="BP654" s="250" t="s">
        <v>13</v>
      </c>
      <c r="BQ654" s="250" t="s">
        <v>6</v>
      </c>
      <c r="BR654" s="250" t="s">
        <v>6</v>
      </c>
      <c r="BS654" s="250" t="s">
        <v>6</v>
      </c>
      <c r="BT654" s="250" t="s">
        <v>6</v>
      </c>
      <c r="BU654" s="262" t="s">
        <v>6</v>
      </c>
      <c r="BV654" s="250" t="s">
        <v>6</v>
      </c>
      <c r="BW654" s="250" t="s">
        <v>6</v>
      </c>
      <c r="BX654" s="250" t="s">
        <v>6</v>
      </c>
      <c r="BY654" s="250" t="s">
        <v>6</v>
      </c>
      <c r="BZ654" s="250" t="s">
        <v>6</v>
      </c>
      <c r="CA654" s="244" t="s">
        <v>2016</v>
      </c>
      <c r="CB654" s="244" t="s">
        <v>937</v>
      </c>
      <c r="CC654" s="244" t="s">
        <v>2017</v>
      </c>
      <c r="CD654" s="244" t="s">
        <v>118</v>
      </c>
    </row>
    <row r="655" spans="1:82" s="244" customFormat="1" ht="77.5" x14ac:dyDescent="0.35">
      <c r="A655" s="290" t="s">
        <v>3491</v>
      </c>
      <c r="B655" s="290" t="s">
        <v>2880</v>
      </c>
      <c r="C655" s="290" t="s">
        <v>3439</v>
      </c>
      <c r="D655" s="290" t="s">
        <v>3439</v>
      </c>
      <c r="E655" s="256" t="s">
        <v>304</v>
      </c>
      <c r="F655" s="244" t="s">
        <v>2674</v>
      </c>
      <c r="G655" s="244" t="s">
        <v>2031</v>
      </c>
      <c r="H655" s="244" t="s">
        <v>1578</v>
      </c>
      <c r="I655" s="244" t="str">
        <f>IF(H655="","",VLOOKUP(H655,'Cost Categories'!$A$1:$B$66,2,FALSE))</f>
        <v>Total</v>
      </c>
      <c r="J655" s="244" t="s">
        <v>3297</v>
      </c>
      <c r="K655" s="244" t="str">
        <f>IF(J655="","",VLOOKUP(J655,'Cost Categories'!$A$70:$B$85,2,FALSE))</f>
        <v>Mixed</v>
      </c>
      <c r="L655" s="244" t="s">
        <v>3297</v>
      </c>
      <c r="M655" s="244" t="str">
        <f>IF(L655="","",VLOOKUP(L655,'Cost Categories'!$A$112:$B$133,2,FALSE))</f>
        <v>Mixed</v>
      </c>
      <c r="N655" s="244" t="s">
        <v>22</v>
      </c>
      <c r="O655" s="245" t="s">
        <v>13</v>
      </c>
      <c r="P655" s="244" t="s">
        <v>3416</v>
      </c>
      <c r="Q655" s="253" t="s">
        <v>3372</v>
      </c>
      <c r="R655" s="253" t="s">
        <v>13</v>
      </c>
      <c r="S655" s="244" t="s">
        <v>111</v>
      </c>
      <c r="T655" s="244" t="s">
        <v>1736</v>
      </c>
      <c r="U655" s="244" t="s">
        <v>1087</v>
      </c>
      <c r="V655" s="244" t="s">
        <v>1309</v>
      </c>
      <c r="W655" s="244" t="s">
        <v>217</v>
      </c>
      <c r="X655" s="246">
        <v>73.02</v>
      </c>
      <c r="Y655" s="246" t="s">
        <v>6</v>
      </c>
      <c r="Z655" s="250" t="s">
        <v>6</v>
      </c>
      <c r="AA655" s="246" t="s">
        <v>6</v>
      </c>
      <c r="AB655" s="246" t="s">
        <v>6</v>
      </c>
      <c r="AC655" s="246" t="s">
        <v>6</v>
      </c>
      <c r="AD655" s="246" t="s">
        <v>6</v>
      </c>
      <c r="AE655" s="32" t="s">
        <v>6</v>
      </c>
      <c r="AF655" s="32" t="s">
        <v>20</v>
      </c>
      <c r="AG655" s="244" t="s">
        <v>6</v>
      </c>
      <c r="AI655" s="246" t="s">
        <v>6</v>
      </c>
      <c r="AJ655" s="257" t="s">
        <v>6</v>
      </c>
      <c r="AK655" s="246" t="s">
        <v>6</v>
      </c>
      <c r="AL655" s="246" t="s">
        <v>6</v>
      </c>
      <c r="AM655" s="246" t="s">
        <v>6</v>
      </c>
      <c r="AN655" s="286" t="s">
        <v>6</v>
      </c>
      <c r="AO655" s="286" t="s">
        <v>6</v>
      </c>
      <c r="AP655" s="244" t="s">
        <v>1796</v>
      </c>
      <c r="AQ655" s="244" t="s">
        <v>184</v>
      </c>
      <c r="AR655" s="250" t="s">
        <v>2014</v>
      </c>
      <c r="AS655" s="250" t="s">
        <v>118</v>
      </c>
      <c r="AT655" s="250" t="s">
        <v>6</v>
      </c>
      <c r="AU655" s="250" t="s">
        <v>184</v>
      </c>
      <c r="AV655" s="250" t="s">
        <v>1305</v>
      </c>
      <c r="AW655" s="250" t="s">
        <v>2015</v>
      </c>
      <c r="AX655" s="250" t="s">
        <v>118</v>
      </c>
      <c r="AY655" s="250" t="s">
        <v>6</v>
      </c>
      <c r="AZ655" s="250" t="s">
        <v>6</v>
      </c>
      <c r="BA655" s="250" t="s">
        <v>6</v>
      </c>
      <c r="BB655" s="250" t="s">
        <v>6</v>
      </c>
      <c r="BC655" s="250" t="s">
        <v>6</v>
      </c>
      <c r="BD655" s="250" t="s">
        <v>6</v>
      </c>
      <c r="BE655" s="250" t="s">
        <v>6</v>
      </c>
      <c r="BF655" s="250" t="s">
        <v>6</v>
      </c>
      <c r="BG655" s="250" t="s">
        <v>6</v>
      </c>
      <c r="BH655" s="250" t="s">
        <v>6</v>
      </c>
      <c r="BI655" s="250" t="s">
        <v>6</v>
      </c>
      <c r="BJ655" s="250" t="s">
        <v>6</v>
      </c>
      <c r="BK655" s="250" t="s">
        <v>6</v>
      </c>
      <c r="BL655" s="250" t="s">
        <v>6</v>
      </c>
      <c r="BM655" s="250" t="s">
        <v>40</v>
      </c>
      <c r="BN655" s="250" t="s">
        <v>118</v>
      </c>
      <c r="BO655" s="250" t="s">
        <v>13</v>
      </c>
      <c r="BP655" s="250" t="s">
        <v>13</v>
      </c>
      <c r="BQ655" s="250" t="s">
        <v>6</v>
      </c>
      <c r="BR655" s="250" t="s">
        <v>6</v>
      </c>
      <c r="BS655" s="250" t="s">
        <v>6</v>
      </c>
      <c r="BT655" s="250" t="s">
        <v>6</v>
      </c>
      <c r="BU655" s="262" t="s">
        <v>6</v>
      </c>
      <c r="BV655" s="250" t="s">
        <v>6</v>
      </c>
      <c r="BW655" s="250" t="s">
        <v>6</v>
      </c>
      <c r="BX655" s="250" t="s">
        <v>6</v>
      </c>
      <c r="BY655" s="250" t="s">
        <v>6</v>
      </c>
      <c r="BZ655" s="250" t="s">
        <v>6</v>
      </c>
      <c r="CA655" s="244" t="s">
        <v>2016</v>
      </c>
      <c r="CB655" s="244" t="s">
        <v>937</v>
      </c>
      <c r="CC655" s="244" t="s">
        <v>2017</v>
      </c>
      <c r="CD655" s="244" t="s">
        <v>118</v>
      </c>
    </row>
    <row r="656" spans="1:82" s="244" customFormat="1" ht="46.5" x14ac:dyDescent="0.35">
      <c r="A656" s="259" t="s">
        <v>2064</v>
      </c>
      <c r="B656" s="259" t="s">
        <v>2880</v>
      </c>
      <c r="C656" s="259" t="s">
        <v>1538</v>
      </c>
      <c r="D656" s="259" t="s">
        <v>1540</v>
      </c>
      <c r="E656" s="244" t="s">
        <v>304</v>
      </c>
      <c r="F656" s="244" t="s">
        <v>2674</v>
      </c>
      <c r="G656" s="244" t="s">
        <v>1816</v>
      </c>
      <c r="H656" s="244" t="s">
        <v>1623</v>
      </c>
      <c r="I656" s="244" t="str">
        <f>IF(H656="","",VLOOKUP(H656,'Cost Categories'!$A$1:$B$66,2,FALSE))</f>
        <v>Recurring goods</v>
      </c>
      <c r="J656" s="244" t="s">
        <v>3288</v>
      </c>
      <c r="K656" s="244" t="str">
        <f>IF(J656="","",VLOOKUP(J656,'Cost Categories'!$A$70:$B$85,2,FALSE))</f>
        <v>Recurrent - other</v>
      </c>
      <c r="L656" s="244" t="s">
        <v>3307</v>
      </c>
      <c r="M656" s="244" t="str">
        <f>IF(L656="","",VLOOKUP(L656,'Cost Categories'!$A$112:$B$133,2,FALSE))</f>
        <v>Primary service delivery</v>
      </c>
      <c r="N656" s="244" t="s">
        <v>3368</v>
      </c>
      <c r="O656" s="245" t="s">
        <v>1245</v>
      </c>
      <c r="P656" s="244" t="s">
        <v>3371</v>
      </c>
      <c r="Q656" s="253" t="s">
        <v>3372</v>
      </c>
      <c r="R656" s="253" t="s">
        <v>13</v>
      </c>
      <c r="S656" s="244" t="s">
        <v>111</v>
      </c>
      <c r="T656" s="244" t="s">
        <v>1539</v>
      </c>
      <c r="U656" s="244" t="s">
        <v>1087</v>
      </c>
      <c r="V656" s="244" t="s">
        <v>1309</v>
      </c>
      <c r="W656" s="244" t="s">
        <v>217</v>
      </c>
      <c r="X656" s="246">
        <v>8.65</v>
      </c>
      <c r="Y656" s="246">
        <v>4.6500000000000004</v>
      </c>
      <c r="Z656" s="250">
        <v>12.17</v>
      </c>
      <c r="AA656" s="250" t="s">
        <v>6</v>
      </c>
      <c r="AB656" s="250" t="s">
        <v>6</v>
      </c>
      <c r="AC656" s="250" t="s">
        <v>6</v>
      </c>
      <c r="AD656" s="250" t="s">
        <v>6</v>
      </c>
      <c r="AE656" s="348" t="s">
        <v>6</v>
      </c>
      <c r="AF656" s="348" t="s">
        <v>20</v>
      </c>
      <c r="AG656" s="244" t="s">
        <v>6</v>
      </c>
      <c r="AI656" s="246" t="s">
        <v>6</v>
      </c>
      <c r="AJ656" s="247" t="s">
        <v>6</v>
      </c>
      <c r="AK656" s="244" t="s">
        <v>6</v>
      </c>
      <c r="AL656" s="244" t="s">
        <v>6</v>
      </c>
      <c r="AM656" s="266" t="s">
        <v>6</v>
      </c>
      <c r="AN656" s="262" t="s">
        <v>6</v>
      </c>
      <c r="AO656" s="262" t="s">
        <v>6</v>
      </c>
      <c r="AP656" s="244" t="s">
        <v>1708</v>
      </c>
      <c r="AQ656" s="244" t="s">
        <v>2065</v>
      </c>
      <c r="AR656" s="250" t="s">
        <v>6</v>
      </c>
      <c r="AS656" s="250" t="s">
        <v>6</v>
      </c>
      <c r="AT656" s="250" t="s">
        <v>6</v>
      </c>
      <c r="AU656" s="250" t="s">
        <v>184</v>
      </c>
      <c r="AV656" s="250" t="s">
        <v>1305</v>
      </c>
      <c r="AW656" s="250" t="s">
        <v>2066</v>
      </c>
      <c r="AX656" s="250" t="s">
        <v>118</v>
      </c>
      <c r="AY656" s="250" t="s">
        <v>499</v>
      </c>
      <c r="AZ656" s="250" t="s">
        <v>118</v>
      </c>
      <c r="BA656" s="250" t="s">
        <v>381</v>
      </c>
      <c r="BB656" s="250" t="s">
        <v>119</v>
      </c>
      <c r="BC656" s="250" t="s">
        <v>383</v>
      </c>
      <c r="BD656" s="250" t="s">
        <v>118</v>
      </c>
      <c r="BE656" s="250" t="s">
        <v>6</v>
      </c>
      <c r="BF656" s="250" t="s">
        <v>6</v>
      </c>
      <c r="BG656" s="250" t="s">
        <v>6</v>
      </c>
      <c r="BH656" s="250" t="s">
        <v>6</v>
      </c>
      <c r="BI656" s="250" t="s">
        <v>6</v>
      </c>
      <c r="BJ656" s="250" t="s">
        <v>6</v>
      </c>
      <c r="BK656" s="250" t="s">
        <v>6</v>
      </c>
      <c r="BL656" s="250" t="s">
        <v>6</v>
      </c>
      <c r="BM656" s="250" t="s">
        <v>40</v>
      </c>
      <c r="BN656" s="250" t="s">
        <v>119</v>
      </c>
      <c r="BO656" s="250" t="s">
        <v>13</v>
      </c>
      <c r="BP656" s="250" t="s">
        <v>13</v>
      </c>
      <c r="BQ656" s="250" t="s">
        <v>226</v>
      </c>
      <c r="BR656" s="250" t="s">
        <v>118</v>
      </c>
      <c r="BS656" s="250" t="s">
        <v>40</v>
      </c>
      <c r="BT656" s="250" t="s">
        <v>119</v>
      </c>
      <c r="BU656" s="262" t="s">
        <v>6</v>
      </c>
      <c r="BV656" s="250" t="s">
        <v>6</v>
      </c>
      <c r="BW656" s="244" t="s">
        <v>6</v>
      </c>
      <c r="BX656" s="250" t="s">
        <v>6</v>
      </c>
      <c r="BY656" s="250" t="s">
        <v>6</v>
      </c>
      <c r="BZ656" s="250" t="s">
        <v>6</v>
      </c>
      <c r="CA656" s="244" t="s">
        <v>184</v>
      </c>
      <c r="CB656" s="244" t="s">
        <v>6</v>
      </c>
      <c r="CC656" s="244" t="s">
        <v>6</v>
      </c>
      <c r="CD656" s="244" t="s">
        <v>6</v>
      </c>
    </row>
    <row r="657" spans="1:82" s="244" customFormat="1" ht="31" x14ac:dyDescent="0.35">
      <c r="A657" s="259" t="s">
        <v>2064</v>
      </c>
      <c r="B657" s="259" t="s">
        <v>2880</v>
      </c>
      <c r="C657" s="259" t="s">
        <v>1548</v>
      </c>
      <c r="D657" s="259" t="s">
        <v>1540</v>
      </c>
      <c r="E657" s="244" t="s">
        <v>304</v>
      </c>
      <c r="F657" s="244" t="s">
        <v>2674</v>
      </c>
      <c r="G657" s="244" t="s">
        <v>1817</v>
      </c>
      <c r="H657" s="244" t="s">
        <v>1317</v>
      </c>
      <c r="I657" s="244" t="str">
        <f>IF(H657="","",VLOOKUP(H657,'Cost Categories'!$A$1:$B$66,2,FALSE))</f>
        <v>Capital</v>
      </c>
      <c r="J657" s="244" t="s">
        <v>3276</v>
      </c>
      <c r="K657" s="244" t="str">
        <f>IF(J657="","",VLOOKUP(J657,'Cost Categories'!$A$70:$B$85,2,FALSE))</f>
        <v>Capital</v>
      </c>
      <c r="L657" s="244" t="s">
        <v>3307</v>
      </c>
      <c r="M657" s="244" t="str">
        <f>IF(L657="","",VLOOKUP(L657,'Cost Categories'!$A$112:$B$133,2,FALSE))</f>
        <v>Primary service delivery</v>
      </c>
      <c r="N657" s="244" t="s">
        <v>3368</v>
      </c>
      <c r="O657" s="245" t="s">
        <v>1245</v>
      </c>
      <c r="P657" s="244" t="s">
        <v>3369</v>
      </c>
      <c r="Q657" s="253" t="s">
        <v>3372</v>
      </c>
      <c r="R657" s="253" t="s">
        <v>13</v>
      </c>
      <c r="S657" s="244" t="s">
        <v>111</v>
      </c>
      <c r="T657" s="244" t="s">
        <v>1539</v>
      </c>
      <c r="U657" s="244" t="s">
        <v>1087</v>
      </c>
      <c r="V657" s="244" t="s">
        <v>1309</v>
      </c>
      <c r="W657" s="244" t="s">
        <v>217</v>
      </c>
      <c r="X657" s="246">
        <v>0.2</v>
      </c>
      <c r="Y657" s="246">
        <v>0.19</v>
      </c>
      <c r="Z657" s="250">
        <v>0.2</v>
      </c>
      <c r="AA657" s="250" t="s">
        <v>6</v>
      </c>
      <c r="AB657" s="250" t="s">
        <v>6</v>
      </c>
      <c r="AC657" s="250" t="s">
        <v>6</v>
      </c>
      <c r="AD657" s="250" t="s">
        <v>6</v>
      </c>
      <c r="AE657" s="348" t="s">
        <v>6</v>
      </c>
      <c r="AF657" s="348" t="s">
        <v>20</v>
      </c>
      <c r="AG657" s="244" t="s">
        <v>6</v>
      </c>
      <c r="AI657" s="246" t="s">
        <v>6</v>
      </c>
      <c r="AJ657" s="247" t="s">
        <v>6</v>
      </c>
      <c r="AK657" s="244" t="s">
        <v>6</v>
      </c>
      <c r="AL657" s="244" t="s">
        <v>6</v>
      </c>
      <c r="AM657" s="266" t="s">
        <v>6</v>
      </c>
      <c r="AN657" s="262" t="s">
        <v>6</v>
      </c>
      <c r="AO657" s="262" t="s">
        <v>6</v>
      </c>
      <c r="AP657" s="244" t="s">
        <v>1708</v>
      </c>
      <c r="AQ657" s="244" t="s">
        <v>2065</v>
      </c>
      <c r="AR657" s="250" t="s">
        <v>6</v>
      </c>
      <c r="AS657" s="250" t="s">
        <v>6</v>
      </c>
      <c r="AT657" s="250" t="s">
        <v>6</v>
      </c>
      <c r="AU657" s="250" t="s">
        <v>184</v>
      </c>
      <c r="AV657" s="250" t="s">
        <v>1305</v>
      </c>
      <c r="AW657" s="250" t="s">
        <v>6</v>
      </c>
      <c r="AX657" s="250" t="s">
        <v>6</v>
      </c>
      <c r="AY657" s="250" t="s">
        <v>499</v>
      </c>
      <c r="AZ657" s="250" t="s">
        <v>118</v>
      </c>
      <c r="BA657" s="250" t="s">
        <v>381</v>
      </c>
      <c r="BB657" s="250" t="s">
        <v>119</v>
      </c>
      <c r="BC657" s="250" t="s">
        <v>383</v>
      </c>
      <c r="BD657" s="250" t="s">
        <v>118</v>
      </c>
      <c r="BE657" s="250" t="s">
        <v>6</v>
      </c>
      <c r="BF657" s="250" t="s">
        <v>6</v>
      </c>
      <c r="BG657" s="250" t="s">
        <v>6</v>
      </c>
      <c r="BH657" s="250" t="s">
        <v>6</v>
      </c>
      <c r="BI657" s="250" t="s">
        <v>6</v>
      </c>
      <c r="BJ657" s="250" t="s">
        <v>6</v>
      </c>
      <c r="BK657" s="250" t="s">
        <v>6</v>
      </c>
      <c r="BL657" s="250" t="s">
        <v>6</v>
      </c>
      <c r="BM657" s="250" t="s">
        <v>40</v>
      </c>
      <c r="BN657" s="250" t="s">
        <v>119</v>
      </c>
      <c r="BO657" s="250" t="s">
        <v>13</v>
      </c>
      <c r="BP657" s="250" t="s">
        <v>13</v>
      </c>
      <c r="BQ657" s="250" t="s">
        <v>226</v>
      </c>
      <c r="BR657" s="250" t="s">
        <v>118</v>
      </c>
      <c r="BS657" s="250" t="s">
        <v>40</v>
      </c>
      <c r="BT657" s="250" t="s">
        <v>119</v>
      </c>
      <c r="BU657" s="262" t="s">
        <v>6</v>
      </c>
      <c r="BV657" s="250" t="s">
        <v>6</v>
      </c>
      <c r="BW657" s="244" t="s">
        <v>6</v>
      </c>
      <c r="BX657" s="250" t="s">
        <v>6</v>
      </c>
      <c r="BY657" s="250" t="s">
        <v>6</v>
      </c>
      <c r="BZ657" s="250" t="s">
        <v>6</v>
      </c>
      <c r="CA657" s="244" t="s">
        <v>184</v>
      </c>
      <c r="CB657" s="244" t="s">
        <v>6</v>
      </c>
      <c r="CC657" s="244" t="s">
        <v>6</v>
      </c>
      <c r="CD657" s="244" t="s">
        <v>6</v>
      </c>
    </row>
    <row r="658" spans="1:82" s="244" customFormat="1" ht="31" x14ac:dyDescent="0.35">
      <c r="A658" s="259" t="s">
        <v>2064</v>
      </c>
      <c r="B658" s="259" t="s">
        <v>2880</v>
      </c>
      <c r="C658" s="259" t="s">
        <v>356</v>
      </c>
      <c r="D658" s="259" t="s">
        <v>1540</v>
      </c>
      <c r="E658" s="244" t="s">
        <v>304</v>
      </c>
      <c r="F658" s="244" t="s">
        <v>2674</v>
      </c>
      <c r="G658" s="244" t="s">
        <v>1824</v>
      </c>
      <c r="H658" s="244" t="s">
        <v>3271</v>
      </c>
      <c r="I658" s="244" t="str">
        <f>IF(H658="","",VLOOKUP(H658,'Cost Categories'!$A$1:$B$66,2,FALSE))</f>
        <v>Personnel</v>
      </c>
      <c r="J658" s="244" t="s">
        <v>3271</v>
      </c>
      <c r="K658" s="244" t="str">
        <f>IF(J658="","",VLOOKUP(J658,'Cost Categories'!$A$70:$B$85,2,FALSE))</f>
        <v>Personnel</v>
      </c>
      <c r="L658" s="244" t="s">
        <v>3307</v>
      </c>
      <c r="M658" s="244" t="str">
        <f>IF(L658="","",VLOOKUP(L658,'Cost Categories'!$A$112:$B$133,2,FALSE))</f>
        <v>Primary service delivery</v>
      </c>
      <c r="N658" s="244" t="s">
        <v>3368</v>
      </c>
      <c r="O658" s="245" t="s">
        <v>13</v>
      </c>
      <c r="P658" s="244" t="s">
        <v>3369</v>
      </c>
      <c r="Q658" s="253" t="s">
        <v>3372</v>
      </c>
      <c r="R658" s="253" t="s">
        <v>13</v>
      </c>
      <c r="S658" s="244" t="s">
        <v>517</v>
      </c>
      <c r="T658" s="244" t="s">
        <v>1539</v>
      </c>
      <c r="U658" s="244" t="s">
        <v>1087</v>
      </c>
      <c r="V658" s="244" t="s">
        <v>1309</v>
      </c>
      <c r="W658" s="244" t="s">
        <v>217</v>
      </c>
      <c r="X658" s="246">
        <v>4.88</v>
      </c>
      <c r="Y658" s="246">
        <v>1.07</v>
      </c>
      <c r="Z658" s="250">
        <v>13.79</v>
      </c>
      <c r="AA658" s="250" t="s">
        <v>6</v>
      </c>
      <c r="AB658" s="250" t="s">
        <v>6</v>
      </c>
      <c r="AC658" s="250" t="s">
        <v>6</v>
      </c>
      <c r="AD658" s="250" t="s">
        <v>6</v>
      </c>
      <c r="AE658" s="348" t="s">
        <v>6</v>
      </c>
      <c r="AF658" s="348" t="s">
        <v>20</v>
      </c>
      <c r="AG658" s="244" t="s">
        <v>6</v>
      </c>
      <c r="AI658" s="246" t="s">
        <v>6</v>
      </c>
      <c r="AJ658" s="247" t="s">
        <v>6</v>
      </c>
      <c r="AK658" s="244" t="s">
        <v>6</v>
      </c>
      <c r="AL658" s="244" t="s">
        <v>6</v>
      </c>
      <c r="AM658" s="266" t="s">
        <v>6</v>
      </c>
      <c r="AN658" s="262" t="s">
        <v>6</v>
      </c>
      <c r="AO658" s="262" t="s">
        <v>6</v>
      </c>
      <c r="AP658" s="244" t="s">
        <v>1708</v>
      </c>
      <c r="AQ658" s="244" t="s">
        <v>2065</v>
      </c>
      <c r="AR658" s="250" t="s">
        <v>6</v>
      </c>
      <c r="AS658" s="250" t="s">
        <v>6</v>
      </c>
      <c r="AT658" s="250" t="s">
        <v>6</v>
      </c>
      <c r="AU658" s="250" t="s">
        <v>184</v>
      </c>
      <c r="AV658" s="250" t="s">
        <v>1305</v>
      </c>
      <c r="AW658" s="250" t="s">
        <v>499</v>
      </c>
      <c r="AX658" s="250" t="s">
        <v>118</v>
      </c>
      <c r="AY658" s="250" t="s">
        <v>499</v>
      </c>
      <c r="AZ658" s="250" t="s">
        <v>118</v>
      </c>
      <c r="BA658" s="250" t="s">
        <v>381</v>
      </c>
      <c r="BB658" s="250" t="s">
        <v>119</v>
      </c>
      <c r="BC658" s="250" t="s">
        <v>383</v>
      </c>
      <c r="BD658" s="250" t="s">
        <v>118</v>
      </c>
      <c r="BE658" s="250" t="s">
        <v>6</v>
      </c>
      <c r="BF658" s="250" t="s">
        <v>6</v>
      </c>
      <c r="BG658" s="250" t="s">
        <v>6</v>
      </c>
      <c r="BH658" s="250" t="s">
        <v>6</v>
      </c>
      <c r="BI658" s="250" t="s">
        <v>6</v>
      </c>
      <c r="BJ658" s="250" t="s">
        <v>6</v>
      </c>
      <c r="BK658" s="250" t="s">
        <v>6</v>
      </c>
      <c r="BL658" s="250" t="s">
        <v>6</v>
      </c>
      <c r="BM658" s="250" t="s">
        <v>40</v>
      </c>
      <c r="BN658" s="250" t="s">
        <v>119</v>
      </c>
      <c r="BO658" s="250" t="s">
        <v>13</v>
      </c>
      <c r="BP658" s="250" t="s">
        <v>13</v>
      </c>
      <c r="BQ658" s="250" t="s">
        <v>226</v>
      </c>
      <c r="BR658" s="250" t="s">
        <v>118</v>
      </c>
      <c r="BS658" s="250" t="s">
        <v>40</v>
      </c>
      <c r="BT658" s="250" t="s">
        <v>119</v>
      </c>
      <c r="BU658" s="262" t="s">
        <v>6</v>
      </c>
      <c r="BV658" s="250" t="s">
        <v>6</v>
      </c>
      <c r="BW658" s="244" t="s">
        <v>6</v>
      </c>
      <c r="BX658" s="250" t="s">
        <v>6</v>
      </c>
      <c r="BY658" s="250" t="s">
        <v>6</v>
      </c>
      <c r="BZ658" s="250" t="s">
        <v>6</v>
      </c>
      <c r="CA658" s="244" t="s">
        <v>184</v>
      </c>
      <c r="CB658" s="244" t="s">
        <v>6</v>
      </c>
      <c r="CC658" s="244" t="s">
        <v>6</v>
      </c>
      <c r="CD658" s="244" t="s">
        <v>6</v>
      </c>
    </row>
    <row r="659" spans="1:82" s="244" customFormat="1" ht="31" x14ac:dyDescent="0.35">
      <c r="A659" s="259" t="s">
        <v>2064</v>
      </c>
      <c r="B659" s="259" t="s">
        <v>2880</v>
      </c>
      <c r="C659" s="259" t="s">
        <v>1555</v>
      </c>
      <c r="D659" s="259" t="s">
        <v>1540</v>
      </c>
      <c r="E659" s="244" t="s">
        <v>304</v>
      </c>
      <c r="F659" s="244" t="s">
        <v>2674</v>
      </c>
      <c r="G659" s="244" t="s">
        <v>1825</v>
      </c>
      <c r="H659" s="244" t="s">
        <v>3</v>
      </c>
      <c r="I659" s="244" t="str">
        <f>IF(H659="","",VLOOKUP(H659,'Cost Categories'!$A$1:$B$66,2,FALSE))</f>
        <v>Recurring services</v>
      </c>
      <c r="J659" s="244" t="s">
        <v>3297</v>
      </c>
      <c r="K659" s="244" t="str">
        <f>IF(J659="","",VLOOKUP(J659,'Cost Categories'!$A$70:$B$85,2,FALSE))</f>
        <v>Mixed</v>
      </c>
      <c r="L659" s="244" t="s">
        <v>3</v>
      </c>
      <c r="M659" s="244" t="str">
        <f>IF(L659="","",VLOOKUP(L659,'Cost Categories'!$A$112:$B$133,2,FALSE))</f>
        <v>Operational</v>
      </c>
      <c r="N659" s="244" t="s">
        <v>3368</v>
      </c>
      <c r="O659" s="245" t="s">
        <v>13</v>
      </c>
      <c r="P659" s="244" t="s">
        <v>3369</v>
      </c>
      <c r="Q659" s="253" t="s">
        <v>3372</v>
      </c>
      <c r="R659" s="253" t="s">
        <v>13</v>
      </c>
      <c r="S659" s="244" t="s">
        <v>111</v>
      </c>
      <c r="T659" s="244" t="s">
        <v>1539</v>
      </c>
      <c r="U659" s="244" t="s">
        <v>1087</v>
      </c>
      <c r="V659" s="244" t="s">
        <v>1309</v>
      </c>
      <c r="W659" s="244" t="s">
        <v>217</v>
      </c>
      <c r="X659" s="246">
        <v>3.28</v>
      </c>
      <c r="Y659" s="246">
        <v>0.26</v>
      </c>
      <c r="Z659" s="250">
        <v>11.35</v>
      </c>
      <c r="AA659" s="250" t="s">
        <v>6</v>
      </c>
      <c r="AB659" s="250" t="s">
        <v>6</v>
      </c>
      <c r="AC659" s="250" t="s">
        <v>6</v>
      </c>
      <c r="AD659" s="250" t="s">
        <v>6</v>
      </c>
      <c r="AE659" s="348" t="s">
        <v>6</v>
      </c>
      <c r="AF659" s="348" t="s">
        <v>20</v>
      </c>
      <c r="AG659" s="244" t="s">
        <v>6</v>
      </c>
      <c r="AI659" s="246" t="s">
        <v>6</v>
      </c>
      <c r="AJ659" s="247" t="s">
        <v>6</v>
      </c>
      <c r="AK659" s="244" t="s">
        <v>6</v>
      </c>
      <c r="AL659" s="244" t="s">
        <v>6</v>
      </c>
      <c r="AM659" s="266" t="s">
        <v>6</v>
      </c>
      <c r="AN659" s="262" t="s">
        <v>6</v>
      </c>
      <c r="AO659" s="262" t="s">
        <v>6</v>
      </c>
      <c r="AP659" s="244" t="s">
        <v>1708</v>
      </c>
      <c r="AQ659" s="244" t="s">
        <v>2065</v>
      </c>
      <c r="AR659" s="250" t="s">
        <v>6</v>
      </c>
      <c r="AS659" s="250" t="s">
        <v>6</v>
      </c>
      <c r="AT659" s="250" t="s">
        <v>6</v>
      </c>
      <c r="AU659" s="250" t="s">
        <v>184</v>
      </c>
      <c r="AV659" s="250" t="s">
        <v>1305</v>
      </c>
      <c r="AW659" s="250" t="s">
        <v>6</v>
      </c>
      <c r="AX659" s="250" t="s">
        <v>6</v>
      </c>
      <c r="AY659" s="250" t="s">
        <v>6</v>
      </c>
      <c r="AZ659" s="250" t="s">
        <v>6</v>
      </c>
      <c r="BA659" s="250" t="s">
        <v>381</v>
      </c>
      <c r="BB659" s="250" t="s">
        <v>119</v>
      </c>
      <c r="BC659" s="250" t="s">
        <v>6</v>
      </c>
      <c r="BD659" s="250" t="s">
        <v>6</v>
      </c>
      <c r="BE659" s="250" t="s">
        <v>6</v>
      </c>
      <c r="BF659" s="250" t="s">
        <v>6</v>
      </c>
      <c r="BG659" s="250" t="s">
        <v>6</v>
      </c>
      <c r="BH659" s="250" t="s">
        <v>6</v>
      </c>
      <c r="BI659" s="250" t="s">
        <v>6</v>
      </c>
      <c r="BJ659" s="250" t="s">
        <v>6</v>
      </c>
      <c r="BK659" s="250" t="s">
        <v>6</v>
      </c>
      <c r="BL659" s="250" t="s">
        <v>6</v>
      </c>
      <c r="BM659" s="250" t="s">
        <v>40</v>
      </c>
      <c r="BN659" s="250" t="s">
        <v>119</v>
      </c>
      <c r="BO659" s="250" t="s">
        <v>13</v>
      </c>
      <c r="BP659" s="250" t="s">
        <v>13</v>
      </c>
      <c r="BQ659" s="250" t="s">
        <v>226</v>
      </c>
      <c r="BR659" s="250" t="s">
        <v>118</v>
      </c>
      <c r="BS659" s="250" t="s">
        <v>40</v>
      </c>
      <c r="BT659" s="250" t="s">
        <v>119</v>
      </c>
      <c r="BU659" s="262" t="s">
        <v>6</v>
      </c>
      <c r="BV659" s="250" t="s">
        <v>6</v>
      </c>
      <c r="BW659" s="244" t="s">
        <v>6</v>
      </c>
      <c r="BX659" s="250" t="s">
        <v>6</v>
      </c>
      <c r="BY659" s="250" t="s">
        <v>6</v>
      </c>
      <c r="BZ659" s="250" t="s">
        <v>6</v>
      </c>
      <c r="CA659" s="244" t="s">
        <v>184</v>
      </c>
      <c r="CB659" s="244" t="s">
        <v>6</v>
      </c>
      <c r="CC659" s="244" t="s">
        <v>6</v>
      </c>
      <c r="CD659" s="244" t="s">
        <v>6</v>
      </c>
    </row>
    <row r="660" spans="1:82" s="244" customFormat="1" ht="31" x14ac:dyDescent="0.35">
      <c r="A660" s="259" t="s">
        <v>2064</v>
      </c>
      <c r="B660" s="259" t="s">
        <v>2880</v>
      </c>
      <c r="C660" s="259" t="s">
        <v>1561</v>
      </c>
      <c r="D660" s="259" t="s">
        <v>358</v>
      </c>
      <c r="E660" s="244" t="s">
        <v>304</v>
      </c>
      <c r="F660" s="244" t="s">
        <v>2674</v>
      </c>
      <c r="G660" s="244" t="s">
        <v>1819</v>
      </c>
      <c r="H660" s="244" t="s">
        <v>3350</v>
      </c>
      <c r="I660" s="244" t="str">
        <f>IF(H660="","",VLOOKUP(H660,'Cost Categories'!$A$1:$B$66,2,FALSE))</f>
        <v>Capital</v>
      </c>
      <c r="J660" s="244" t="s">
        <v>3283</v>
      </c>
      <c r="K660" s="244" t="str">
        <f>IF(J660="","",VLOOKUP(J660,'Cost Categories'!$A$70:$B$85,2,FALSE))</f>
        <v>Capital</v>
      </c>
      <c r="L660" s="244" t="s">
        <v>3324</v>
      </c>
      <c r="M660" s="244" t="str">
        <f>IF(L660="","",VLOOKUP(L660,'Cost Categories'!$A$112:$B$133,2,FALSE))</f>
        <v>Operational</v>
      </c>
      <c r="N660" s="244" t="s">
        <v>3368</v>
      </c>
      <c r="O660" s="245" t="s">
        <v>1245</v>
      </c>
      <c r="P660" s="244" t="s">
        <v>3370</v>
      </c>
      <c r="Q660" s="253" t="s">
        <v>3372</v>
      </c>
      <c r="R660" s="253" t="s">
        <v>13</v>
      </c>
      <c r="S660" s="244" t="s">
        <v>111</v>
      </c>
      <c r="T660" s="244" t="s">
        <v>1539</v>
      </c>
      <c r="U660" s="244" t="s">
        <v>1087</v>
      </c>
      <c r="V660" s="244" t="s">
        <v>1309</v>
      </c>
      <c r="W660" s="244" t="s">
        <v>217</v>
      </c>
      <c r="X660" s="246">
        <v>0.33</v>
      </c>
      <c r="Y660" s="246">
        <v>0.01</v>
      </c>
      <c r="Z660" s="250">
        <v>2.76</v>
      </c>
      <c r="AA660" s="250" t="s">
        <v>6</v>
      </c>
      <c r="AB660" s="250" t="s">
        <v>6</v>
      </c>
      <c r="AC660" s="250" t="s">
        <v>6</v>
      </c>
      <c r="AD660" s="250" t="s">
        <v>6</v>
      </c>
      <c r="AE660" s="348" t="s">
        <v>6</v>
      </c>
      <c r="AF660" s="348" t="s">
        <v>20</v>
      </c>
      <c r="AG660" s="244" t="s">
        <v>6</v>
      </c>
      <c r="AI660" s="246" t="s">
        <v>6</v>
      </c>
      <c r="AJ660" s="247" t="s">
        <v>6</v>
      </c>
      <c r="AK660" s="244" t="s">
        <v>6</v>
      </c>
      <c r="AL660" s="244" t="s">
        <v>6</v>
      </c>
      <c r="AM660" s="266" t="s">
        <v>6</v>
      </c>
      <c r="AN660" s="262" t="s">
        <v>6</v>
      </c>
      <c r="AO660" s="262" t="s">
        <v>6</v>
      </c>
      <c r="AP660" s="244" t="s">
        <v>1708</v>
      </c>
      <c r="AQ660" s="244" t="s">
        <v>2065</v>
      </c>
      <c r="AR660" s="250" t="s">
        <v>6</v>
      </c>
      <c r="AS660" s="250" t="s">
        <v>6</v>
      </c>
      <c r="AT660" s="250" t="s">
        <v>6</v>
      </c>
      <c r="AU660" s="250" t="s">
        <v>184</v>
      </c>
      <c r="AV660" s="250" t="s">
        <v>1305</v>
      </c>
      <c r="AW660" s="250" t="s">
        <v>6</v>
      </c>
      <c r="AX660" s="250" t="s">
        <v>6</v>
      </c>
      <c r="AY660" s="250" t="s">
        <v>499</v>
      </c>
      <c r="AZ660" s="250" t="s">
        <v>118</v>
      </c>
      <c r="BA660" s="250" t="s">
        <v>381</v>
      </c>
      <c r="BB660" s="250" t="s">
        <v>119</v>
      </c>
      <c r="BC660" s="250" t="s">
        <v>384</v>
      </c>
      <c r="BD660" s="250" t="s">
        <v>118</v>
      </c>
      <c r="BE660" s="250" t="s">
        <v>6</v>
      </c>
      <c r="BF660" s="250" t="s">
        <v>6</v>
      </c>
      <c r="BG660" s="250" t="s">
        <v>6</v>
      </c>
      <c r="BH660" s="250" t="s">
        <v>6</v>
      </c>
      <c r="BI660" s="250" t="s">
        <v>6</v>
      </c>
      <c r="BJ660" s="250" t="s">
        <v>6</v>
      </c>
      <c r="BK660" s="250" t="s">
        <v>6</v>
      </c>
      <c r="BL660" s="250" t="s">
        <v>6</v>
      </c>
      <c r="BM660" s="250" t="s">
        <v>40</v>
      </c>
      <c r="BN660" s="250" t="s">
        <v>119</v>
      </c>
      <c r="BO660" s="250" t="s">
        <v>13</v>
      </c>
      <c r="BP660" s="250" t="s">
        <v>13</v>
      </c>
      <c r="BQ660" s="250" t="s">
        <v>226</v>
      </c>
      <c r="BR660" s="250" t="s">
        <v>118</v>
      </c>
      <c r="BS660" s="250" t="s">
        <v>40</v>
      </c>
      <c r="BT660" s="250" t="s">
        <v>119</v>
      </c>
      <c r="BU660" s="262" t="s">
        <v>6</v>
      </c>
      <c r="BV660" s="250" t="s">
        <v>6</v>
      </c>
      <c r="BW660" s="244" t="s">
        <v>6</v>
      </c>
      <c r="BX660" s="250" t="s">
        <v>6</v>
      </c>
      <c r="BY660" s="250" t="s">
        <v>6</v>
      </c>
      <c r="BZ660" s="250" t="s">
        <v>6</v>
      </c>
      <c r="CA660" s="244" t="s">
        <v>184</v>
      </c>
      <c r="CB660" s="244" t="s">
        <v>6</v>
      </c>
      <c r="CC660" s="244" t="s">
        <v>6</v>
      </c>
      <c r="CD660" s="244" t="s">
        <v>6</v>
      </c>
    </row>
    <row r="661" spans="1:82" s="244" customFormat="1" ht="62" x14ac:dyDescent="0.35">
      <c r="A661" s="259" t="s">
        <v>2064</v>
      </c>
      <c r="B661" s="259" t="s">
        <v>2880</v>
      </c>
      <c r="C661" s="259" t="s">
        <v>1567</v>
      </c>
      <c r="D661" s="259" t="s">
        <v>358</v>
      </c>
      <c r="E661" s="244" t="s">
        <v>304</v>
      </c>
      <c r="F661" s="244" t="s">
        <v>2674</v>
      </c>
      <c r="G661" s="244" t="s">
        <v>1811</v>
      </c>
      <c r="H661" s="244" t="s">
        <v>1632</v>
      </c>
      <c r="I661" s="244" t="str">
        <f>IF(H661="","",VLOOKUP(H661,'Cost Categories'!$A$1:$B$66,2,FALSE))</f>
        <v>Facility</v>
      </c>
      <c r="J661" s="244" t="s">
        <v>3297</v>
      </c>
      <c r="K661" s="244" t="str">
        <f>IF(J661="","",VLOOKUP(J661,'Cost Categories'!$A$70:$B$85,2,FALSE))</f>
        <v>Mixed</v>
      </c>
      <c r="L661" s="244" t="s">
        <v>3323</v>
      </c>
      <c r="M661" s="244" t="str">
        <f>IF(L661="","",VLOOKUP(L661,'Cost Categories'!$A$112:$B$133,2,FALSE))</f>
        <v>Operational</v>
      </c>
      <c r="N661" s="244" t="s">
        <v>3368</v>
      </c>
      <c r="O661" s="245" t="s">
        <v>13</v>
      </c>
      <c r="P661" s="244" t="s">
        <v>3370</v>
      </c>
      <c r="Q661" s="253" t="s">
        <v>3372</v>
      </c>
      <c r="R661" s="253" t="s">
        <v>13</v>
      </c>
      <c r="S661" s="244" t="s">
        <v>111</v>
      </c>
      <c r="T661" s="244" t="s">
        <v>1539</v>
      </c>
      <c r="U661" s="244" t="s">
        <v>1087</v>
      </c>
      <c r="V661" s="244" t="s">
        <v>1309</v>
      </c>
      <c r="W661" s="244" t="s">
        <v>217</v>
      </c>
      <c r="X661" s="246">
        <v>0.39</v>
      </c>
      <c r="Y661" s="246" t="s">
        <v>6</v>
      </c>
      <c r="Z661" s="250">
        <v>2.77</v>
      </c>
      <c r="AA661" s="250" t="s">
        <v>6</v>
      </c>
      <c r="AB661" s="250" t="s">
        <v>6</v>
      </c>
      <c r="AC661" s="250" t="s">
        <v>6</v>
      </c>
      <c r="AD661" s="250" t="s">
        <v>6</v>
      </c>
      <c r="AE661" s="348" t="s">
        <v>6</v>
      </c>
      <c r="AF661" s="348" t="s">
        <v>20</v>
      </c>
      <c r="AG661" s="244" t="s">
        <v>6</v>
      </c>
      <c r="AI661" s="246" t="s">
        <v>6</v>
      </c>
      <c r="AJ661" s="247" t="s">
        <v>6</v>
      </c>
      <c r="AK661" s="244" t="s">
        <v>6</v>
      </c>
      <c r="AL661" s="244" t="s">
        <v>6</v>
      </c>
      <c r="AM661" s="266" t="s">
        <v>6</v>
      </c>
      <c r="AN661" s="262" t="s">
        <v>6</v>
      </c>
      <c r="AO661" s="262" t="s">
        <v>6</v>
      </c>
      <c r="AP661" s="244" t="s">
        <v>1708</v>
      </c>
      <c r="AQ661" s="244" t="s">
        <v>2065</v>
      </c>
      <c r="AR661" s="250" t="s">
        <v>6</v>
      </c>
      <c r="AS661" s="250" t="s">
        <v>6</v>
      </c>
      <c r="AT661" s="250" t="s">
        <v>6</v>
      </c>
      <c r="AU661" s="250" t="s">
        <v>184</v>
      </c>
      <c r="AV661" s="250" t="s">
        <v>1305</v>
      </c>
      <c r="AW661" s="250" t="s">
        <v>6</v>
      </c>
      <c r="AX661" s="250" t="s">
        <v>6</v>
      </c>
      <c r="AY661" s="250" t="s">
        <v>499</v>
      </c>
      <c r="AZ661" s="250" t="s">
        <v>118</v>
      </c>
      <c r="BA661" s="250" t="s">
        <v>381</v>
      </c>
      <c r="BB661" s="250" t="s">
        <v>119</v>
      </c>
      <c r="BC661" s="250" t="s">
        <v>384</v>
      </c>
      <c r="BD661" s="250" t="s">
        <v>118</v>
      </c>
      <c r="BE661" s="250" t="s">
        <v>6</v>
      </c>
      <c r="BF661" s="250" t="s">
        <v>6</v>
      </c>
      <c r="BG661" s="250" t="s">
        <v>6</v>
      </c>
      <c r="BH661" s="250" t="s">
        <v>6</v>
      </c>
      <c r="BI661" s="250" t="s">
        <v>6</v>
      </c>
      <c r="BJ661" s="250" t="s">
        <v>6</v>
      </c>
      <c r="BK661" s="250" t="s">
        <v>6</v>
      </c>
      <c r="BL661" s="250" t="s">
        <v>6</v>
      </c>
      <c r="BM661" s="250" t="s">
        <v>40</v>
      </c>
      <c r="BN661" s="250" t="s">
        <v>119</v>
      </c>
      <c r="BO661" s="250" t="s">
        <v>13</v>
      </c>
      <c r="BP661" s="250" t="s">
        <v>13</v>
      </c>
      <c r="BQ661" s="250" t="s">
        <v>226</v>
      </c>
      <c r="BR661" s="250" t="s">
        <v>118</v>
      </c>
      <c r="BS661" s="250" t="s">
        <v>40</v>
      </c>
      <c r="BT661" s="250" t="s">
        <v>119</v>
      </c>
      <c r="BU661" s="262" t="s">
        <v>6</v>
      </c>
      <c r="BV661" s="250" t="s">
        <v>6</v>
      </c>
      <c r="BW661" s="244" t="s">
        <v>6</v>
      </c>
      <c r="BX661" s="250" t="s">
        <v>6</v>
      </c>
      <c r="BY661" s="250" t="s">
        <v>6</v>
      </c>
      <c r="BZ661" s="250" t="s">
        <v>6</v>
      </c>
      <c r="CA661" s="244" t="s">
        <v>184</v>
      </c>
      <c r="CB661" s="244" t="s">
        <v>6</v>
      </c>
      <c r="CC661" s="244" t="s">
        <v>6</v>
      </c>
      <c r="CD661" s="244" t="s">
        <v>6</v>
      </c>
    </row>
    <row r="662" spans="1:82" s="244" customFormat="1" ht="31" x14ac:dyDescent="0.35">
      <c r="A662" s="259" t="s">
        <v>2064</v>
      </c>
      <c r="B662" s="259" t="s">
        <v>2880</v>
      </c>
      <c r="C662" s="259" t="s">
        <v>1571</v>
      </c>
      <c r="D662" s="259" t="s">
        <v>358</v>
      </c>
      <c r="E662" s="244" t="s">
        <v>304</v>
      </c>
      <c r="F662" s="244" t="s">
        <v>2674</v>
      </c>
      <c r="G662" s="244" t="s">
        <v>1827</v>
      </c>
      <c r="H662" s="244" t="s">
        <v>3353</v>
      </c>
      <c r="I662" s="244" t="str">
        <f>IF(H662="","",VLOOKUP(H662,'Cost Categories'!$A$1:$B$66,2,FALSE))</f>
        <v>Personnel</v>
      </c>
      <c r="J662" s="244" t="s">
        <v>1757</v>
      </c>
      <c r="K662" s="244" t="str">
        <f>IF(J662="","",VLOOKUP(J662,'Cost Categories'!$A$70:$B$85,2,FALSE))</f>
        <v>Personnel</v>
      </c>
      <c r="L662" s="244" t="s">
        <v>3324</v>
      </c>
      <c r="M662" s="244" t="str">
        <f>IF(L662="","",VLOOKUP(L662,'Cost Categories'!$A$112:$B$133,2,FALSE))</f>
        <v>Operational</v>
      </c>
      <c r="N662" s="244" t="s">
        <v>3368</v>
      </c>
      <c r="O662" s="245" t="s">
        <v>13</v>
      </c>
      <c r="P662" s="244" t="s">
        <v>3369</v>
      </c>
      <c r="Q662" s="253" t="s">
        <v>3372</v>
      </c>
      <c r="R662" s="253" t="s">
        <v>13</v>
      </c>
      <c r="S662" s="244" t="s">
        <v>111</v>
      </c>
      <c r="T662" s="244" t="s">
        <v>1539</v>
      </c>
      <c r="U662" s="244" t="s">
        <v>1087</v>
      </c>
      <c r="V662" s="244" t="s">
        <v>1309</v>
      </c>
      <c r="W662" s="244" t="s">
        <v>217</v>
      </c>
      <c r="X662" s="246">
        <v>0.92</v>
      </c>
      <c r="Y662" s="246">
        <v>0.01</v>
      </c>
      <c r="Z662" s="250">
        <v>5.83</v>
      </c>
      <c r="AA662" s="250" t="s">
        <v>6</v>
      </c>
      <c r="AB662" s="250" t="s">
        <v>6</v>
      </c>
      <c r="AC662" s="250" t="s">
        <v>6</v>
      </c>
      <c r="AD662" s="250" t="s">
        <v>6</v>
      </c>
      <c r="AE662" s="348" t="s">
        <v>6</v>
      </c>
      <c r="AF662" s="348" t="s">
        <v>20</v>
      </c>
      <c r="AG662" s="244" t="s">
        <v>6</v>
      </c>
      <c r="AI662" s="246" t="s">
        <v>6</v>
      </c>
      <c r="AJ662" s="247" t="s">
        <v>6</v>
      </c>
      <c r="AK662" s="244" t="s">
        <v>6</v>
      </c>
      <c r="AL662" s="244" t="s">
        <v>6</v>
      </c>
      <c r="AM662" s="266" t="s">
        <v>6</v>
      </c>
      <c r="AN662" s="262" t="s">
        <v>6</v>
      </c>
      <c r="AO662" s="262" t="s">
        <v>6</v>
      </c>
      <c r="AP662" s="244" t="s">
        <v>1708</v>
      </c>
      <c r="AQ662" s="244" t="s">
        <v>2065</v>
      </c>
      <c r="AR662" s="250" t="s">
        <v>6</v>
      </c>
      <c r="AS662" s="250" t="s">
        <v>6</v>
      </c>
      <c r="AT662" s="250" t="s">
        <v>6</v>
      </c>
      <c r="AU662" s="250" t="s">
        <v>184</v>
      </c>
      <c r="AV662" s="250" t="s">
        <v>1305</v>
      </c>
      <c r="AW662" s="250" t="s">
        <v>6</v>
      </c>
      <c r="AX662" s="250" t="s">
        <v>6</v>
      </c>
      <c r="AY662" s="250" t="s">
        <v>499</v>
      </c>
      <c r="AZ662" s="250" t="s">
        <v>118</v>
      </c>
      <c r="BA662" s="250" t="s">
        <v>381</v>
      </c>
      <c r="BB662" s="250" t="s">
        <v>119</v>
      </c>
      <c r="BC662" s="250" t="s">
        <v>383</v>
      </c>
      <c r="BD662" s="250" t="s">
        <v>118</v>
      </c>
      <c r="BE662" s="250" t="s">
        <v>6</v>
      </c>
      <c r="BF662" s="250" t="s">
        <v>6</v>
      </c>
      <c r="BG662" s="250" t="s">
        <v>6</v>
      </c>
      <c r="BH662" s="250" t="s">
        <v>6</v>
      </c>
      <c r="BI662" s="250" t="s">
        <v>6</v>
      </c>
      <c r="BJ662" s="250" t="s">
        <v>6</v>
      </c>
      <c r="BK662" s="250" t="s">
        <v>6</v>
      </c>
      <c r="BL662" s="250" t="s">
        <v>6</v>
      </c>
      <c r="BM662" s="250" t="s">
        <v>40</v>
      </c>
      <c r="BN662" s="250" t="s">
        <v>119</v>
      </c>
      <c r="BO662" s="250" t="s">
        <v>13</v>
      </c>
      <c r="BP662" s="250" t="s">
        <v>13</v>
      </c>
      <c r="BQ662" s="250" t="s">
        <v>226</v>
      </c>
      <c r="BR662" s="250" t="s">
        <v>118</v>
      </c>
      <c r="BS662" s="250" t="s">
        <v>40</v>
      </c>
      <c r="BT662" s="250" t="s">
        <v>119</v>
      </c>
      <c r="BU662" s="262" t="s">
        <v>6</v>
      </c>
      <c r="BV662" s="250" t="s">
        <v>6</v>
      </c>
      <c r="BW662" s="244" t="s">
        <v>6</v>
      </c>
      <c r="BX662" s="250" t="s">
        <v>6</v>
      </c>
      <c r="BY662" s="250" t="s">
        <v>6</v>
      </c>
      <c r="BZ662" s="250" t="s">
        <v>6</v>
      </c>
      <c r="CA662" s="244" t="s">
        <v>184</v>
      </c>
      <c r="CB662" s="244" t="s">
        <v>6</v>
      </c>
      <c r="CC662" s="244" t="s">
        <v>6</v>
      </c>
      <c r="CD662" s="244" t="s">
        <v>6</v>
      </c>
    </row>
    <row r="663" spans="1:82" s="244" customFormat="1" ht="31" x14ac:dyDescent="0.35">
      <c r="A663" s="259" t="s">
        <v>2064</v>
      </c>
      <c r="B663" s="259" t="s">
        <v>2880</v>
      </c>
      <c r="C663" s="259" t="s">
        <v>1573</v>
      </c>
      <c r="D663" s="259" t="s">
        <v>358</v>
      </c>
      <c r="E663" s="244" t="s">
        <v>304</v>
      </c>
      <c r="F663" s="244" t="s">
        <v>2674</v>
      </c>
      <c r="G663" s="244" t="s">
        <v>1815</v>
      </c>
      <c r="H663" s="244" t="s">
        <v>7</v>
      </c>
      <c r="I663" s="244" t="str">
        <f>IF(H663="","",VLOOKUP(H663,'Cost Categories'!$A$1:$B$66,2,FALSE))</f>
        <v>Recurring services</v>
      </c>
      <c r="J663" s="244" t="s">
        <v>3297</v>
      </c>
      <c r="K663" s="244" t="str">
        <f>IF(J663="","",VLOOKUP(J663,'Cost Categories'!$A$70:$B$85,2,FALSE))</f>
        <v>Mixed</v>
      </c>
      <c r="L663" s="244" t="s">
        <v>3322</v>
      </c>
      <c r="M663" s="244" t="str">
        <f>IF(L663="","",VLOOKUP(L663,'Cost Categories'!$A$112:$B$133,2,FALSE))</f>
        <v>Operational</v>
      </c>
      <c r="N663" s="244" t="s">
        <v>3422</v>
      </c>
      <c r="O663" s="245" t="s">
        <v>13</v>
      </c>
      <c r="P663" s="244" t="s">
        <v>3370</v>
      </c>
      <c r="Q663" s="253" t="s">
        <v>3372</v>
      </c>
      <c r="R663" s="253" t="s">
        <v>13</v>
      </c>
      <c r="S663" s="244" t="s">
        <v>111</v>
      </c>
      <c r="T663" s="244" t="s">
        <v>1539</v>
      </c>
      <c r="U663" s="244" t="s">
        <v>1087</v>
      </c>
      <c r="V663" s="244" t="s">
        <v>1309</v>
      </c>
      <c r="W663" s="244" t="s">
        <v>217</v>
      </c>
      <c r="X663" s="246">
        <v>0.2</v>
      </c>
      <c r="Y663" s="246" t="s">
        <v>6</v>
      </c>
      <c r="Z663" s="250">
        <v>0.9</v>
      </c>
      <c r="AA663" s="250" t="s">
        <v>6</v>
      </c>
      <c r="AB663" s="250" t="s">
        <v>6</v>
      </c>
      <c r="AC663" s="250" t="s">
        <v>6</v>
      </c>
      <c r="AD663" s="250" t="s">
        <v>6</v>
      </c>
      <c r="AE663" s="348" t="s">
        <v>6</v>
      </c>
      <c r="AF663" s="348" t="s">
        <v>20</v>
      </c>
      <c r="AG663" s="244" t="s">
        <v>6</v>
      </c>
      <c r="AI663" s="246" t="s">
        <v>6</v>
      </c>
      <c r="AJ663" s="247" t="s">
        <v>6</v>
      </c>
      <c r="AK663" s="244" t="s">
        <v>6</v>
      </c>
      <c r="AL663" s="244" t="s">
        <v>6</v>
      </c>
      <c r="AM663" s="266" t="s">
        <v>6</v>
      </c>
      <c r="AN663" s="262" t="s">
        <v>6</v>
      </c>
      <c r="AO663" s="262" t="s">
        <v>6</v>
      </c>
      <c r="AP663" s="244" t="s">
        <v>1708</v>
      </c>
      <c r="AQ663" s="244" t="s">
        <v>2065</v>
      </c>
      <c r="AR663" s="250" t="s">
        <v>6</v>
      </c>
      <c r="AS663" s="250" t="s">
        <v>6</v>
      </c>
      <c r="AT663" s="250" t="s">
        <v>6</v>
      </c>
      <c r="AU663" s="250" t="s">
        <v>184</v>
      </c>
      <c r="AV663" s="250" t="s">
        <v>1305</v>
      </c>
      <c r="AW663" s="250" t="s">
        <v>6</v>
      </c>
      <c r="AX663" s="250" t="s">
        <v>6</v>
      </c>
      <c r="AY663" s="250" t="s">
        <v>499</v>
      </c>
      <c r="AZ663" s="250" t="s">
        <v>118</v>
      </c>
      <c r="BA663" s="250" t="s">
        <v>381</v>
      </c>
      <c r="BB663" s="250" t="s">
        <v>119</v>
      </c>
      <c r="BC663" s="250" t="s">
        <v>383</v>
      </c>
      <c r="BD663" s="250" t="s">
        <v>118</v>
      </c>
      <c r="BE663" s="250" t="s">
        <v>6</v>
      </c>
      <c r="BF663" s="250" t="s">
        <v>6</v>
      </c>
      <c r="BG663" s="250" t="s">
        <v>6</v>
      </c>
      <c r="BH663" s="250" t="s">
        <v>6</v>
      </c>
      <c r="BI663" s="250" t="s">
        <v>6</v>
      </c>
      <c r="BJ663" s="250" t="s">
        <v>6</v>
      </c>
      <c r="BK663" s="250" t="s">
        <v>6</v>
      </c>
      <c r="BL663" s="250" t="s">
        <v>6</v>
      </c>
      <c r="BM663" s="250" t="s">
        <v>40</v>
      </c>
      <c r="BN663" s="250" t="s">
        <v>119</v>
      </c>
      <c r="BO663" s="250" t="s">
        <v>13</v>
      </c>
      <c r="BP663" s="250" t="s">
        <v>13</v>
      </c>
      <c r="BQ663" s="250" t="s">
        <v>226</v>
      </c>
      <c r="BR663" s="250" t="s">
        <v>118</v>
      </c>
      <c r="BS663" s="250" t="s">
        <v>40</v>
      </c>
      <c r="BT663" s="250" t="s">
        <v>119</v>
      </c>
      <c r="BU663" s="262" t="s">
        <v>6</v>
      </c>
      <c r="BV663" s="250" t="s">
        <v>6</v>
      </c>
      <c r="BW663" s="244" t="s">
        <v>6</v>
      </c>
      <c r="BX663" s="250" t="s">
        <v>6</v>
      </c>
      <c r="BY663" s="250" t="s">
        <v>6</v>
      </c>
      <c r="BZ663" s="250" t="s">
        <v>6</v>
      </c>
      <c r="CA663" s="244" t="s">
        <v>184</v>
      </c>
      <c r="CB663" s="244" t="s">
        <v>6</v>
      </c>
      <c r="CC663" s="244" t="s">
        <v>6</v>
      </c>
      <c r="CD663" s="244" t="s">
        <v>6</v>
      </c>
    </row>
    <row r="664" spans="1:82" s="244" customFormat="1" ht="31" x14ac:dyDescent="0.35">
      <c r="A664" s="259" t="s">
        <v>2064</v>
      </c>
      <c r="B664" s="259" t="s">
        <v>2880</v>
      </c>
      <c r="C664" s="259" t="s">
        <v>1562</v>
      </c>
      <c r="D664" s="259" t="s">
        <v>1579</v>
      </c>
      <c r="E664" s="244" t="s">
        <v>304</v>
      </c>
      <c r="F664" s="244" t="s">
        <v>2674</v>
      </c>
      <c r="G664" s="244" t="s">
        <v>361</v>
      </c>
      <c r="H664" s="244" t="s">
        <v>1578</v>
      </c>
      <c r="I664" s="244" t="str">
        <f>IF(H664="","",VLOOKUP(H664,'Cost Categories'!$A$1:$B$66,2,FALSE))</f>
        <v>Total</v>
      </c>
      <c r="J664" s="244" t="s">
        <v>3297</v>
      </c>
      <c r="K664" s="244" t="str">
        <f>IF(J664="","",VLOOKUP(J664,'Cost Categories'!$A$70:$B$85,2,FALSE))</f>
        <v>Mixed</v>
      </c>
      <c r="L664" s="244" t="s">
        <v>3297</v>
      </c>
      <c r="M664" s="244" t="str">
        <f>IF(L664="","",VLOOKUP(L664,'Cost Categories'!$A$112:$B$133,2,FALSE))</f>
        <v>Mixed</v>
      </c>
      <c r="N664" s="244" t="s">
        <v>22</v>
      </c>
      <c r="O664" s="245" t="s">
        <v>13</v>
      </c>
      <c r="P664" s="244" t="s">
        <v>3416</v>
      </c>
      <c r="Q664" s="253" t="s">
        <v>3372</v>
      </c>
      <c r="R664" s="253" t="s">
        <v>13</v>
      </c>
      <c r="S664" s="244" t="s">
        <v>111</v>
      </c>
      <c r="T664" s="244" t="s">
        <v>1539</v>
      </c>
      <c r="U664" s="244" t="s">
        <v>1087</v>
      </c>
      <c r="V664" s="244" t="s">
        <v>1309</v>
      </c>
      <c r="W664" s="244" t="s">
        <v>217</v>
      </c>
      <c r="X664" s="246">
        <v>18.86</v>
      </c>
      <c r="Y664" s="246">
        <v>10.29</v>
      </c>
      <c r="Z664" s="250">
        <v>32.659999999999997</v>
      </c>
      <c r="AA664" s="250" t="s">
        <v>6</v>
      </c>
      <c r="AB664" s="250" t="s">
        <v>6</v>
      </c>
      <c r="AC664" s="250" t="s">
        <v>6</v>
      </c>
      <c r="AD664" s="250" t="s">
        <v>6</v>
      </c>
      <c r="AE664" s="348" t="s">
        <v>6</v>
      </c>
      <c r="AF664" s="348" t="s">
        <v>20</v>
      </c>
      <c r="AG664" s="244" t="s">
        <v>6</v>
      </c>
      <c r="AI664" s="246" t="s">
        <v>6</v>
      </c>
      <c r="AJ664" s="247" t="s">
        <v>6</v>
      </c>
      <c r="AK664" s="244" t="s">
        <v>6</v>
      </c>
      <c r="AL664" s="244" t="s">
        <v>6</v>
      </c>
      <c r="AM664" s="266" t="s">
        <v>6</v>
      </c>
      <c r="AN664" s="262" t="s">
        <v>6</v>
      </c>
      <c r="AO664" s="262" t="s">
        <v>6</v>
      </c>
      <c r="AP664" s="244" t="s">
        <v>1708</v>
      </c>
      <c r="AQ664" s="244" t="s">
        <v>2065</v>
      </c>
      <c r="AR664" s="250" t="s">
        <v>6</v>
      </c>
      <c r="AS664" s="250" t="s">
        <v>6</v>
      </c>
      <c r="AT664" s="250" t="s">
        <v>6</v>
      </c>
      <c r="AU664" s="250" t="s">
        <v>184</v>
      </c>
      <c r="AV664" s="250" t="s">
        <v>1305</v>
      </c>
      <c r="AW664" s="250" t="s">
        <v>6</v>
      </c>
      <c r="AX664" s="250" t="s">
        <v>6</v>
      </c>
      <c r="AY664" s="250" t="s">
        <v>499</v>
      </c>
      <c r="AZ664" s="250" t="s">
        <v>118</v>
      </c>
      <c r="BA664" s="250" t="s">
        <v>381</v>
      </c>
      <c r="BB664" s="250" t="s">
        <v>119</v>
      </c>
      <c r="BC664" s="250" t="s">
        <v>22</v>
      </c>
      <c r="BD664" s="250" t="s">
        <v>119</v>
      </c>
      <c r="BE664" s="250" t="s">
        <v>6</v>
      </c>
      <c r="BF664" s="250" t="s">
        <v>6</v>
      </c>
      <c r="BG664" s="250" t="s">
        <v>6</v>
      </c>
      <c r="BH664" s="250" t="s">
        <v>6</v>
      </c>
      <c r="BI664" s="250" t="s">
        <v>6</v>
      </c>
      <c r="BJ664" s="250" t="s">
        <v>6</v>
      </c>
      <c r="BK664" s="250" t="s">
        <v>6</v>
      </c>
      <c r="BL664" s="250" t="s">
        <v>6</v>
      </c>
      <c r="BM664" s="250" t="s">
        <v>40</v>
      </c>
      <c r="BN664" s="250" t="s">
        <v>119</v>
      </c>
      <c r="BO664" s="250" t="s">
        <v>13</v>
      </c>
      <c r="BP664" s="250" t="s">
        <v>13</v>
      </c>
      <c r="BQ664" s="250" t="s">
        <v>226</v>
      </c>
      <c r="BR664" s="250" t="s">
        <v>118</v>
      </c>
      <c r="BS664" s="250" t="s">
        <v>40</v>
      </c>
      <c r="BT664" s="250" t="s">
        <v>119</v>
      </c>
      <c r="BU664" s="262" t="s">
        <v>6</v>
      </c>
      <c r="BV664" s="250" t="s">
        <v>6</v>
      </c>
      <c r="BW664" s="244" t="s">
        <v>6</v>
      </c>
      <c r="BX664" s="250" t="s">
        <v>6</v>
      </c>
      <c r="BY664" s="250" t="s">
        <v>6</v>
      </c>
      <c r="BZ664" s="250" t="s">
        <v>6</v>
      </c>
      <c r="CA664" s="244" t="s">
        <v>184</v>
      </c>
      <c r="CB664" s="244" t="s">
        <v>6</v>
      </c>
      <c r="CC664" s="244" t="s">
        <v>6</v>
      </c>
      <c r="CD664" s="244" t="s">
        <v>6</v>
      </c>
    </row>
    <row r="665" spans="1:82" s="244" customFormat="1" ht="46.5" x14ac:dyDescent="0.35">
      <c r="A665" s="259" t="s">
        <v>2067</v>
      </c>
      <c r="B665" s="259" t="s">
        <v>2880</v>
      </c>
      <c r="C665" s="259" t="s">
        <v>1538</v>
      </c>
      <c r="D665" s="259" t="s">
        <v>1540</v>
      </c>
      <c r="E665" s="244" t="s">
        <v>304</v>
      </c>
      <c r="F665" s="244" t="s">
        <v>2674</v>
      </c>
      <c r="G665" s="244" t="s">
        <v>1816</v>
      </c>
      <c r="H665" s="244" t="s">
        <v>1623</v>
      </c>
      <c r="I665" s="244" t="str">
        <f>IF(H665="","",VLOOKUP(H665,'Cost Categories'!$A$1:$B$66,2,FALSE))</f>
        <v>Recurring goods</v>
      </c>
      <c r="J665" s="244" t="s">
        <v>3288</v>
      </c>
      <c r="K665" s="244" t="str">
        <f>IF(J665="","",VLOOKUP(J665,'Cost Categories'!$A$70:$B$85,2,FALSE))</f>
        <v>Recurrent - other</v>
      </c>
      <c r="L665" s="244" t="s">
        <v>3307</v>
      </c>
      <c r="M665" s="244" t="str">
        <f>IF(L665="","",VLOOKUP(L665,'Cost Categories'!$A$112:$B$133,2,FALSE))</f>
        <v>Primary service delivery</v>
      </c>
      <c r="N665" s="244" t="s">
        <v>3368</v>
      </c>
      <c r="O665" s="245" t="s">
        <v>1245</v>
      </c>
      <c r="P665" s="244" t="s">
        <v>3371</v>
      </c>
      <c r="Q665" s="253" t="s">
        <v>3372</v>
      </c>
      <c r="R665" s="253" t="s">
        <v>13</v>
      </c>
      <c r="S665" s="244" t="s">
        <v>111</v>
      </c>
      <c r="T665" s="244" t="s">
        <v>1539</v>
      </c>
      <c r="U665" s="244" t="s">
        <v>1087</v>
      </c>
      <c r="V665" s="244" t="s">
        <v>1309</v>
      </c>
      <c r="W665" s="244" t="s">
        <v>217</v>
      </c>
      <c r="X665" s="246">
        <v>8.93</v>
      </c>
      <c r="Y665" s="246">
        <v>6.46</v>
      </c>
      <c r="Z665" s="250">
        <v>2.36</v>
      </c>
      <c r="AA665" s="250" t="s">
        <v>6</v>
      </c>
      <c r="AB665" s="250" t="s">
        <v>6</v>
      </c>
      <c r="AC665" s="250" t="s">
        <v>6</v>
      </c>
      <c r="AD665" s="250" t="s">
        <v>6</v>
      </c>
      <c r="AE665" s="348" t="s">
        <v>6</v>
      </c>
      <c r="AF665" s="348" t="s">
        <v>20</v>
      </c>
      <c r="AG665" s="244" t="s">
        <v>6</v>
      </c>
      <c r="AI665" s="246" t="s">
        <v>6</v>
      </c>
      <c r="AJ665" s="247" t="s">
        <v>6</v>
      </c>
      <c r="AK665" s="244" t="s">
        <v>6</v>
      </c>
      <c r="AL665" s="244" t="s">
        <v>6</v>
      </c>
      <c r="AM665" s="266" t="s">
        <v>6</v>
      </c>
      <c r="AN665" s="262" t="s">
        <v>6</v>
      </c>
      <c r="AO665" s="262" t="s">
        <v>6</v>
      </c>
      <c r="AP665" s="244" t="s">
        <v>1728</v>
      </c>
      <c r="AQ665" s="244" t="s">
        <v>2065</v>
      </c>
      <c r="AR665" s="250" t="s">
        <v>6</v>
      </c>
      <c r="AS665" s="250" t="s">
        <v>6</v>
      </c>
      <c r="AT665" s="250" t="s">
        <v>6</v>
      </c>
      <c r="AU665" s="250" t="s">
        <v>184</v>
      </c>
      <c r="AV665" s="250" t="s">
        <v>1305</v>
      </c>
      <c r="AW665" s="250" t="s">
        <v>2066</v>
      </c>
      <c r="AX665" s="250" t="s">
        <v>118</v>
      </c>
      <c r="AY665" s="250" t="s">
        <v>499</v>
      </c>
      <c r="AZ665" s="250" t="s">
        <v>118</v>
      </c>
      <c r="BA665" s="250" t="s">
        <v>381</v>
      </c>
      <c r="BB665" s="250" t="s">
        <v>119</v>
      </c>
      <c r="BC665" s="250" t="s">
        <v>383</v>
      </c>
      <c r="BD665" s="250" t="s">
        <v>118</v>
      </c>
      <c r="BE665" s="250" t="s">
        <v>6</v>
      </c>
      <c r="BF665" s="250" t="s">
        <v>6</v>
      </c>
      <c r="BG665" s="250" t="s">
        <v>6</v>
      </c>
      <c r="BH665" s="250" t="s">
        <v>6</v>
      </c>
      <c r="BI665" s="250" t="s">
        <v>6</v>
      </c>
      <c r="BJ665" s="250" t="s">
        <v>6</v>
      </c>
      <c r="BK665" s="250" t="s">
        <v>6</v>
      </c>
      <c r="BL665" s="250" t="s">
        <v>6</v>
      </c>
      <c r="BM665" s="250" t="s">
        <v>40</v>
      </c>
      <c r="BN665" s="250" t="s">
        <v>119</v>
      </c>
      <c r="BO665" s="250" t="s">
        <v>13</v>
      </c>
      <c r="BP665" s="250" t="s">
        <v>13</v>
      </c>
      <c r="BQ665" s="250" t="s">
        <v>226</v>
      </c>
      <c r="BR665" s="250" t="s">
        <v>118</v>
      </c>
      <c r="BS665" s="250" t="s">
        <v>40</v>
      </c>
      <c r="BT665" s="250" t="s">
        <v>119</v>
      </c>
      <c r="BU665" s="262" t="s">
        <v>6</v>
      </c>
      <c r="BV665" s="250" t="s">
        <v>6</v>
      </c>
      <c r="BW665" s="244" t="s">
        <v>6</v>
      </c>
      <c r="BX665" s="250" t="s">
        <v>6</v>
      </c>
      <c r="BY665" s="250" t="s">
        <v>6</v>
      </c>
      <c r="BZ665" s="250" t="s">
        <v>6</v>
      </c>
      <c r="CA665" s="244" t="s">
        <v>184</v>
      </c>
      <c r="CB665" s="244" t="s">
        <v>6</v>
      </c>
      <c r="CC665" s="244" t="s">
        <v>6</v>
      </c>
      <c r="CD665" s="244" t="s">
        <v>6</v>
      </c>
    </row>
    <row r="666" spans="1:82" s="244" customFormat="1" ht="31" x14ac:dyDescent="0.35">
      <c r="A666" s="259" t="s">
        <v>2067</v>
      </c>
      <c r="B666" s="259" t="s">
        <v>2880</v>
      </c>
      <c r="C666" s="259" t="s">
        <v>1548</v>
      </c>
      <c r="D666" s="259" t="s">
        <v>1540</v>
      </c>
      <c r="E666" s="244" t="s">
        <v>304</v>
      </c>
      <c r="F666" s="244" t="s">
        <v>2674</v>
      </c>
      <c r="G666" s="244" t="s">
        <v>1817</v>
      </c>
      <c r="H666" s="244" t="s">
        <v>1317</v>
      </c>
      <c r="I666" s="244" t="str">
        <f>IF(H666="","",VLOOKUP(H666,'Cost Categories'!$A$1:$B$66,2,FALSE))</f>
        <v>Capital</v>
      </c>
      <c r="J666" s="244" t="s">
        <v>3276</v>
      </c>
      <c r="K666" s="244" t="str">
        <f>IF(J666="","",VLOOKUP(J666,'Cost Categories'!$A$70:$B$85,2,FALSE))</f>
        <v>Capital</v>
      </c>
      <c r="L666" s="244" t="s">
        <v>3307</v>
      </c>
      <c r="M666" s="244" t="str">
        <f>IF(L666="","",VLOOKUP(L666,'Cost Categories'!$A$112:$B$133,2,FALSE))</f>
        <v>Primary service delivery</v>
      </c>
      <c r="N666" s="244" t="s">
        <v>3368</v>
      </c>
      <c r="O666" s="245" t="s">
        <v>1245</v>
      </c>
      <c r="P666" s="244" t="s">
        <v>3369</v>
      </c>
      <c r="Q666" s="253" t="s">
        <v>3372</v>
      </c>
      <c r="R666" s="253" t="s">
        <v>13</v>
      </c>
      <c r="S666" s="244" t="s">
        <v>111</v>
      </c>
      <c r="T666" s="244" t="s">
        <v>1539</v>
      </c>
      <c r="U666" s="244" t="s">
        <v>1087</v>
      </c>
      <c r="V666" s="244" t="s">
        <v>1309</v>
      </c>
      <c r="W666" s="244" t="s">
        <v>217</v>
      </c>
      <c r="X666" s="246">
        <v>0.2</v>
      </c>
      <c r="Y666" s="246">
        <v>0.19</v>
      </c>
      <c r="Z666" s="250">
        <v>0.2</v>
      </c>
      <c r="AA666" s="250" t="s">
        <v>6</v>
      </c>
      <c r="AB666" s="250" t="s">
        <v>6</v>
      </c>
      <c r="AC666" s="250" t="s">
        <v>6</v>
      </c>
      <c r="AD666" s="250" t="s">
        <v>6</v>
      </c>
      <c r="AE666" s="348" t="s">
        <v>6</v>
      </c>
      <c r="AF666" s="348" t="s">
        <v>20</v>
      </c>
      <c r="AG666" s="244" t="s">
        <v>6</v>
      </c>
      <c r="AI666" s="246" t="s">
        <v>6</v>
      </c>
      <c r="AJ666" s="247" t="s">
        <v>6</v>
      </c>
      <c r="AK666" s="244" t="s">
        <v>6</v>
      </c>
      <c r="AL666" s="244" t="s">
        <v>6</v>
      </c>
      <c r="AM666" s="266" t="s">
        <v>6</v>
      </c>
      <c r="AN666" s="262" t="s">
        <v>6</v>
      </c>
      <c r="AO666" s="262" t="s">
        <v>6</v>
      </c>
      <c r="AP666" s="244" t="s">
        <v>1728</v>
      </c>
      <c r="AQ666" s="244" t="s">
        <v>2065</v>
      </c>
      <c r="AR666" s="250" t="s">
        <v>6</v>
      </c>
      <c r="AS666" s="250" t="s">
        <v>6</v>
      </c>
      <c r="AT666" s="250" t="s">
        <v>6</v>
      </c>
      <c r="AU666" s="250" t="s">
        <v>184</v>
      </c>
      <c r="AV666" s="250" t="s">
        <v>1305</v>
      </c>
      <c r="AW666" s="250" t="s">
        <v>6</v>
      </c>
      <c r="AX666" s="250" t="s">
        <v>6</v>
      </c>
      <c r="AY666" s="250" t="s">
        <v>499</v>
      </c>
      <c r="AZ666" s="250" t="s">
        <v>118</v>
      </c>
      <c r="BA666" s="250" t="s">
        <v>381</v>
      </c>
      <c r="BB666" s="250" t="s">
        <v>119</v>
      </c>
      <c r="BC666" s="250" t="s">
        <v>383</v>
      </c>
      <c r="BD666" s="250" t="s">
        <v>118</v>
      </c>
      <c r="BE666" s="250" t="s">
        <v>6</v>
      </c>
      <c r="BF666" s="250" t="s">
        <v>6</v>
      </c>
      <c r="BG666" s="250" t="s">
        <v>6</v>
      </c>
      <c r="BH666" s="250" t="s">
        <v>6</v>
      </c>
      <c r="BI666" s="250" t="s">
        <v>6</v>
      </c>
      <c r="BJ666" s="250" t="s">
        <v>6</v>
      </c>
      <c r="BK666" s="250" t="s">
        <v>6</v>
      </c>
      <c r="BL666" s="250" t="s">
        <v>6</v>
      </c>
      <c r="BM666" s="250" t="s">
        <v>40</v>
      </c>
      <c r="BN666" s="250" t="s">
        <v>119</v>
      </c>
      <c r="BO666" s="250" t="s">
        <v>13</v>
      </c>
      <c r="BP666" s="250" t="s">
        <v>13</v>
      </c>
      <c r="BQ666" s="250" t="s">
        <v>226</v>
      </c>
      <c r="BR666" s="250" t="s">
        <v>118</v>
      </c>
      <c r="BS666" s="250" t="s">
        <v>40</v>
      </c>
      <c r="BT666" s="250" t="s">
        <v>119</v>
      </c>
      <c r="BU666" s="262" t="s">
        <v>6</v>
      </c>
      <c r="BV666" s="250" t="s">
        <v>6</v>
      </c>
      <c r="BW666" s="244" t="s">
        <v>6</v>
      </c>
      <c r="BX666" s="250" t="s">
        <v>6</v>
      </c>
      <c r="BY666" s="250" t="s">
        <v>6</v>
      </c>
      <c r="BZ666" s="250" t="s">
        <v>6</v>
      </c>
      <c r="CA666" s="244" t="s">
        <v>184</v>
      </c>
      <c r="CB666" s="244" t="s">
        <v>6</v>
      </c>
      <c r="CC666" s="244" t="s">
        <v>6</v>
      </c>
      <c r="CD666" s="244" t="s">
        <v>6</v>
      </c>
    </row>
    <row r="667" spans="1:82" s="244" customFormat="1" ht="31" x14ac:dyDescent="0.35">
      <c r="A667" s="259" t="s">
        <v>2067</v>
      </c>
      <c r="B667" s="259" t="s">
        <v>2880</v>
      </c>
      <c r="C667" s="259" t="s">
        <v>356</v>
      </c>
      <c r="D667" s="259" t="s">
        <v>1540</v>
      </c>
      <c r="E667" s="244" t="s">
        <v>304</v>
      </c>
      <c r="F667" s="244" t="s">
        <v>2674</v>
      </c>
      <c r="G667" s="244" t="s">
        <v>1824</v>
      </c>
      <c r="H667" s="244" t="s">
        <v>3271</v>
      </c>
      <c r="I667" s="244" t="str">
        <f>IF(H667="","",VLOOKUP(H667,'Cost Categories'!$A$1:$B$66,2,FALSE))</f>
        <v>Personnel</v>
      </c>
      <c r="J667" s="244" t="s">
        <v>3271</v>
      </c>
      <c r="K667" s="244" t="str">
        <f>IF(J667="","",VLOOKUP(J667,'Cost Categories'!$A$70:$B$85,2,FALSE))</f>
        <v>Personnel</v>
      </c>
      <c r="L667" s="244" t="s">
        <v>3307</v>
      </c>
      <c r="M667" s="244" t="str">
        <f>IF(L667="","",VLOOKUP(L667,'Cost Categories'!$A$112:$B$133,2,FALSE))</f>
        <v>Primary service delivery</v>
      </c>
      <c r="N667" s="244" t="s">
        <v>3368</v>
      </c>
      <c r="O667" s="245" t="s">
        <v>13</v>
      </c>
      <c r="P667" s="244" t="s">
        <v>3369</v>
      </c>
      <c r="Q667" s="253" t="s">
        <v>3372</v>
      </c>
      <c r="R667" s="253" t="s">
        <v>13</v>
      </c>
      <c r="S667" s="244" t="s">
        <v>517</v>
      </c>
      <c r="T667" s="244" t="s">
        <v>1539</v>
      </c>
      <c r="U667" s="244" t="s">
        <v>1087</v>
      </c>
      <c r="V667" s="244" t="s">
        <v>1309</v>
      </c>
      <c r="W667" s="244" t="s">
        <v>217</v>
      </c>
      <c r="X667" s="246">
        <v>6.4</v>
      </c>
      <c r="Y667" s="246">
        <v>1.73</v>
      </c>
      <c r="Z667" s="250">
        <v>5.04</v>
      </c>
      <c r="AA667" s="250" t="s">
        <v>6</v>
      </c>
      <c r="AB667" s="250" t="s">
        <v>6</v>
      </c>
      <c r="AC667" s="250" t="s">
        <v>6</v>
      </c>
      <c r="AD667" s="250" t="s">
        <v>6</v>
      </c>
      <c r="AE667" s="348" t="s">
        <v>6</v>
      </c>
      <c r="AF667" s="348" t="s">
        <v>20</v>
      </c>
      <c r="AG667" s="244" t="s">
        <v>6</v>
      </c>
      <c r="AI667" s="246" t="s">
        <v>6</v>
      </c>
      <c r="AJ667" s="247" t="s">
        <v>6</v>
      </c>
      <c r="AK667" s="244" t="s">
        <v>6</v>
      </c>
      <c r="AL667" s="244" t="s">
        <v>6</v>
      </c>
      <c r="AM667" s="266" t="s">
        <v>6</v>
      </c>
      <c r="AN667" s="262" t="s">
        <v>6</v>
      </c>
      <c r="AO667" s="262" t="s">
        <v>6</v>
      </c>
      <c r="AP667" s="244" t="s">
        <v>1728</v>
      </c>
      <c r="AQ667" s="244" t="s">
        <v>2065</v>
      </c>
      <c r="AR667" s="250" t="s">
        <v>6</v>
      </c>
      <c r="AS667" s="250" t="s">
        <v>6</v>
      </c>
      <c r="AT667" s="250" t="s">
        <v>6</v>
      </c>
      <c r="AU667" s="250" t="s">
        <v>184</v>
      </c>
      <c r="AV667" s="250" t="s">
        <v>1305</v>
      </c>
      <c r="AW667" s="250" t="s">
        <v>6</v>
      </c>
      <c r="AX667" s="250" t="s">
        <v>6</v>
      </c>
      <c r="AY667" s="250" t="s">
        <v>499</v>
      </c>
      <c r="AZ667" s="250" t="s">
        <v>118</v>
      </c>
      <c r="BA667" s="250" t="s">
        <v>381</v>
      </c>
      <c r="BB667" s="250" t="s">
        <v>119</v>
      </c>
      <c r="BC667" s="250" t="s">
        <v>383</v>
      </c>
      <c r="BD667" s="250" t="s">
        <v>118</v>
      </c>
      <c r="BE667" s="250" t="s">
        <v>6</v>
      </c>
      <c r="BF667" s="250" t="s">
        <v>6</v>
      </c>
      <c r="BG667" s="250" t="s">
        <v>6</v>
      </c>
      <c r="BH667" s="250" t="s">
        <v>6</v>
      </c>
      <c r="BI667" s="250" t="s">
        <v>6</v>
      </c>
      <c r="BJ667" s="250" t="s">
        <v>6</v>
      </c>
      <c r="BK667" s="250" t="s">
        <v>6</v>
      </c>
      <c r="BL667" s="250" t="s">
        <v>6</v>
      </c>
      <c r="BM667" s="250" t="s">
        <v>40</v>
      </c>
      <c r="BN667" s="250" t="s">
        <v>119</v>
      </c>
      <c r="BO667" s="250" t="s">
        <v>13</v>
      </c>
      <c r="BP667" s="250" t="s">
        <v>13</v>
      </c>
      <c r="BQ667" s="250" t="s">
        <v>226</v>
      </c>
      <c r="BR667" s="250" t="s">
        <v>118</v>
      </c>
      <c r="BS667" s="250" t="s">
        <v>40</v>
      </c>
      <c r="BT667" s="250" t="s">
        <v>119</v>
      </c>
      <c r="BU667" s="262" t="s">
        <v>6</v>
      </c>
      <c r="BV667" s="250" t="s">
        <v>6</v>
      </c>
      <c r="BW667" s="244" t="s">
        <v>6</v>
      </c>
      <c r="BX667" s="250" t="s">
        <v>6</v>
      </c>
      <c r="BY667" s="250" t="s">
        <v>6</v>
      </c>
      <c r="BZ667" s="250" t="s">
        <v>6</v>
      </c>
      <c r="CA667" s="244" t="s">
        <v>184</v>
      </c>
      <c r="CB667" s="244" t="s">
        <v>6</v>
      </c>
      <c r="CC667" s="244" t="s">
        <v>6</v>
      </c>
      <c r="CD667" s="244" t="s">
        <v>6</v>
      </c>
    </row>
    <row r="668" spans="1:82" s="244" customFormat="1" ht="31" x14ac:dyDescent="0.35">
      <c r="A668" s="259" t="s">
        <v>2067</v>
      </c>
      <c r="B668" s="259" t="s">
        <v>2880</v>
      </c>
      <c r="C668" s="259" t="s">
        <v>1555</v>
      </c>
      <c r="D668" s="259" t="s">
        <v>1540</v>
      </c>
      <c r="E668" s="244" t="s">
        <v>304</v>
      </c>
      <c r="F668" s="244" t="s">
        <v>2674</v>
      </c>
      <c r="G668" s="244" t="s">
        <v>1825</v>
      </c>
      <c r="H668" s="244" t="s">
        <v>3</v>
      </c>
      <c r="I668" s="244" t="str">
        <f>IF(H668="","",VLOOKUP(H668,'Cost Categories'!$A$1:$B$66,2,FALSE))</f>
        <v>Recurring services</v>
      </c>
      <c r="J668" s="244" t="s">
        <v>3297</v>
      </c>
      <c r="K668" s="244" t="str">
        <f>IF(J668="","",VLOOKUP(J668,'Cost Categories'!$A$70:$B$85,2,FALSE))</f>
        <v>Mixed</v>
      </c>
      <c r="L668" s="244" t="s">
        <v>3</v>
      </c>
      <c r="M668" s="244" t="str">
        <f>IF(L668="","",VLOOKUP(L668,'Cost Categories'!$A$112:$B$133,2,FALSE))</f>
        <v>Operational</v>
      </c>
      <c r="N668" s="244" t="s">
        <v>3368</v>
      </c>
      <c r="O668" s="245" t="s">
        <v>13</v>
      </c>
      <c r="P668" s="244" t="s">
        <v>3369</v>
      </c>
      <c r="Q668" s="253" t="s">
        <v>3372</v>
      </c>
      <c r="R668" s="253" t="s">
        <v>13</v>
      </c>
      <c r="S668" s="244" t="s">
        <v>111</v>
      </c>
      <c r="T668" s="244" t="s">
        <v>1539</v>
      </c>
      <c r="U668" s="244" t="s">
        <v>1087</v>
      </c>
      <c r="V668" s="244" t="s">
        <v>1309</v>
      </c>
      <c r="W668" s="244" t="s">
        <v>217</v>
      </c>
      <c r="X668" s="246">
        <v>3.53</v>
      </c>
      <c r="Y668" s="246">
        <v>0.23</v>
      </c>
      <c r="Z668" s="250">
        <v>1.35</v>
      </c>
      <c r="AA668" s="250" t="s">
        <v>6</v>
      </c>
      <c r="AB668" s="250" t="s">
        <v>6</v>
      </c>
      <c r="AC668" s="250" t="s">
        <v>6</v>
      </c>
      <c r="AD668" s="250" t="s">
        <v>6</v>
      </c>
      <c r="AE668" s="348" t="s">
        <v>6</v>
      </c>
      <c r="AF668" s="348" t="s">
        <v>20</v>
      </c>
      <c r="AG668" s="244" t="s">
        <v>6</v>
      </c>
      <c r="AI668" s="246" t="s">
        <v>6</v>
      </c>
      <c r="AJ668" s="247" t="s">
        <v>6</v>
      </c>
      <c r="AK668" s="244" t="s">
        <v>6</v>
      </c>
      <c r="AL668" s="244" t="s">
        <v>6</v>
      </c>
      <c r="AM668" s="266" t="s">
        <v>6</v>
      </c>
      <c r="AN668" s="262" t="s">
        <v>6</v>
      </c>
      <c r="AO668" s="262" t="s">
        <v>6</v>
      </c>
      <c r="AP668" s="244" t="s">
        <v>1728</v>
      </c>
      <c r="AQ668" s="244" t="s">
        <v>2065</v>
      </c>
      <c r="AR668" s="250" t="s">
        <v>6</v>
      </c>
      <c r="AS668" s="250" t="s">
        <v>6</v>
      </c>
      <c r="AT668" s="250" t="s">
        <v>6</v>
      </c>
      <c r="AU668" s="250" t="s">
        <v>184</v>
      </c>
      <c r="AV668" s="250" t="s">
        <v>1305</v>
      </c>
      <c r="AW668" s="250" t="s">
        <v>6</v>
      </c>
      <c r="AX668" s="250" t="s">
        <v>6</v>
      </c>
      <c r="AY668" s="250" t="s">
        <v>499</v>
      </c>
      <c r="AZ668" s="250" t="s">
        <v>118</v>
      </c>
      <c r="BA668" s="250" t="s">
        <v>381</v>
      </c>
      <c r="BB668" s="250" t="s">
        <v>119</v>
      </c>
      <c r="BC668" s="250" t="s">
        <v>6</v>
      </c>
      <c r="BD668" s="250" t="s">
        <v>6</v>
      </c>
      <c r="BE668" s="250" t="s">
        <v>6</v>
      </c>
      <c r="BF668" s="250" t="s">
        <v>6</v>
      </c>
      <c r="BG668" s="250" t="s">
        <v>6</v>
      </c>
      <c r="BH668" s="250" t="s">
        <v>6</v>
      </c>
      <c r="BI668" s="250" t="s">
        <v>6</v>
      </c>
      <c r="BJ668" s="250" t="s">
        <v>6</v>
      </c>
      <c r="BK668" s="250" t="s">
        <v>6</v>
      </c>
      <c r="BL668" s="250" t="s">
        <v>6</v>
      </c>
      <c r="BM668" s="250" t="s">
        <v>40</v>
      </c>
      <c r="BN668" s="250" t="s">
        <v>119</v>
      </c>
      <c r="BO668" s="250" t="s">
        <v>13</v>
      </c>
      <c r="BP668" s="250" t="s">
        <v>13</v>
      </c>
      <c r="BQ668" s="250" t="s">
        <v>226</v>
      </c>
      <c r="BR668" s="250" t="s">
        <v>118</v>
      </c>
      <c r="BS668" s="250" t="s">
        <v>40</v>
      </c>
      <c r="BT668" s="250" t="s">
        <v>119</v>
      </c>
      <c r="BU668" s="262" t="s">
        <v>6</v>
      </c>
      <c r="BV668" s="250" t="s">
        <v>6</v>
      </c>
      <c r="BW668" s="244" t="s">
        <v>6</v>
      </c>
      <c r="BX668" s="250" t="s">
        <v>6</v>
      </c>
      <c r="BY668" s="250" t="s">
        <v>6</v>
      </c>
      <c r="BZ668" s="250" t="s">
        <v>6</v>
      </c>
      <c r="CA668" s="244" t="s">
        <v>184</v>
      </c>
      <c r="CB668" s="244" t="s">
        <v>6</v>
      </c>
      <c r="CC668" s="244" t="s">
        <v>6</v>
      </c>
      <c r="CD668" s="244" t="s">
        <v>6</v>
      </c>
    </row>
    <row r="669" spans="1:82" s="244" customFormat="1" ht="31" x14ac:dyDescent="0.35">
      <c r="A669" s="259" t="s">
        <v>2067</v>
      </c>
      <c r="B669" s="259" t="s">
        <v>2880</v>
      </c>
      <c r="C669" s="259" t="s">
        <v>1561</v>
      </c>
      <c r="D669" s="259" t="s">
        <v>358</v>
      </c>
      <c r="E669" s="244" t="s">
        <v>304</v>
      </c>
      <c r="F669" s="244" t="s">
        <v>2674</v>
      </c>
      <c r="G669" s="244" t="s">
        <v>1819</v>
      </c>
      <c r="H669" s="244" t="s">
        <v>3350</v>
      </c>
      <c r="I669" s="244" t="str">
        <f>IF(H669="","",VLOOKUP(H669,'Cost Categories'!$A$1:$B$66,2,FALSE))</f>
        <v>Capital</v>
      </c>
      <c r="J669" s="244" t="s">
        <v>3283</v>
      </c>
      <c r="K669" s="244" t="str">
        <f>IF(J669="","",VLOOKUP(J669,'Cost Categories'!$A$70:$B$85,2,FALSE))</f>
        <v>Capital</v>
      </c>
      <c r="L669" s="244" t="s">
        <v>3324</v>
      </c>
      <c r="M669" s="244" t="str">
        <f>IF(L669="","",VLOOKUP(L669,'Cost Categories'!$A$112:$B$133,2,FALSE))</f>
        <v>Operational</v>
      </c>
      <c r="N669" s="244" t="s">
        <v>3368</v>
      </c>
      <c r="O669" s="245" t="s">
        <v>1245</v>
      </c>
      <c r="P669" s="244" t="s">
        <v>3370</v>
      </c>
      <c r="Q669" s="253" t="s">
        <v>3372</v>
      </c>
      <c r="R669" s="253" t="s">
        <v>13</v>
      </c>
      <c r="S669" s="244" t="s">
        <v>111</v>
      </c>
      <c r="T669" s="244" t="s">
        <v>1539</v>
      </c>
      <c r="U669" s="244" t="s">
        <v>1087</v>
      </c>
      <c r="V669" s="244" t="s">
        <v>1309</v>
      </c>
      <c r="W669" s="244" t="s">
        <v>217</v>
      </c>
      <c r="X669" s="246">
        <v>0.41</v>
      </c>
      <c r="Y669" s="246">
        <v>0.01</v>
      </c>
      <c r="Z669" s="250">
        <v>2.82</v>
      </c>
      <c r="AA669" s="250" t="s">
        <v>6</v>
      </c>
      <c r="AB669" s="250" t="s">
        <v>6</v>
      </c>
      <c r="AC669" s="250" t="s">
        <v>6</v>
      </c>
      <c r="AD669" s="250" t="s">
        <v>6</v>
      </c>
      <c r="AE669" s="348" t="s">
        <v>6</v>
      </c>
      <c r="AF669" s="348" t="s">
        <v>20</v>
      </c>
      <c r="AG669" s="244" t="s">
        <v>6</v>
      </c>
      <c r="AI669" s="246" t="s">
        <v>6</v>
      </c>
      <c r="AJ669" s="247" t="s">
        <v>6</v>
      </c>
      <c r="AK669" s="244" t="s">
        <v>6</v>
      </c>
      <c r="AL669" s="244" t="s">
        <v>6</v>
      </c>
      <c r="AM669" s="266" t="s">
        <v>6</v>
      </c>
      <c r="AN669" s="262" t="s">
        <v>6</v>
      </c>
      <c r="AO669" s="262" t="s">
        <v>6</v>
      </c>
      <c r="AP669" s="244" t="s">
        <v>1728</v>
      </c>
      <c r="AQ669" s="244" t="s">
        <v>2065</v>
      </c>
      <c r="AR669" s="250" t="s">
        <v>6</v>
      </c>
      <c r="AS669" s="250" t="s">
        <v>6</v>
      </c>
      <c r="AT669" s="250" t="s">
        <v>6</v>
      </c>
      <c r="AU669" s="250" t="s">
        <v>184</v>
      </c>
      <c r="AV669" s="250" t="s">
        <v>1305</v>
      </c>
      <c r="AW669" s="250" t="s">
        <v>6</v>
      </c>
      <c r="AX669" s="250" t="s">
        <v>6</v>
      </c>
      <c r="AY669" s="250" t="s">
        <v>499</v>
      </c>
      <c r="AZ669" s="250" t="s">
        <v>118</v>
      </c>
      <c r="BA669" s="250" t="s">
        <v>381</v>
      </c>
      <c r="BB669" s="250" t="s">
        <v>119</v>
      </c>
      <c r="BC669" s="250" t="s">
        <v>384</v>
      </c>
      <c r="BD669" s="250" t="s">
        <v>118</v>
      </c>
      <c r="BE669" s="250" t="s">
        <v>6</v>
      </c>
      <c r="BF669" s="250" t="s">
        <v>6</v>
      </c>
      <c r="BG669" s="250" t="s">
        <v>6</v>
      </c>
      <c r="BH669" s="250" t="s">
        <v>6</v>
      </c>
      <c r="BI669" s="250" t="s">
        <v>6</v>
      </c>
      <c r="BJ669" s="250" t="s">
        <v>6</v>
      </c>
      <c r="BK669" s="250" t="s">
        <v>6</v>
      </c>
      <c r="BL669" s="250" t="s">
        <v>6</v>
      </c>
      <c r="BM669" s="250" t="s">
        <v>40</v>
      </c>
      <c r="BN669" s="250" t="s">
        <v>119</v>
      </c>
      <c r="BO669" s="250" t="s">
        <v>13</v>
      </c>
      <c r="BP669" s="250" t="s">
        <v>13</v>
      </c>
      <c r="BQ669" s="250" t="s">
        <v>226</v>
      </c>
      <c r="BR669" s="250" t="s">
        <v>118</v>
      </c>
      <c r="BS669" s="250" t="s">
        <v>40</v>
      </c>
      <c r="BT669" s="250" t="s">
        <v>119</v>
      </c>
      <c r="BU669" s="262" t="s">
        <v>6</v>
      </c>
      <c r="BV669" s="250" t="s">
        <v>6</v>
      </c>
      <c r="BW669" s="244" t="s">
        <v>6</v>
      </c>
      <c r="BX669" s="250" t="s">
        <v>6</v>
      </c>
      <c r="BY669" s="250" t="s">
        <v>6</v>
      </c>
      <c r="BZ669" s="250" t="s">
        <v>6</v>
      </c>
      <c r="CA669" s="244" t="s">
        <v>184</v>
      </c>
      <c r="CB669" s="244" t="s">
        <v>6</v>
      </c>
      <c r="CC669" s="244" t="s">
        <v>6</v>
      </c>
      <c r="CD669" s="244" t="s">
        <v>6</v>
      </c>
    </row>
    <row r="670" spans="1:82" s="244" customFormat="1" ht="62" x14ac:dyDescent="0.35">
      <c r="A670" s="259" t="s">
        <v>2067</v>
      </c>
      <c r="B670" s="259" t="s">
        <v>2880</v>
      </c>
      <c r="C670" s="259" t="s">
        <v>1567</v>
      </c>
      <c r="D670" s="259" t="s">
        <v>358</v>
      </c>
      <c r="E670" s="244" t="s">
        <v>304</v>
      </c>
      <c r="F670" s="244" t="s">
        <v>2674</v>
      </c>
      <c r="G670" s="244" t="s">
        <v>1811</v>
      </c>
      <c r="H670" s="244" t="s">
        <v>1632</v>
      </c>
      <c r="I670" s="244" t="str">
        <f>IF(H670="","",VLOOKUP(H670,'Cost Categories'!$A$1:$B$66,2,FALSE))</f>
        <v>Facility</v>
      </c>
      <c r="J670" s="244" t="s">
        <v>3297</v>
      </c>
      <c r="K670" s="244" t="str">
        <f>IF(J670="","",VLOOKUP(J670,'Cost Categories'!$A$70:$B$85,2,FALSE))</f>
        <v>Mixed</v>
      </c>
      <c r="L670" s="244" t="s">
        <v>3323</v>
      </c>
      <c r="M670" s="244" t="str">
        <f>IF(L670="","",VLOOKUP(L670,'Cost Categories'!$A$112:$B$133,2,FALSE))</f>
        <v>Operational</v>
      </c>
      <c r="N670" s="244" t="s">
        <v>3368</v>
      </c>
      <c r="O670" s="245" t="s">
        <v>13</v>
      </c>
      <c r="P670" s="244" t="s">
        <v>3370</v>
      </c>
      <c r="Q670" s="253" t="s">
        <v>3372</v>
      </c>
      <c r="R670" s="253" t="s">
        <v>13</v>
      </c>
      <c r="S670" s="244" t="s">
        <v>111</v>
      </c>
      <c r="T670" s="244" t="s">
        <v>1539</v>
      </c>
      <c r="U670" s="244" t="s">
        <v>1087</v>
      </c>
      <c r="V670" s="244" t="s">
        <v>1309</v>
      </c>
      <c r="W670" s="244" t="s">
        <v>217</v>
      </c>
      <c r="X670" s="246">
        <v>0.5</v>
      </c>
      <c r="Y670" s="246">
        <v>0</v>
      </c>
      <c r="Z670" s="250">
        <v>3.41</v>
      </c>
      <c r="AA670" s="250" t="s">
        <v>6</v>
      </c>
      <c r="AB670" s="250" t="s">
        <v>6</v>
      </c>
      <c r="AC670" s="250" t="s">
        <v>6</v>
      </c>
      <c r="AD670" s="250" t="s">
        <v>6</v>
      </c>
      <c r="AE670" s="348" t="s">
        <v>6</v>
      </c>
      <c r="AF670" s="348" t="s">
        <v>20</v>
      </c>
      <c r="AG670" s="244" t="s">
        <v>6</v>
      </c>
      <c r="AI670" s="246" t="s">
        <v>6</v>
      </c>
      <c r="AJ670" s="247" t="s">
        <v>6</v>
      </c>
      <c r="AK670" s="244" t="s">
        <v>6</v>
      </c>
      <c r="AL670" s="244" t="s">
        <v>6</v>
      </c>
      <c r="AM670" s="266" t="s">
        <v>6</v>
      </c>
      <c r="AN670" s="262" t="s">
        <v>6</v>
      </c>
      <c r="AO670" s="262" t="s">
        <v>6</v>
      </c>
      <c r="AP670" s="244" t="s">
        <v>1728</v>
      </c>
      <c r="AQ670" s="244" t="s">
        <v>2065</v>
      </c>
      <c r="AR670" s="250" t="s">
        <v>6</v>
      </c>
      <c r="AS670" s="250" t="s">
        <v>6</v>
      </c>
      <c r="AT670" s="250" t="s">
        <v>6</v>
      </c>
      <c r="AU670" s="250" t="s">
        <v>184</v>
      </c>
      <c r="AV670" s="250" t="s">
        <v>1305</v>
      </c>
      <c r="AW670" s="250" t="s">
        <v>6</v>
      </c>
      <c r="AX670" s="250" t="s">
        <v>6</v>
      </c>
      <c r="AY670" s="250" t="s">
        <v>499</v>
      </c>
      <c r="AZ670" s="250" t="s">
        <v>118</v>
      </c>
      <c r="BA670" s="250" t="s">
        <v>381</v>
      </c>
      <c r="BB670" s="250" t="s">
        <v>119</v>
      </c>
      <c r="BC670" s="250" t="s">
        <v>384</v>
      </c>
      <c r="BD670" s="250" t="s">
        <v>118</v>
      </c>
      <c r="BE670" s="250" t="s">
        <v>6</v>
      </c>
      <c r="BF670" s="250" t="s">
        <v>6</v>
      </c>
      <c r="BG670" s="250" t="s">
        <v>6</v>
      </c>
      <c r="BH670" s="250" t="s">
        <v>6</v>
      </c>
      <c r="BI670" s="250" t="s">
        <v>6</v>
      </c>
      <c r="BJ670" s="250" t="s">
        <v>6</v>
      </c>
      <c r="BK670" s="250" t="s">
        <v>6</v>
      </c>
      <c r="BL670" s="250" t="s">
        <v>6</v>
      </c>
      <c r="BM670" s="250" t="s">
        <v>40</v>
      </c>
      <c r="BN670" s="250" t="s">
        <v>119</v>
      </c>
      <c r="BO670" s="250" t="s">
        <v>13</v>
      </c>
      <c r="BP670" s="250" t="s">
        <v>13</v>
      </c>
      <c r="BQ670" s="250" t="s">
        <v>226</v>
      </c>
      <c r="BR670" s="250" t="s">
        <v>118</v>
      </c>
      <c r="BS670" s="250" t="s">
        <v>40</v>
      </c>
      <c r="BT670" s="250" t="s">
        <v>119</v>
      </c>
      <c r="BU670" s="262" t="s">
        <v>6</v>
      </c>
      <c r="BV670" s="250" t="s">
        <v>6</v>
      </c>
      <c r="BW670" s="244" t="s">
        <v>6</v>
      </c>
      <c r="BX670" s="250" t="s">
        <v>6</v>
      </c>
      <c r="BY670" s="250" t="s">
        <v>6</v>
      </c>
      <c r="BZ670" s="250" t="s">
        <v>6</v>
      </c>
      <c r="CA670" s="244" t="s">
        <v>184</v>
      </c>
      <c r="CB670" s="244" t="s">
        <v>6</v>
      </c>
      <c r="CC670" s="244" t="s">
        <v>6</v>
      </c>
      <c r="CD670" s="244" t="s">
        <v>6</v>
      </c>
    </row>
    <row r="671" spans="1:82" s="244" customFormat="1" ht="31" x14ac:dyDescent="0.35">
      <c r="A671" s="259" t="s">
        <v>2067</v>
      </c>
      <c r="B671" s="259" t="s">
        <v>2880</v>
      </c>
      <c r="C671" s="259" t="s">
        <v>1571</v>
      </c>
      <c r="D671" s="259" t="s">
        <v>358</v>
      </c>
      <c r="E671" s="244" t="s">
        <v>304</v>
      </c>
      <c r="F671" s="244" t="s">
        <v>2674</v>
      </c>
      <c r="G671" s="244" t="s">
        <v>1827</v>
      </c>
      <c r="H671" s="244" t="s">
        <v>3353</v>
      </c>
      <c r="I671" s="244" t="str">
        <f>IF(H671="","",VLOOKUP(H671,'Cost Categories'!$A$1:$B$66,2,FALSE))</f>
        <v>Personnel</v>
      </c>
      <c r="J671" s="244" t="s">
        <v>1757</v>
      </c>
      <c r="K671" s="244" t="str">
        <f>IF(J671="","",VLOOKUP(J671,'Cost Categories'!$A$70:$B$85,2,FALSE))</f>
        <v>Personnel</v>
      </c>
      <c r="L671" s="244" t="s">
        <v>3324</v>
      </c>
      <c r="M671" s="244" t="str">
        <f>IF(L671="","",VLOOKUP(L671,'Cost Categories'!$A$112:$B$133,2,FALSE))</f>
        <v>Operational</v>
      </c>
      <c r="N671" s="244" t="s">
        <v>3368</v>
      </c>
      <c r="O671" s="245" t="s">
        <v>13</v>
      </c>
      <c r="P671" s="244" t="s">
        <v>3369</v>
      </c>
      <c r="Q671" s="253" t="s">
        <v>3372</v>
      </c>
      <c r="R671" s="253" t="s">
        <v>13</v>
      </c>
      <c r="S671" s="244" t="s">
        <v>111</v>
      </c>
      <c r="T671" s="244" t="s">
        <v>1539</v>
      </c>
      <c r="U671" s="244" t="s">
        <v>1087</v>
      </c>
      <c r="V671" s="244" t="s">
        <v>1309</v>
      </c>
      <c r="W671" s="244" t="s">
        <v>217</v>
      </c>
      <c r="X671" s="246">
        <v>1.26</v>
      </c>
      <c r="Y671" s="246">
        <v>0.02</v>
      </c>
      <c r="Z671" s="250">
        <v>6.03</v>
      </c>
      <c r="AA671" s="250" t="s">
        <v>6</v>
      </c>
      <c r="AB671" s="250" t="s">
        <v>6</v>
      </c>
      <c r="AC671" s="250" t="s">
        <v>6</v>
      </c>
      <c r="AD671" s="250" t="s">
        <v>6</v>
      </c>
      <c r="AE671" s="348" t="s">
        <v>6</v>
      </c>
      <c r="AF671" s="348" t="s">
        <v>20</v>
      </c>
      <c r="AG671" s="244" t="s">
        <v>6</v>
      </c>
      <c r="AI671" s="246" t="s">
        <v>6</v>
      </c>
      <c r="AJ671" s="247" t="s">
        <v>6</v>
      </c>
      <c r="AK671" s="244" t="s">
        <v>6</v>
      </c>
      <c r="AL671" s="244" t="s">
        <v>6</v>
      </c>
      <c r="AM671" s="266" t="s">
        <v>6</v>
      </c>
      <c r="AN671" s="262" t="s">
        <v>6</v>
      </c>
      <c r="AO671" s="262" t="s">
        <v>6</v>
      </c>
      <c r="AP671" s="244" t="s">
        <v>1728</v>
      </c>
      <c r="AQ671" s="244" t="s">
        <v>2065</v>
      </c>
      <c r="AR671" s="250" t="s">
        <v>6</v>
      </c>
      <c r="AS671" s="250" t="s">
        <v>6</v>
      </c>
      <c r="AT671" s="250" t="s">
        <v>6</v>
      </c>
      <c r="AU671" s="250" t="s">
        <v>184</v>
      </c>
      <c r="AV671" s="250" t="s">
        <v>1305</v>
      </c>
      <c r="AW671" s="250" t="s">
        <v>6</v>
      </c>
      <c r="AX671" s="250" t="s">
        <v>6</v>
      </c>
      <c r="AY671" s="250" t="s">
        <v>499</v>
      </c>
      <c r="AZ671" s="250" t="s">
        <v>118</v>
      </c>
      <c r="BA671" s="250" t="s">
        <v>381</v>
      </c>
      <c r="BB671" s="250" t="s">
        <v>119</v>
      </c>
      <c r="BC671" s="250" t="s">
        <v>383</v>
      </c>
      <c r="BD671" s="250" t="s">
        <v>118</v>
      </c>
      <c r="BE671" s="250" t="s">
        <v>6</v>
      </c>
      <c r="BF671" s="250" t="s">
        <v>6</v>
      </c>
      <c r="BG671" s="250" t="s">
        <v>6</v>
      </c>
      <c r="BH671" s="250" t="s">
        <v>6</v>
      </c>
      <c r="BI671" s="250" t="s">
        <v>6</v>
      </c>
      <c r="BJ671" s="250" t="s">
        <v>6</v>
      </c>
      <c r="BK671" s="250" t="s">
        <v>6</v>
      </c>
      <c r="BL671" s="250" t="s">
        <v>6</v>
      </c>
      <c r="BM671" s="250" t="s">
        <v>40</v>
      </c>
      <c r="BN671" s="250" t="s">
        <v>119</v>
      </c>
      <c r="BO671" s="250" t="s">
        <v>13</v>
      </c>
      <c r="BP671" s="250" t="s">
        <v>13</v>
      </c>
      <c r="BQ671" s="250" t="s">
        <v>226</v>
      </c>
      <c r="BR671" s="250" t="s">
        <v>118</v>
      </c>
      <c r="BS671" s="250" t="s">
        <v>40</v>
      </c>
      <c r="BT671" s="250" t="s">
        <v>119</v>
      </c>
      <c r="BU671" s="262" t="s">
        <v>6</v>
      </c>
      <c r="BV671" s="250" t="s">
        <v>6</v>
      </c>
      <c r="BW671" s="244" t="s">
        <v>6</v>
      </c>
      <c r="BX671" s="250" t="s">
        <v>6</v>
      </c>
      <c r="BY671" s="250" t="s">
        <v>6</v>
      </c>
      <c r="BZ671" s="250" t="s">
        <v>6</v>
      </c>
      <c r="CA671" s="244" t="s">
        <v>184</v>
      </c>
      <c r="CB671" s="244" t="s">
        <v>6</v>
      </c>
      <c r="CC671" s="244" t="s">
        <v>6</v>
      </c>
      <c r="CD671" s="244" t="s">
        <v>6</v>
      </c>
    </row>
    <row r="672" spans="1:82" s="244" customFormat="1" ht="31" x14ac:dyDescent="0.35">
      <c r="A672" s="259" t="s">
        <v>2067</v>
      </c>
      <c r="B672" s="259" t="s">
        <v>2880</v>
      </c>
      <c r="C672" s="259" t="s">
        <v>1573</v>
      </c>
      <c r="D672" s="259" t="s">
        <v>358</v>
      </c>
      <c r="E672" s="244" t="s">
        <v>304</v>
      </c>
      <c r="F672" s="244" t="s">
        <v>2674</v>
      </c>
      <c r="G672" s="244" t="s">
        <v>1815</v>
      </c>
      <c r="H672" s="244" t="s">
        <v>7</v>
      </c>
      <c r="I672" s="244" t="str">
        <f>IF(H672="","",VLOOKUP(H672,'Cost Categories'!$A$1:$B$66,2,FALSE))</f>
        <v>Recurring services</v>
      </c>
      <c r="J672" s="244" t="s">
        <v>3297</v>
      </c>
      <c r="K672" s="244" t="str">
        <f>IF(J672="","",VLOOKUP(J672,'Cost Categories'!$A$70:$B$85,2,FALSE))</f>
        <v>Mixed</v>
      </c>
      <c r="L672" s="244" t="s">
        <v>3322</v>
      </c>
      <c r="M672" s="244" t="str">
        <f>IF(L672="","",VLOOKUP(L672,'Cost Categories'!$A$112:$B$133,2,FALSE))</f>
        <v>Operational</v>
      </c>
      <c r="N672" s="244" t="s">
        <v>3422</v>
      </c>
      <c r="O672" s="245" t="s">
        <v>13</v>
      </c>
      <c r="P672" s="244" t="s">
        <v>3370</v>
      </c>
      <c r="Q672" s="253" t="s">
        <v>3372</v>
      </c>
      <c r="R672" s="253" t="s">
        <v>13</v>
      </c>
      <c r="S672" s="244" t="s">
        <v>111</v>
      </c>
      <c r="T672" s="244" t="s">
        <v>1539</v>
      </c>
      <c r="U672" s="244" t="s">
        <v>1087</v>
      </c>
      <c r="V672" s="244" t="s">
        <v>1309</v>
      </c>
      <c r="W672" s="244" t="s">
        <v>217</v>
      </c>
      <c r="X672" s="246">
        <v>0.25</v>
      </c>
      <c r="Y672" s="246" t="s">
        <v>6</v>
      </c>
      <c r="Z672" s="250">
        <v>0.96</v>
      </c>
      <c r="AA672" s="250" t="s">
        <v>6</v>
      </c>
      <c r="AB672" s="250" t="s">
        <v>6</v>
      </c>
      <c r="AC672" s="250" t="s">
        <v>6</v>
      </c>
      <c r="AD672" s="250" t="s">
        <v>6</v>
      </c>
      <c r="AE672" s="348" t="s">
        <v>6</v>
      </c>
      <c r="AF672" s="348" t="s">
        <v>20</v>
      </c>
      <c r="AG672" s="244" t="s">
        <v>6</v>
      </c>
      <c r="AI672" s="246" t="s">
        <v>6</v>
      </c>
      <c r="AJ672" s="247" t="s">
        <v>6</v>
      </c>
      <c r="AK672" s="244" t="s">
        <v>6</v>
      </c>
      <c r="AL672" s="244" t="s">
        <v>6</v>
      </c>
      <c r="AM672" s="266" t="s">
        <v>6</v>
      </c>
      <c r="AN672" s="262" t="s">
        <v>6</v>
      </c>
      <c r="AO672" s="262" t="s">
        <v>6</v>
      </c>
      <c r="AP672" s="244" t="s">
        <v>1728</v>
      </c>
      <c r="AQ672" s="244" t="s">
        <v>2065</v>
      </c>
      <c r="AR672" s="250" t="s">
        <v>6</v>
      </c>
      <c r="AS672" s="250" t="s">
        <v>6</v>
      </c>
      <c r="AT672" s="250" t="s">
        <v>6</v>
      </c>
      <c r="AU672" s="250" t="s">
        <v>184</v>
      </c>
      <c r="AV672" s="250" t="s">
        <v>1305</v>
      </c>
      <c r="AW672" s="250" t="s">
        <v>6</v>
      </c>
      <c r="AX672" s="250" t="s">
        <v>6</v>
      </c>
      <c r="AY672" s="250" t="s">
        <v>499</v>
      </c>
      <c r="AZ672" s="250" t="s">
        <v>118</v>
      </c>
      <c r="BA672" s="250" t="s">
        <v>381</v>
      </c>
      <c r="BB672" s="250" t="s">
        <v>119</v>
      </c>
      <c r="BC672" s="250" t="s">
        <v>383</v>
      </c>
      <c r="BD672" s="250" t="s">
        <v>118</v>
      </c>
      <c r="BE672" s="250" t="s">
        <v>6</v>
      </c>
      <c r="BF672" s="250" t="s">
        <v>6</v>
      </c>
      <c r="BG672" s="250" t="s">
        <v>6</v>
      </c>
      <c r="BH672" s="250" t="s">
        <v>6</v>
      </c>
      <c r="BI672" s="250" t="s">
        <v>6</v>
      </c>
      <c r="BJ672" s="250" t="s">
        <v>6</v>
      </c>
      <c r="BK672" s="250" t="s">
        <v>6</v>
      </c>
      <c r="BL672" s="250" t="s">
        <v>6</v>
      </c>
      <c r="BM672" s="250" t="s">
        <v>40</v>
      </c>
      <c r="BN672" s="250" t="s">
        <v>119</v>
      </c>
      <c r="BO672" s="250" t="s">
        <v>13</v>
      </c>
      <c r="BP672" s="250" t="s">
        <v>13</v>
      </c>
      <c r="BQ672" s="250" t="s">
        <v>226</v>
      </c>
      <c r="BR672" s="250" t="s">
        <v>118</v>
      </c>
      <c r="BS672" s="250" t="s">
        <v>40</v>
      </c>
      <c r="BT672" s="250" t="s">
        <v>119</v>
      </c>
      <c r="BU672" s="262" t="s">
        <v>6</v>
      </c>
      <c r="BV672" s="250" t="s">
        <v>6</v>
      </c>
      <c r="BW672" s="244" t="s">
        <v>6</v>
      </c>
      <c r="BX672" s="250" t="s">
        <v>6</v>
      </c>
      <c r="BY672" s="250" t="s">
        <v>6</v>
      </c>
      <c r="BZ672" s="250" t="s">
        <v>6</v>
      </c>
      <c r="CA672" s="244" t="s">
        <v>184</v>
      </c>
      <c r="CB672" s="244" t="s">
        <v>6</v>
      </c>
      <c r="CC672" s="244" t="s">
        <v>6</v>
      </c>
      <c r="CD672" s="244" t="s">
        <v>6</v>
      </c>
    </row>
    <row r="673" spans="1:82" s="244" customFormat="1" ht="31" x14ac:dyDescent="0.35">
      <c r="A673" s="259" t="s">
        <v>2067</v>
      </c>
      <c r="B673" s="259" t="s">
        <v>2880</v>
      </c>
      <c r="C673" s="259" t="s">
        <v>1562</v>
      </c>
      <c r="D673" s="259" t="s">
        <v>1579</v>
      </c>
      <c r="E673" s="244" t="s">
        <v>304</v>
      </c>
      <c r="F673" s="244" t="s">
        <v>2674</v>
      </c>
      <c r="G673" s="244" t="s">
        <v>361</v>
      </c>
      <c r="H673" s="244" t="s">
        <v>1578</v>
      </c>
      <c r="I673" s="244" t="str">
        <f>IF(H673="","",VLOOKUP(H673,'Cost Categories'!$A$1:$B$66,2,FALSE))</f>
        <v>Total</v>
      </c>
      <c r="J673" s="244" t="s">
        <v>3297</v>
      </c>
      <c r="K673" s="244" t="str">
        <f>IF(J673="","",VLOOKUP(J673,'Cost Categories'!$A$70:$B$85,2,FALSE))</f>
        <v>Mixed</v>
      </c>
      <c r="L673" s="244" t="s">
        <v>3297</v>
      </c>
      <c r="M673" s="244" t="str">
        <f>IF(L673="","",VLOOKUP(L673,'Cost Categories'!$A$112:$B$133,2,FALSE))</f>
        <v>Mixed</v>
      </c>
      <c r="N673" s="244" t="s">
        <v>22</v>
      </c>
      <c r="O673" s="245" t="s">
        <v>13</v>
      </c>
      <c r="P673" s="244" t="s">
        <v>3416</v>
      </c>
      <c r="Q673" s="253" t="s">
        <v>3372</v>
      </c>
      <c r="R673" s="253" t="s">
        <v>13</v>
      </c>
      <c r="S673" s="244" t="s">
        <v>111</v>
      </c>
      <c r="T673" s="244" t="s">
        <v>1539</v>
      </c>
      <c r="U673" s="244" t="s">
        <v>1087</v>
      </c>
      <c r="V673" s="244" t="s">
        <v>1309</v>
      </c>
      <c r="W673" s="244" t="s">
        <v>217</v>
      </c>
      <c r="X673" s="246">
        <v>21.48</v>
      </c>
      <c r="Y673" s="246">
        <v>12.21</v>
      </c>
      <c r="Z673" s="250">
        <v>34.200000000000003</v>
      </c>
      <c r="AA673" s="250" t="s">
        <v>6</v>
      </c>
      <c r="AB673" s="250" t="s">
        <v>6</v>
      </c>
      <c r="AC673" s="250" t="s">
        <v>6</v>
      </c>
      <c r="AD673" s="250" t="s">
        <v>6</v>
      </c>
      <c r="AE673" s="348" t="s">
        <v>6</v>
      </c>
      <c r="AF673" s="348" t="s">
        <v>20</v>
      </c>
      <c r="AG673" s="244" t="s">
        <v>6</v>
      </c>
      <c r="AI673" s="246" t="s">
        <v>6</v>
      </c>
      <c r="AJ673" s="247" t="s">
        <v>6</v>
      </c>
      <c r="AK673" s="244" t="s">
        <v>6</v>
      </c>
      <c r="AL673" s="244" t="s">
        <v>6</v>
      </c>
      <c r="AM673" s="266" t="s">
        <v>6</v>
      </c>
      <c r="AN673" s="262" t="s">
        <v>6</v>
      </c>
      <c r="AO673" s="262" t="s">
        <v>6</v>
      </c>
      <c r="AP673" s="244" t="s">
        <v>1728</v>
      </c>
      <c r="AQ673" s="244" t="s">
        <v>2065</v>
      </c>
      <c r="AR673" s="250" t="s">
        <v>6</v>
      </c>
      <c r="AS673" s="250" t="s">
        <v>6</v>
      </c>
      <c r="AT673" s="250" t="s">
        <v>6</v>
      </c>
      <c r="AU673" s="250" t="s">
        <v>184</v>
      </c>
      <c r="AV673" s="250" t="s">
        <v>1305</v>
      </c>
      <c r="AW673" s="250" t="s">
        <v>6</v>
      </c>
      <c r="AX673" s="250" t="s">
        <v>6</v>
      </c>
      <c r="AY673" s="250" t="s">
        <v>499</v>
      </c>
      <c r="AZ673" s="250" t="s">
        <v>118</v>
      </c>
      <c r="BA673" s="250" t="s">
        <v>381</v>
      </c>
      <c r="BB673" s="250" t="s">
        <v>119</v>
      </c>
      <c r="BC673" s="250" t="s">
        <v>22</v>
      </c>
      <c r="BD673" s="250" t="s">
        <v>119</v>
      </c>
      <c r="BE673" s="250" t="s">
        <v>6</v>
      </c>
      <c r="BF673" s="250" t="s">
        <v>6</v>
      </c>
      <c r="BG673" s="250" t="s">
        <v>6</v>
      </c>
      <c r="BH673" s="250" t="s">
        <v>6</v>
      </c>
      <c r="BI673" s="250" t="s">
        <v>6</v>
      </c>
      <c r="BJ673" s="250" t="s">
        <v>6</v>
      </c>
      <c r="BK673" s="250" t="s">
        <v>6</v>
      </c>
      <c r="BL673" s="250" t="s">
        <v>6</v>
      </c>
      <c r="BM673" s="250" t="s">
        <v>40</v>
      </c>
      <c r="BN673" s="250" t="s">
        <v>119</v>
      </c>
      <c r="BO673" s="250" t="s">
        <v>13</v>
      </c>
      <c r="BP673" s="250" t="s">
        <v>13</v>
      </c>
      <c r="BQ673" s="250" t="s">
        <v>226</v>
      </c>
      <c r="BR673" s="250" t="s">
        <v>118</v>
      </c>
      <c r="BS673" s="250" t="s">
        <v>40</v>
      </c>
      <c r="BT673" s="250" t="s">
        <v>119</v>
      </c>
      <c r="BU673" s="262" t="s">
        <v>6</v>
      </c>
      <c r="BV673" s="250" t="s">
        <v>6</v>
      </c>
      <c r="BW673" s="250" t="s">
        <v>6</v>
      </c>
      <c r="BX673" s="250" t="s">
        <v>6</v>
      </c>
      <c r="BY673" s="250" t="s">
        <v>6</v>
      </c>
      <c r="BZ673" s="250" t="s">
        <v>6</v>
      </c>
      <c r="CA673" s="244" t="s">
        <v>184</v>
      </c>
      <c r="CB673" s="244" t="s">
        <v>6</v>
      </c>
      <c r="CC673" s="244" t="s">
        <v>6</v>
      </c>
      <c r="CD673" s="244" t="s">
        <v>6</v>
      </c>
    </row>
    <row r="674" spans="1:82" s="244" customFormat="1" ht="31" x14ac:dyDescent="0.35">
      <c r="A674" s="259" t="s">
        <v>2068</v>
      </c>
      <c r="B674" s="259" t="s">
        <v>2880</v>
      </c>
      <c r="C674" s="259" t="s">
        <v>1538</v>
      </c>
      <c r="D674" s="259" t="s">
        <v>1555</v>
      </c>
      <c r="E674" s="244" t="s">
        <v>304</v>
      </c>
      <c r="F674" s="244" t="s">
        <v>2674</v>
      </c>
      <c r="G674" s="244" t="s">
        <v>2069</v>
      </c>
      <c r="H674" s="244" t="s">
        <v>3271</v>
      </c>
      <c r="I674" s="244" t="str">
        <f>IF(H674="","",VLOOKUP(H674,'Cost Categories'!$A$1:$B$66,2,FALSE))</f>
        <v>Personnel</v>
      </c>
      <c r="J674" s="244" t="s">
        <v>3271</v>
      </c>
      <c r="K674" s="244" t="str">
        <f>IF(J674="","",VLOOKUP(J674,'Cost Categories'!$A$70:$B$85,2,FALSE))</f>
        <v>Personnel</v>
      </c>
      <c r="L674" s="244" t="s">
        <v>3307</v>
      </c>
      <c r="M674" s="244" t="str">
        <f>IF(L674="","",VLOOKUP(L674,'Cost Categories'!$A$112:$B$133,2,FALSE))</f>
        <v>Primary service delivery</v>
      </c>
      <c r="N674" s="244" t="s">
        <v>3368</v>
      </c>
      <c r="O674" s="245" t="s">
        <v>13</v>
      </c>
      <c r="P674" s="244" t="s">
        <v>3369</v>
      </c>
      <c r="Q674" s="253" t="s">
        <v>3372</v>
      </c>
      <c r="R674" s="253" t="s">
        <v>13</v>
      </c>
      <c r="S674" s="244" t="s">
        <v>517</v>
      </c>
      <c r="T674" s="244" t="s">
        <v>1539</v>
      </c>
      <c r="U674" s="244" t="s">
        <v>1087</v>
      </c>
      <c r="V674" s="244" t="s">
        <v>1309</v>
      </c>
      <c r="W674" s="244" t="s">
        <v>217</v>
      </c>
      <c r="X674" s="246">
        <v>4.3</v>
      </c>
      <c r="Y674" s="246" t="s">
        <v>6</v>
      </c>
      <c r="Z674" s="246" t="s">
        <v>6</v>
      </c>
      <c r="AA674" s="246" t="s">
        <v>6</v>
      </c>
      <c r="AB674" s="246" t="s">
        <v>6</v>
      </c>
      <c r="AC674" s="246" t="s">
        <v>6</v>
      </c>
      <c r="AD674" s="246" t="s">
        <v>6</v>
      </c>
      <c r="AE674" s="348">
        <v>95</v>
      </c>
      <c r="AF674" s="348" t="s">
        <v>213</v>
      </c>
      <c r="AG674" s="244" t="s">
        <v>6</v>
      </c>
      <c r="AI674" s="246" t="s">
        <v>6</v>
      </c>
      <c r="AJ674" s="257" t="s">
        <v>6</v>
      </c>
      <c r="AK674" s="246" t="s">
        <v>6</v>
      </c>
      <c r="AL674" s="246" t="s">
        <v>6</v>
      </c>
      <c r="AM674" s="246" t="s">
        <v>6</v>
      </c>
      <c r="AN674" s="258" t="s">
        <v>6</v>
      </c>
      <c r="AO674" s="258" t="s">
        <v>6</v>
      </c>
      <c r="AP674" s="244" t="s">
        <v>1737</v>
      </c>
      <c r="AQ674" s="244" t="s">
        <v>184</v>
      </c>
      <c r="AR674" s="250" t="s">
        <v>6</v>
      </c>
      <c r="AS674" s="250" t="s">
        <v>6</v>
      </c>
      <c r="AT674" s="250" t="s">
        <v>6</v>
      </c>
      <c r="AU674" s="250" t="s">
        <v>184</v>
      </c>
      <c r="AV674" s="250" t="s">
        <v>1305</v>
      </c>
      <c r="AW674" s="250" t="s">
        <v>370</v>
      </c>
      <c r="AX674" s="250" t="s">
        <v>118</v>
      </c>
      <c r="AY674" s="250" t="s">
        <v>2991</v>
      </c>
      <c r="AZ674" s="250" t="s">
        <v>118</v>
      </c>
      <c r="BA674" s="250" t="s">
        <v>381</v>
      </c>
      <c r="BB674" s="250" t="s">
        <v>119</v>
      </c>
      <c r="BC674" s="250" t="s">
        <v>383</v>
      </c>
      <c r="BD674" s="250" t="s">
        <v>119</v>
      </c>
      <c r="BE674" s="250" t="s">
        <v>259</v>
      </c>
      <c r="BF674" s="250" t="s">
        <v>118</v>
      </c>
      <c r="BG674" s="250" t="s">
        <v>2991</v>
      </c>
      <c r="BH674" s="250" t="s">
        <v>118</v>
      </c>
      <c r="BI674" s="250" t="s">
        <v>6</v>
      </c>
      <c r="BJ674" s="250" t="s">
        <v>6</v>
      </c>
      <c r="BK674" s="250" t="s">
        <v>6</v>
      </c>
      <c r="BL674" s="250" t="s">
        <v>6</v>
      </c>
      <c r="BM674" s="250" t="s">
        <v>41</v>
      </c>
      <c r="BN674" s="250" t="s">
        <v>119</v>
      </c>
      <c r="BO674" s="250" t="s">
        <v>13</v>
      </c>
      <c r="BP674" s="250" t="s">
        <v>13</v>
      </c>
      <c r="BQ674" s="250" t="s">
        <v>167</v>
      </c>
      <c r="BR674" s="250" t="s">
        <v>118</v>
      </c>
      <c r="BS674" s="250" t="s">
        <v>41</v>
      </c>
      <c r="BT674" s="250" t="s">
        <v>118</v>
      </c>
      <c r="BU674" s="262" t="s">
        <v>6</v>
      </c>
      <c r="BV674" s="250" t="s">
        <v>6</v>
      </c>
      <c r="BW674" s="250" t="s">
        <v>6</v>
      </c>
      <c r="BX674" s="250" t="s">
        <v>6</v>
      </c>
      <c r="BY674" s="250" t="s">
        <v>6</v>
      </c>
      <c r="BZ674" s="250" t="s">
        <v>6</v>
      </c>
      <c r="CA674" s="244" t="s">
        <v>184</v>
      </c>
      <c r="CB674" s="244" t="s">
        <v>6</v>
      </c>
      <c r="CC674" s="244" t="s">
        <v>6</v>
      </c>
      <c r="CD674" s="244" t="s">
        <v>6</v>
      </c>
    </row>
    <row r="675" spans="1:82" s="244" customFormat="1" ht="46.5" x14ac:dyDescent="0.35">
      <c r="A675" s="259" t="s">
        <v>2068</v>
      </c>
      <c r="B675" s="259" t="s">
        <v>2880</v>
      </c>
      <c r="C675" s="259" t="s">
        <v>1548</v>
      </c>
      <c r="D675" s="259" t="s">
        <v>1555</v>
      </c>
      <c r="E675" s="244" t="s">
        <v>304</v>
      </c>
      <c r="F675" s="244" t="s">
        <v>2674</v>
      </c>
      <c r="G675" s="244" t="s">
        <v>2070</v>
      </c>
      <c r="H675" s="244" t="s">
        <v>407</v>
      </c>
      <c r="I675" s="244" t="str">
        <f>IF(H675="","",VLOOKUP(H675,'Cost Categories'!$A$1:$B$66,2,FALSE))</f>
        <v>Recurring goods</v>
      </c>
      <c r="J675" s="244" t="s">
        <v>3288</v>
      </c>
      <c r="K675" s="244" t="str">
        <f>IF(J675="","",VLOOKUP(J675,'Cost Categories'!$A$70:$B$85,2,FALSE))</f>
        <v>Recurrent - other</v>
      </c>
      <c r="L675" s="244" t="s">
        <v>3307</v>
      </c>
      <c r="M675" s="244" t="str">
        <f>IF(L675="","",VLOOKUP(L675,'Cost Categories'!$A$112:$B$133,2,FALSE))</f>
        <v>Primary service delivery</v>
      </c>
      <c r="N675" s="244" t="s">
        <v>3368</v>
      </c>
      <c r="O675" s="245" t="s">
        <v>1245</v>
      </c>
      <c r="P675" s="244" t="s">
        <v>3371</v>
      </c>
      <c r="Q675" s="253" t="s">
        <v>3372</v>
      </c>
      <c r="R675" s="253" t="s">
        <v>13</v>
      </c>
      <c r="S675" s="244" t="s">
        <v>111</v>
      </c>
      <c r="T675" s="244" t="s">
        <v>1539</v>
      </c>
      <c r="U675" s="244" t="s">
        <v>1087</v>
      </c>
      <c r="V675" s="244" t="s">
        <v>1309</v>
      </c>
      <c r="W675" s="244" t="s">
        <v>217</v>
      </c>
      <c r="X675" s="246">
        <v>12.36</v>
      </c>
      <c r="Y675" s="246" t="s">
        <v>6</v>
      </c>
      <c r="Z675" s="246" t="s">
        <v>6</v>
      </c>
      <c r="AA675" s="246" t="s">
        <v>6</v>
      </c>
      <c r="AB675" s="246" t="s">
        <v>6</v>
      </c>
      <c r="AC675" s="246" t="s">
        <v>6</v>
      </c>
      <c r="AD675" s="246" t="s">
        <v>6</v>
      </c>
      <c r="AE675" s="348">
        <v>95</v>
      </c>
      <c r="AF675" s="348" t="s">
        <v>213</v>
      </c>
      <c r="AG675" s="244" t="s">
        <v>6</v>
      </c>
      <c r="AI675" s="246" t="s">
        <v>6</v>
      </c>
      <c r="AJ675" s="257" t="s">
        <v>6</v>
      </c>
      <c r="AK675" s="246" t="s">
        <v>6</v>
      </c>
      <c r="AL675" s="246" t="s">
        <v>6</v>
      </c>
      <c r="AM675" s="246" t="s">
        <v>6</v>
      </c>
      <c r="AN675" s="258" t="s">
        <v>6</v>
      </c>
      <c r="AO675" s="258" t="s">
        <v>6</v>
      </c>
      <c r="AP675" s="244" t="s">
        <v>1737</v>
      </c>
      <c r="AQ675" s="244" t="s">
        <v>184</v>
      </c>
      <c r="AR675" s="250" t="s">
        <v>6</v>
      </c>
      <c r="AS675" s="250" t="s">
        <v>6</v>
      </c>
      <c r="AT675" s="250" t="s">
        <v>6</v>
      </c>
      <c r="AU675" s="250" t="s">
        <v>184</v>
      </c>
      <c r="AV675" s="250" t="s">
        <v>1305</v>
      </c>
      <c r="AW675" s="250" t="s">
        <v>1546</v>
      </c>
      <c r="AX675" s="250" t="s">
        <v>118</v>
      </c>
      <c r="AY675" s="250" t="s">
        <v>6</v>
      </c>
      <c r="AZ675" s="250" t="s">
        <v>6</v>
      </c>
      <c r="BA675" s="250" t="s">
        <v>381</v>
      </c>
      <c r="BB675" s="250" t="s">
        <v>119</v>
      </c>
      <c r="BC675" s="250" t="s">
        <v>384</v>
      </c>
      <c r="BD675" s="250" t="s">
        <v>119</v>
      </c>
      <c r="BE675" s="250" t="s">
        <v>6</v>
      </c>
      <c r="BF675" s="250" t="s">
        <v>6</v>
      </c>
      <c r="BG675" s="250" t="s">
        <v>6</v>
      </c>
      <c r="BH675" s="250" t="s">
        <v>6</v>
      </c>
      <c r="BI675" s="250" t="s">
        <v>6</v>
      </c>
      <c r="BJ675" s="250" t="s">
        <v>6</v>
      </c>
      <c r="BK675" s="250" t="s">
        <v>6</v>
      </c>
      <c r="BL675" s="250" t="s">
        <v>6</v>
      </c>
      <c r="BM675" s="250" t="s">
        <v>41</v>
      </c>
      <c r="BN675" s="250" t="s">
        <v>119</v>
      </c>
      <c r="BO675" s="250" t="s">
        <v>13</v>
      </c>
      <c r="BP675" s="250" t="s">
        <v>13</v>
      </c>
      <c r="BQ675" s="250" t="s">
        <v>167</v>
      </c>
      <c r="BR675" s="250" t="s">
        <v>118</v>
      </c>
      <c r="BS675" s="250" t="s">
        <v>41</v>
      </c>
      <c r="BT675" s="250" t="s">
        <v>118</v>
      </c>
      <c r="BU675" s="262" t="s">
        <v>6</v>
      </c>
      <c r="BV675" s="250" t="s">
        <v>6</v>
      </c>
      <c r="BW675" s="250" t="s">
        <v>6</v>
      </c>
      <c r="BX675" s="250" t="s">
        <v>6</v>
      </c>
      <c r="BY675" s="250" t="s">
        <v>6</v>
      </c>
      <c r="BZ675" s="250" t="s">
        <v>6</v>
      </c>
      <c r="CA675" s="244" t="s">
        <v>184</v>
      </c>
      <c r="CB675" s="244" t="s">
        <v>6</v>
      </c>
      <c r="CC675" s="244" t="s">
        <v>6</v>
      </c>
      <c r="CD675" s="244" t="s">
        <v>6</v>
      </c>
    </row>
    <row r="676" spans="1:82" s="244" customFormat="1" ht="46.5" x14ac:dyDescent="0.35">
      <c r="A676" s="259" t="s">
        <v>2068</v>
      </c>
      <c r="B676" s="259" t="s">
        <v>2880</v>
      </c>
      <c r="C676" s="259" t="s">
        <v>356</v>
      </c>
      <c r="D676" s="259" t="s">
        <v>1555</v>
      </c>
      <c r="E676" s="244" t="s">
        <v>304</v>
      </c>
      <c r="F676" s="244" t="s">
        <v>2674</v>
      </c>
      <c r="G676" s="244" t="s">
        <v>2071</v>
      </c>
      <c r="H676" s="244" t="s">
        <v>359</v>
      </c>
      <c r="I676" s="244" t="str">
        <f>IF(H676="","",VLOOKUP(H676,'Cost Categories'!$A$1:$B$66,2,FALSE))</f>
        <v>Capital</v>
      </c>
      <c r="J676" s="244" t="s">
        <v>3276</v>
      </c>
      <c r="K676" s="244" t="str">
        <f>IF(J676="","",VLOOKUP(J676,'Cost Categories'!$A$70:$B$85,2,FALSE))</f>
        <v>Capital</v>
      </c>
      <c r="L676" s="244" t="s">
        <v>3307</v>
      </c>
      <c r="M676" s="244" t="str">
        <f>IF(L676="","",VLOOKUP(L676,'Cost Categories'!$A$112:$B$133,2,FALSE))</f>
        <v>Primary service delivery</v>
      </c>
      <c r="N676" s="244" t="s">
        <v>3368</v>
      </c>
      <c r="O676" s="245" t="s">
        <v>1245</v>
      </c>
      <c r="P676" s="244" t="s">
        <v>3369</v>
      </c>
      <c r="Q676" s="253" t="s">
        <v>3372</v>
      </c>
      <c r="R676" s="253" t="s">
        <v>13</v>
      </c>
      <c r="S676" s="244" t="s">
        <v>111</v>
      </c>
      <c r="T676" s="244" t="s">
        <v>1539</v>
      </c>
      <c r="U676" s="244" t="s">
        <v>1087</v>
      </c>
      <c r="V676" s="244" t="s">
        <v>1309</v>
      </c>
      <c r="W676" s="244" t="s">
        <v>217</v>
      </c>
      <c r="X676" s="246">
        <v>1.01</v>
      </c>
      <c r="Y676" s="246" t="s">
        <v>6</v>
      </c>
      <c r="Z676" s="246" t="s">
        <v>6</v>
      </c>
      <c r="AA676" s="246" t="s">
        <v>6</v>
      </c>
      <c r="AB676" s="246" t="s">
        <v>6</v>
      </c>
      <c r="AC676" s="246" t="s">
        <v>6</v>
      </c>
      <c r="AD676" s="246" t="s">
        <v>6</v>
      </c>
      <c r="AE676" s="348">
        <v>95</v>
      </c>
      <c r="AF676" s="348" t="s">
        <v>213</v>
      </c>
      <c r="AG676" s="244" t="s">
        <v>6</v>
      </c>
      <c r="AI676" s="246" t="s">
        <v>6</v>
      </c>
      <c r="AJ676" s="257" t="s">
        <v>6</v>
      </c>
      <c r="AK676" s="246" t="s">
        <v>6</v>
      </c>
      <c r="AL676" s="246" t="s">
        <v>6</v>
      </c>
      <c r="AM676" s="246" t="s">
        <v>6</v>
      </c>
      <c r="AN676" s="258" t="s">
        <v>6</v>
      </c>
      <c r="AO676" s="258" t="s">
        <v>6</v>
      </c>
      <c r="AP676" s="244" t="s">
        <v>1737</v>
      </c>
      <c r="AQ676" s="244" t="s">
        <v>184</v>
      </c>
      <c r="AR676" s="250" t="s">
        <v>6</v>
      </c>
      <c r="AS676" s="250" t="s">
        <v>6</v>
      </c>
      <c r="AT676" s="250" t="s">
        <v>6</v>
      </c>
      <c r="AU676" s="250" t="s">
        <v>184</v>
      </c>
      <c r="AV676" s="250" t="s">
        <v>1305</v>
      </c>
      <c r="AW676" s="250" t="s">
        <v>1546</v>
      </c>
      <c r="AX676" s="250" t="s">
        <v>118</v>
      </c>
      <c r="AY676" s="250" t="s">
        <v>2992</v>
      </c>
      <c r="AZ676" s="250" t="s">
        <v>118</v>
      </c>
      <c r="BA676" s="250" t="s">
        <v>381</v>
      </c>
      <c r="BB676" s="250" t="s">
        <v>119</v>
      </c>
      <c r="BC676" s="250" t="s">
        <v>384</v>
      </c>
      <c r="BD676" s="250" t="s">
        <v>119</v>
      </c>
      <c r="BE676" s="250" t="s">
        <v>259</v>
      </c>
      <c r="BF676" s="250" t="s">
        <v>118</v>
      </c>
      <c r="BG676" s="250" t="s">
        <v>2992</v>
      </c>
      <c r="BH676" s="250" t="s">
        <v>118</v>
      </c>
      <c r="BI676" s="250" t="s">
        <v>6</v>
      </c>
      <c r="BJ676" s="250" t="s">
        <v>6</v>
      </c>
      <c r="BK676" s="250" t="s">
        <v>6</v>
      </c>
      <c r="BL676" s="250" t="s">
        <v>6</v>
      </c>
      <c r="BM676" s="250" t="s">
        <v>41</v>
      </c>
      <c r="BN676" s="250" t="s">
        <v>119</v>
      </c>
      <c r="BO676" s="250" t="s">
        <v>13</v>
      </c>
      <c r="BP676" s="250" t="s">
        <v>13</v>
      </c>
      <c r="BQ676" s="250" t="s">
        <v>167</v>
      </c>
      <c r="BR676" s="250" t="s">
        <v>118</v>
      </c>
      <c r="BS676" s="250" t="s">
        <v>41</v>
      </c>
      <c r="BT676" s="250" t="s">
        <v>118</v>
      </c>
      <c r="BU676" s="262" t="s">
        <v>6</v>
      </c>
      <c r="BV676" s="250" t="s">
        <v>6</v>
      </c>
      <c r="BW676" s="250" t="s">
        <v>6</v>
      </c>
      <c r="BX676" s="250" t="s">
        <v>6</v>
      </c>
      <c r="BY676" s="250" t="s">
        <v>6</v>
      </c>
      <c r="BZ676" s="250" t="s">
        <v>6</v>
      </c>
      <c r="CA676" s="244" t="s">
        <v>184</v>
      </c>
      <c r="CB676" s="244" t="s">
        <v>6</v>
      </c>
      <c r="CC676" s="244" t="s">
        <v>6</v>
      </c>
      <c r="CD676" s="244" t="s">
        <v>6</v>
      </c>
    </row>
    <row r="677" spans="1:82" s="244" customFormat="1" ht="31" x14ac:dyDescent="0.35">
      <c r="A677" s="259" t="s">
        <v>2068</v>
      </c>
      <c r="B677" s="259" t="s">
        <v>2880</v>
      </c>
      <c r="C677" s="259" t="s">
        <v>1555</v>
      </c>
      <c r="D677" s="259">
        <v>999</v>
      </c>
      <c r="E677" s="244" t="s">
        <v>304</v>
      </c>
      <c r="F677" s="244" t="s">
        <v>2674</v>
      </c>
      <c r="G677" s="244" t="s">
        <v>2072</v>
      </c>
      <c r="H677" s="244" t="s">
        <v>1879</v>
      </c>
      <c r="I677" s="244" t="str">
        <f>IF(H677="","",VLOOKUP(H677,'Cost Categories'!$A$1:$B$66,2,FALSE))</f>
        <v>Total</v>
      </c>
      <c r="J677" s="244" t="s">
        <v>3297</v>
      </c>
      <c r="K677" s="244" t="str">
        <f>IF(J677="","",VLOOKUP(J677,'Cost Categories'!$A$70:$B$85,2,FALSE))</f>
        <v>Mixed</v>
      </c>
      <c r="L677" s="244" t="s">
        <v>3297</v>
      </c>
      <c r="M677" s="244" t="str">
        <f>IF(L677="","",VLOOKUP(L677,'Cost Categories'!$A$112:$B$133,2,FALSE))</f>
        <v>Mixed</v>
      </c>
      <c r="N677" s="244" t="s">
        <v>3368</v>
      </c>
      <c r="O677" s="245" t="s">
        <v>13</v>
      </c>
      <c r="P677" s="244" t="s">
        <v>3424</v>
      </c>
      <c r="Q677" s="253" t="s">
        <v>3372</v>
      </c>
      <c r="R677" s="253" t="s">
        <v>13</v>
      </c>
      <c r="S677" s="244" t="s">
        <v>111</v>
      </c>
      <c r="T677" s="244" t="s">
        <v>1539</v>
      </c>
      <c r="U677" s="244" t="s">
        <v>1087</v>
      </c>
      <c r="V677" s="244" t="s">
        <v>1309</v>
      </c>
      <c r="W677" s="244" t="s">
        <v>217</v>
      </c>
      <c r="X677" s="246">
        <v>17.670000000000002</v>
      </c>
      <c r="Y677" s="246" t="s">
        <v>6</v>
      </c>
      <c r="Z677" s="246" t="s">
        <v>6</v>
      </c>
      <c r="AA677" s="246" t="s">
        <v>6</v>
      </c>
      <c r="AB677" s="246" t="s">
        <v>6</v>
      </c>
      <c r="AC677" s="246" t="s">
        <v>6</v>
      </c>
      <c r="AD677" s="246" t="s">
        <v>6</v>
      </c>
      <c r="AE677" s="348">
        <v>95</v>
      </c>
      <c r="AF677" s="348" t="s">
        <v>213</v>
      </c>
      <c r="AG677" s="244" t="s">
        <v>6</v>
      </c>
      <c r="AI677" s="246" t="s">
        <v>6</v>
      </c>
      <c r="AJ677" s="257" t="s">
        <v>6</v>
      </c>
      <c r="AK677" s="246" t="s">
        <v>6</v>
      </c>
      <c r="AL677" s="246" t="s">
        <v>6</v>
      </c>
      <c r="AM677" s="246" t="s">
        <v>6</v>
      </c>
      <c r="AN677" s="258" t="s">
        <v>6</v>
      </c>
      <c r="AO677" s="258" t="s">
        <v>6</v>
      </c>
      <c r="AP677" s="244" t="s">
        <v>1737</v>
      </c>
      <c r="AQ677" s="244" t="s">
        <v>184</v>
      </c>
      <c r="AR677" s="250" t="s">
        <v>6</v>
      </c>
      <c r="AS677" s="250" t="s">
        <v>6</v>
      </c>
      <c r="AT677" s="250" t="s">
        <v>6</v>
      </c>
      <c r="AU677" s="250" t="s">
        <v>184</v>
      </c>
      <c r="AV677" s="250" t="s">
        <v>1305</v>
      </c>
      <c r="AW677" s="250" t="s">
        <v>22</v>
      </c>
      <c r="AX677" s="250" t="s">
        <v>118</v>
      </c>
      <c r="AY677" s="250" t="s">
        <v>22</v>
      </c>
      <c r="AZ677" s="250" t="s">
        <v>118</v>
      </c>
      <c r="BA677" s="250" t="s">
        <v>381</v>
      </c>
      <c r="BB677" s="250" t="s">
        <v>119</v>
      </c>
      <c r="BC677" s="250" t="s">
        <v>22</v>
      </c>
      <c r="BD677" s="250" t="s">
        <v>119</v>
      </c>
      <c r="BE677" s="250" t="s">
        <v>22</v>
      </c>
      <c r="BF677" s="250" t="s">
        <v>118</v>
      </c>
      <c r="BG677" s="250" t="s">
        <v>22</v>
      </c>
      <c r="BH677" s="250" t="s">
        <v>118</v>
      </c>
      <c r="BI677" s="250" t="s">
        <v>6</v>
      </c>
      <c r="BJ677" s="250" t="s">
        <v>6</v>
      </c>
      <c r="BK677" s="250" t="s">
        <v>6</v>
      </c>
      <c r="BL677" s="250" t="s">
        <v>6</v>
      </c>
      <c r="BM677" s="250" t="s">
        <v>41</v>
      </c>
      <c r="BN677" s="250" t="s">
        <v>119</v>
      </c>
      <c r="BO677" s="250" t="s">
        <v>13</v>
      </c>
      <c r="BP677" s="250" t="s">
        <v>13</v>
      </c>
      <c r="BQ677" s="250" t="s">
        <v>167</v>
      </c>
      <c r="BR677" s="250" t="s">
        <v>118</v>
      </c>
      <c r="BS677" s="250" t="s">
        <v>41</v>
      </c>
      <c r="BT677" s="250" t="s">
        <v>118</v>
      </c>
      <c r="BU677" s="262" t="s">
        <v>6</v>
      </c>
      <c r="BV677" s="250" t="s">
        <v>6</v>
      </c>
      <c r="BW677" s="250" t="s">
        <v>6</v>
      </c>
      <c r="BX677" s="250" t="s">
        <v>6</v>
      </c>
      <c r="BY677" s="250" t="s">
        <v>6</v>
      </c>
      <c r="BZ677" s="250" t="s">
        <v>6</v>
      </c>
      <c r="CA677" s="244" t="s">
        <v>184</v>
      </c>
      <c r="CB677" s="244" t="s">
        <v>6</v>
      </c>
      <c r="CC677" s="244" t="s">
        <v>6</v>
      </c>
      <c r="CD677" s="244" t="s">
        <v>6</v>
      </c>
    </row>
    <row r="678" spans="1:82" s="244" customFormat="1" ht="31" x14ac:dyDescent="0.35">
      <c r="A678" s="259" t="s">
        <v>2073</v>
      </c>
      <c r="B678" s="259" t="s">
        <v>2881</v>
      </c>
      <c r="C678" s="259" t="s">
        <v>1538</v>
      </c>
      <c r="D678" s="259" t="s">
        <v>1555</v>
      </c>
      <c r="E678" s="244" t="s">
        <v>304</v>
      </c>
      <c r="F678" s="244" t="s">
        <v>2674</v>
      </c>
      <c r="G678" s="244" t="s">
        <v>2069</v>
      </c>
      <c r="H678" s="244" t="s">
        <v>3271</v>
      </c>
      <c r="I678" s="244" t="str">
        <f>IF(H678="","",VLOOKUP(H678,'Cost Categories'!$A$1:$B$66,2,FALSE))</f>
        <v>Personnel</v>
      </c>
      <c r="J678" s="244" t="s">
        <v>3271</v>
      </c>
      <c r="K678" s="244" t="str">
        <f>IF(J678="","",VLOOKUP(J678,'Cost Categories'!$A$70:$B$85,2,FALSE))</f>
        <v>Personnel</v>
      </c>
      <c r="L678" s="244" t="s">
        <v>3307</v>
      </c>
      <c r="M678" s="244" t="str">
        <f>IF(L678="","",VLOOKUP(L678,'Cost Categories'!$A$112:$B$133,2,FALSE))</f>
        <v>Primary service delivery</v>
      </c>
      <c r="N678" s="244" t="s">
        <v>3368</v>
      </c>
      <c r="O678" s="245" t="s">
        <v>13</v>
      </c>
      <c r="P678" s="244" t="s">
        <v>3369</v>
      </c>
      <c r="Q678" s="253" t="s">
        <v>3372</v>
      </c>
      <c r="R678" s="253" t="s">
        <v>13</v>
      </c>
      <c r="S678" s="244" t="s">
        <v>517</v>
      </c>
      <c r="T678" s="244" t="s">
        <v>1539</v>
      </c>
      <c r="U678" s="244" t="s">
        <v>1087</v>
      </c>
      <c r="V678" s="244" t="s">
        <v>1309</v>
      </c>
      <c r="W678" s="244" t="s">
        <v>217</v>
      </c>
      <c r="X678" s="246">
        <v>2.37</v>
      </c>
      <c r="Y678" s="246" t="s">
        <v>6</v>
      </c>
      <c r="Z678" s="246" t="s">
        <v>6</v>
      </c>
      <c r="AA678" s="246" t="s">
        <v>6</v>
      </c>
      <c r="AB678" s="246" t="s">
        <v>6</v>
      </c>
      <c r="AC678" s="246" t="s">
        <v>6</v>
      </c>
      <c r="AD678" s="246" t="s">
        <v>6</v>
      </c>
      <c r="AE678" s="348">
        <v>96</v>
      </c>
      <c r="AF678" s="348" t="s">
        <v>213</v>
      </c>
      <c r="AG678" s="244" t="s">
        <v>6</v>
      </c>
      <c r="AI678" s="246" t="s">
        <v>6</v>
      </c>
      <c r="AJ678" s="257" t="s">
        <v>6</v>
      </c>
      <c r="AK678" s="246" t="s">
        <v>6</v>
      </c>
      <c r="AL678" s="246" t="s">
        <v>6</v>
      </c>
      <c r="AM678" s="246" t="s">
        <v>6</v>
      </c>
      <c r="AN678" s="258" t="s">
        <v>6</v>
      </c>
      <c r="AO678" s="258" t="s">
        <v>6</v>
      </c>
      <c r="AP678" s="244" t="s">
        <v>1737</v>
      </c>
      <c r="AQ678" s="244" t="s">
        <v>184</v>
      </c>
      <c r="AR678" s="250" t="s">
        <v>6</v>
      </c>
      <c r="AS678" s="250" t="s">
        <v>6</v>
      </c>
      <c r="AT678" s="250" t="s">
        <v>6</v>
      </c>
      <c r="AU678" s="250" t="s">
        <v>184</v>
      </c>
      <c r="AV678" s="250" t="s">
        <v>1305</v>
      </c>
      <c r="AW678" s="250" t="s">
        <v>370</v>
      </c>
      <c r="AX678" s="250" t="s">
        <v>118</v>
      </c>
      <c r="AY678" s="250" t="s">
        <v>2991</v>
      </c>
      <c r="AZ678" s="250" t="s">
        <v>118</v>
      </c>
      <c r="BA678" s="250" t="s">
        <v>381</v>
      </c>
      <c r="BB678" s="250" t="s">
        <v>119</v>
      </c>
      <c r="BC678" s="250" t="s">
        <v>383</v>
      </c>
      <c r="BD678" s="250" t="s">
        <v>119</v>
      </c>
      <c r="BE678" s="250" t="s">
        <v>259</v>
      </c>
      <c r="BF678" s="250" t="s">
        <v>118</v>
      </c>
      <c r="BG678" s="250" t="s">
        <v>2991</v>
      </c>
      <c r="BH678" s="250" t="s">
        <v>118</v>
      </c>
      <c r="BI678" s="250" t="s">
        <v>6</v>
      </c>
      <c r="BJ678" s="250" t="s">
        <v>6</v>
      </c>
      <c r="BK678" s="250" t="s">
        <v>6</v>
      </c>
      <c r="BL678" s="250" t="s">
        <v>6</v>
      </c>
      <c r="BM678" s="250" t="s">
        <v>41</v>
      </c>
      <c r="BN678" s="250" t="s">
        <v>119</v>
      </c>
      <c r="BO678" s="250" t="s">
        <v>13</v>
      </c>
      <c r="BP678" s="250" t="s">
        <v>13</v>
      </c>
      <c r="BQ678" s="250" t="s">
        <v>167</v>
      </c>
      <c r="BR678" s="250" t="s">
        <v>118</v>
      </c>
      <c r="BS678" s="250" t="s">
        <v>41</v>
      </c>
      <c r="BT678" s="250" t="s">
        <v>118</v>
      </c>
      <c r="BU678" s="262" t="s">
        <v>6</v>
      </c>
      <c r="BV678" s="250" t="s">
        <v>6</v>
      </c>
      <c r="BW678" s="250" t="s">
        <v>6</v>
      </c>
      <c r="BX678" s="250" t="s">
        <v>6</v>
      </c>
      <c r="BY678" s="250" t="s">
        <v>6</v>
      </c>
      <c r="BZ678" s="250" t="s">
        <v>6</v>
      </c>
      <c r="CA678" s="244" t="s">
        <v>184</v>
      </c>
      <c r="CB678" s="244" t="s">
        <v>6</v>
      </c>
      <c r="CC678" s="244" t="s">
        <v>6</v>
      </c>
      <c r="CD678" s="244" t="s">
        <v>6</v>
      </c>
    </row>
    <row r="679" spans="1:82" s="244" customFormat="1" ht="46.5" x14ac:dyDescent="0.35">
      <c r="A679" s="259" t="s">
        <v>2073</v>
      </c>
      <c r="B679" s="259" t="s">
        <v>2881</v>
      </c>
      <c r="C679" s="259" t="s">
        <v>1548</v>
      </c>
      <c r="D679" s="259" t="s">
        <v>1555</v>
      </c>
      <c r="E679" s="244" t="s">
        <v>304</v>
      </c>
      <c r="F679" s="244" t="s">
        <v>2674</v>
      </c>
      <c r="G679" s="244" t="s">
        <v>2070</v>
      </c>
      <c r="H679" s="244" t="s">
        <v>407</v>
      </c>
      <c r="I679" s="244" t="str">
        <f>IF(H679="","",VLOOKUP(H679,'Cost Categories'!$A$1:$B$66,2,FALSE))</f>
        <v>Recurring goods</v>
      </c>
      <c r="J679" s="244" t="s">
        <v>3288</v>
      </c>
      <c r="K679" s="244" t="str">
        <f>IF(J679="","",VLOOKUP(J679,'Cost Categories'!$A$70:$B$85,2,FALSE))</f>
        <v>Recurrent - other</v>
      </c>
      <c r="L679" s="244" t="s">
        <v>3307</v>
      </c>
      <c r="M679" s="244" t="str">
        <f>IF(L679="","",VLOOKUP(L679,'Cost Categories'!$A$112:$B$133,2,FALSE))</f>
        <v>Primary service delivery</v>
      </c>
      <c r="N679" s="244" t="s">
        <v>3368</v>
      </c>
      <c r="O679" s="245" t="s">
        <v>1245</v>
      </c>
      <c r="P679" s="244" t="s">
        <v>3371</v>
      </c>
      <c r="Q679" s="253" t="s">
        <v>3372</v>
      </c>
      <c r="R679" s="253" t="s">
        <v>13</v>
      </c>
      <c r="S679" s="244" t="s">
        <v>111</v>
      </c>
      <c r="T679" s="244" t="s">
        <v>1539</v>
      </c>
      <c r="U679" s="244" t="s">
        <v>1087</v>
      </c>
      <c r="V679" s="244" t="s">
        <v>1309</v>
      </c>
      <c r="W679" s="244" t="s">
        <v>217</v>
      </c>
      <c r="X679" s="246">
        <v>14.93</v>
      </c>
      <c r="Y679" s="246" t="s">
        <v>6</v>
      </c>
      <c r="Z679" s="246" t="s">
        <v>6</v>
      </c>
      <c r="AA679" s="246" t="s">
        <v>6</v>
      </c>
      <c r="AB679" s="246" t="s">
        <v>6</v>
      </c>
      <c r="AC679" s="246" t="s">
        <v>6</v>
      </c>
      <c r="AD679" s="246" t="s">
        <v>6</v>
      </c>
      <c r="AE679" s="348">
        <v>96</v>
      </c>
      <c r="AF679" s="348" t="s">
        <v>213</v>
      </c>
      <c r="AG679" s="244" t="s">
        <v>6</v>
      </c>
      <c r="AI679" s="246" t="s">
        <v>6</v>
      </c>
      <c r="AJ679" s="257" t="s">
        <v>6</v>
      </c>
      <c r="AK679" s="246" t="s">
        <v>6</v>
      </c>
      <c r="AL679" s="246" t="s">
        <v>6</v>
      </c>
      <c r="AM679" s="246" t="s">
        <v>6</v>
      </c>
      <c r="AN679" s="258" t="s">
        <v>6</v>
      </c>
      <c r="AO679" s="258" t="s">
        <v>6</v>
      </c>
      <c r="AP679" s="244" t="s">
        <v>1737</v>
      </c>
      <c r="AQ679" s="244" t="s">
        <v>184</v>
      </c>
      <c r="AR679" s="250" t="s">
        <v>6</v>
      </c>
      <c r="AS679" s="250" t="s">
        <v>6</v>
      </c>
      <c r="AT679" s="250" t="s">
        <v>6</v>
      </c>
      <c r="AU679" s="250" t="s">
        <v>184</v>
      </c>
      <c r="AV679" s="250" t="s">
        <v>1305</v>
      </c>
      <c r="AW679" s="250" t="s">
        <v>1546</v>
      </c>
      <c r="AX679" s="250" t="s">
        <v>118</v>
      </c>
      <c r="AY679" s="250" t="s">
        <v>6</v>
      </c>
      <c r="AZ679" s="250" t="s">
        <v>6</v>
      </c>
      <c r="BA679" s="250" t="s">
        <v>381</v>
      </c>
      <c r="BB679" s="250" t="s">
        <v>119</v>
      </c>
      <c r="BC679" s="250" t="s">
        <v>384</v>
      </c>
      <c r="BD679" s="250" t="s">
        <v>119</v>
      </c>
      <c r="BE679" s="250" t="s">
        <v>6</v>
      </c>
      <c r="BF679" s="250" t="s">
        <v>6</v>
      </c>
      <c r="BG679" s="250" t="s">
        <v>6</v>
      </c>
      <c r="BH679" s="250" t="s">
        <v>6</v>
      </c>
      <c r="BI679" s="250" t="s">
        <v>6</v>
      </c>
      <c r="BJ679" s="250" t="s">
        <v>6</v>
      </c>
      <c r="BK679" s="250" t="s">
        <v>6</v>
      </c>
      <c r="BL679" s="250" t="s">
        <v>6</v>
      </c>
      <c r="BM679" s="250" t="s">
        <v>41</v>
      </c>
      <c r="BN679" s="250" t="s">
        <v>119</v>
      </c>
      <c r="BO679" s="250" t="s">
        <v>13</v>
      </c>
      <c r="BP679" s="250" t="s">
        <v>13</v>
      </c>
      <c r="BQ679" s="250" t="s">
        <v>167</v>
      </c>
      <c r="BR679" s="250" t="s">
        <v>118</v>
      </c>
      <c r="BS679" s="250" t="s">
        <v>41</v>
      </c>
      <c r="BT679" s="250" t="s">
        <v>118</v>
      </c>
      <c r="BU679" s="262" t="s">
        <v>6</v>
      </c>
      <c r="BV679" s="250" t="s">
        <v>6</v>
      </c>
      <c r="BW679" s="250" t="s">
        <v>6</v>
      </c>
      <c r="BX679" s="250" t="s">
        <v>6</v>
      </c>
      <c r="BY679" s="250" t="s">
        <v>6</v>
      </c>
      <c r="BZ679" s="250" t="s">
        <v>6</v>
      </c>
      <c r="CA679" s="244" t="s">
        <v>184</v>
      </c>
      <c r="CB679" s="244" t="s">
        <v>6</v>
      </c>
      <c r="CC679" s="244" t="s">
        <v>6</v>
      </c>
      <c r="CD679" s="244" t="s">
        <v>6</v>
      </c>
    </row>
    <row r="680" spans="1:82" s="244" customFormat="1" ht="46.5" x14ac:dyDescent="0.35">
      <c r="A680" s="259" t="s">
        <v>2073</v>
      </c>
      <c r="B680" s="259" t="s">
        <v>2881</v>
      </c>
      <c r="C680" s="259" t="s">
        <v>356</v>
      </c>
      <c r="D680" s="259" t="s">
        <v>1555</v>
      </c>
      <c r="E680" s="244" t="s">
        <v>304</v>
      </c>
      <c r="F680" s="244" t="s">
        <v>2674</v>
      </c>
      <c r="G680" s="244" t="s">
        <v>2071</v>
      </c>
      <c r="H680" s="244" t="s">
        <v>359</v>
      </c>
      <c r="I680" s="244" t="str">
        <f>IF(H680="","",VLOOKUP(H680,'Cost Categories'!$A$1:$B$66,2,FALSE))</f>
        <v>Capital</v>
      </c>
      <c r="J680" s="244" t="s">
        <v>3276</v>
      </c>
      <c r="K680" s="244" t="str">
        <f>IF(J680="","",VLOOKUP(J680,'Cost Categories'!$A$70:$B$85,2,FALSE))</f>
        <v>Capital</v>
      </c>
      <c r="L680" s="244" t="s">
        <v>3307</v>
      </c>
      <c r="M680" s="244" t="str">
        <f>IF(L680="","",VLOOKUP(L680,'Cost Categories'!$A$112:$B$133,2,FALSE))</f>
        <v>Primary service delivery</v>
      </c>
      <c r="N680" s="244" t="s">
        <v>3368</v>
      </c>
      <c r="O680" s="245" t="s">
        <v>1245</v>
      </c>
      <c r="P680" s="244" t="s">
        <v>3369</v>
      </c>
      <c r="Q680" s="253" t="s">
        <v>3372</v>
      </c>
      <c r="R680" s="253" t="s">
        <v>13</v>
      </c>
      <c r="S680" s="244" t="s">
        <v>111</v>
      </c>
      <c r="T680" s="244" t="s">
        <v>1539</v>
      </c>
      <c r="U680" s="244" t="s">
        <v>1087</v>
      </c>
      <c r="V680" s="244" t="s">
        <v>1309</v>
      </c>
      <c r="W680" s="244" t="s">
        <v>217</v>
      </c>
      <c r="X680" s="246">
        <v>0.91</v>
      </c>
      <c r="Y680" s="246" t="s">
        <v>6</v>
      </c>
      <c r="Z680" s="246" t="s">
        <v>6</v>
      </c>
      <c r="AA680" s="246" t="s">
        <v>6</v>
      </c>
      <c r="AB680" s="246" t="s">
        <v>6</v>
      </c>
      <c r="AC680" s="246" t="s">
        <v>6</v>
      </c>
      <c r="AD680" s="246" t="s">
        <v>6</v>
      </c>
      <c r="AE680" s="348">
        <v>96</v>
      </c>
      <c r="AF680" s="348" t="s">
        <v>213</v>
      </c>
      <c r="AG680" s="244" t="s">
        <v>6</v>
      </c>
      <c r="AI680" s="246" t="s">
        <v>6</v>
      </c>
      <c r="AJ680" s="257" t="s">
        <v>6</v>
      </c>
      <c r="AK680" s="246" t="s">
        <v>6</v>
      </c>
      <c r="AL680" s="246" t="s">
        <v>6</v>
      </c>
      <c r="AM680" s="246" t="s">
        <v>6</v>
      </c>
      <c r="AN680" s="258" t="s">
        <v>6</v>
      </c>
      <c r="AO680" s="258" t="s">
        <v>6</v>
      </c>
      <c r="AP680" s="244" t="s">
        <v>1737</v>
      </c>
      <c r="AQ680" s="244" t="s">
        <v>184</v>
      </c>
      <c r="AR680" s="250" t="s">
        <v>6</v>
      </c>
      <c r="AS680" s="250" t="s">
        <v>6</v>
      </c>
      <c r="AT680" s="250" t="s">
        <v>6</v>
      </c>
      <c r="AU680" s="250" t="s">
        <v>184</v>
      </c>
      <c r="AV680" s="250" t="s">
        <v>1305</v>
      </c>
      <c r="AW680" s="250" t="s">
        <v>1546</v>
      </c>
      <c r="AX680" s="250" t="s">
        <v>118</v>
      </c>
      <c r="AY680" s="250" t="s">
        <v>2992</v>
      </c>
      <c r="AZ680" s="250" t="s">
        <v>118</v>
      </c>
      <c r="BA680" s="250" t="s">
        <v>381</v>
      </c>
      <c r="BB680" s="250" t="s">
        <v>119</v>
      </c>
      <c r="BC680" s="250" t="s">
        <v>384</v>
      </c>
      <c r="BD680" s="250" t="s">
        <v>119</v>
      </c>
      <c r="BE680" s="250" t="s">
        <v>259</v>
      </c>
      <c r="BF680" s="250" t="s">
        <v>118</v>
      </c>
      <c r="BG680" s="250" t="s">
        <v>2992</v>
      </c>
      <c r="BH680" s="250" t="s">
        <v>118</v>
      </c>
      <c r="BI680" s="250" t="s">
        <v>6</v>
      </c>
      <c r="BJ680" s="250" t="s">
        <v>6</v>
      </c>
      <c r="BK680" s="250" t="s">
        <v>6</v>
      </c>
      <c r="BL680" s="250" t="s">
        <v>6</v>
      </c>
      <c r="BM680" s="250" t="s">
        <v>41</v>
      </c>
      <c r="BN680" s="250" t="s">
        <v>119</v>
      </c>
      <c r="BO680" s="250" t="s">
        <v>13</v>
      </c>
      <c r="BP680" s="250" t="s">
        <v>13</v>
      </c>
      <c r="BQ680" s="250" t="s">
        <v>167</v>
      </c>
      <c r="BR680" s="250" t="s">
        <v>118</v>
      </c>
      <c r="BS680" s="250" t="s">
        <v>41</v>
      </c>
      <c r="BT680" s="250" t="s">
        <v>118</v>
      </c>
      <c r="BU680" s="262" t="s">
        <v>6</v>
      </c>
      <c r="BV680" s="250" t="s">
        <v>6</v>
      </c>
      <c r="BW680" s="250" t="s">
        <v>6</v>
      </c>
      <c r="BX680" s="250" t="s">
        <v>6</v>
      </c>
      <c r="BY680" s="250" t="s">
        <v>6</v>
      </c>
      <c r="BZ680" s="250" t="s">
        <v>6</v>
      </c>
      <c r="CA680" s="244" t="s">
        <v>184</v>
      </c>
      <c r="CB680" s="244" t="s">
        <v>6</v>
      </c>
      <c r="CC680" s="244" t="s">
        <v>6</v>
      </c>
      <c r="CD680" s="244" t="s">
        <v>6</v>
      </c>
    </row>
    <row r="681" spans="1:82" s="244" customFormat="1" ht="31" x14ac:dyDescent="0.35">
      <c r="A681" s="259" t="s">
        <v>2073</v>
      </c>
      <c r="B681" s="259" t="s">
        <v>2881</v>
      </c>
      <c r="C681" s="259" t="s">
        <v>1555</v>
      </c>
      <c r="D681" s="259">
        <v>999</v>
      </c>
      <c r="E681" s="244" t="s">
        <v>304</v>
      </c>
      <c r="F681" s="244" t="s">
        <v>2674</v>
      </c>
      <c r="G681" s="244" t="s">
        <v>2072</v>
      </c>
      <c r="H681" s="244" t="s">
        <v>1879</v>
      </c>
      <c r="I681" s="244" t="str">
        <f>IF(H681="","",VLOOKUP(H681,'Cost Categories'!$A$1:$B$66,2,FALSE))</f>
        <v>Total</v>
      </c>
      <c r="J681" s="244" t="s">
        <v>3297</v>
      </c>
      <c r="K681" s="244" t="str">
        <f>IF(J681="","",VLOOKUP(J681,'Cost Categories'!$A$70:$B$85,2,FALSE))</f>
        <v>Mixed</v>
      </c>
      <c r="L681" s="244" t="s">
        <v>3297</v>
      </c>
      <c r="M681" s="244" t="str">
        <f>IF(L681="","",VLOOKUP(L681,'Cost Categories'!$A$112:$B$133,2,FALSE))</f>
        <v>Mixed</v>
      </c>
      <c r="N681" s="244" t="s">
        <v>3368</v>
      </c>
      <c r="O681" s="245" t="s">
        <v>13</v>
      </c>
      <c r="P681" s="244" t="s">
        <v>3424</v>
      </c>
      <c r="Q681" s="253" t="s">
        <v>3372</v>
      </c>
      <c r="R681" s="253" t="s">
        <v>13</v>
      </c>
      <c r="S681" s="244" t="s">
        <v>111</v>
      </c>
      <c r="T681" s="244" t="s">
        <v>1539</v>
      </c>
      <c r="U681" s="244" t="s">
        <v>1087</v>
      </c>
      <c r="V681" s="244" t="s">
        <v>1309</v>
      </c>
      <c r="W681" s="244" t="s">
        <v>217</v>
      </c>
      <c r="X681" s="246">
        <v>18.21</v>
      </c>
      <c r="Y681" s="246" t="s">
        <v>6</v>
      </c>
      <c r="Z681" s="246" t="s">
        <v>6</v>
      </c>
      <c r="AA681" s="246" t="s">
        <v>6</v>
      </c>
      <c r="AB681" s="246" t="s">
        <v>6</v>
      </c>
      <c r="AC681" s="246" t="s">
        <v>6</v>
      </c>
      <c r="AD681" s="246" t="s">
        <v>6</v>
      </c>
      <c r="AE681" s="348">
        <v>96</v>
      </c>
      <c r="AF681" s="348" t="s">
        <v>213</v>
      </c>
      <c r="AG681" s="244" t="s">
        <v>6</v>
      </c>
      <c r="AI681" s="246" t="s">
        <v>6</v>
      </c>
      <c r="AJ681" s="257" t="s">
        <v>6</v>
      </c>
      <c r="AK681" s="246" t="s">
        <v>6</v>
      </c>
      <c r="AL681" s="246" t="s">
        <v>6</v>
      </c>
      <c r="AM681" s="246" t="s">
        <v>6</v>
      </c>
      <c r="AN681" s="258" t="s">
        <v>6</v>
      </c>
      <c r="AO681" s="258" t="s">
        <v>6</v>
      </c>
      <c r="AP681" s="244" t="s">
        <v>1737</v>
      </c>
      <c r="AQ681" s="244" t="s">
        <v>184</v>
      </c>
      <c r="AR681" s="250" t="s">
        <v>6</v>
      </c>
      <c r="AS681" s="250" t="s">
        <v>6</v>
      </c>
      <c r="AT681" s="250" t="s">
        <v>6</v>
      </c>
      <c r="AU681" s="250" t="s">
        <v>184</v>
      </c>
      <c r="AV681" s="250" t="s">
        <v>1305</v>
      </c>
      <c r="AW681" s="250" t="s">
        <v>22</v>
      </c>
      <c r="AX681" s="250" t="s">
        <v>118</v>
      </c>
      <c r="AY681" s="250" t="s">
        <v>22</v>
      </c>
      <c r="AZ681" s="250" t="s">
        <v>118</v>
      </c>
      <c r="BA681" s="250" t="s">
        <v>381</v>
      </c>
      <c r="BB681" s="250" t="s">
        <v>119</v>
      </c>
      <c r="BC681" s="250" t="s">
        <v>22</v>
      </c>
      <c r="BD681" s="250" t="s">
        <v>119</v>
      </c>
      <c r="BE681" s="250" t="s">
        <v>22</v>
      </c>
      <c r="BF681" s="250" t="s">
        <v>118</v>
      </c>
      <c r="BG681" s="250" t="s">
        <v>22</v>
      </c>
      <c r="BH681" s="250" t="s">
        <v>118</v>
      </c>
      <c r="BI681" s="250" t="s">
        <v>6</v>
      </c>
      <c r="BJ681" s="250" t="s">
        <v>6</v>
      </c>
      <c r="BK681" s="250" t="s">
        <v>6</v>
      </c>
      <c r="BL681" s="250" t="s">
        <v>6</v>
      </c>
      <c r="BM681" s="250" t="s">
        <v>41</v>
      </c>
      <c r="BN681" s="250" t="s">
        <v>119</v>
      </c>
      <c r="BO681" s="250" t="s">
        <v>13</v>
      </c>
      <c r="BP681" s="250" t="s">
        <v>13</v>
      </c>
      <c r="BQ681" s="250" t="s">
        <v>167</v>
      </c>
      <c r="BR681" s="250" t="s">
        <v>118</v>
      </c>
      <c r="BS681" s="250" t="s">
        <v>41</v>
      </c>
      <c r="BT681" s="250" t="s">
        <v>118</v>
      </c>
      <c r="BU681" s="262" t="s">
        <v>6</v>
      </c>
      <c r="BV681" s="250" t="s">
        <v>6</v>
      </c>
      <c r="BW681" s="250" t="s">
        <v>6</v>
      </c>
      <c r="BX681" s="250" t="s">
        <v>6</v>
      </c>
      <c r="BY681" s="250" t="s">
        <v>6</v>
      </c>
      <c r="BZ681" s="250" t="s">
        <v>6</v>
      </c>
      <c r="CA681" s="244" t="s">
        <v>184</v>
      </c>
      <c r="CB681" s="244" t="s">
        <v>6</v>
      </c>
      <c r="CC681" s="244" t="s">
        <v>6</v>
      </c>
      <c r="CD681" s="244" t="s">
        <v>6</v>
      </c>
    </row>
    <row r="682" spans="1:82" s="244" customFormat="1" ht="46.5" x14ac:dyDescent="0.35">
      <c r="A682" s="259" t="s">
        <v>2074</v>
      </c>
      <c r="B682" s="259" t="s">
        <v>2880</v>
      </c>
      <c r="C682" s="259" t="s">
        <v>1538</v>
      </c>
      <c r="D682" s="259" t="s">
        <v>1555</v>
      </c>
      <c r="E682" s="244" t="s">
        <v>304</v>
      </c>
      <c r="F682" s="244" t="s">
        <v>2674</v>
      </c>
      <c r="G682" s="244" t="s">
        <v>2075</v>
      </c>
      <c r="H682" s="244" t="s">
        <v>1623</v>
      </c>
      <c r="I682" s="244" t="str">
        <f>IF(H682="","",VLOOKUP(H682,'Cost Categories'!$A$1:$B$66,2,FALSE))</f>
        <v>Recurring goods</v>
      </c>
      <c r="J682" s="244" t="s">
        <v>3288</v>
      </c>
      <c r="K682" s="244" t="str">
        <f>IF(J682="","",VLOOKUP(J682,'Cost Categories'!$A$70:$B$85,2,FALSE))</f>
        <v>Recurrent - other</v>
      </c>
      <c r="L682" s="244" t="s">
        <v>3307</v>
      </c>
      <c r="M682" s="244" t="str">
        <f>IF(L682="","",VLOOKUP(L682,'Cost Categories'!$A$112:$B$133,2,FALSE))</f>
        <v>Primary service delivery</v>
      </c>
      <c r="N682" s="244" t="s">
        <v>3368</v>
      </c>
      <c r="O682" s="245" t="s">
        <v>1245</v>
      </c>
      <c r="P682" s="244" t="s">
        <v>3371</v>
      </c>
      <c r="Q682" s="253" t="s">
        <v>3372</v>
      </c>
      <c r="R682" s="253" t="s">
        <v>13</v>
      </c>
      <c r="S682" s="244" t="s">
        <v>111</v>
      </c>
      <c r="T682" s="244" t="s">
        <v>3000</v>
      </c>
      <c r="U682" s="244" t="s">
        <v>1087</v>
      </c>
      <c r="V682" s="244" t="s">
        <v>1309</v>
      </c>
      <c r="W682" s="244" t="s">
        <v>217</v>
      </c>
      <c r="X682" s="246">
        <v>8.11</v>
      </c>
      <c r="Y682" s="246" t="s">
        <v>6</v>
      </c>
      <c r="Z682" s="246" t="s">
        <v>6</v>
      </c>
      <c r="AA682" s="246" t="s">
        <v>6</v>
      </c>
      <c r="AB682" s="246" t="s">
        <v>6</v>
      </c>
      <c r="AC682" s="246" t="s">
        <v>6</v>
      </c>
      <c r="AD682" s="246" t="s">
        <v>6</v>
      </c>
      <c r="AE682" s="350">
        <v>30</v>
      </c>
      <c r="AF682" s="348" t="s">
        <v>20</v>
      </c>
      <c r="AG682" s="244" t="s">
        <v>6</v>
      </c>
      <c r="AI682" s="246" t="s">
        <v>6</v>
      </c>
      <c r="AJ682" s="257" t="s">
        <v>6</v>
      </c>
      <c r="AK682" s="246" t="s">
        <v>6</v>
      </c>
      <c r="AL682" s="246" t="s">
        <v>6</v>
      </c>
      <c r="AM682" s="246" t="s">
        <v>6</v>
      </c>
      <c r="AN682" s="258">
        <v>845</v>
      </c>
      <c r="AO682" s="258">
        <v>12</v>
      </c>
      <c r="AP682" s="244" t="s">
        <v>2076</v>
      </c>
      <c r="AQ682" s="244" t="s">
        <v>184</v>
      </c>
      <c r="AR682" s="250" t="s">
        <v>6</v>
      </c>
      <c r="AS682" s="250" t="s">
        <v>6</v>
      </c>
      <c r="AT682" s="250" t="s">
        <v>6</v>
      </c>
      <c r="AU682" s="250" t="s">
        <v>184</v>
      </c>
      <c r="AV682" s="250" t="s">
        <v>1305</v>
      </c>
      <c r="AW682" s="250" t="s">
        <v>6</v>
      </c>
      <c r="AX682" s="250" t="s">
        <v>6</v>
      </c>
      <c r="AY682" s="250" t="s">
        <v>6</v>
      </c>
      <c r="AZ682" s="250" t="s">
        <v>6</v>
      </c>
      <c r="BA682" s="250" t="s">
        <v>6</v>
      </c>
      <c r="BB682" s="250" t="s">
        <v>6</v>
      </c>
      <c r="BC682" s="250" t="s">
        <v>6</v>
      </c>
      <c r="BD682" s="250" t="s">
        <v>6</v>
      </c>
      <c r="BE682" s="250" t="s">
        <v>6</v>
      </c>
      <c r="BF682" s="250" t="s">
        <v>6</v>
      </c>
      <c r="BG682" s="250" t="s">
        <v>6</v>
      </c>
      <c r="BH682" s="250" t="s">
        <v>6</v>
      </c>
      <c r="BI682" s="250" t="s">
        <v>6</v>
      </c>
      <c r="BJ682" s="250" t="s">
        <v>6</v>
      </c>
      <c r="BK682" s="250" t="s">
        <v>6</v>
      </c>
      <c r="BL682" s="250" t="s">
        <v>6</v>
      </c>
      <c r="BM682" s="250" t="s">
        <v>6</v>
      </c>
      <c r="BN682" s="250" t="s">
        <v>6</v>
      </c>
      <c r="BO682" s="250" t="s">
        <v>6</v>
      </c>
      <c r="BP682" s="250" t="s">
        <v>6</v>
      </c>
      <c r="BQ682" s="250" t="s">
        <v>6</v>
      </c>
      <c r="BR682" s="250" t="s">
        <v>6</v>
      </c>
      <c r="BS682" s="250" t="s">
        <v>6</v>
      </c>
      <c r="BT682" s="250" t="s">
        <v>6</v>
      </c>
      <c r="BU682" s="262" t="s">
        <v>6</v>
      </c>
      <c r="BV682" s="250" t="s">
        <v>6</v>
      </c>
      <c r="BW682" s="250" t="s">
        <v>6</v>
      </c>
      <c r="BX682" s="250" t="s">
        <v>6</v>
      </c>
      <c r="BY682" s="250" t="s">
        <v>6</v>
      </c>
      <c r="BZ682" s="250" t="s">
        <v>6</v>
      </c>
      <c r="CA682" s="244" t="s">
        <v>184</v>
      </c>
      <c r="CB682" s="244" t="s">
        <v>6</v>
      </c>
      <c r="CC682" s="244" t="s">
        <v>6</v>
      </c>
      <c r="CD682" s="244" t="s">
        <v>6</v>
      </c>
    </row>
    <row r="683" spans="1:82" s="244" customFormat="1" ht="31" x14ac:dyDescent="0.35">
      <c r="A683" s="259" t="s">
        <v>2074</v>
      </c>
      <c r="B683" s="259" t="s">
        <v>2880</v>
      </c>
      <c r="C683" s="259" t="s">
        <v>1548</v>
      </c>
      <c r="D683" s="259" t="s">
        <v>1555</v>
      </c>
      <c r="E683" s="244" t="s">
        <v>304</v>
      </c>
      <c r="F683" s="244" t="s">
        <v>2674</v>
      </c>
      <c r="G683" s="244" t="s">
        <v>2077</v>
      </c>
      <c r="H683" s="244" t="s">
        <v>3271</v>
      </c>
      <c r="I683" s="244" t="str">
        <f>IF(H683="","",VLOOKUP(H683,'Cost Categories'!$A$1:$B$66,2,FALSE))</f>
        <v>Personnel</v>
      </c>
      <c r="J683" s="244" t="s">
        <v>3271</v>
      </c>
      <c r="K683" s="244" t="str">
        <f>IF(J683="","",VLOOKUP(J683,'Cost Categories'!$A$70:$B$85,2,FALSE))</f>
        <v>Personnel</v>
      </c>
      <c r="L683" s="244" t="s">
        <v>3307</v>
      </c>
      <c r="M683" s="244" t="str">
        <f>IF(L683="","",VLOOKUP(L683,'Cost Categories'!$A$112:$B$133,2,FALSE))</f>
        <v>Primary service delivery</v>
      </c>
      <c r="N683" s="244" t="s">
        <v>3368</v>
      </c>
      <c r="O683" s="245" t="s">
        <v>13</v>
      </c>
      <c r="P683" s="244" t="s">
        <v>3369</v>
      </c>
      <c r="Q683" s="253" t="s">
        <v>3372</v>
      </c>
      <c r="R683" s="253" t="s">
        <v>13</v>
      </c>
      <c r="S683" s="244" t="s">
        <v>517</v>
      </c>
      <c r="T683" s="244" t="s">
        <v>3000</v>
      </c>
      <c r="U683" s="244" t="s">
        <v>1087</v>
      </c>
      <c r="V683" s="244" t="s">
        <v>1309</v>
      </c>
      <c r="W683" s="244" t="s">
        <v>217</v>
      </c>
      <c r="X683" s="246">
        <v>11.62</v>
      </c>
      <c r="Y683" s="246" t="s">
        <v>6</v>
      </c>
      <c r="Z683" s="246" t="s">
        <v>6</v>
      </c>
      <c r="AA683" s="246" t="s">
        <v>6</v>
      </c>
      <c r="AB683" s="246" t="s">
        <v>6</v>
      </c>
      <c r="AC683" s="246" t="s">
        <v>6</v>
      </c>
      <c r="AD683" s="246" t="s">
        <v>6</v>
      </c>
      <c r="AE683" s="350">
        <v>30</v>
      </c>
      <c r="AF683" s="348" t="s">
        <v>20</v>
      </c>
      <c r="AG683" s="244" t="s">
        <v>6</v>
      </c>
      <c r="AI683" s="246" t="s">
        <v>6</v>
      </c>
      <c r="AJ683" s="257" t="s">
        <v>6</v>
      </c>
      <c r="AK683" s="246" t="s">
        <v>6</v>
      </c>
      <c r="AL683" s="246" t="s">
        <v>6</v>
      </c>
      <c r="AM683" s="246" t="s">
        <v>6</v>
      </c>
      <c r="AN683" s="258">
        <v>845</v>
      </c>
      <c r="AO683" s="258">
        <v>12</v>
      </c>
      <c r="AP683" s="244" t="s">
        <v>2076</v>
      </c>
      <c r="AQ683" s="244" t="s">
        <v>184</v>
      </c>
      <c r="AR683" s="250" t="s">
        <v>6</v>
      </c>
      <c r="AS683" s="250" t="s">
        <v>6</v>
      </c>
      <c r="AT683" s="250" t="s">
        <v>6</v>
      </c>
      <c r="AU683" s="250" t="s">
        <v>184</v>
      </c>
      <c r="AV683" s="250" t="s">
        <v>1305</v>
      </c>
      <c r="AW683" s="250" t="s">
        <v>6</v>
      </c>
      <c r="AX683" s="250" t="s">
        <v>6</v>
      </c>
      <c r="AY683" s="250" t="s">
        <v>6</v>
      </c>
      <c r="AZ683" s="250" t="s">
        <v>6</v>
      </c>
      <c r="BA683" s="250" t="s">
        <v>6</v>
      </c>
      <c r="BB683" s="250" t="s">
        <v>6</v>
      </c>
      <c r="BC683" s="250" t="s">
        <v>6</v>
      </c>
      <c r="BD683" s="250" t="s">
        <v>6</v>
      </c>
      <c r="BE683" s="250" t="s">
        <v>6</v>
      </c>
      <c r="BF683" s="250" t="s">
        <v>6</v>
      </c>
      <c r="BG683" s="250" t="s">
        <v>6</v>
      </c>
      <c r="BH683" s="250" t="s">
        <v>6</v>
      </c>
      <c r="BI683" s="250" t="s">
        <v>6</v>
      </c>
      <c r="BJ683" s="250" t="s">
        <v>6</v>
      </c>
      <c r="BK683" s="250" t="s">
        <v>6</v>
      </c>
      <c r="BL683" s="250" t="s">
        <v>6</v>
      </c>
      <c r="BM683" s="250" t="s">
        <v>6</v>
      </c>
      <c r="BN683" s="250" t="s">
        <v>6</v>
      </c>
      <c r="BO683" s="250" t="s">
        <v>6</v>
      </c>
      <c r="BP683" s="250" t="s">
        <v>6</v>
      </c>
      <c r="BQ683" s="250" t="s">
        <v>6</v>
      </c>
      <c r="BR683" s="250" t="s">
        <v>6</v>
      </c>
      <c r="BS683" s="250" t="s">
        <v>6</v>
      </c>
      <c r="BT683" s="250" t="s">
        <v>6</v>
      </c>
      <c r="BU683" s="262" t="s">
        <v>6</v>
      </c>
      <c r="BV683" s="250" t="s">
        <v>6</v>
      </c>
      <c r="BW683" s="250" t="s">
        <v>6</v>
      </c>
      <c r="BX683" s="250" t="s">
        <v>6</v>
      </c>
      <c r="BY683" s="250" t="s">
        <v>6</v>
      </c>
      <c r="BZ683" s="250" t="s">
        <v>6</v>
      </c>
      <c r="CA683" s="244" t="s">
        <v>184</v>
      </c>
      <c r="CB683" s="244" t="s">
        <v>6</v>
      </c>
      <c r="CC683" s="244" t="s">
        <v>6</v>
      </c>
      <c r="CD683" s="244" t="s">
        <v>6</v>
      </c>
    </row>
    <row r="684" spans="1:82" s="244" customFormat="1" ht="31" x14ac:dyDescent="0.35">
      <c r="A684" s="259" t="s">
        <v>2074</v>
      </c>
      <c r="B684" s="259" t="s">
        <v>2880</v>
      </c>
      <c r="C684" s="259" t="s">
        <v>356</v>
      </c>
      <c r="D684" s="259" t="s">
        <v>1555</v>
      </c>
      <c r="E684" s="244" t="s">
        <v>304</v>
      </c>
      <c r="F684" s="244" t="s">
        <v>2674</v>
      </c>
      <c r="G684" s="244" t="s">
        <v>2078</v>
      </c>
      <c r="H684" s="244" t="s">
        <v>3</v>
      </c>
      <c r="I684" s="244" t="str">
        <f>IF(H684="","",VLOOKUP(H684,'Cost Categories'!$A$1:$B$66,2,FALSE))</f>
        <v>Recurring services</v>
      </c>
      <c r="J684" s="244" t="s">
        <v>3297</v>
      </c>
      <c r="K684" s="244" t="str">
        <f>IF(J684="","",VLOOKUP(J684,'Cost Categories'!$A$70:$B$85,2,FALSE))</f>
        <v>Mixed</v>
      </c>
      <c r="L684" s="244" t="s">
        <v>3</v>
      </c>
      <c r="M684" s="244" t="str">
        <f>IF(L684="","",VLOOKUP(L684,'Cost Categories'!$A$112:$B$133,2,FALSE))</f>
        <v>Operational</v>
      </c>
      <c r="N684" s="244" t="s">
        <v>3368</v>
      </c>
      <c r="O684" s="245" t="s">
        <v>13</v>
      </c>
      <c r="P684" s="244" t="s">
        <v>3369</v>
      </c>
      <c r="Q684" s="253" t="s">
        <v>3372</v>
      </c>
      <c r="R684" s="253" t="s">
        <v>13</v>
      </c>
      <c r="S684" s="244" t="s">
        <v>111</v>
      </c>
      <c r="T684" s="244" t="s">
        <v>3000</v>
      </c>
      <c r="U684" s="244" t="s">
        <v>1087</v>
      </c>
      <c r="V684" s="244" t="s">
        <v>1309</v>
      </c>
      <c r="W684" s="244" t="s">
        <v>217</v>
      </c>
      <c r="X684" s="246">
        <v>4.5999999999999996</v>
      </c>
      <c r="Y684" s="246" t="s">
        <v>6</v>
      </c>
      <c r="Z684" s="246" t="s">
        <v>6</v>
      </c>
      <c r="AA684" s="246" t="s">
        <v>6</v>
      </c>
      <c r="AB684" s="246" t="s">
        <v>6</v>
      </c>
      <c r="AC684" s="246" t="s">
        <v>6</v>
      </c>
      <c r="AD684" s="246" t="s">
        <v>6</v>
      </c>
      <c r="AE684" s="350">
        <v>30</v>
      </c>
      <c r="AF684" s="348" t="s">
        <v>20</v>
      </c>
      <c r="AG684" s="244" t="s">
        <v>6</v>
      </c>
      <c r="AI684" s="246" t="s">
        <v>6</v>
      </c>
      <c r="AJ684" s="257" t="s">
        <v>6</v>
      </c>
      <c r="AK684" s="246" t="s">
        <v>6</v>
      </c>
      <c r="AL684" s="246" t="s">
        <v>6</v>
      </c>
      <c r="AM684" s="246" t="s">
        <v>6</v>
      </c>
      <c r="AN684" s="258">
        <v>845</v>
      </c>
      <c r="AO684" s="258">
        <v>12</v>
      </c>
      <c r="AP684" s="244" t="s">
        <v>2076</v>
      </c>
      <c r="AQ684" s="244" t="s">
        <v>184</v>
      </c>
      <c r="AR684" s="250" t="s">
        <v>6</v>
      </c>
      <c r="AS684" s="250" t="s">
        <v>6</v>
      </c>
      <c r="AT684" s="250" t="s">
        <v>6</v>
      </c>
      <c r="AU684" s="250" t="s">
        <v>184</v>
      </c>
      <c r="AV684" s="250" t="s">
        <v>1305</v>
      </c>
      <c r="AW684" s="250" t="s">
        <v>6</v>
      </c>
      <c r="AX684" s="250" t="s">
        <v>6</v>
      </c>
      <c r="AY684" s="250" t="s">
        <v>6</v>
      </c>
      <c r="AZ684" s="250" t="s">
        <v>6</v>
      </c>
      <c r="BA684" s="250" t="s">
        <v>6</v>
      </c>
      <c r="BB684" s="250" t="s">
        <v>6</v>
      </c>
      <c r="BC684" s="250" t="s">
        <v>6</v>
      </c>
      <c r="BD684" s="250" t="s">
        <v>6</v>
      </c>
      <c r="BE684" s="250" t="s">
        <v>6</v>
      </c>
      <c r="BF684" s="250" t="s">
        <v>6</v>
      </c>
      <c r="BG684" s="250" t="s">
        <v>6</v>
      </c>
      <c r="BH684" s="250" t="s">
        <v>6</v>
      </c>
      <c r="BI684" s="250" t="s">
        <v>6</v>
      </c>
      <c r="BJ684" s="250" t="s">
        <v>6</v>
      </c>
      <c r="BK684" s="250" t="s">
        <v>6</v>
      </c>
      <c r="BL684" s="250" t="s">
        <v>6</v>
      </c>
      <c r="BM684" s="250" t="s">
        <v>6</v>
      </c>
      <c r="BN684" s="250" t="s">
        <v>6</v>
      </c>
      <c r="BO684" s="250" t="s">
        <v>6</v>
      </c>
      <c r="BP684" s="250" t="s">
        <v>6</v>
      </c>
      <c r="BQ684" s="250" t="s">
        <v>6</v>
      </c>
      <c r="BR684" s="250" t="s">
        <v>6</v>
      </c>
      <c r="BS684" s="250" t="s">
        <v>6</v>
      </c>
      <c r="BT684" s="250" t="s">
        <v>6</v>
      </c>
      <c r="BU684" s="262" t="s">
        <v>6</v>
      </c>
      <c r="BV684" s="250" t="s">
        <v>6</v>
      </c>
      <c r="BW684" s="250" t="s">
        <v>6</v>
      </c>
      <c r="BX684" s="250" t="s">
        <v>6</v>
      </c>
      <c r="BY684" s="250" t="s">
        <v>6</v>
      </c>
      <c r="BZ684" s="250" t="s">
        <v>6</v>
      </c>
      <c r="CA684" s="244" t="s">
        <v>184</v>
      </c>
      <c r="CB684" s="244" t="s">
        <v>6</v>
      </c>
      <c r="CC684" s="244" t="s">
        <v>6</v>
      </c>
      <c r="CD684" s="244" t="s">
        <v>6</v>
      </c>
    </row>
    <row r="685" spans="1:82" s="244" customFormat="1" ht="31" x14ac:dyDescent="0.35">
      <c r="A685" s="259" t="s">
        <v>2074</v>
      </c>
      <c r="B685" s="259" t="s">
        <v>2880</v>
      </c>
      <c r="C685" s="259" t="s">
        <v>1540</v>
      </c>
      <c r="D685" s="259" t="s">
        <v>358</v>
      </c>
      <c r="E685" s="244" t="s">
        <v>304</v>
      </c>
      <c r="F685" s="244" t="s">
        <v>2674</v>
      </c>
      <c r="G685" s="244" t="s">
        <v>2079</v>
      </c>
      <c r="H685" s="244" t="s">
        <v>3350</v>
      </c>
      <c r="I685" s="244" t="str">
        <f>IF(H685="","",VLOOKUP(H685,'Cost Categories'!$A$1:$B$66,2,FALSE))</f>
        <v>Capital</v>
      </c>
      <c r="J685" s="244" t="s">
        <v>3283</v>
      </c>
      <c r="K685" s="244" t="str">
        <f>IF(J685="","",VLOOKUP(J685,'Cost Categories'!$A$70:$B$85,2,FALSE))</f>
        <v>Capital</v>
      </c>
      <c r="L685" s="244" t="s">
        <v>3324</v>
      </c>
      <c r="M685" s="244" t="str">
        <f>IF(L685="","",VLOOKUP(L685,'Cost Categories'!$A$112:$B$133,2,FALSE))</f>
        <v>Operational</v>
      </c>
      <c r="N685" s="244" t="s">
        <v>3368</v>
      </c>
      <c r="O685" s="245" t="s">
        <v>1245</v>
      </c>
      <c r="P685" s="244" t="s">
        <v>3370</v>
      </c>
      <c r="Q685" s="253" t="s">
        <v>3372</v>
      </c>
      <c r="R685" s="253" t="s">
        <v>13</v>
      </c>
      <c r="S685" s="244" t="s">
        <v>111</v>
      </c>
      <c r="T685" s="244" t="s">
        <v>3000</v>
      </c>
      <c r="U685" s="244" t="s">
        <v>1087</v>
      </c>
      <c r="V685" s="244" t="s">
        <v>1309</v>
      </c>
      <c r="W685" s="244" t="s">
        <v>217</v>
      </c>
      <c r="X685" s="246">
        <v>2.92</v>
      </c>
      <c r="Y685" s="246" t="s">
        <v>6</v>
      </c>
      <c r="Z685" s="246" t="s">
        <v>6</v>
      </c>
      <c r="AA685" s="246" t="s">
        <v>6</v>
      </c>
      <c r="AB685" s="246" t="s">
        <v>6</v>
      </c>
      <c r="AC685" s="246" t="s">
        <v>6</v>
      </c>
      <c r="AD685" s="246" t="s">
        <v>6</v>
      </c>
      <c r="AE685" s="350">
        <v>30</v>
      </c>
      <c r="AF685" s="348" t="s">
        <v>20</v>
      </c>
      <c r="AG685" s="244" t="s">
        <v>6</v>
      </c>
      <c r="AI685" s="246" t="s">
        <v>6</v>
      </c>
      <c r="AJ685" s="257" t="s">
        <v>6</v>
      </c>
      <c r="AK685" s="246" t="s">
        <v>6</v>
      </c>
      <c r="AL685" s="246" t="s">
        <v>6</v>
      </c>
      <c r="AM685" s="246" t="s">
        <v>6</v>
      </c>
      <c r="AN685" s="258">
        <v>845</v>
      </c>
      <c r="AO685" s="258">
        <v>12</v>
      </c>
      <c r="AP685" s="244" t="s">
        <v>2076</v>
      </c>
      <c r="AQ685" s="244" t="s">
        <v>184</v>
      </c>
      <c r="AR685" s="250" t="s">
        <v>6</v>
      </c>
      <c r="AS685" s="250" t="s">
        <v>6</v>
      </c>
      <c r="AT685" s="250" t="s">
        <v>6</v>
      </c>
      <c r="AU685" s="250" t="s">
        <v>184</v>
      </c>
      <c r="AV685" s="250" t="s">
        <v>1305</v>
      </c>
      <c r="AW685" s="250" t="s">
        <v>6</v>
      </c>
      <c r="AX685" s="250" t="s">
        <v>6</v>
      </c>
      <c r="AY685" s="250" t="s">
        <v>6</v>
      </c>
      <c r="AZ685" s="250" t="s">
        <v>6</v>
      </c>
      <c r="BA685" s="250" t="s">
        <v>6</v>
      </c>
      <c r="BB685" s="250" t="s">
        <v>6</v>
      </c>
      <c r="BC685" s="250" t="s">
        <v>6</v>
      </c>
      <c r="BD685" s="250" t="s">
        <v>6</v>
      </c>
      <c r="BE685" s="250" t="s">
        <v>6</v>
      </c>
      <c r="BF685" s="250" t="s">
        <v>6</v>
      </c>
      <c r="BG685" s="250" t="s">
        <v>6</v>
      </c>
      <c r="BH685" s="250" t="s">
        <v>6</v>
      </c>
      <c r="BI685" s="250" t="s">
        <v>6</v>
      </c>
      <c r="BJ685" s="250" t="s">
        <v>6</v>
      </c>
      <c r="BK685" s="250" t="s">
        <v>6</v>
      </c>
      <c r="BL685" s="250" t="s">
        <v>6</v>
      </c>
      <c r="BM685" s="250" t="s">
        <v>6</v>
      </c>
      <c r="BN685" s="250" t="s">
        <v>6</v>
      </c>
      <c r="BO685" s="250" t="s">
        <v>6</v>
      </c>
      <c r="BP685" s="250" t="s">
        <v>6</v>
      </c>
      <c r="BQ685" s="250" t="s">
        <v>6</v>
      </c>
      <c r="BR685" s="250" t="s">
        <v>6</v>
      </c>
      <c r="BS685" s="250" t="s">
        <v>6</v>
      </c>
      <c r="BT685" s="250" t="s">
        <v>6</v>
      </c>
      <c r="BU685" s="262" t="s">
        <v>6</v>
      </c>
      <c r="BV685" s="250" t="s">
        <v>6</v>
      </c>
      <c r="BW685" s="250" t="s">
        <v>6</v>
      </c>
      <c r="BX685" s="250" t="s">
        <v>6</v>
      </c>
      <c r="BY685" s="250" t="s">
        <v>6</v>
      </c>
      <c r="BZ685" s="250" t="s">
        <v>6</v>
      </c>
      <c r="CA685" s="244" t="s">
        <v>184</v>
      </c>
      <c r="CB685" s="244" t="s">
        <v>6</v>
      </c>
      <c r="CC685" s="244" t="s">
        <v>6</v>
      </c>
      <c r="CD685" s="244" t="s">
        <v>6</v>
      </c>
    </row>
    <row r="686" spans="1:82" s="244" customFormat="1" ht="62" x14ac:dyDescent="0.35">
      <c r="A686" s="259" t="s">
        <v>2074</v>
      </c>
      <c r="B686" s="259" t="s">
        <v>2880</v>
      </c>
      <c r="C686" s="259" t="s">
        <v>1561</v>
      </c>
      <c r="D686" s="259" t="s">
        <v>358</v>
      </c>
      <c r="E686" s="244" t="s">
        <v>304</v>
      </c>
      <c r="F686" s="244" t="s">
        <v>2674</v>
      </c>
      <c r="G686" s="244" t="s">
        <v>2080</v>
      </c>
      <c r="H686" s="244" t="s">
        <v>1632</v>
      </c>
      <c r="I686" s="244" t="str">
        <f>IF(H686="","",VLOOKUP(H686,'Cost Categories'!$A$1:$B$66,2,FALSE))</f>
        <v>Facility</v>
      </c>
      <c r="J686" s="244" t="s">
        <v>3297</v>
      </c>
      <c r="K686" s="244" t="str">
        <f>IF(J686="","",VLOOKUP(J686,'Cost Categories'!$A$70:$B$85,2,FALSE))</f>
        <v>Mixed</v>
      </c>
      <c r="L686" s="244" t="s">
        <v>3323</v>
      </c>
      <c r="M686" s="244" t="str">
        <f>IF(L686="","",VLOOKUP(L686,'Cost Categories'!$A$112:$B$133,2,FALSE))</f>
        <v>Operational</v>
      </c>
      <c r="N686" s="244" t="s">
        <v>3368</v>
      </c>
      <c r="O686" s="245" t="s">
        <v>13</v>
      </c>
      <c r="P686" s="244" t="s">
        <v>3370</v>
      </c>
      <c r="Q686" s="253" t="s">
        <v>3372</v>
      </c>
      <c r="R686" s="253" t="s">
        <v>13</v>
      </c>
      <c r="S686" s="244" t="s">
        <v>111</v>
      </c>
      <c r="T686" s="244" t="s">
        <v>3000</v>
      </c>
      <c r="U686" s="244" t="s">
        <v>1087</v>
      </c>
      <c r="V686" s="244" t="s">
        <v>1309</v>
      </c>
      <c r="W686" s="244" t="s">
        <v>217</v>
      </c>
      <c r="X686" s="246">
        <v>4.55</v>
      </c>
      <c r="Y686" s="246" t="s">
        <v>6</v>
      </c>
      <c r="Z686" s="246" t="s">
        <v>6</v>
      </c>
      <c r="AA686" s="246" t="s">
        <v>6</v>
      </c>
      <c r="AB686" s="246" t="s">
        <v>6</v>
      </c>
      <c r="AC686" s="246" t="s">
        <v>6</v>
      </c>
      <c r="AD686" s="246" t="s">
        <v>6</v>
      </c>
      <c r="AE686" s="350">
        <v>30</v>
      </c>
      <c r="AF686" s="348" t="s">
        <v>20</v>
      </c>
      <c r="AG686" s="244" t="s">
        <v>6</v>
      </c>
      <c r="AI686" s="246" t="s">
        <v>6</v>
      </c>
      <c r="AJ686" s="257" t="s">
        <v>6</v>
      </c>
      <c r="AK686" s="246" t="s">
        <v>6</v>
      </c>
      <c r="AL686" s="246" t="s">
        <v>6</v>
      </c>
      <c r="AM686" s="246" t="s">
        <v>6</v>
      </c>
      <c r="AN686" s="258">
        <v>845</v>
      </c>
      <c r="AO686" s="258">
        <v>12</v>
      </c>
      <c r="AP686" s="244" t="s">
        <v>2076</v>
      </c>
      <c r="AQ686" s="244" t="s">
        <v>184</v>
      </c>
      <c r="AR686" s="250" t="s">
        <v>6</v>
      </c>
      <c r="AS686" s="250" t="s">
        <v>6</v>
      </c>
      <c r="AT686" s="250" t="s">
        <v>6</v>
      </c>
      <c r="AU686" s="250" t="s">
        <v>184</v>
      </c>
      <c r="AV686" s="250" t="s">
        <v>1305</v>
      </c>
      <c r="AW686" s="250" t="s">
        <v>6</v>
      </c>
      <c r="AX686" s="250" t="s">
        <v>6</v>
      </c>
      <c r="AY686" s="250" t="s">
        <v>6</v>
      </c>
      <c r="AZ686" s="250" t="s">
        <v>6</v>
      </c>
      <c r="BA686" s="250" t="s">
        <v>6</v>
      </c>
      <c r="BB686" s="250" t="s">
        <v>6</v>
      </c>
      <c r="BC686" s="250" t="s">
        <v>6</v>
      </c>
      <c r="BD686" s="250" t="s">
        <v>6</v>
      </c>
      <c r="BE686" s="250" t="s">
        <v>6</v>
      </c>
      <c r="BF686" s="250" t="s">
        <v>6</v>
      </c>
      <c r="BG686" s="250" t="s">
        <v>6</v>
      </c>
      <c r="BH686" s="250" t="s">
        <v>6</v>
      </c>
      <c r="BI686" s="250" t="s">
        <v>6</v>
      </c>
      <c r="BJ686" s="250" t="s">
        <v>6</v>
      </c>
      <c r="BK686" s="250" t="s">
        <v>6</v>
      </c>
      <c r="BL686" s="250" t="s">
        <v>6</v>
      </c>
      <c r="BM686" s="250" t="s">
        <v>6</v>
      </c>
      <c r="BN686" s="250" t="s">
        <v>6</v>
      </c>
      <c r="BO686" s="250" t="s">
        <v>6</v>
      </c>
      <c r="BP686" s="250" t="s">
        <v>6</v>
      </c>
      <c r="BQ686" s="250" t="s">
        <v>6</v>
      </c>
      <c r="BR686" s="250" t="s">
        <v>6</v>
      </c>
      <c r="BS686" s="250" t="s">
        <v>6</v>
      </c>
      <c r="BT686" s="250" t="s">
        <v>6</v>
      </c>
      <c r="BU686" s="262" t="s">
        <v>6</v>
      </c>
      <c r="BV686" s="250" t="s">
        <v>6</v>
      </c>
      <c r="BW686" s="250" t="s">
        <v>6</v>
      </c>
      <c r="BX686" s="250" t="s">
        <v>6</v>
      </c>
      <c r="BY686" s="250" t="s">
        <v>6</v>
      </c>
      <c r="BZ686" s="250" t="s">
        <v>6</v>
      </c>
      <c r="CA686" s="244" t="s">
        <v>184</v>
      </c>
      <c r="CB686" s="244" t="s">
        <v>6</v>
      </c>
      <c r="CC686" s="244" t="s">
        <v>6</v>
      </c>
      <c r="CD686" s="244" t="s">
        <v>6</v>
      </c>
    </row>
    <row r="687" spans="1:82" s="244" customFormat="1" ht="31" x14ac:dyDescent="0.35">
      <c r="A687" s="259" t="s">
        <v>2074</v>
      </c>
      <c r="B687" s="259" t="s">
        <v>2880</v>
      </c>
      <c r="C687" s="259" t="s">
        <v>1567</v>
      </c>
      <c r="D687" s="259" t="s">
        <v>358</v>
      </c>
      <c r="E687" s="244" t="s">
        <v>304</v>
      </c>
      <c r="F687" s="244" t="s">
        <v>2674</v>
      </c>
      <c r="G687" s="244" t="s">
        <v>2081</v>
      </c>
      <c r="H687" s="244" t="s">
        <v>3353</v>
      </c>
      <c r="I687" s="244" t="str">
        <f>IF(H687="","",VLOOKUP(H687,'Cost Categories'!$A$1:$B$66,2,FALSE))</f>
        <v>Personnel</v>
      </c>
      <c r="J687" s="244" t="s">
        <v>1757</v>
      </c>
      <c r="K687" s="244" t="str">
        <f>IF(J687="","",VLOOKUP(J687,'Cost Categories'!$A$70:$B$85,2,FALSE))</f>
        <v>Personnel</v>
      </c>
      <c r="L687" s="244" t="s">
        <v>3324</v>
      </c>
      <c r="M687" s="244" t="str">
        <f>IF(L687="","",VLOOKUP(L687,'Cost Categories'!$A$112:$B$133,2,FALSE))</f>
        <v>Operational</v>
      </c>
      <c r="N687" s="244" t="s">
        <v>3368</v>
      </c>
      <c r="O687" s="245" t="s">
        <v>13</v>
      </c>
      <c r="P687" s="244" t="s">
        <v>3369</v>
      </c>
      <c r="Q687" s="253" t="s">
        <v>3372</v>
      </c>
      <c r="R687" s="253" t="s">
        <v>13</v>
      </c>
      <c r="S687" s="244" t="s">
        <v>111</v>
      </c>
      <c r="T687" s="244" t="s">
        <v>3000</v>
      </c>
      <c r="U687" s="244" t="s">
        <v>1087</v>
      </c>
      <c r="V687" s="244" t="s">
        <v>1309</v>
      </c>
      <c r="W687" s="244" t="s">
        <v>217</v>
      </c>
      <c r="X687" s="246">
        <v>2.44</v>
      </c>
      <c r="Y687" s="246" t="s">
        <v>6</v>
      </c>
      <c r="Z687" s="246" t="s">
        <v>6</v>
      </c>
      <c r="AA687" s="246" t="s">
        <v>6</v>
      </c>
      <c r="AB687" s="246" t="s">
        <v>6</v>
      </c>
      <c r="AC687" s="246" t="s">
        <v>6</v>
      </c>
      <c r="AD687" s="246" t="s">
        <v>6</v>
      </c>
      <c r="AE687" s="350">
        <v>30</v>
      </c>
      <c r="AF687" s="348" t="s">
        <v>20</v>
      </c>
      <c r="AG687" s="244" t="s">
        <v>6</v>
      </c>
      <c r="AI687" s="246" t="s">
        <v>6</v>
      </c>
      <c r="AJ687" s="257" t="s">
        <v>6</v>
      </c>
      <c r="AK687" s="246" t="s">
        <v>6</v>
      </c>
      <c r="AL687" s="246" t="s">
        <v>6</v>
      </c>
      <c r="AM687" s="246" t="s">
        <v>6</v>
      </c>
      <c r="AN687" s="258">
        <v>845</v>
      </c>
      <c r="AO687" s="258">
        <v>12</v>
      </c>
      <c r="AP687" s="244" t="s">
        <v>2076</v>
      </c>
      <c r="AQ687" s="244" t="s">
        <v>184</v>
      </c>
      <c r="AR687" s="250" t="s">
        <v>6</v>
      </c>
      <c r="AS687" s="250" t="s">
        <v>6</v>
      </c>
      <c r="AT687" s="250" t="s">
        <v>6</v>
      </c>
      <c r="AU687" s="250" t="s">
        <v>184</v>
      </c>
      <c r="AV687" s="250" t="s">
        <v>1305</v>
      </c>
      <c r="AW687" s="250" t="s">
        <v>6</v>
      </c>
      <c r="AX687" s="250" t="s">
        <v>6</v>
      </c>
      <c r="AY687" s="250" t="s">
        <v>6</v>
      </c>
      <c r="AZ687" s="250" t="s">
        <v>6</v>
      </c>
      <c r="BA687" s="250" t="s">
        <v>6</v>
      </c>
      <c r="BB687" s="250" t="s">
        <v>6</v>
      </c>
      <c r="BC687" s="250" t="s">
        <v>6</v>
      </c>
      <c r="BD687" s="250" t="s">
        <v>6</v>
      </c>
      <c r="BE687" s="250" t="s">
        <v>6</v>
      </c>
      <c r="BF687" s="250" t="s">
        <v>6</v>
      </c>
      <c r="BG687" s="250" t="s">
        <v>6</v>
      </c>
      <c r="BH687" s="250" t="s">
        <v>6</v>
      </c>
      <c r="BI687" s="250" t="s">
        <v>6</v>
      </c>
      <c r="BJ687" s="250" t="s">
        <v>6</v>
      </c>
      <c r="BK687" s="250" t="s">
        <v>6</v>
      </c>
      <c r="BL687" s="250" t="s">
        <v>6</v>
      </c>
      <c r="BM687" s="250" t="s">
        <v>6</v>
      </c>
      <c r="BN687" s="250" t="s">
        <v>6</v>
      </c>
      <c r="BO687" s="250" t="s">
        <v>6</v>
      </c>
      <c r="BP687" s="250" t="s">
        <v>6</v>
      </c>
      <c r="BQ687" s="250" t="s">
        <v>6</v>
      </c>
      <c r="BR687" s="250" t="s">
        <v>6</v>
      </c>
      <c r="BS687" s="250" t="s">
        <v>6</v>
      </c>
      <c r="BT687" s="250" t="s">
        <v>6</v>
      </c>
      <c r="BU687" s="262" t="s">
        <v>6</v>
      </c>
      <c r="BV687" s="250" t="s">
        <v>6</v>
      </c>
      <c r="BW687" s="250" t="s">
        <v>6</v>
      </c>
      <c r="BX687" s="250" t="s">
        <v>6</v>
      </c>
      <c r="BY687" s="250" t="s">
        <v>6</v>
      </c>
      <c r="BZ687" s="250" t="s">
        <v>6</v>
      </c>
      <c r="CA687" s="244" t="s">
        <v>184</v>
      </c>
      <c r="CB687" s="244" t="s">
        <v>6</v>
      </c>
      <c r="CC687" s="244" t="s">
        <v>6</v>
      </c>
      <c r="CD687" s="244" t="s">
        <v>6</v>
      </c>
    </row>
    <row r="688" spans="1:82" s="244" customFormat="1" ht="31" x14ac:dyDescent="0.35">
      <c r="A688" s="259" t="s">
        <v>2074</v>
      </c>
      <c r="B688" s="259" t="s">
        <v>2880</v>
      </c>
      <c r="C688" s="259" t="s">
        <v>1571</v>
      </c>
      <c r="D688" s="259" t="s">
        <v>358</v>
      </c>
      <c r="E688" s="244" t="s">
        <v>304</v>
      </c>
      <c r="F688" s="244" t="s">
        <v>2674</v>
      </c>
      <c r="G688" s="244" t="s">
        <v>2082</v>
      </c>
      <c r="H688" s="244" t="s">
        <v>7</v>
      </c>
      <c r="I688" s="244" t="str">
        <f>IF(H688="","",VLOOKUP(H688,'Cost Categories'!$A$1:$B$66,2,FALSE))</f>
        <v>Recurring services</v>
      </c>
      <c r="J688" s="244" t="s">
        <v>3297</v>
      </c>
      <c r="K688" s="244" t="str">
        <f>IF(J688="","",VLOOKUP(J688,'Cost Categories'!$A$70:$B$85,2,FALSE))</f>
        <v>Mixed</v>
      </c>
      <c r="L688" s="244" t="s">
        <v>3322</v>
      </c>
      <c r="M688" s="244" t="str">
        <f>IF(L688="","",VLOOKUP(L688,'Cost Categories'!$A$112:$B$133,2,FALSE))</f>
        <v>Operational</v>
      </c>
      <c r="N688" s="244" t="s">
        <v>3422</v>
      </c>
      <c r="O688" s="245" t="s">
        <v>13</v>
      </c>
      <c r="P688" s="244" t="s">
        <v>3370</v>
      </c>
      <c r="Q688" s="253" t="s">
        <v>3372</v>
      </c>
      <c r="R688" s="253" t="s">
        <v>13</v>
      </c>
      <c r="S688" s="244" t="s">
        <v>111</v>
      </c>
      <c r="T688" s="244" t="s">
        <v>3000</v>
      </c>
      <c r="U688" s="244" t="s">
        <v>1087</v>
      </c>
      <c r="V688" s="244" t="s">
        <v>1309</v>
      </c>
      <c r="W688" s="244" t="s">
        <v>217</v>
      </c>
      <c r="X688" s="246">
        <v>1.33</v>
      </c>
      <c r="Y688" s="246" t="s">
        <v>6</v>
      </c>
      <c r="Z688" s="246" t="s">
        <v>6</v>
      </c>
      <c r="AA688" s="246" t="s">
        <v>6</v>
      </c>
      <c r="AB688" s="246" t="s">
        <v>6</v>
      </c>
      <c r="AC688" s="246" t="s">
        <v>6</v>
      </c>
      <c r="AD688" s="246" t="s">
        <v>6</v>
      </c>
      <c r="AE688" s="350">
        <v>30</v>
      </c>
      <c r="AF688" s="348" t="s">
        <v>20</v>
      </c>
      <c r="AG688" s="244" t="s">
        <v>6</v>
      </c>
      <c r="AI688" s="246" t="s">
        <v>6</v>
      </c>
      <c r="AJ688" s="257" t="s">
        <v>6</v>
      </c>
      <c r="AK688" s="246" t="s">
        <v>6</v>
      </c>
      <c r="AL688" s="246" t="s">
        <v>6</v>
      </c>
      <c r="AM688" s="246" t="s">
        <v>6</v>
      </c>
      <c r="AN688" s="258">
        <v>845</v>
      </c>
      <c r="AO688" s="258">
        <v>12</v>
      </c>
      <c r="AP688" s="244" t="s">
        <v>2076</v>
      </c>
      <c r="AQ688" s="244" t="s">
        <v>184</v>
      </c>
      <c r="AR688" s="250" t="s">
        <v>6</v>
      </c>
      <c r="AS688" s="250" t="s">
        <v>6</v>
      </c>
      <c r="AT688" s="250" t="s">
        <v>6</v>
      </c>
      <c r="AU688" s="250" t="s">
        <v>184</v>
      </c>
      <c r="AV688" s="250" t="s">
        <v>1305</v>
      </c>
      <c r="AW688" s="250" t="s">
        <v>6</v>
      </c>
      <c r="AX688" s="250" t="s">
        <v>6</v>
      </c>
      <c r="AY688" s="250" t="s">
        <v>6</v>
      </c>
      <c r="AZ688" s="250" t="s">
        <v>6</v>
      </c>
      <c r="BA688" s="250" t="s">
        <v>6</v>
      </c>
      <c r="BB688" s="250" t="s">
        <v>6</v>
      </c>
      <c r="BC688" s="250" t="s">
        <v>6</v>
      </c>
      <c r="BD688" s="250" t="s">
        <v>6</v>
      </c>
      <c r="BE688" s="250" t="s">
        <v>6</v>
      </c>
      <c r="BF688" s="250" t="s">
        <v>6</v>
      </c>
      <c r="BG688" s="250" t="s">
        <v>6</v>
      </c>
      <c r="BH688" s="250" t="s">
        <v>6</v>
      </c>
      <c r="BI688" s="250" t="s">
        <v>6</v>
      </c>
      <c r="BJ688" s="250" t="s">
        <v>6</v>
      </c>
      <c r="BK688" s="250" t="s">
        <v>6</v>
      </c>
      <c r="BL688" s="250" t="s">
        <v>6</v>
      </c>
      <c r="BM688" s="250" t="s">
        <v>6</v>
      </c>
      <c r="BN688" s="250" t="s">
        <v>6</v>
      </c>
      <c r="BO688" s="250" t="s">
        <v>6</v>
      </c>
      <c r="BP688" s="250" t="s">
        <v>6</v>
      </c>
      <c r="BQ688" s="250" t="s">
        <v>6</v>
      </c>
      <c r="BR688" s="250" t="s">
        <v>6</v>
      </c>
      <c r="BS688" s="250" t="s">
        <v>6</v>
      </c>
      <c r="BT688" s="250" t="s">
        <v>6</v>
      </c>
      <c r="BU688" s="262" t="s">
        <v>6</v>
      </c>
      <c r="BV688" s="250" t="s">
        <v>6</v>
      </c>
      <c r="BW688" s="250" t="s">
        <v>6</v>
      </c>
      <c r="BX688" s="250" t="s">
        <v>6</v>
      </c>
      <c r="BY688" s="250" t="s">
        <v>6</v>
      </c>
      <c r="BZ688" s="250" t="s">
        <v>6</v>
      </c>
      <c r="CA688" s="244" t="s">
        <v>184</v>
      </c>
      <c r="CB688" s="244" t="s">
        <v>6</v>
      </c>
      <c r="CC688" s="244" t="s">
        <v>6</v>
      </c>
      <c r="CD688" s="244" t="s">
        <v>6</v>
      </c>
    </row>
    <row r="689" spans="1:82" s="244" customFormat="1" ht="31" x14ac:dyDescent="0.35">
      <c r="A689" s="259" t="s">
        <v>2074</v>
      </c>
      <c r="B689" s="259" t="s">
        <v>2880</v>
      </c>
      <c r="C689" s="259" t="s">
        <v>1573</v>
      </c>
      <c r="D689" s="259" t="s">
        <v>358</v>
      </c>
      <c r="E689" s="244" t="s">
        <v>304</v>
      </c>
      <c r="F689" s="244" t="s">
        <v>2674</v>
      </c>
      <c r="G689" s="244" t="s">
        <v>2084</v>
      </c>
      <c r="H689" s="244" t="s">
        <v>2083</v>
      </c>
      <c r="I689" s="244" t="str">
        <f>IF(H689="","",VLOOKUP(H689,'Cost Categories'!$A$1:$B$66,2,FALSE))</f>
        <v>Recurring services</v>
      </c>
      <c r="J689" s="244" t="s">
        <v>3297</v>
      </c>
      <c r="K689" s="244" t="str">
        <f>IF(J689="","",VLOOKUP(J689,'Cost Categories'!$A$70:$B$85,2,FALSE))</f>
        <v>Mixed</v>
      </c>
      <c r="L689" s="244" t="s">
        <v>2083</v>
      </c>
      <c r="M689" s="244" t="str">
        <f>IF(L689="","",VLOOKUP(L689,'Cost Categories'!$A$112:$B$133,2,FALSE))</f>
        <v>Ancillary</v>
      </c>
      <c r="N689" s="244" t="s">
        <v>3368</v>
      </c>
      <c r="O689" s="245" t="s">
        <v>13</v>
      </c>
      <c r="P689" s="244" t="s">
        <v>3370</v>
      </c>
      <c r="Q689" s="253" t="s">
        <v>3372</v>
      </c>
      <c r="R689" s="253" t="s">
        <v>13</v>
      </c>
      <c r="S689" s="244" t="s">
        <v>111</v>
      </c>
      <c r="T689" s="244" t="s">
        <v>3000</v>
      </c>
      <c r="U689" s="244" t="s">
        <v>1087</v>
      </c>
      <c r="V689" s="244" t="s">
        <v>1309</v>
      </c>
      <c r="W689" s="244" t="s">
        <v>217</v>
      </c>
      <c r="X689" s="246">
        <v>0.74</v>
      </c>
      <c r="Y689" s="246" t="s">
        <v>6</v>
      </c>
      <c r="Z689" s="246" t="s">
        <v>6</v>
      </c>
      <c r="AA689" s="246" t="s">
        <v>6</v>
      </c>
      <c r="AB689" s="246" t="s">
        <v>6</v>
      </c>
      <c r="AC689" s="246" t="s">
        <v>6</v>
      </c>
      <c r="AD689" s="246" t="s">
        <v>6</v>
      </c>
      <c r="AE689" s="350">
        <v>30</v>
      </c>
      <c r="AF689" s="348" t="s">
        <v>20</v>
      </c>
      <c r="AG689" s="244" t="s">
        <v>6</v>
      </c>
      <c r="AI689" s="246" t="s">
        <v>6</v>
      </c>
      <c r="AJ689" s="257" t="s">
        <v>6</v>
      </c>
      <c r="AK689" s="246" t="s">
        <v>6</v>
      </c>
      <c r="AL689" s="246" t="s">
        <v>6</v>
      </c>
      <c r="AM689" s="246" t="s">
        <v>6</v>
      </c>
      <c r="AN689" s="258">
        <v>845</v>
      </c>
      <c r="AO689" s="258">
        <v>12</v>
      </c>
      <c r="AP689" s="244" t="s">
        <v>2076</v>
      </c>
      <c r="AQ689" s="244" t="s">
        <v>184</v>
      </c>
      <c r="AR689" s="250" t="s">
        <v>6</v>
      </c>
      <c r="AS689" s="250" t="s">
        <v>6</v>
      </c>
      <c r="AT689" s="250" t="s">
        <v>6</v>
      </c>
      <c r="AU689" s="250" t="s">
        <v>184</v>
      </c>
      <c r="AV689" s="250" t="s">
        <v>1305</v>
      </c>
      <c r="AW689" s="250" t="s">
        <v>6</v>
      </c>
      <c r="AX689" s="250" t="s">
        <v>6</v>
      </c>
      <c r="AY689" s="250" t="s">
        <v>6</v>
      </c>
      <c r="AZ689" s="250" t="s">
        <v>6</v>
      </c>
      <c r="BA689" s="250" t="s">
        <v>6</v>
      </c>
      <c r="BB689" s="250" t="s">
        <v>6</v>
      </c>
      <c r="BC689" s="250" t="s">
        <v>6</v>
      </c>
      <c r="BD689" s="250" t="s">
        <v>6</v>
      </c>
      <c r="BE689" s="250" t="s">
        <v>6</v>
      </c>
      <c r="BF689" s="250" t="s">
        <v>6</v>
      </c>
      <c r="BG689" s="250" t="s">
        <v>6</v>
      </c>
      <c r="BH689" s="250" t="s">
        <v>6</v>
      </c>
      <c r="BI689" s="250" t="s">
        <v>6</v>
      </c>
      <c r="BJ689" s="250" t="s">
        <v>6</v>
      </c>
      <c r="BK689" s="250" t="s">
        <v>6</v>
      </c>
      <c r="BL689" s="250" t="s">
        <v>6</v>
      </c>
      <c r="BM689" s="250" t="s">
        <v>6</v>
      </c>
      <c r="BN689" s="250" t="s">
        <v>6</v>
      </c>
      <c r="BO689" s="250" t="s">
        <v>6</v>
      </c>
      <c r="BP689" s="250" t="s">
        <v>6</v>
      </c>
      <c r="BQ689" s="250" t="s">
        <v>6</v>
      </c>
      <c r="BR689" s="250" t="s">
        <v>6</v>
      </c>
      <c r="BS689" s="250" t="s">
        <v>6</v>
      </c>
      <c r="BT689" s="250" t="s">
        <v>6</v>
      </c>
      <c r="BU689" s="262" t="s">
        <v>6</v>
      </c>
      <c r="BV689" s="250" t="s">
        <v>6</v>
      </c>
      <c r="BW689" s="250" t="s">
        <v>6</v>
      </c>
      <c r="BX689" s="250" t="s">
        <v>6</v>
      </c>
      <c r="BY689" s="250" t="s">
        <v>6</v>
      </c>
      <c r="BZ689" s="250" t="s">
        <v>6</v>
      </c>
      <c r="CA689" s="244" t="s">
        <v>184</v>
      </c>
      <c r="CB689" s="244" t="s">
        <v>6</v>
      </c>
      <c r="CC689" s="244" t="s">
        <v>6</v>
      </c>
      <c r="CD689" s="244" t="s">
        <v>6</v>
      </c>
    </row>
    <row r="690" spans="1:82" s="244" customFormat="1" ht="31" x14ac:dyDescent="0.35">
      <c r="A690" s="259" t="s">
        <v>2074</v>
      </c>
      <c r="B690" s="259" t="s">
        <v>2880</v>
      </c>
      <c r="C690" s="259" t="s">
        <v>1562</v>
      </c>
      <c r="D690" s="259">
        <v>999</v>
      </c>
      <c r="E690" s="244" t="s">
        <v>304</v>
      </c>
      <c r="F690" s="244" t="s">
        <v>2674</v>
      </c>
      <c r="G690" s="244" t="s">
        <v>2085</v>
      </c>
      <c r="H690" s="244" t="s">
        <v>1578</v>
      </c>
      <c r="I690" s="244" t="str">
        <f>IF(H690="","",VLOOKUP(H690,'Cost Categories'!$A$1:$B$66,2,FALSE))</f>
        <v>Total</v>
      </c>
      <c r="J690" s="244" t="s">
        <v>3297</v>
      </c>
      <c r="K690" s="244" t="str">
        <f>IF(J690="","",VLOOKUP(J690,'Cost Categories'!$A$70:$B$85,2,FALSE))</f>
        <v>Mixed</v>
      </c>
      <c r="L690" s="244" t="s">
        <v>3297</v>
      </c>
      <c r="M690" s="244" t="str">
        <f>IF(L690="","",VLOOKUP(L690,'Cost Categories'!$A$112:$B$133,2,FALSE))</f>
        <v>Mixed</v>
      </c>
      <c r="N690" s="244" t="s">
        <v>22</v>
      </c>
      <c r="O690" s="245" t="s">
        <v>13</v>
      </c>
      <c r="P690" s="244" t="s">
        <v>3416</v>
      </c>
      <c r="Q690" s="253" t="s">
        <v>3372</v>
      </c>
      <c r="R690" s="253" t="s">
        <v>13</v>
      </c>
      <c r="S690" s="244" t="s">
        <v>111</v>
      </c>
      <c r="T690" s="244" t="s">
        <v>3000</v>
      </c>
      <c r="U690" s="244" t="s">
        <v>1087</v>
      </c>
      <c r="V690" s="244" t="s">
        <v>1309</v>
      </c>
      <c r="W690" s="244" t="s">
        <v>217</v>
      </c>
      <c r="X690" s="246">
        <v>36.31</v>
      </c>
      <c r="Y690" s="246" t="s">
        <v>6</v>
      </c>
      <c r="Z690" s="246" t="s">
        <v>6</v>
      </c>
      <c r="AA690" s="246" t="s">
        <v>6</v>
      </c>
      <c r="AB690" s="246" t="s">
        <v>6</v>
      </c>
      <c r="AC690" s="246" t="s">
        <v>6</v>
      </c>
      <c r="AD690" s="246" t="s">
        <v>6</v>
      </c>
      <c r="AE690" s="350">
        <v>30</v>
      </c>
      <c r="AF690" s="348" t="s">
        <v>20</v>
      </c>
      <c r="AG690" s="244" t="s">
        <v>6</v>
      </c>
      <c r="AI690" s="246" t="s">
        <v>6</v>
      </c>
      <c r="AJ690" s="257" t="s">
        <v>6</v>
      </c>
      <c r="AK690" s="246" t="s">
        <v>6</v>
      </c>
      <c r="AL690" s="246" t="s">
        <v>6</v>
      </c>
      <c r="AM690" s="246" t="s">
        <v>6</v>
      </c>
      <c r="AN690" s="258">
        <v>845</v>
      </c>
      <c r="AO690" s="258">
        <v>12</v>
      </c>
      <c r="AP690" s="244" t="s">
        <v>2076</v>
      </c>
      <c r="AQ690" s="244" t="s">
        <v>184</v>
      </c>
      <c r="AR690" s="250" t="s">
        <v>6</v>
      </c>
      <c r="AS690" s="250" t="s">
        <v>6</v>
      </c>
      <c r="AT690" s="250" t="s">
        <v>6</v>
      </c>
      <c r="AU690" s="250" t="s">
        <v>184</v>
      </c>
      <c r="AV690" s="250" t="s">
        <v>1305</v>
      </c>
      <c r="AW690" s="250" t="s">
        <v>6</v>
      </c>
      <c r="AX690" s="250" t="s">
        <v>6</v>
      </c>
      <c r="AY690" s="250" t="s">
        <v>6</v>
      </c>
      <c r="AZ690" s="250" t="s">
        <v>6</v>
      </c>
      <c r="BA690" s="250" t="s">
        <v>6</v>
      </c>
      <c r="BB690" s="250" t="s">
        <v>6</v>
      </c>
      <c r="BC690" s="250" t="s">
        <v>6</v>
      </c>
      <c r="BD690" s="250" t="s">
        <v>6</v>
      </c>
      <c r="BE690" s="250" t="s">
        <v>6</v>
      </c>
      <c r="BF690" s="250" t="s">
        <v>6</v>
      </c>
      <c r="BG690" s="250" t="s">
        <v>6</v>
      </c>
      <c r="BH690" s="250" t="s">
        <v>6</v>
      </c>
      <c r="BI690" s="250" t="s">
        <v>6</v>
      </c>
      <c r="BJ690" s="250" t="s">
        <v>6</v>
      </c>
      <c r="BK690" s="250" t="s">
        <v>6</v>
      </c>
      <c r="BL690" s="250" t="s">
        <v>6</v>
      </c>
      <c r="BM690" s="250" t="s">
        <v>6</v>
      </c>
      <c r="BN690" s="250" t="s">
        <v>6</v>
      </c>
      <c r="BO690" s="250" t="s">
        <v>6</v>
      </c>
      <c r="BP690" s="250" t="s">
        <v>6</v>
      </c>
      <c r="BQ690" s="250" t="s">
        <v>6</v>
      </c>
      <c r="BR690" s="250" t="s">
        <v>6</v>
      </c>
      <c r="BS690" s="250" t="s">
        <v>6</v>
      </c>
      <c r="BT690" s="250" t="s">
        <v>6</v>
      </c>
      <c r="BU690" s="262" t="s">
        <v>6</v>
      </c>
      <c r="BV690" s="250" t="s">
        <v>6</v>
      </c>
      <c r="BW690" s="250" t="s">
        <v>6</v>
      </c>
      <c r="BX690" s="250" t="s">
        <v>6</v>
      </c>
      <c r="BY690" s="250" t="s">
        <v>6</v>
      </c>
      <c r="BZ690" s="250" t="s">
        <v>6</v>
      </c>
      <c r="CA690" s="244" t="s">
        <v>184</v>
      </c>
      <c r="CB690" s="244" t="s">
        <v>6</v>
      </c>
      <c r="CC690" s="244" t="s">
        <v>6</v>
      </c>
      <c r="CD690" s="244" t="s">
        <v>6</v>
      </c>
    </row>
    <row r="691" spans="1:82" s="244" customFormat="1" ht="46.5" x14ac:dyDescent="0.35">
      <c r="A691" s="290" t="s">
        <v>2095</v>
      </c>
      <c r="B691" s="259" t="s">
        <v>2880</v>
      </c>
      <c r="C691" s="259" t="s">
        <v>1718</v>
      </c>
      <c r="D691" s="259" t="s">
        <v>1724</v>
      </c>
      <c r="E691" s="244" t="s">
        <v>304</v>
      </c>
      <c r="F691" s="244" t="s">
        <v>2674</v>
      </c>
      <c r="G691" s="244" t="s">
        <v>2086</v>
      </c>
      <c r="H691" s="244" t="s">
        <v>1623</v>
      </c>
      <c r="I691" s="244" t="str">
        <f>IF(H691="","",VLOOKUP(H691,'Cost Categories'!$A$1:$B$66,2,FALSE))</f>
        <v>Recurring goods</v>
      </c>
      <c r="J691" s="244" t="s">
        <v>3288</v>
      </c>
      <c r="K691" s="244" t="str">
        <f>IF(J691="","",VLOOKUP(J691,'Cost Categories'!$A$70:$B$85,2,FALSE))</f>
        <v>Recurrent - other</v>
      </c>
      <c r="L691" s="244" t="s">
        <v>3307</v>
      </c>
      <c r="M691" s="244" t="str">
        <f>IF(L691="","",VLOOKUP(L691,'Cost Categories'!$A$112:$B$133,2,FALSE))</f>
        <v>Primary service delivery</v>
      </c>
      <c r="N691" s="244" t="s">
        <v>3368</v>
      </c>
      <c r="O691" s="245" t="s">
        <v>1245</v>
      </c>
      <c r="P691" s="244" t="s">
        <v>3371</v>
      </c>
      <c r="Q691" s="253" t="s">
        <v>3372</v>
      </c>
      <c r="R691" s="253" t="s">
        <v>13</v>
      </c>
      <c r="S691" s="244" t="s">
        <v>111</v>
      </c>
      <c r="T691" s="244" t="s">
        <v>3000</v>
      </c>
      <c r="U691" s="244" t="s">
        <v>1087</v>
      </c>
      <c r="V691" s="244" t="s">
        <v>1309</v>
      </c>
      <c r="W691" s="244" t="s">
        <v>217</v>
      </c>
      <c r="X691" s="246">
        <v>8.68</v>
      </c>
      <c r="Y691" s="246" t="s">
        <v>6</v>
      </c>
      <c r="Z691" s="246" t="s">
        <v>6</v>
      </c>
      <c r="AA691" s="246" t="s">
        <v>6</v>
      </c>
      <c r="AB691" s="246" t="s">
        <v>6</v>
      </c>
      <c r="AC691" s="246" t="s">
        <v>6</v>
      </c>
      <c r="AD691" s="246" t="s">
        <v>6</v>
      </c>
      <c r="AE691" s="350">
        <v>30</v>
      </c>
      <c r="AF691" s="348" t="s">
        <v>20</v>
      </c>
      <c r="AG691" s="244" t="s">
        <v>6</v>
      </c>
      <c r="AI691" s="246" t="s">
        <v>6</v>
      </c>
      <c r="AJ691" s="257" t="s">
        <v>6</v>
      </c>
      <c r="AK691" s="246" t="s">
        <v>6</v>
      </c>
      <c r="AL691" s="246" t="s">
        <v>6</v>
      </c>
      <c r="AM691" s="246" t="s">
        <v>6</v>
      </c>
      <c r="AN691" s="258">
        <v>378</v>
      </c>
      <c r="AO691" s="258">
        <v>12</v>
      </c>
      <c r="AP691" s="244" t="s">
        <v>2076</v>
      </c>
      <c r="AQ691" s="244" t="s">
        <v>184</v>
      </c>
      <c r="AR691" s="250" t="s">
        <v>6</v>
      </c>
      <c r="AS691" s="250" t="s">
        <v>6</v>
      </c>
      <c r="AT691" s="250" t="s">
        <v>6</v>
      </c>
      <c r="AU691" s="250" t="s">
        <v>184</v>
      </c>
      <c r="AV691" s="250" t="s">
        <v>1305</v>
      </c>
      <c r="AW691" s="250" t="s">
        <v>6</v>
      </c>
      <c r="AX691" s="250" t="s">
        <v>6</v>
      </c>
      <c r="AY691" s="250" t="s">
        <v>6</v>
      </c>
      <c r="AZ691" s="250" t="s">
        <v>6</v>
      </c>
      <c r="BA691" s="250" t="s">
        <v>6</v>
      </c>
      <c r="BB691" s="250" t="s">
        <v>6</v>
      </c>
      <c r="BC691" s="250" t="s">
        <v>6</v>
      </c>
      <c r="BD691" s="250" t="s">
        <v>6</v>
      </c>
      <c r="BE691" s="250" t="s">
        <v>6</v>
      </c>
      <c r="BF691" s="250" t="s">
        <v>6</v>
      </c>
      <c r="BG691" s="250" t="s">
        <v>6</v>
      </c>
      <c r="BH691" s="250" t="s">
        <v>6</v>
      </c>
      <c r="BI691" s="250" t="s">
        <v>6</v>
      </c>
      <c r="BJ691" s="250" t="s">
        <v>6</v>
      </c>
      <c r="BK691" s="250" t="s">
        <v>6</v>
      </c>
      <c r="BL691" s="250" t="s">
        <v>6</v>
      </c>
      <c r="BM691" s="250" t="s">
        <v>6</v>
      </c>
      <c r="BN691" s="250" t="s">
        <v>6</v>
      </c>
      <c r="BO691" s="250" t="s">
        <v>6</v>
      </c>
      <c r="BP691" s="250" t="s">
        <v>6</v>
      </c>
      <c r="BQ691" s="250" t="s">
        <v>6</v>
      </c>
      <c r="BR691" s="250" t="s">
        <v>6</v>
      </c>
      <c r="BS691" s="250" t="s">
        <v>6</v>
      </c>
      <c r="BT691" s="250" t="s">
        <v>6</v>
      </c>
      <c r="BU691" s="262" t="s">
        <v>6</v>
      </c>
      <c r="BV691" s="250" t="s">
        <v>6</v>
      </c>
      <c r="BW691" s="250" t="s">
        <v>6</v>
      </c>
      <c r="BX691" s="250" t="s">
        <v>6</v>
      </c>
      <c r="BY691" s="250" t="s">
        <v>6</v>
      </c>
      <c r="BZ691" s="250" t="s">
        <v>6</v>
      </c>
      <c r="CA691" s="244" t="s">
        <v>184</v>
      </c>
      <c r="CB691" s="244" t="s">
        <v>6</v>
      </c>
      <c r="CC691" s="244" t="s">
        <v>6</v>
      </c>
      <c r="CD691" s="244" t="s">
        <v>6</v>
      </c>
    </row>
    <row r="692" spans="1:82" s="244" customFormat="1" ht="31" x14ac:dyDescent="0.35">
      <c r="A692" s="290" t="s">
        <v>2095</v>
      </c>
      <c r="B692" s="259" t="s">
        <v>2880</v>
      </c>
      <c r="C692" s="259" t="s">
        <v>1720</v>
      </c>
      <c r="D692" s="259" t="s">
        <v>1724</v>
      </c>
      <c r="E692" s="244" t="s">
        <v>304</v>
      </c>
      <c r="F692" s="244" t="s">
        <v>2674</v>
      </c>
      <c r="G692" s="244" t="s">
        <v>2087</v>
      </c>
      <c r="H692" s="244" t="s">
        <v>3271</v>
      </c>
      <c r="I692" s="244" t="str">
        <f>IF(H692="","",VLOOKUP(H692,'Cost Categories'!$A$1:$B$66,2,FALSE))</f>
        <v>Personnel</v>
      </c>
      <c r="J692" s="244" t="s">
        <v>3271</v>
      </c>
      <c r="K692" s="244" t="str">
        <f>IF(J692="","",VLOOKUP(J692,'Cost Categories'!$A$70:$B$85,2,FALSE))</f>
        <v>Personnel</v>
      </c>
      <c r="L692" s="244" t="s">
        <v>3307</v>
      </c>
      <c r="M692" s="244" t="str">
        <f>IF(L692="","",VLOOKUP(L692,'Cost Categories'!$A$112:$B$133,2,FALSE))</f>
        <v>Primary service delivery</v>
      </c>
      <c r="N692" s="244" t="s">
        <v>3368</v>
      </c>
      <c r="O692" s="245" t="s">
        <v>13</v>
      </c>
      <c r="P692" s="244" t="s">
        <v>3369</v>
      </c>
      <c r="Q692" s="253" t="s">
        <v>3372</v>
      </c>
      <c r="R692" s="253" t="s">
        <v>13</v>
      </c>
      <c r="S692" s="244" t="s">
        <v>517</v>
      </c>
      <c r="T692" s="244" t="s">
        <v>3000</v>
      </c>
      <c r="U692" s="244" t="s">
        <v>1087</v>
      </c>
      <c r="V692" s="244" t="s">
        <v>1309</v>
      </c>
      <c r="W692" s="244" t="s">
        <v>217</v>
      </c>
      <c r="X692" s="246">
        <v>24.04</v>
      </c>
      <c r="Y692" s="246" t="s">
        <v>6</v>
      </c>
      <c r="Z692" s="246" t="s">
        <v>6</v>
      </c>
      <c r="AA692" s="246" t="s">
        <v>6</v>
      </c>
      <c r="AB692" s="246" t="s">
        <v>6</v>
      </c>
      <c r="AC692" s="246" t="s">
        <v>6</v>
      </c>
      <c r="AD692" s="246" t="s">
        <v>6</v>
      </c>
      <c r="AE692" s="350">
        <v>30</v>
      </c>
      <c r="AF692" s="348" t="s">
        <v>20</v>
      </c>
      <c r="AG692" s="244" t="s">
        <v>6</v>
      </c>
      <c r="AI692" s="246" t="s">
        <v>6</v>
      </c>
      <c r="AJ692" s="257" t="s">
        <v>6</v>
      </c>
      <c r="AK692" s="246" t="s">
        <v>6</v>
      </c>
      <c r="AL692" s="246" t="s">
        <v>6</v>
      </c>
      <c r="AM692" s="246" t="s">
        <v>6</v>
      </c>
      <c r="AN692" s="258">
        <v>378</v>
      </c>
      <c r="AO692" s="258">
        <v>12</v>
      </c>
      <c r="AP692" s="244" t="s">
        <v>2076</v>
      </c>
      <c r="AQ692" s="244" t="s">
        <v>184</v>
      </c>
      <c r="AR692" s="250" t="s">
        <v>6</v>
      </c>
      <c r="AS692" s="250" t="s">
        <v>6</v>
      </c>
      <c r="AT692" s="250" t="s">
        <v>6</v>
      </c>
      <c r="AU692" s="250" t="s">
        <v>184</v>
      </c>
      <c r="AV692" s="250" t="s">
        <v>1305</v>
      </c>
      <c r="AW692" s="250" t="s">
        <v>6</v>
      </c>
      <c r="AX692" s="250" t="s">
        <v>6</v>
      </c>
      <c r="AY692" s="250" t="s">
        <v>6</v>
      </c>
      <c r="AZ692" s="250" t="s">
        <v>6</v>
      </c>
      <c r="BA692" s="250" t="s">
        <v>6</v>
      </c>
      <c r="BB692" s="250" t="s">
        <v>6</v>
      </c>
      <c r="BC692" s="250" t="s">
        <v>6</v>
      </c>
      <c r="BD692" s="250" t="s">
        <v>6</v>
      </c>
      <c r="BE692" s="250" t="s">
        <v>6</v>
      </c>
      <c r="BF692" s="250" t="s">
        <v>6</v>
      </c>
      <c r="BG692" s="250" t="s">
        <v>6</v>
      </c>
      <c r="BH692" s="250" t="s">
        <v>6</v>
      </c>
      <c r="BI692" s="250" t="s">
        <v>6</v>
      </c>
      <c r="BJ692" s="250" t="s">
        <v>6</v>
      </c>
      <c r="BK692" s="250" t="s">
        <v>6</v>
      </c>
      <c r="BL692" s="250" t="s">
        <v>6</v>
      </c>
      <c r="BM692" s="250" t="s">
        <v>6</v>
      </c>
      <c r="BN692" s="250" t="s">
        <v>6</v>
      </c>
      <c r="BO692" s="250" t="s">
        <v>6</v>
      </c>
      <c r="BP692" s="250" t="s">
        <v>6</v>
      </c>
      <c r="BQ692" s="250" t="s">
        <v>6</v>
      </c>
      <c r="BR692" s="250" t="s">
        <v>6</v>
      </c>
      <c r="BS692" s="250" t="s">
        <v>6</v>
      </c>
      <c r="BT692" s="250" t="s">
        <v>6</v>
      </c>
      <c r="BU692" s="262" t="s">
        <v>6</v>
      </c>
      <c r="BV692" s="250" t="s">
        <v>6</v>
      </c>
      <c r="BW692" s="250" t="s">
        <v>6</v>
      </c>
      <c r="BX692" s="250" t="s">
        <v>6</v>
      </c>
      <c r="BY692" s="250" t="s">
        <v>6</v>
      </c>
      <c r="BZ692" s="250" t="s">
        <v>6</v>
      </c>
      <c r="CA692" s="244" t="s">
        <v>184</v>
      </c>
      <c r="CB692" s="244" t="s">
        <v>6</v>
      </c>
      <c r="CC692" s="244" t="s">
        <v>6</v>
      </c>
      <c r="CD692" s="244" t="s">
        <v>6</v>
      </c>
    </row>
    <row r="693" spans="1:82" s="244" customFormat="1" ht="31" x14ac:dyDescent="0.35">
      <c r="A693" s="290" t="s">
        <v>2095</v>
      </c>
      <c r="B693" s="259" t="s">
        <v>2880</v>
      </c>
      <c r="C693" s="259" t="s">
        <v>1722</v>
      </c>
      <c r="D693" s="259" t="s">
        <v>1724</v>
      </c>
      <c r="E693" s="244" t="s">
        <v>304</v>
      </c>
      <c r="F693" s="244" t="s">
        <v>2674</v>
      </c>
      <c r="G693" s="244" t="s">
        <v>2088</v>
      </c>
      <c r="H693" s="244" t="s">
        <v>3</v>
      </c>
      <c r="I693" s="244" t="str">
        <f>IF(H693="","",VLOOKUP(H693,'Cost Categories'!$A$1:$B$66,2,FALSE))</f>
        <v>Recurring services</v>
      </c>
      <c r="J693" s="244" t="s">
        <v>3297</v>
      </c>
      <c r="K693" s="244" t="str">
        <f>IF(J693="","",VLOOKUP(J693,'Cost Categories'!$A$70:$B$85,2,FALSE))</f>
        <v>Mixed</v>
      </c>
      <c r="L693" s="244" t="s">
        <v>3</v>
      </c>
      <c r="M693" s="244" t="str">
        <f>IF(L693="","",VLOOKUP(L693,'Cost Categories'!$A$112:$B$133,2,FALSE))</f>
        <v>Operational</v>
      </c>
      <c r="N693" s="244" t="s">
        <v>3368</v>
      </c>
      <c r="O693" s="245" t="s">
        <v>13</v>
      </c>
      <c r="P693" s="244" t="s">
        <v>3369</v>
      </c>
      <c r="Q693" s="253" t="s">
        <v>3372</v>
      </c>
      <c r="R693" s="253" t="s">
        <v>13</v>
      </c>
      <c r="S693" s="244" t="s">
        <v>111</v>
      </c>
      <c r="T693" s="244" t="s">
        <v>3000</v>
      </c>
      <c r="U693" s="244" t="s">
        <v>1087</v>
      </c>
      <c r="V693" s="244" t="s">
        <v>1309</v>
      </c>
      <c r="W693" s="244" t="s">
        <v>217</v>
      </c>
      <c r="X693" s="246">
        <v>0.83</v>
      </c>
      <c r="Y693" s="246" t="s">
        <v>6</v>
      </c>
      <c r="Z693" s="246" t="s">
        <v>6</v>
      </c>
      <c r="AA693" s="246" t="s">
        <v>6</v>
      </c>
      <c r="AB693" s="246" t="s">
        <v>6</v>
      </c>
      <c r="AC693" s="246" t="s">
        <v>6</v>
      </c>
      <c r="AD693" s="246" t="s">
        <v>6</v>
      </c>
      <c r="AE693" s="350">
        <v>30</v>
      </c>
      <c r="AF693" s="348" t="s">
        <v>20</v>
      </c>
      <c r="AG693" s="244" t="s">
        <v>6</v>
      </c>
      <c r="AI693" s="246" t="s">
        <v>6</v>
      </c>
      <c r="AJ693" s="257" t="s">
        <v>6</v>
      </c>
      <c r="AK693" s="246" t="s">
        <v>6</v>
      </c>
      <c r="AL693" s="246" t="s">
        <v>6</v>
      </c>
      <c r="AM693" s="246" t="s">
        <v>6</v>
      </c>
      <c r="AN693" s="258">
        <v>378</v>
      </c>
      <c r="AO693" s="258">
        <v>12</v>
      </c>
      <c r="AP693" s="244" t="s">
        <v>2076</v>
      </c>
      <c r="AQ693" s="244" t="s">
        <v>184</v>
      </c>
      <c r="AR693" s="250" t="s">
        <v>6</v>
      </c>
      <c r="AS693" s="250" t="s">
        <v>6</v>
      </c>
      <c r="AT693" s="250" t="s">
        <v>6</v>
      </c>
      <c r="AU693" s="250" t="s">
        <v>184</v>
      </c>
      <c r="AV693" s="250" t="s">
        <v>1305</v>
      </c>
      <c r="AW693" s="250" t="s">
        <v>6</v>
      </c>
      <c r="AX693" s="250" t="s">
        <v>6</v>
      </c>
      <c r="AY693" s="250" t="s">
        <v>6</v>
      </c>
      <c r="AZ693" s="250" t="s">
        <v>6</v>
      </c>
      <c r="BA693" s="250" t="s">
        <v>6</v>
      </c>
      <c r="BB693" s="250" t="s">
        <v>6</v>
      </c>
      <c r="BC693" s="250" t="s">
        <v>6</v>
      </c>
      <c r="BD693" s="250" t="s">
        <v>6</v>
      </c>
      <c r="BE693" s="250" t="s">
        <v>6</v>
      </c>
      <c r="BF693" s="250" t="s">
        <v>6</v>
      </c>
      <c r="BG693" s="250" t="s">
        <v>6</v>
      </c>
      <c r="BH693" s="250" t="s">
        <v>6</v>
      </c>
      <c r="BI693" s="250" t="s">
        <v>6</v>
      </c>
      <c r="BJ693" s="250" t="s">
        <v>6</v>
      </c>
      <c r="BK693" s="250" t="s">
        <v>6</v>
      </c>
      <c r="BL693" s="250" t="s">
        <v>6</v>
      </c>
      <c r="BM693" s="250" t="s">
        <v>6</v>
      </c>
      <c r="BN693" s="250" t="s">
        <v>6</v>
      </c>
      <c r="BO693" s="250" t="s">
        <v>6</v>
      </c>
      <c r="BP693" s="250" t="s">
        <v>6</v>
      </c>
      <c r="BQ693" s="250" t="s">
        <v>6</v>
      </c>
      <c r="BR693" s="250" t="s">
        <v>6</v>
      </c>
      <c r="BS693" s="250" t="s">
        <v>6</v>
      </c>
      <c r="BT693" s="250" t="s">
        <v>6</v>
      </c>
      <c r="BU693" s="262" t="s">
        <v>6</v>
      </c>
      <c r="BV693" s="250" t="s">
        <v>6</v>
      </c>
      <c r="BW693" s="250" t="s">
        <v>6</v>
      </c>
      <c r="BX693" s="250" t="s">
        <v>6</v>
      </c>
      <c r="BY693" s="250" t="s">
        <v>6</v>
      </c>
      <c r="BZ693" s="250" t="s">
        <v>6</v>
      </c>
      <c r="CA693" s="244" t="s">
        <v>184</v>
      </c>
      <c r="CB693" s="244" t="s">
        <v>6</v>
      </c>
      <c r="CC693" s="244" t="s">
        <v>6</v>
      </c>
      <c r="CD693" s="244" t="s">
        <v>6</v>
      </c>
    </row>
    <row r="694" spans="1:82" s="244" customFormat="1" ht="31" x14ac:dyDescent="0.35">
      <c r="A694" s="290" t="s">
        <v>2095</v>
      </c>
      <c r="B694" s="259" t="s">
        <v>2880</v>
      </c>
      <c r="C694" s="259" t="s">
        <v>1726</v>
      </c>
      <c r="D694" s="259" t="s">
        <v>1885</v>
      </c>
      <c r="E694" s="244" t="s">
        <v>304</v>
      </c>
      <c r="F694" s="244" t="s">
        <v>2674</v>
      </c>
      <c r="G694" s="244" t="s">
        <v>2089</v>
      </c>
      <c r="H694" s="244" t="s">
        <v>3350</v>
      </c>
      <c r="I694" s="244" t="str">
        <f>IF(H694="","",VLOOKUP(H694,'Cost Categories'!$A$1:$B$66,2,FALSE))</f>
        <v>Capital</v>
      </c>
      <c r="J694" s="244" t="s">
        <v>3283</v>
      </c>
      <c r="K694" s="244" t="str">
        <f>IF(J694="","",VLOOKUP(J694,'Cost Categories'!$A$70:$B$85,2,FALSE))</f>
        <v>Capital</v>
      </c>
      <c r="L694" s="244" t="s">
        <v>3324</v>
      </c>
      <c r="M694" s="244" t="str">
        <f>IF(L694="","",VLOOKUP(L694,'Cost Categories'!$A$112:$B$133,2,FALSE))</f>
        <v>Operational</v>
      </c>
      <c r="N694" s="244" t="s">
        <v>3368</v>
      </c>
      <c r="O694" s="245" t="s">
        <v>1245</v>
      </c>
      <c r="P694" s="244" t="s">
        <v>3370</v>
      </c>
      <c r="Q694" s="253" t="s">
        <v>3372</v>
      </c>
      <c r="R694" s="253" t="s">
        <v>13</v>
      </c>
      <c r="S694" s="244" t="s">
        <v>111</v>
      </c>
      <c r="T694" s="244" t="s">
        <v>3000</v>
      </c>
      <c r="U694" s="244" t="s">
        <v>1087</v>
      </c>
      <c r="V694" s="244" t="s">
        <v>1309</v>
      </c>
      <c r="W694" s="244" t="s">
        <v>217</v>
      </c>
      <c r="X694" s="246">
        <v>2.2400000000000002</v>
      </c>
      <c r="Y694" s="246" t="s">
        <v>6</v>
      </c>
      <c r="Z694" s="246" t="s">
        <v>6</v>
      </c>
      <c r="AA694" s="246" t="s">
        <v>6</v>
      </c>
      <c r="AB694" s="246" t="s">
        <v>6</v>
      </c>
      <c r="AC694" s="246" t="s">
        <v>6</v>
      </c>
      <c r="AD694" s="246" t="s">
        <v>6</v>
      </c>
      <c r="AE694" s="350">
        <v>30</v>
      </c>
      <c r="AF694" s="348" t="s">
        <v>20</v>
      </c>
      <c r="AG694" s="244" t="s">
        <v>6</v>
      </c>
      <c r="AI694" s="246" t="s">
        <v>6</v>
      </c>
      <c r="AJ694" s="257" t="s">
        <v>6</v>
      </c>
      <c r="AK694" s="246" t="s">
        <v>6</v>
      </c>
      <c r="AL694" s="246" t="s">
        <v>6</v>
      </c>
      <c r="AM694" s="246" t="s">
        <v>6</v>
      </c>
      <c r="AN694" s="258">
        <v>378</v>
      </c>
      <c r="AO694" s="258">
        <v>12</v>
      </c>
      <c r="AP694" s="244" t="s">
        <v>2076</v>
      </c>
      <c r="AQ694" s="244" t="s">
        <v>184</v>
      </c>
      <c r="AR694" s="250" t="s">
        <v>6</v>
      </c>
      <c r="AS694" s="250" t="s">
        <v>6</v>
      </c>
      <c r="AT694" s="250" t="s">
        <v>6</v>
      </c>
      <c r="AU694" s="250" t="s">
        <v>184</v>
      </c>
      <c r="AV694" s="250" t="s">
        <v>1305</v>
      </c>
      <c r="AW694" s="250" t="s">
        <v>6</v>
      </c>
      <c r="AX694" s="250" t="s">
        <v>6</v>
      </c>
      <c r="AY694" s="250" t="s">
        <v>6</v>
      </c>
      <c r="AZ694" s="250" t="s">
        <v>6</v>
      </c>
      <c r="BA694" s="250" t="s">
        <v>6</v>
      </c>
      <c r="BB694" s="250" t="s">
        <v>6</v>
      </c>
      <c r="BC694" s="250" t="s">
        <v>6</v>
      </c>
      <c r="BD694" s="250" t="s">
        <v>6</v>
      </c>
      <c r="BE694" s="250" t="s">
        <v>6</v>
      </c>
      <c r="BF694" s="250" t="s">
        <v>6</v>
      </c>
      <c r="BG694" s="250" t="s">
        <v>6</v>
      </c>
      <c r="BH694" s="250" t="s">
        <v>6</v>
      </c>
      <c r="BI694" s="250" t="s">
        <v>6</v>
      </c>
      <c r="BJ694" s="250" t="s">
        <v>6</v>
      </c>
      <c r="BK694" s="250" t="s">
        <v>6</v>
      </c>
      <c r="BL694" s="250" t="s">
        <v>6</v>
      </c>
      <c r="BM694" s="250" t="s">
        <v>6</v>
      </c>
      <c r="BN694" s="250" t="s">
        <v>6</v>
      </c>
      <c r="BO694" s="250" t="s">
        <v>6</v>
      </c>
      <c r="BP694" s="250" t="s">
        <v>6</v>
      </c>
      <c r="BQ694" s="250" t="s">
        <v>6</v>
      </c>
      <c r="BR694" s="250" t="s">
        <v>6</v>
      </c>
      <c r="BS694" s="250" t="s">
        <v>6</v>
      </c>
      <c r="BT694" s="250" t="s">
        <v>6</v>
      </c>
      <c r="BU694" s="262" t="s">
        <v>6</v>
      </c>
      <c r="BV694" s="250" t="s">
        <v>6</v>
      </c>
      <c r="BW694" s="250" t="s">
        <v>6</v>
      </c>
      <c r="BX694" s="250" t="s">
        <v>6</v>
      </c>
      <c r="BY694" s="250" t="s">
        <v>6</v>
      </c>
      <c r="BZ694" s="250" t="s">
        <v>6</v>
      </c>
      <c r="CA694" s="244" t="s">
        <v>184</v>
      </c>
      <c r="CB694" s="244" t="s">
        <v>6</v>
      </c>
      <c r="CC694" s="244" t="s">
        <v>6</v>
      </c>
      <c r="CD694" s="244" t="s">
        <v>6</v>
      </c>
    </row>
    <row r="695" spans="1:82" s="244" customFormat="1" ht="62" x14ac:dyDescent="0.35">
      <c r="A695" s="290" t="s">
        <v>2095</v>
      </c>
      <c r="B695" s="259" t="s">
        <v>2880</v>
      </c>
      <c r="C695" s="259" t="s">
        <v>1845</v>
      </c>
      <c r="D695" s="259" t="s">
        <v>1885</v>
      </c>
      <c r="E695" s="244" t="s">
        <v>304</v>
      </c>
      <c r="F695" s="244" t="s">
        <v>2674</v>
      </c>
      <c r="G695" s="244" t="s">
        <v>2090</v>
      </c>
      <c r="H695" s="244" t="s">
        <v>1632</v>
      </c>
      <c r="I695" s="244" t="str">
        <f>IF(H695="","",VLOOKUP(H695,'Cost Categories'!$A$1:$B$66,2,FALSE))</f>
        <v>Facility</v>
      </c>
      <c r="J695" s="244" t="s">
        <v>3297</v>
      </c>
      <c r="K695" s="244" t="str">
        <f>IF(J695="","",VLOOKUP(J695,'Cost Categories'!$A$70:$B$85,2,FALSE))</f>
        <v>Mixed</v>
      </c>
      <c r="L695" s="244" t="s">
        <v>3323</v>
      </c>
      <c r="M695" s="244" t="str">
        <f>IF(L695="","",VLOOKUP(L695,'Cost Categories'!$A$112:$B$133,2,FALSE))</f>
        <v>Operational</v>
      </c>
      <c r="N695" s="244" t="s">
        <v>3368</v>
      </c>
      <c r="O695" s="245" t="s">
        <v>13</v>
      </c>
      <c r="P695" s="244" t="s">
        <v>3370</v>
      </c>
      <c r="Q695" s="253" t="s">
        <v>3372</v>
      </c>
      <c r="R695" s="253" t="s">
        <v>13</v>
      </c>
      <c r="S695" s="244" t="s">
        <v>111</v>
      </c>
      <c r="T695" s="244" t="s">
        <v>3000</v>
      </c>
      <c r="U695" s="244" t="s">
        <v>1087</v>
      </c>
      <c r="V695" s="244" t="s">
        <v>1309</v>
      </c>
      <c r="W695" s="244" t="s">
        <v>217</v>
      </c>
      <c r="X695" s="246">
        <v>1.18</v>
      </c>
      <c r="Y695" s="246" t="s">
        <v>6</v>
      </c>
      <c r="Z695" s="246" t="s">
        <v>6</v>
      </c>
      <c r="AA695" s="246" t="s">
        <v>6</v>
      </c>
      <c r="AB695" s="246" t="s">
        <v>6</v>
      </c>
      <c r="AC695" s="246" t="s">
        <v>6</v>
      </c>
      <c r="AD695" s="246" t="s">
        <v>6</v>
      </c>
      <c r="AE695" s="350">
        <v>30</v>
      </c>
      <c r="AF695" s="348" t="s">
        <v>20</v>
      </c>
      <c r="AG695" s="244" t="s">
        <v>6</v>
      </c>
      <c r="AI695" s="246" t="s">
        <v>6</v>
      </c>
      <c r="AJ695" s="257" t="s">
        <v>6</v>
      </c>
      <c r="AK695" s="246" t="s">
        <v>6</v>
      </c>
      <c r="AL695" s="246" t="s">
        <v>6</v>
      </c>
      <c r="AM695" s="246" t="s">
        <v>6</v>
      </c>
      <c r="AN695" s="258">
        <v>378</v>
      </c>
      <c r="AO695" s="258">
        <v>12</v>
      </c>
      <c r="AP695" s="244" t="s">
        <v>2076</v>
      </c>
      <c r="AQ695" s="244" t="s">
        <v>184</v>
      </c>
      <c r="AR695" s="250" t="s">
        <v>6</v>
      </c>
      <c r="AS695" s="250" t="s">
        <v>6</v>
      </c>
      <c r="AT695" s="250" t="s">
        <v>6</v>
      </c>
      <c r="AU695" s="250" t="s">
        <v>184</v>
      </c>
      <c r="AV695" s="250" t="s">
        <v>1305</v>
      </c>
      <c r="AW695" s="250" t="s">
        <v>6</v>
      </c>
      <c r="AX695" s="250" t="s">
        <v>6</v>
      </c>
      <c r="AY695" s="250" t="s">
        <v>6</v>
      </c>
      <c r="AZ695" s="250" t="s">
        <v>6</v>
      </c>
      <c r="BA695" s="250" t="s">
        <v>6</v>
      </c>
      <c r="BB695" s="250" t="s">
        <v>6</v>
      </c>
      <c r="BC695" s="250" t="s">
        <v>6</v>
      </c>
      <c r="BD695" s="250" t="s">
        <v>6</v>
      </c>
      <c r="BE695" s="250" t="s">
        <v>6</v>
      </c>
      <c r="BF695" s="250" t="s">
        <v>6</v>
      </c>
      <c r="BG695" s="250" t="s">
        <v>6</v>
      </c>
      <c r="BH695" s="250" t="s">
        <v>6</v>
      </c>
      <c r="BI695" s="250" t="s">
        <v>6</v>
      </c>
      <c r="BJ695" s="250" t="s">
        <v>6</v>
      </c>
      <c r="BK695" s="250" t="s">
        <v>6</v>
      </c>
      <c r="BL695" s="250" t="s">
        <v>6</v>
      </c>
      <c r="BM695" s="250" t="s">
        <v>6</v>
      </c>
      <c r="BN695" s="250" t="s">
        <v>6</v>
      </c>
      <c r="BO695" s="250" t="s">
        <v>6</v>
      </c>
      <c r="BP695" s="250" t="s">
        <v>6</v>
      </c>
      <c r="BQ695" s="250" t="s">
        <v>6</v>
      </c>
      <c r="BR695" s="250" t="s">
        <v>6</v>
      </c>
      <c r="BS695" s="250" t="s">
        <v>6</v>
      </c>
      <c r="BT695" s="250" t="s">
        <v>6</v>
      </c>
      <c r="BU695" s="262" t="s">
        <v>6</v>
      </c>
      <c r="BV695" s="250" t="s">
        <v>6</v>
      </c>
      <c r="BW695" s="250" t="s">
        <v>6</v>
      </c>
      <c r="BX695" s="250" t="s">
        <v>6</v>
      </c>
      <c r="BY695" s="250" t="s">
        <v>6</v>
      </c>
      <c r="BZ695" s="250" t="s">
        <v>6</v>
      </c>
      <c r="CA695" s="244" t="s">
        <v>184</v>
      </c>
      <c r="CB695" s="244" t="s">
        <v>6</v>
      </c>
      <c r="CC695" s="244" t="s">
        <v>6</v>
      </c>
      <c r="CD695" s="244" t="s">
        <v>6</v>
      </c>
    </row>
    <row r="696" spans="1:82" s="244" customFormat="1" ht="31" x14ac:dyDescent="0.35">
      <c r="A696" s="290" t="s">
        <v>2095</v>
      </c>
      <c r="B696" s="259" t="s">
        <v>2880</v>
      </c>
      <c r="C696" s="259" t="s">
        <v>1880</v>
      </c>
      <c r="D696" s="259" t="s">
        <v>1885</v>
      </c>
      <c r="E696" s="244" t="s">
        <v>304</v>
      </c>
      <c r="F696" s="244" t="s">
        <v>2674</v>
      </c>
      <c r="G696" s="244" t="s">
        <v>2091</v>
      </c>
      <c r="H696" s="244" t="s">
        <v>3353</v>
      </c>
      <c r="I696" s="244" t="str">
        <f>IF(H696="","",VLOOKUP(H696,'Cost Categories'!$A$1:$B$66,2,FALSE))</f>
        <v>Personnel</v>
      </c>
      <c r="J696" s="244" t="s">
        <v>1757</v>
      </c>
      <c r="K696" s="244" t="str">
        <f>IF(J696="","",VLOOKUP(J696,'Cost Categories'!$A$70:$B$85,2,FALSE))</f>
        <v>Personnel</v>
      </c>
      <c r="L696" s="244" t="s">
        <v>3324</v>
      </c>
      <c r="M696" s="244" t="str">
        <f>IF(L696="","",VLOOKUP(L696,'Cost Categories'!$A$112:$B$133,2,FALSE))</f>
        <v>Operational</v>
      </c>
      <c r="N696" s="244" t="s">
        <v>3368</v>
      </c>
      <c r="O696" s="245" t="s">
        <v>13</v>
      </c>
      <c r="P696" s="244" t="s">
        <v>3369</v>
      </c>
      <c r="Q696" s="253" t="s">
        <v>3372</v>
      </c>
      <c r="R696" s="253" t="s">
        <v>13</v>
      </c>
      <c r="S696" s="244" t="s">
        <v>111</v>
      </c>
      <c r="T696" s="244" t="s">
        <v>3000</v>
      </c>
      <c r="U696" s="244" t="s">
        <v>1087</v>
      </c>
      <c r="V696" s="244" t="s">
        <v>1309</v>
      </c>
      <c r="W696" s="244" t="s">
        <v>217</v>
      </c>
      <c r="X696" s="246">
        <v>3.61</v>
      </c>
      <c r="Y696" s="246" t="s">
        <v>6</v>
      </c>
      <c r="Z696" s="246" t="s">
        <v>6</v>
      </c>
      <c r="AA696" s="246" t="s">
        <v>6</v>
      </c>
      <c r="AB696" s="246" t="s">
        <v>6</v>
      </c>
      <c r="AC696" s="246" t="s">
        <v>6</v>
      </c>
      <c r="AD696" s="246" t="s">
        <v>6</v>
      </c>
      <c r="AE696" s="350">
        <v>30</v>
      </c>
      <c r="AF696" s="348" t="s">
        <v>20</v>
      </c>
      <c r="AG696" s="244" t="s">
        <v>6</v>
      </c>
      <c r="AI696" s="246" t="s">
        <v>6</v>
      </c>
      <c r="AJ696" s="257" t="s">
        <v>6</v>
      </c>
      <c r="AK696" s="246" t="s">
        <v>6</v>
      </c>
      <c r="AL696" s="246" t="s">
        <v>6</v>
      </c>
      <c r="AM696" s="246" t="s">
        <v>6</v>
      </c>
      <c r="AN696" s="258">
        <v>378</v>
      </c>
      <c r="AO696" s="258">
        <v>12</v>
      </c>
      <c r="AP696" s="244" t="s">
        <v>2076</v>
      </c>
      <c r="AQ696" s="244" t="s">
        <v>184</v>
      </c>
      <c r="AR696" s="250" t="s">
        <v>6</v>
      </c>
      <c r="AS696" s="250" t="s">
        <v>6</v>
      </c>
      <c r="AT696" s="250" t="s">
        <v>6</v>
      </c>
      <c r="AU696" s="250" t="s">
        <v>184</v>
      </c>
      <c r="AV696" s="250" t="s">
        <v>1305</v>
      </c>
      <c r="AW696" s="250" t="s">
        <v>6</v>
      </c>
      <c r="AX696" s="250" t="s">
        <v>6</v>
      </c>
      <c r="AY696" s="250" t="s">
        <v>6</v>
      </c>
      <c r="AZ696" s="250" t="s">
        <v>6</v>
      </c>
      <c r="BA696" s="250" t="s">
        <v>6</v>
      </c>
      <c r="BB696" s="250" t="s">
        <v>6</v>
      </c>
      <c r="BC696" s="250" t="s">
        <v>6</v>
      </c>
      <c r="BD696" s="250" t="s">
        <v>6</v>
      </c>
      <c r="BE696" s="250" t="s">
        <v>6</v>
      </c>
      <c r="BF696" s="250" t="s">
        <v>6</v>
      </c>
      <c r="BG696" s="250" t="s">
        <v>6</v>
      </c>
      <c r="BH696" s="250" t="s">
        <v>6</v>
      </c>
      <c r="BI696" s="250" t="s">
        <v>6</v>
      </c>
      <c r="BJ696" s="250" t="s">
        <v>6</v>
      </c>
      <c r="BK696" s="250" t="s">
        <v>6</v>
      </c>
      <c r="BL696" s="250" t="s">
        <v>6</v>
      </c>
      <c r="BM696" s="250" t="s">
        <v>6</v>
      </c>
      <c r="BN696" s="250" t="s">
        <v>6</v>
      </c>
      <c r="BO696" s="250" t="s">
        <v>6</v>
      </c>
      <c r="BP696" s="250" t="s">
        <v>6</v>
      </c>
      <c r="BQ696" s="250" t="s">
        <v>6</v>
      </c>
      <c r="BR696" s="250" t="s">
        <v>6</v>
      </c>
      <c r="BS696" s="250" t="s">
        <v>6</v>
      </c>
      <c r="BT696" s="250" t="s">
        <v>6</v>
      </c>
      <c r="BU696" s="262" t="s">
        <v>6</v>
      </c>
      <c r="BV696" s="250" t="s">
        <v>6</v>
      </c>
      <c r="BW696" s="250" t="s">
        <v>6</v>
      </c>
      <c r="BX696" s="250" t="s">
        <v>6</v>
      </c>
      <c r="BY696" s="250" t="s">
        <v>6</v>
      </c>
      <c r="BZ696" s="250" t="s">
        <v>6</v>
      </c>
      <c r="CA696" s="244" t="s">
        <v>184</v>
      </c>
      <c r="CB696" s="244" t="s">
        <v>6</v>
      </c>
      <c r="CC696" s="244" t="s">
        <v>6</v>
      </c>
      <c r="CD696" s="244" t="s">
        <v>6</v>
      </c>
    </row>
    <row r="697" spans="1:82" s="244" customFormat="1" ht="31" x14ac:dyDescent="0.35">
      <c r="A697" s="290" t="s">
        <v>2095</v>
      </c>
      <c r="B697" s="259" t="s">
        <v>2880</v>
      </c>
      <c r="C697" s="259" t="s">
        <v>1883</v>
      </c>
      <c r="D697" s="259" t="s">
        <v>1885</v>
      </c>
      <c r="E697" s="244" t="s">
        <v>304</v>
      </c>
      <c r="F697" s="244" t="s">
        <v>2674</v>
      </c>
      <c r="G697" s="244" t="s">
        <v>2092</v>
      </c>
      <c r="H697" s="244" t="s">
        <v>7</v>
      </c>
      <c r="I697" s="244" t="str">
        <f>IF(H697="","",VLOOKUP(H697,'Cost Categories'!$A$1:$B$66,2,FALSE))</f>
        <v>Recurring services</v>
      </c>
      <c r="J697" s="244" t="s">
        <v>3297</v>
      </c>
      <c r="K697" s="244" t="str">
        <f>IF(J697="","",VLOOKUP(J697,'Cost Categories'!$A$70:$B$85,2,FALSE))</f>
        <v>Mixed</v>
      </c>
      <c r="L697" s="244" t="s">
        <v>3322</v>
      </c>
      <c r="M697" s="244" t="str">
        <f>IF(L697="","",VLOOKUP(L697,'Cost Categories'!$A$112:$B$133,2,FALSE))</f>
        <v>Operational</v>
      </c>
      <c r="N697" s="244" t="s">
        <v>3422</v>
      </c>
      <c r="O697" s="245" t="s">
        <v>13</v>
      </c>
      <c r="P697" s="244" t="s">
        <v>3370</v>
      </c>
      <c r="Q697" s="253" t="s">
        <v>3372</v>
      </c>
      <c r="R697" s="253" t="s">
        <v>13</v>
      </c>
      <c r="S697" s="244" t="s">
        <v>111</v>
      </c>
      <c r="T697" s="244" t="s">
        <v>3000</v>
      </c>
      <c r="U697" s="244" t="s">
        <v>1087</v>
      </c>
      <c r="V697" s="244" t="s">
        <v>1309</v>
      </c>
      <c r="W697" s="244" t="s">
        <v>217</v>
      </c>
      <c r="X697" s="246">
        <v>0.5</v>
      </c>
      <c r="Y697" s="246" t="s">
        <v>6</v>
      </c>
      <c r="Z697" s="246" t="s">
        <v>6</v>
      </c>
      <c r="AA697" s="246" t="s">
        <v>6</v>
      </c>
      <c r="AB697" s="246" t="s">
        <v>6</v>
      </c>
      <c r="AC697" s="246" t="s">
        <v>6</v>
      </c>
      <c r="AD697" s="246" t="s">
        <v>6</v>
      </c>
      <c r="AE697" s="350">
        <v>30</v>
      </c>
      <c r="AF697" s="348" t="s">
        <v>20</v>
      </c>
      <c r="AG697" s="244" t="s">
        <v>6</v>
      </c>
      <c r="AI697" s="246" t="s">
        <v>6</v>
      </c>
      <c r="AJ697" s="257" t="s">
        <v>6</v>
      </c>
      <c r="AK697" s="246" t="s">
        <v>6</v>
      </c>
      <c r="AL697" s="246" t="s">
        <v>6</v>
      </c>
      <c r="AM697" s="246" t="s">
        <v>6</v>
      </c>
      <c r="AN697" s="258">
        <v>378</v>
      </c>
      <c r="AO697" s="258">
        <v>12</v>
      </c>
      <c r="AP697" s="244" t="s">
        <v>2076</v>
      </c>
      <c r="AQ697" s="244" t="s">
        <v>184</v>
      </c>
      <c r="AR697" s="250" t="s">
        <v>6</v>
      </c>
      <c r="AS697" s="250" t="s">
        <v>6</v>
      </c>
      <c r="AT697" s="250" t="s">
        <v>6</v>
      </c>
      <c r="AU697" s="250" t="s">
        <v>184</v>
      </c>
      <c r="AV697" s="250" t="s">
        <v>1305</v>
      </c>
      <c r="AW697" s="250" t="s">
        <v>6</v>
      </c>
      <c r="AX697" s="250" t="s">
        <v>6</v>
      </c>
      <c r="AY697" s="250" t="s">
        <v>6</v>
      </c>
      <c r="AZ697" s="250" t="s">
        <v>6</v>
      </c>
      <c r="BA697" s="250" t="s">
        <v>6</v>
      </c>
      <c r="BB697" s="250" t="s">
        <v>6</v>
      </c>
      <c r="BC697" s="250" t="s">
        <v>6</v>
      </c>
      <c r="BD697" s="250" t="s">
        <v>6</v>
      </c>
      <c r="BE697" s="250" t="s">
        <v>6</v>
      </c>
      <c r="BF697" s="250" t="s">
        <v>6</v>
      </c>
      <c r="BG697" s="250" t="s">
        <v>6</v>
      </c>
      <c r="BH697" s="250" t="s">
        <v>6</v>
      </c>
      <c r="BI697" s="250" t="s">
        <v>6</v>
      </c>
      <c r="BJ697" s="250" t="s">
        <v>6</v>
      </c>
      <c r="BK697" s="250" t="s">
        <v>6</v>
      </c>
      <c r="BL697" s="250" t="s">
        <v>6</v>
      </c>
      <c r="BM697" s="250" t="s">
        <v>6</v>
      </c>
      <c r="BN697" s="250" t="s">
        <v>6</v>
      </c>
      <c r="BO697" s="250" t="s">
        <v>6</v>
      </c>
      <c r="BP697" s="250" t="s">
        <v>6</v>
      </c>
      <c r="BQ697" s="250" t="s">
        <v>6</v>
      </c>
      <c r="BR697" s="250" t="s">
        <v>6</v>
      </c>
      <c r="BS697" s="250" t="s">
        <v>6</v>
      </c>
      <c r="BT697" s="250" t="s">
        <v>6</v>
      </c>
      <c r="BU697" s="262" t="s">
        <v>6</v>
      </c>
      <c r="BV697" s="250" t="s">
        <v>6</v>
      </c>
      <c r="BW697" s="250" t="s">
        <v>6</v>
      </c>
      <c r="BX697" s="250" t="s">
        <v>6</v>
      </c>
      <c r="BY697" s="250" t="s">
        <v>6</v>
      </c>
      <c r="BZ697" s="250" t="s">
        <v>6</v>
      </c>
      <c r="CA697" s="244" t="s">
        <v>184</v>
      </c>
      <c r="CB697" s="244" t="s">
        <v>6</v>
      </c>
      <c r="CC697" s="244" t="s">
        <v>6</v>
      </c>
      <c r="CD697" s="244" t="s">
        <v>6</v>
      </c>
    </row>
    <row r="698" spans="1:82" s="244" customFormat="1" ht="31" x14ac:dyDescent="0.35">
      <c r="A698" s="290" t="s">
        <v>2095</v>
      </c>
      <c r="B698" s="259" t="s">
        <v>2880</v>
      </c>
      <c r="C698" s="259" t="s">
        <v>1881</v>
      </c>
      <c r="D698" s="259" t="s">
        <v>1885</v>
      </c>
      <c r="E698" s="244" t="s">
        <v>304</v>
      </c>
      <c r="F698" s="244" t="s">
        <v>2674</v>
      </c>
      <c r="G698" s="244" t="s">
        <v>2093</v>
      </c>
      <c r="H698" s="244" t="s">
        <v>2083</v>
      </c>
      <c r="I698" s="244" t="str">
        <f>IF(H698="","",VLOOKUP(H698,'Cost Categories'!$A$1:$B$66,2,FALSE))</f>
        <v>Recurring services</v>
      </c>
      <c r="J698" s="244" t="s">
        <v>3297</v>
      </c>
      <c r="K698" s="244" t="str">
        <f>IF(J698="","",VLOOKUP(J698,'Cost Categories'!$A$70:$B$85,2,FALSE))</f>
        <v>Mixed</v>
      </c>
      <c r="L698" s="244" t="s">
        <v>2083</v>
      </c>
      <c r="M698" s="244" t="str">
        <f>IF(L698="","",VLOOKUP(L698,'Cost Categories'!$A$112:$B$133,2,FALSE))</f>
        <v>Ancillary</v>
      </c>
      <c r="N698" s="244" t="s">
        <v>3368</v>
      </c>
      <c r="O698" s="245" t="s">
        <v>13</v>
      </c>
      <c r="P698" s="244" t="s">
        <v>3370</v>
      </c>
      <c r="Q698" s="253" t="s">
        <v>3372</v>
      </c>
      <c r="R698" s="253" t="s">
        <v>13</v>
      </c>
      <c r="S698" s="244" t="s">
        <v>111</v>
      </c>
      <c r="T698" s="244" t="s">
        <v>3000</v>
      </c>
      <c r="U698" s="244" t="s">
        <v>1087</v>
      </c>
      <c r="V698" s="244" t="s">
        <v>1309</v>
      </c>
      <c r="W698" s="244" t="s">
        <v>217</v>
      </c>
      <c r="X698" s="246">
        <v>1.24</v>
      </c>
      <c r="Y698" s="246" t="s">
        <v>6</v>
      </c>
      <c r="Z698" s="246" t="s">
        <v>6</v>
      </c>
      <c r="AA698" s="246" t="s">
        <v>6</v>
      </c>
      <c r="AB698" s="246" t="s">
        <v>6</v>
      </c>
      <c r="AC698" s="246" t="s">
        <v>6</v>
      </c>
      <c r="AD698" s="246" t="s">
        <v>6</v>
      </c>
      <c r="AE698" s="350">
        <v>30</v>
      </c>
      <c r="AF698" s="348" t="s">
        <v>20</v>
      </c>
      <c r="AG698" s="244" t="s">
        <v>6</v>
      </c>
      <c r="AI698" s="246" t="s">
        <v>6</v>
      </c>
      <c r="AJ698" s="257" t="s">
        <v>6</v>
      </c>
      <c r="AK698" s="246" t="s">
        <v>6</v>
      </c>
      <c r="AL698" s="246" t="s">
        <v>6</v>
      </c>
      <c r="AM698" s="246" t="s">
        <v>6</v>
      </c>
      <c r="AN698" s="258">
        <v>378</v>
      </c>
      <c r="AO698" s="258">
        <v>12</v>
      </c>
      <c r="AP698" s="244" t="s">
        <v>2076</v>
      </c>
      <c r="AQ698" s="244" t="s">
        <v>184</v>
      </c>
      <c r="AR698" s="250" t="s">
        <v>6</v>
      </c>
      <c r="AS698" s="250" t="s">
        <v>6</v>
      </c>
      <c r="AT698" s="250" t="s">
        <v>6</v>
      </c>
      <c r="AU698" s="250" t="s">
        <v>184</v>
      </c>
      <c r="AV698" s="250" t="s">
        <v>1305</v>
      </c>
      <c r="AW698" s="250" t="s">
        <v>6</v>
      </c>
      <c r="AX698" s="250" t="s">
        <v>6</v>
      </c>
      <c r="AY698" s="250" t="s">
        <v>6</v>
      </c>
      <c r="AZ698" s="250" t="s">
        <v>6</v>
      </c>
      <c r="BA698" s="250" t="s">
        <v>6</v>
      </c>
      <c r="BB698" s="250" t="s">
        <v>6</v>
      </c>
      <c r="BC698" s="250" t="s">
        <v>6</v>
      </c>
      <c r="BD698" s="250" t="s">
        <v>6</v>
      </c>
      <c r="BE698" s="250" t="s">
        <v>6</v>
      </c>
      <c r="BF698" s="250" t="s">
        <v>6</v>
      </c>
      <c r="BG698" s="250" t="s">
        <v>6</v>
      </c>
      <c r="BH698" s="250" t="s">
        <v>6</v>
      </c>
      <c r="BI698" s="250" t="s">
        <v>6</v>
      </c>
      <c r="BJ698" s="250" t="s">
        <v>6</v>
      </c>
      <c r="BK698" s="250" t="s">
        <v>6</v>
      </c>
      <c r="BL698" s="250" t="s">
        <v>6</v>
      </c>
      <c r="BM698" s="250" t="s">
        <v>6</v>
      </c>
      <c r="BN698" s="250" t="s">
        <v>6</v>
      </c>
      <c r="BO698" s="250" t="s">
        <v>6</v>
      </c>
      <c r="BP698" s="250" t="s">
        <v>6</v>
      </c>
      <c r="BQ698" s="250" t="s">
        <v>6</v>
      </c>
      <c r="BR698" s="250" t="s">
        <v>6</v>
      </c>
      <c r="BS698" s="250" t="s">
        <v>6</v>
      </c>
      <c r="BT698" s="250" t="s">
        <v>6</v>
      </c>
      <c r="BU698" s="262" t="s">
        <v>6</v>
      </c>
      <c r="BV698" s="250" t="s">
        <v>6</v>
      </c>
      <c r="BW698" s="250" t="s">
        <v>6</v>
      </c>
      <c r="BX698" s="250" t="s">
        <v>6</v>
      </c>
      <c r="BY698" s="250" t="s">
        <v>6</v>
      </c>
      <c r="BZ698" s="250" t="s">
        <v>6</v>
      </c>
      <c r="CA698" s="244" t="s">
        <v>184</v>
      </c>
      <c r="CB698" s="244" t="s">
        <v>6</v>
      </c>
      <c r="CC698" s="244" t="s">
        <v>6</v>
      </c>
      <c r="CD698" s="244" t="s">
        <v>6</v>
      </c>
    </row>
    <row r="699" spans="1:82" s="244" customFormat="1" ht="31" x14ac:dyDescent="0.35">
      <c r="A699" s="290" t="s">
        <v>2095</v>
      </c>
      <c r="B699" s="259" t="s">
        <v>2880</v>
      </c>
      <c r="C699" s="259" t="s">
        <v>2038</v>
      </c>
      <c r="D699" s="259">
        <v>999</v>
      </c>
      <c r="E699" s="244" t="s">
        <v>304</v>
      </c>
      <c r="F699" s="244" t="s">
        <v>2674</v>
      </c>
      <c r="G699" s="244" t="s">
        <v>2094</v>
      </c>
      <c r="H699" s="244" t="s">
        <v>1578</v>
      </c>
      <c r="I699" s="244" t="str">
        <f>IF(H699="","",VLOOKUP(H699,'Cost Categories'!$A$1:$B$66,2,FALSE))</f>
        <v>Total</v>
      </c>
      <c r="J699" s="244" t="s">
        <v>3297</v>
      </c>
      <c r="K699" s="244" t="str">
        <f>IF(J699="","",VLOOKUP(J699,'Cost Categories'!$A$70:$B$85,2,FALSE))</f>
        <v>Mixed</v>
      </c>
      <c r="L699" s="244" t="s">
        <v>3297</v>
      </c>
      <c r="M699" s="244" t="str">
        <f>IF(L699="","",VLOOKUP(L699,'Cost Categories'!$A$112:$B$133,2,FALSE))</f>
        <v>Mixed</v>
      </c>
      <c r="N699" s="244" t="s">
        <v>22</v>
      </c>
      <c r="O699" s="245" t="s">
        <v>13</v>
      </c>
      <c r="P699" s="244" t="s">
        <v>3416</v>
      </c>
      <c r="Q699" s="253" t="s">
        <v>3372</v>
      </c>
      <c r="R699" s="253" t="s">
        <v>13</v>
      </c>
      <c r="S699" s="244" t="s">
        <v>111</v>
      </c>
      <c r="T699" s="244" t="s">
        <v>3000</v>
      </c>
      <c r="U699" s="244" t="s">
        <v>1087</v>
      </c>
      <c r="V699" s="244" t="s">
        <v>1309</v>
      </c>
      <c r="W699" s="244" t="s">
        <v>217</v>
      </c>
      <c r="X699" s="246">
        <v>42.32</v>
      </c>
      <c r="Y699" s="246" t="s">
        <v>6</v>
      </c>
      <c r="Z699" s="246" t="s">
        <v>6</v>
      </c>
      <c r="AA699" s="246" t="s">
        <v>6</v>
      </c>
      <c r="AB699" s="246" t="s">
        <v>6</v>
      </c>
      <c r="AC699" s="246" t="s">
        <v>6</v>
      </c>
      <c r="AD699" s="246" t="s">
        <v>6</v>
      </c>
      <c r="AE699" s="350">
        <v>30</v>
      </c>
      <c r="AF699" s="348" t="s">
        <v>20</v>
      </c>
      <c r="AG699" s="244" t="s">
        <v>6</v>
      </c>
      <c r="AI699" s="246" t="s">
        <v>6</v>
      </c>
      <c r="AJ699" s="257" t="s">
        <v>6</v>
      </c>
      <c r="AK699" s="246" t="s">
        <v>6</v>
      </c>
      <c r="AL699" s="246" t="s">
        <v>6</v>
      </c>
      <c r="AM699" s="246" t="s">
        <v>6</v>
      </c>
      <c r="AN699" s="258">
        <v>378</v>
      </c>
      <c r="AO699" s="258">
        <v>12</v>
      </c>
      <c r="AP699" s="244" t="s">
        <v>2076</v>
      </c>
      <c r="AQ699" s="244" t="s">
        <v>184</v>
      </c>
      <c r="AR699" s="250" t="s">
        <v>6</v>
      </c>
      <c r="AS699" s="250" t="s">
        <v>6</v>
      </c>
      <c r="AT699" s="250" t="s">
        <v>6</v>
      </c>
      <c r="AU699" s="250" t="s">
        <v>184</v>
      </c>
      <c r="AV699" s="250" t="s">
        <v>1305</v>
      </c>
      <c r="AW699" s="250" t="s">
        <v>6</v>
      </c>
      <c r="AX699" s="250" t="s">
        <v>6</v>
      </c>
      <c r="AY699" s="250" t="s">
        <v>6</v>
      </c>
      <c r="AZ699" s="250" t="s">
        <v>6</v>
      </c>
      <c r="BA699" s="250" t="s">
        <v>6</v>
      </c>
      <c r="BB699" s="250" t="s">
        <v>6</v>
      </c>
      <c r="BC699" s="250" t="s">
        <v>6</v>
      </c>
      <c r="BD699" s="250" t="s">
        <v>6</v>
      </c>
      <c r="BE699" s="250" t="s">
        <v>6</v>
      </c>
      <c r="BF699" s="250" t="s">
        <v>6</v>
      </c>
      <c r="BG699" s="250" t="s">
        <v>6</v>
      </c>
      <c r="BH699" s="250" t="s">
        <v>6</v>
      </c>
      <c r="BI699" s="250" t="s">
        <v>6</v>
      </c>
      <c r="BJ699" s="250" t="s">
        <v>6</v>
      </c>
      <c r="BK699" s="250" t="s">
        <v>6</v>
      </c>
      <c r="BL699" s="250" t="s">
        <v>6</v>
      </c>
      <c r="BM699" s="250" t="s">
        <v>6</v>
      </c>
      <c r="BN699" s="250" t="s">
        <v>6</v>
      </c>
      <c r="BO699" s="250" t="s">
        <v>6</v>
      </c>
      <c r="BP699" s="250" t="s">
        <v>6</v>
      </c>
      <c r="BQ699" s="250" t="s">
        <v>6</v>
      </c>
      <c r="BR699" s="250" t="s">
        <v>6</v>
      </c>
      <c r="BS699" s="250" t="s">
        <v>6</v>
      </c>
      <c r="BT699" s="250" t="s">
        <v>6</v>
      </c>
      <c r="BU699" s="262" t="s">
        <v>6</v>
      </c>
      <c r="BV699" s="250" t="s">
        <v>6</v>
      </c>
      <c r="BW699" s="250" t="s">
        <v>6</v>
      </c>
      <c r="BX699" s="250" t="s">
        <v>6</v>
      </c>
      <c r="BY699" s="250" t="s">
        <v>6</v>
      </c>
      <c r="BZ699" s="250" t="s">
        <v>6</v>
      </c>
      <c r="CA699" s="244" t="s">
        <v>184</v>
      </c>
      <c r="CB699" s="244" t="s">
        <v>6</v>
      </c>
      <c r="CC699" s="244" t="s">
        <v>6</v>
      </c>
      <c r="CD699" s="244" t="s">
        <v>6</v>
      </c>
    </row>
    <row r="700" spans="1:82" s="244" customFormat="1" ht="46.5" x14ac:dyDescent="0.35">
      <c r="A700" s="290" t="s">
        <v>2097</v>
      </c>
      <c r="B700" s="259" t="s">
        <v>2880</v>
      </c>
      <c r="C700" s="259" t="s">
        <v>1538</v>
      </c>
      <c r="D700" s="259" t="s">
        <v>1555</v>
      </c>
      <c r="E700" s="244" t="s">
        <v>304</v>
      </c>
      <c r="F700" s="244" t="s">
        <v>2674</v>
      </c>
      <c r="G700" s="244" t="s">
        <v>2075</v>
      </c>
      <c r="H700" s="244" t="s">
        <v>1623</v>
      </c>
      <c r="I700" s="244" t="str">
        <f>IF(H700="","",VLOOKUP(H700,'Cost Categories'!$A$1:$B$66,2,FALSE))</f>
        <v>Recurring goods</v>
      </c>
      <c r="J700" s="244" t="s">
        <v>3288</v>
      </c>
      <c r="K700" s="244" t="str">
        <f>IF(J700="","",VLOOKUP(J700,'Cost Categories'!$A$70:$B$85,2,FALSE))</f>
        <v>Recurrent - other</v>
      </c>
      <c r="L700" s="244" t="s">
        <v>3307</v>
      </c>
      <c r="M700" s="244" t="str">
        <f>IF(L700="","",VLOOKUP(L700,'Cost Categories'!$A$112:$B$133,2,FALSE))</f>
        <v>Primary service delivery</v>
      </c>
      <c r="N700" s="244" t="s">
        <v>3368</v>
      </c>
      <c r="O700" s="245" t="s">
        <v>1245</v>
      </c>
      <c r="P700" s="244" t="s">
        <v>3371</v>
      </c>
      <c r="Q700" s="253" t="s">
        <v>3372</v>
      </c>
      <c r="R700" s="253" t="s">
        <v>13</v>
      </c>
      <c r="S700" s="244" t="s">
        <v>111</v>
      </c>
      <c r="T700" s="244" t="s">
        <v>3000</v>
      </c>
      <c r="U700" s="244" t="s">
        <v>1087</v>
      </c>
      <c r="V700" s="244" t="s">
        <v>1309</v>
      </c>
      <c r="W700" s="244" t="s">
        <v>217</v>
      </c>
      <c r="X700" s="246">
        <v>8.15</v>
      </c>
      <c r="Y700" s="246" t="s">
        <v>6</v>
      </c>
      <c r="Z700" s="246" t="s">
        <v>6</v>
      </c>
      <c r="AA700" s="246" t="s">
        <v>6</v>
      </c>
      <c r="AB700" s="246" t="s">
        <v>6</v>
      </c>
      <c r="AC700" s="246" t="s">
        <v>6</v>
      </c>
      <c r="AD700" s="246" t="s">
        <v>6</v>
      </c>
      <c r="AE700" s="350">
        <v>30</v>
      </c>
      <c r="AF700" s="348" t="s">
        <v>20</v>
      </c>
      <c r="AG700" s="244" t="s">
        <v>6</v>
      </c>
      <c r="AI700" s="246" t="s">
        <v>6</v>
      </c>
      <c r="AJ700" s="257" t="s">
        <v>6</v>
      </c>
      <c r="AK700" s="246" t="s">
        <v>6</v>
      </c>
      <c r="AL700" s="246" t="s">
        <v>6</v>
      </c>
      <c r="AM700" s="246" t="s">
        <v>6</v>
      </c>
      <c r="AN700" s="258">
        <v>2044</v>
      </c>
      <c r="AO700" s="258">
        <v>12</v>
      </c>
      <c r="AP700" s="244" t="s">
        <v>2096</v>
      </c>
      <c r="AQ700" s="244" t="s">
        <v>184</v>
      </c>
      <c r="AR700" s="250" t="s">
        <v>6</v>
      </c>
      <c r="AS700" s="250" t="s">
        <v>6</v>
      </c>
      <c r="AT700" s="250" t="s">
        <v>6</v>
      </c>
      <c r="AU700" s="250" t="s">
        <v>184</v>
      </c>
      <c r="AV700" s="250" t="s">
        <v>1305</v>
      </c>
      <c r="AW700" s="250" t="s">
        <v>6</v>
      </c>
      <c r="AX700" s="250" t="s">
        <v>6</v>
      </c>
      <c r="AY700" s="250" t="s">
        <v>6</v>
      </c>
      <c r="AZ700" s="250" t="s">
        <v>6</v>
      </c>
      <c r="BA700" s="250" t="s">
        <v>6</v>
      </c>
      <c r="BB700" s="250" t="s">
        <v>6</v>
      </c>
      <c r="BC700" s="250" t="s">
        <v>6</v>
      </c>
      <c r="BD700" s="250" t="s">
        <v>6</v>
      </c>
      <c r="BE700" s="250" t="s">
        <v>6</v>
      </c>
      <c r="BF700" s="250" t="s">
        <v>6</v>
      </c>
      <c r="BG700" s="250" t="s">
        <v>6</v>
      </c>
      <c r="BH700" s="250" t="s">
        <v>6</v>
      </c>
      <c r="BI700" s="250" t="s">
        <v>6</v>
      </c>
      <c r="BJ700" s="250" t="s">
        <v>6</v>
      </c>
      <c r="BK700" s="250" t="s">
        <v>6</v>
      </c>
      <c r="BL700" s="250" t="s">
        <v>6</v>
      </c>
      <c r="BM700" s="250" t="s">
        <v>6</v>
      </c>
      <c r="BN700" s="250" t="s">
        <v>6</v>
      </c>
      <c r="BO700" s="250" t="s">
        <v>6</v>
      </c>
      <c r="BP700" s="250" t="s">
        <v>6</v>
      </c>
      <c r="BQ700" s="250" t="s">
        <v>6</v>
      </c>
      <c r="BR700" s="250" t="s">
        <v>6</v>
      </c>
      <c r="BS700" s="250" t="s">
        <v>6</v>
      </c>
      <c r="BT700" s="250" t="s">
        <v>6</v>
      </c>
      <c r="BU700" s="262" t="s">
        <v>6</v>
      </c>
      <c r="BV700" s="250" t="s">
        <v>6</v>
      </c>
      <c r="BW700" s="250" t="s">
        <v>6</v>
      </c>
      <c r="BX700" s="250" t="s">
        <v>6</v>
      </c>
      <c r="BY700" s="250" t="s">
        <v>6</v>
      </c>
      <c r="BZ700" s="250" t="s">
        <v>6</v>
      </c>
      <c r="CA700" s="244" t="s">
        <v>184</v>
      </c>
      <c r="CB700" s="244" t="s">
        <v>6</v>
      </c>
      <c r="CC700" s="244" t="s">
        <v>6</v>
      </c>
      <c r="CD700" s="244" t="s">
        <v>6</v>
      </c>
    </row>
    <row r="701" spans="1:82" s="244" customFormat="1" ht="31" x14ac:dyDescent="0.35">
      <c r="A701" s="290" t="s">
        <v>2097</v>
      </c>
      <c r="B701" s="259" t="s">
        <v>2880</v>
      </c>
      <c r="C701" s="259" t="s">
        <v>1548</v>
      </c>
      <c r="D701" s="259" t="s">
        <v>1555</v>
      </c>
      <c r="E701" s="244" t="s">
        <v>304</v>
      </c>
      <c r="F701" s="244" t="s">
        <v>2674</v>
      </c>
      <c r="G701" s="244" t="s">
        <v>2077</v>
      </c>
      <c r="H701" s="244" t="s">
        <v>3271</v>
      </c>
      <c r="I701" s="244" t="str">
        <f>IF(H701="","",VLOOKUP(H701,'Cost Categories'!$A$1:$B$66,2,FALSE))</f>
        <v>Personnel</v>
      </c>
      <c r="J701" s="244" t="s">
        <v>3271</v>
      </c>
      <c r="K701" s="244" t="str">
        <f>IF(J701="","",VLOOKUP(J701,'Cost Categories'!$A$70:$B$85,2,FALSE))</f>
        <v>Personnel</v>
      </c>
      <c r="L701" s="244" t="s">
        <v>3307</v>
      </c>
      <c r="M701" s="244" t="str">
        <f>IF(L701="","",VLOOKUP(L701,'Cost Categories'!$A$112:$B$133,2,FALSE))</f>
        <v>Primary service delivery</v>
      </c>
      <c r="N701" s="244" t="s">
        <v>3368</v>
      </c>
      <c r="O701" s="245" t="s">
        <v>13</v>
      </c>
      <c r="P701" s="244" t="s">
        <v>3369</v>
      </c>
      <c r="Q701" s="253" t="s">
        <v>3372</v>
      </c>
      <c r="R701" s="253" t="s">
        <v>13</v>
      </c>
      <c r="S701" s="244" t="s">
        <v>517</v>
      </c>
      <c r="T701" s="244" t="s">
        <v>3000</v>
      </c>
      <c r="U701" s="244" t="s">
        <v>1087</v>
      </c>
      <c r="V701" s="244" t="s">
        <v>1309</v>
      </c>
      <c r="W701" s="244" t="s">
        <v>217</v>
      </c>
      <c r="X701" s="246">
        <v>3.04</v>
      </c>
      <c r="Y701" s="246" t="s">
        <v>6</v>
      </c>
      <c r="Z701" s="246" t="s">
        <v>6</v>
      </c>
      <c r="AA701" s="246" t="s">
        <v>6</v>
      </c>
      <c r="AB701" s="246" t="s">
        <v>6</v>
      </c>
      <c r="AC701" s="246" t="s">
        <v>6</v>
      </c>
      <c r="AD701" s="246" t="s">
        <v>6</v>
      </c>
      <c r="AE701" s="350">
        <v>30</v>
      </c>
      <c r="AF701" s="348" t="s">
        <v>20</v>
      </c>
      <c r="AG701" s="244" t="s">
        <v>6</v>
      </c>
      <c r="AI701" s="246" t="s">
        <v>6</v>
      </c>
      <c r="AJ701" s="257" t="s">
        <v>6</v>
      </c>
      <c r="AK701" s="246" t="s">
        <v>6</v>
      </c>
      <c r="AL701" s="246" t="s">
        <v>6</v>
      </c>
      <c r="AM701" s="246" t="s">
        <v>6</v>
      </c>
      <c r="AN701" s="258">
        <v>2044</v>
      </c>
      <c r="AO701" s="258">
        <v>12</v>
      </c>
      <c r="AP701" s="244" t="s">
        <v>2096</v>
      </c>
      <c r="AQ701" s="244" t="s">
        <v>184</v>
      </c>
      <c r="AR701" s="250" t="s">
        <v>6</v>
      </c>
      <c r="AS701" s="250" t="s">
        <v>6</v>
      </c>
      <c r="AT701" s="250" t="s">
        <v>6</v>
      </c>
      <c r="AU701" s="250" t="s">
        <v>184</v>
      </c>
      <c r="AV701" s="250" t="s">
        <v>1305</v>
      </c>
      <c r="AW701" s="250" t="s">
        <v>6</v>
      </c>
      <c r="AX701" s="250" t="s">
        <v>6</v>
      </c>
      <c r="AY701" s="250" t="s">
        <v>6</v>
      </c>
      <c r="AZ701" s="250" t="s">
        <v>6</v>
      </c>
      <c r="BA701" s="250" t="s">
        <v>6</v>
      </c>
      <c r="BB701" s="250" t="s">
        <v>6</v>
      </c>
      <c r="BC701" s="250" t="s">
        <v>6</v>
      </c>
      <c r="BD701" s="250" t="s">
        <v>6</v>
      </c>
      <c r="BE701" s="250" t="s">
        <v>6</v>
      </c>
      <c r="BF701" s="250" t="s">
        <v>6</v>
      </c>
      <c r="BG701" s="250" t="s">
        <v>6</v>
      </c>
      <c r="BH701" s="250" t="s">
        <v>6</v>
      </c>
      <c r="BI701" s="250" t="s">
        <v>6</v>
      </c>
      <c r="BJ701" s="250" t="s">
        <v>6</v>
      </c>
      <c r="BK701" s="250" t="s">
        <v>6</v>
      </c>
      <c r="BL701" s="250" t="s">
        <v>6</v>
      </c>
      <c r="BM701" s="250" t="s">
        <v>6</v>
      </c>
      <c r="BN701" s="250" t="s">
        <v>6</v>
      </c>
      <c r="BO701" s="250" t="s">
        <v>6</v>
      </c>
      <c r="BP701" s="250" t="s">
        <v>6</v>
      </c>
      <c r="BQ701" s="250" t="s">
        <v>6</v>
      </c>
      <c r="BR701" s="250" t="s">
        <v>6</v>
      </c>
      <c r="BS701" s="250" t="s">
        <v>6</v>
      </c>
      <c r="BT701" s="250" t="s">
        <v>6</v>
      </c>
      <c r="BU701" s="262" t="s">
        <v>6</v>
      </c>
      <c r="BV701" s="250" t="s">
        <v>6</v>
      </c>
      <c r="BW701" s="250" t="s">
        <v>6</v>
      </c>
      <c r="BX701" s="250" t="s">
        <v>6</v>
      </c>
      <c r="BY701" s="250" t="s">
        <v>6</v>
      </c>
      <c r="BZ701" s="250" t="s">
        <v>6</v>
      </c>
      <c r="CA701" s="244" t="s">
        <v>184</v>
      </c>
      <c r="CB701" s="244" t="s">
        <v>6</v>
      </c>
      <c r="CC701" s="244" t="s">
        <v>6</v>
      </c>
      <c r="CD701" s="244" t="s">
        <v>6</v>
      </c>
    </row>
    <row r="702" spans="1:82" s="244" customFormat="1" ht="31" x14ac:dyDescent="0.35">
      <c r="A702" s="290" t="s">
        <v>2097</v>
      </c>
      <c r="B702" s="259" t="s">
        <v>2880</v>
      </c>
      <c r="C702" s="259" t="s">
        <v>356</v>
      </c>
      <c r="D702" s="259" t="s">
        <v>1555</v>
      </c>
      <c r="E702" s="244" t="s">
        <v>304</v>
      </c>
      <c r="F702" s="244" t="s">
        <v>2674</v>
      </c>
      <c r="G702" s="244" t="s">
        <v>2078</v>
      </c>
      <c r="H702" s="244" t="s">
        <v>3</v>
      </c>
      <c r="I702" s="244" t="str">
        <f>IF(H702="","",VLOOKUP(H702,'Cost Categories'!$A$1:$B$66,2,FALSE))</f>
        <v>Recurring services</v>
      </c>
      <c r="J702" s="244" t="s">
        <v>3297</v>
      </c>
      <c r="K702" s="244" t="str">
        <f>IF(J702="","",VLOOKUP(J702,'Cost Categories'!$A$70:$B$85,2,FALSE))</f>
        <v>Mixed</v>
      </c>
      <c r="L702" s="244" t="s">
        <v>3</v>
      </c>
      <c r="M702" s="244" t="str">
        <f>IF(L702="","",VLOOKUP(L702,'Cost Categories'!$A$112:$B$133,2,FALSE))</f>
        <v>Operational</v>
      </c>
      <c r="N702" s="244" t="s">
        <v>3368</v>
      </c>
      <c r="O702" s="245" t="s">
        <v>13</v>
      </c>
      <c r="P702" s="244" t="s">
        <v>3369</v>
      </c>
      <c r="Q702" s="253" t="s">
        <v>3372</v>
      </c>
      <c r="R702" s="253" t="s">
        <v>13</v>
      </c>
      <c r="S702" s="244" t="s">
        <v>111</v>
      </c>
      <c r="T702" s="244" t="s">
        <v>3000</v>
      </c>
      <c r="U702" s="244" t="s">
        <v>1087</v>
      </c>
      <c r="V702" s="244" t="s">
        <v>1309</v>
      </c>
      <c r="W702" s="244" t="s">
        <v>217</v>
      </c>
      <c r="X702" s="246">
        <v>4.3600000000000003</v>
      </c>
      <c r="Y702" s="246" t="s">
        <v>6</v>
      </c>
      <c r="Z702" s="246" t="s">
        <v>6</v>
      </c>
      <c r="AA702" s="246" t="s">
        <v>6</v>
      </c>
      <c r="AB702" s="246" t="s">
        <v>6</v>
      </c>
      <c r="AC702" s="246" t="s">
        <v>6</v>
      </c>
      <c r="AD702" s="246" t="s">
        <v>6</v>
      </c>
      <c r="AE702" s="350">
        <v>30</v>
      </c>
      <c r="AF702" s="348" t="s">
        <v>20</v>
      </c>
      <c r="AG702" s="244" t="s">
        <v>6</v>
      </c>
      <c r="AI702" s="246" t="s">
        <v>6</v>
      </c>
      <c r="AJ702" s="257" t="s">
        <v>6</v>
      </c>
      <c r="AK702" s="246" t="s">
        <v>6</v>
      </c>
      <c r="AL702" s="246" t="s">
        <v>6</v>
      </c>
      <c r="AM702" s="246" t="s">
        <v>6</v>
      </c>
      <c r="AN702" s="258">
        <v>2044</v>
      </c>
      <c r="AO702" s="258">
        <v>12</v>
      </c>
      <c r="AP702" s="244" t="s">
        <v>2096</v>
      </c>
      <c r="AQ702" s="244" t="s">
        <v>184</v>
      </c>
      <c r="AR702" s="250" t="s">
        <v>6</v>
      </c>
      <c r="AS702" s="250" t="s">
        <v>6</v>
      </c>
      <c r="AT702" s="250" t="s">
        <v>6</v>
      </c>
      <c r="AU702" s="250" t="s">
        <v>184</v>
      </c>
      <c r="AV702" s="250" t="s">
        <v>1305</v>
      </c>
      <c r="AW702" s="250" t="s">
        <v>6</v>
      </c>
      <c r="AX702" s="250" t="s">
        <v>6</v>
      </c>
      <c r="AY702" s="250" t="s">
        <v>6</v>
      </c>
      <c r="AZ702" s="250" t="s">
        <v>6</v>
      </c>
      <c r="BA702" s="250" t="s">
        <v>6</v>
      </c>
      <c r="BB702" s="250" t="s">
        <v>6</v>
      </c>
      <c r="BC702" s="250" t="s">
        <v>6</v>
      </c>
      <c r="BD702" s="250" t="s">
        <v>6</v>
      </c>
      <c r="BE702" s="250" t="s">
        <v>6</v>
      </c>
      <c r="BF702" s="250" t="s">
        <v>6</v>
      </c>
      <c r="BG702" s="250" t="s">
        <v>6</v>
      </c>
      <c r="BH702" s="250" t="s">
        <v>6</v>
      </c>
      <c r="BI702" s="250" t="s">
        <v>6</v>
      </c>
      <c r="BJ702" s="250" t="s">
        <v>6</v>
      </c>
      <c r="BK702" s="250" t="s">
        <v>6</v>
      </c>
      <c r="BL702" s="250" t="s">
        <v>6</v>
      </c>
      <c r="BM702" s="250" t="s">
        <v>6</v>
      </c>
      <c r="BN702" s="250" t="s">
        <v>6</v>
      </c>
      <c r="BO702" s="250" t="s">
        <v>6</v>
      </c>
      <c r="BP702" s="250" t="s">
        <v>6</v>
      </c>
      <c r="BQ702" s="250" t="s">
        <v>6</v>
      </c>
      <c r="BR702" s="250" t="s">
        <v>6</v>
      </c>
      <c r="BS702" s="250" t="s">
        <v>6</v>
      </c>
      <c r="BT702" s="250" t="s">
        <v>6</v>
      </c>
      <c r="BU702" s="262" t="s">
        <v>6</v>
      </c>
      <c r="BV702" s="250" t="s">
        <v>6</v>
      </c>
      <c r="BW702" s="250" t="s">
        <v>6</v>
      </c>
      <c r="BX702" s="250" t="s">
        <v>6</v>
      </c>
      <c r="BY702" s="250" t="s">
        <v>6</v>
      </c>
      <c r="BZ702" s="250" t="s">
        <v>6</v>
      </c>
      <c r="CA702" s="244" t="s">
        <v>184</v>
      </c>
      <c r="CB702" s="244" t="s">
        <v>6</v>
      </c>
      <c r="CC702" s="244" t="s">
        <v>6</v>
      </c>
      <c r="CD702" s="244" t="s">
        <v>6</v>
      </c>
    </row>
    <row r="703" spans="1:82" s="244" customFormat="1" ht="31" x14ac:dyDescent="0.35">
      <c r="A703" s="290" t="s">
        <v>2097</v>
      </c>
      <c r="B703" s="259" t="s">
        <v>2880</v>
      </c>
      <c r="C703" s="259" t="s">
        <v>1540</v>
      </c>
      <c r="D703" s="259" t="s">
        <v>358</v>
      </c>
      <c r="E703" s="244" t="s">
        <v>304</v>
      </c>
      <c r="F703" s="244" t="s">
        <v>2674</v>
      </c>
      <c r="G703" s="244" t="s">
        <v>2079</v>
      </c>
      <c r="H703" s="244" t="s">
        <v>3350</v>
      </c>
      <c r="I703" s="244" t="str">
        <f>IF(H703="","",VLOOKUP(H703,'Cost Categories'!$A$1:$B$66,2,FALSE))</f>
        <v>Capital</v>
      </c>
      <c r="J703" s="244" t="s">
        <v>3283</v>
      </c>
      <c r="K703" s="244" t="str">
        <f>IF(J703="","",VLOOKUP(J703,'Cost Categories'!$A$70:$B$85,2,FALSE))</f>
        <v>Capital</v>
      </c>
      <c r="L703" s="244" t="s">
        <v>3324</v>
      </c>
      <c r="M703" s="244" t="str">
        <f>IF(L703="","",VLOOKUP(L703,'Cost Categories'!$A$112:$B$133,2,FALSE))</f>
        <v>Operational</v>
      </c>
      <c r="N703" s="244" t="s">
        <v>3368</v>
      </c>
      <c r="O703" s="245" t="s">
        <v>1245</v>
      </c>
      <c r="P703" s="244" t="s">
        <v>3370</v>
      </c>
      <c r="Q703" s="253" t="s">
        <v>3372</v>
      </c>
      <c r="R703" s="253" t="s">
        <v>13</v>
      </c>
      <c r="S703" s="244" t="s">
        <v>111</v>
      </c>
      <c r="T703" s="244" t="s">
        <v>3000</v>
      </c>
      <c r="U703" s="244" t="s">
        <v>1087</v>
      </c>
      <c r="V703" s="244" t="s">
        <v>1309</v>
      </c>
      <c r="W703" s="244" t="s">
        <v>217</v>
      </c>
      <c r="X703" s="246">
        <v>2.2799999999999998</v>
      </c>
      <c r="Y703" s="246" t="s">
        <v>6</v>
      </c>
      <c r="Z703" s="246" t="s">
        <v>6</v>
      </c>
      <c r="AA703" s="246" t="s">
        <v>6</v>
      </c>
      <c r="AB703" s="246" t="s">
        <v>6</v>
      </c>
      <c r="AC703" s="246" t="s">
        <v>6</v>
      </c>
      <c r="AD703" s="246" t="s">
        <v>6</v>
      </c>
      <c r="AE703" s="350">
        <v>30</v>
      </c>
      <c r="AF703" s="348" t="s">
        <v>20</v>
      </c>
      <c r="AG703" s="244" t="s">
        <v>6</v>
      </c>
      <c r="AI703" s="246" t="s">
        <v>6</v>
      </c>
      <c r="AJ703" s="257" t="s">
        <v>6</v>
      </c>
      <c r="AK703" s="246" t="s">
        <v>6</v>
      </c>
      <c r="AL703" s="246" t="s">
        <v>6</v>
      </c>
      <c r="AM703" s="246" t="s">
        <v>6</v>
      </c>
      <c r="AN703" s="258">
        <v>2044</v>
      </c>
      <c r="AO703" s="258">
        <v>12</v>
      </c>
      <c r="AP703" s="244" t="s">
        <v>2096</v>
      </c>
      <c r="AQ703" s="244" t="s">
        <v>184</v>
      </c>
      <c r="AR703" s="250" t="s">
        <v>6</v>
      </c>
      <c r="AS703" s="250" t="s">
        <v>6</v>
      </c>
      <c r="AT703" s="250" t="s">
        <v>6</v>
      </c>
      <c r="AU703" s="250" t="s">
        <v>184</v>
      </c>
      <c r="AV703" s="250" t="s">
        <v>1305</v>
      </c>
      <c r="AW703" s="250" t="s">
        <v>6</v>
      </c>
      <c r="AX703" s="250" t="s">
        <v>6</v>
      </c>
      <c r="AY703" s="250" t="s">
        <v>6</v>
      </c>
      <c r="AZ703" s="250" t="s">
        <v>6</v>
      </c>
      <c r="BA703" s="250" t="s">
        <v>6</v>
      </c>
      <c r="BB703" s="250" t="s">
        <v>6</v>
      </c>
      <c r="BC703" s="250" t="s">
        <v>6</v>
      </c>
      <c r="BD703" s="250" t="s">
        <v>6</v>
      </c>
      <c r="BE703" s="250" t="s">
        <v>6</v>
      </c>
      <c r="BF703" s="250" t="s">
        <v>6</v>
      </c>
      <c r="BG703" s="250" t="s">
        <v>6</v>
      </c>
      <c r="BH703" s="250" t="s">
        <v>6</v>
      </c>
      <c r="BI703" s="250" t="s">
        <v>6</v>
      </c>
      <c r="BJ703" s="250" t="s">
        <v>6</v>
      </c>
      <c r="BK703" s="250" t="s">
        <v>6</v>
      </c>
      <c r="BL703" s="250" t="s">
        <v>6</v>
      </c>
      <c r="BM703" s="250" t="s">
        <v>6</v>
      </c>
      <c r="BN703" s="250" t="s">
        <v>6</v>
      </c>
      <c r="BO703" s="250" t="s">
        <v>6</v>
      </c>
      <c r="BP703" s="250" t="s">
        <v>6</v>
      </c>
      <c r="BQ703" s="250" t="s">
        <v>6</v>
      </c>
      <c r="BR703" s="250" t="s">
        <v>6</v>
      </c>
      <c r="BS703" s="250" t="s">
        <v>6</v>
      </c>
      <c r="BT703" s="250" t="s">
        <v>6</v>
      </c>
      <c r="BU703" s="262" t="s">
        <v>6</v>
      </c>
      <c r="BV703" s="250" t="s">
        <v>6</v>
      </c>
      <c r="BW703" s="250" t="s">
        <v>6</v>
      </c>
      <c r="BX703" s="250" t="s">
        <v>6</v>
      </c>
      <c r="BY703" s="250" t="s">
        <v>6</v>
      </c>
      <c r="BZ703" s="250" t="s">
        <v>6</v>
      </c>
      <c r="CA703" s="244" t="s">
        <v>184</v>
      </c>
      <c r="CB703" s="244" t="s">
        <v>6</v>
      </c>
      <c r="CC703" s="244" t="s">
        <v>6</v>
      </c>
      <c r="CD703" s="244" t="s">
        <v>6</v>
      </c>
    </row>
    <row r="704" spans="1:82" s="244" customFormat="1" ht="62" x14ac:dyDescent="0.35">
      <c r="A704" s="290" t="s">
        <v>2097</v>
      </c>
      <c r="B704" s="245" t="s">
        <v>2880</v>
      </c>
      <c r="C704" s="245" t="s">
        <v>1561</v>
      </c>
      <c r="D704" s="259" t="s">
        <v>358</v>
      </c>
      <c r="E704" s="245" t="s">
        <v>304</v>
      </c>
      <c r="F704" s="244" t="s">
        <v>2674</v>
      </c>
      <c r="G704" s="245" t="s">
        <v>2080</v>
      </c>
      <c r="H704" s="245" t="s">
        <v>1632</v>
      </c>
      <c r="I704" s="244" t="str">
        <f>IF(H704="","",VLOOKUP(H704,'Cost Categories'!$A$1:$B$66,2,FALSE))</f>
        <v>Facility</v>
      </c>
      <c r="J704" s="244" t="s">
        <v>3297</v>
      </c>
      <c r="K704" s="244" t="str">
        <f>IF(J704="","",VLOOKUP(J704,'Cost Categories'!$A$70:$B$85,2,FALSE))</f>
        <v>Mixed</v>
      </c>
      <c r="L704" s="244" t="s">
        <v>3323</v>
      </c>
      <c r="M704" s="244" t="str">
        <f>IF(L704="","",VLOOKUP(L704,'Cost Categories'!$A$112:$B$133,2,FALSE))</f>
        <v>Operational</v>
      </c>
      <c r="N704" s="244" t="s">
        <v>3368</v>
      </c>
      <c r="O704" s="245" t="s">
        <v>13</v>
      </c>
      <c r="P704" s="244" t="s">
        <v>3370</v>
      </c>
      <c r="Q704" s="253" t="s">
        <v>3372</v>
      </c>
      <c r="R704" s="253" t="s">
        <v>13</v>
      </c>
      <c r="S704" s="244" t="s">
        <v>111</v>
      </c>
      <c r="T704" s="244" t="s">
        <v>3000</v>
      </c>
      <c r="U704" s="244" t="s">
        <v>1087</v>
      </c>
      <c r="V704" s="244" t="s">
        <v>1309</v>
      </c>
      <c r="W704" s="244" t="s">
        <v>217</v>
      </c>
      <c r="X704" s="267">
        <v>2.2799999999999998</v>
      </c>
      <c r="Y704" s="246" t="s">
        <v>6</v>
      </c>
      <c r="Z704" s="246" t="s">
        <v>6</v>
      </c>
      <c r="AA704" s="246" t="s">
        <v>6</v>
      </c>
      <c r="AB704" s="246" t="s">
        <v>6</v>
      </c>
      <c r="AC704" s="246" t="s">
        <v>6</v>
      </c>
      <c r="AD704" s="246" t="s">
        <v>6</v>
      </c>
      <c r="AE704" s="350">
        <v>30</v>
      </c>
      <c r="AF704" s="348" t="s">
        <v>20</v>
      </c>
      <c r="AG704" s="244" t="s">
        <v>6</v>
      </c>
      <c r="AI704" s="246" t="s">
        <v>6</v>
      </c>
      <c r="AJ704" s="257" t="s">
        <v>6</v>
      </c>
      <c r="AK704" s="246" t="s">
        <v>6</v>
      </c>
      <c r="AL704" s="246" t="s">
        <v>6</v>
      </c>
      <c r="AM704" s="246" t="s">
        <v>6</v>
      </c>
      <c r="AN704" s="258">
        <v>2044</v>
      </c>
      <c r="AO704" s="258">
        <v>12</v>
      </c>
      <c r="AP704" s="245" t="s">
        <v>2096</v>
      </c>
      <c r="AQ704" s="244" t="s">
        <v>184</v>
      </c>
      <c r="AR704" s="250" t="s">
        <v>6</v>
      </c>
      <c r="AS704" s="250" t="s">
        <v>6</v>
      </c>
      <c r="AT704" s="250" t="s">
        <v>6</v>
      </c>
      <c r="AU704" s="250" t="s">
        <v>184</v>
      </c>
      <c r="AV704" s="250" t="s">
        <v>1305</v>
      </c>
      <c r="AW704" s="250" t="s">
        <v>6</v>
      </c>
      <c r="AX704" s="250" t="s">
        <v>6</v>
      </c>
      <c r="AY704" s="250" t="s">
        <v>6</v>
      </c>
      <c r="AZ704" s="250" t="s">
        <v>6</v>
      </c>
      <c r="BA704" s="250" t="s">
        <v>6</v>
      </c>
      <c r="BB704" s="250" t="s">
        <v>6</v>
      </c>
      <c r="BC704" s="250" t="s">
        <v>6</v>
      </c>
      <c r="BD704" s="250" t="s">
        <v>6</v>
      </c>
      <c r="BE704" s="250" t="s">
        <v>6</v>
      </c>
      <c r="BF704" s="250" t="s">
        <v>6</v>
      </c>
      <c r="BG704" s="250" t="s">
        <v>6</v>
      </c>
      <c r="BH704" s="250" t="s">
        <v>6</v>
      </c>
      <c r="BI704" s="250" t="s">
        <v>6</v>
      </c>
      <c r="BJ704" s="250" t="s">
        <v>6</v>
      </c>
      <c r="BK704" s="250" t="s">
        <v>6</v>
      </c>
      <c r="BL704" s="250" t="s">
        <v>6</v>
      </c>
      <c r="BM704" s="250" t="s">
        <v>6</v>
      </c>
      <c r="BN704" s="250" t="s">
        <v>6</v>
      </c>
      <c r="BO704" s="250" t="s">
        <v>6</v>
      </c>
      <c r="BP704" s="250" t="s">
        <v>6</v>
      </c>
      <c r="BQ704" s="250" t="s">
        <v>6</v>
      </c>
      <c r="BR704" s="250" t="s">
        <v>6</v>
      </c>
      <c r="BS704" s="250" t="s">
        <v>6</v>
      </c>
      <c r="BT704" s="250" t="s">
        <v>6</v>
      </c>
      <c r="BU704" s="262" t="s">
        <v>6</v>
      </c>
      <c r="BV704" s="250" t="s">
        <v>6</v>
      </c>
      <c r="BW704" s="250" t="s">
        <v>6</v>
      </c>
      <c r="BX704" s="250" t="s">
        <v>6</v>
      </c>
      <c r="BY704" s="250" t="s">
        <v>6</v>
      </c>
      <c r="BZ704" s="250" t="s">
        <v>6</v>
      </c>
      <c r="CA704" s="244" t="s">
        <v>184</v>
      </c>
      <c r="CB704" s="244" t="s">
        <v>6</v>
      </c>
      <c r="CC704" s="244" t="s">
        <v>6</v>
      </c>
      <c r="CD704" s="244" t="s">
        <v>6</v>
      </c>
    </row>
    <row r="705" spans="1:82" s="244" customFormat="1" ht="31" x14ac:dyDescent="0.35">
      <c r="A705" s="290" t="s">
        <v>2097</v>
      </c>
      <c r="B705" s="245" t="s">
        <v>2880</v>
      </c>
      <c r="C705" s="245" t="s">
        <v>1567</v>
      </c>
      <c r="D705" s="259" t="s">
        <v>358</v>
      </c>
      <c r="E705" s="245" t="s">
        <v>304</v>
      </c>
      <c r="F705" s="244" t="s">
        <v>2674</v>
      </c>
      <c r="G705" s="244" t="s">
        <v>2081</v>
      </c>
      <c r="H705" s="245" t="s">
        <v>3353</v>
      </c>
      <c r="I705" s="244" t="str">
        <f>IF(H705="","",VLOOKUP(H705,'Cost Categories'!$A$1:$B$66,2,FALSE))</f>
        <v>Personnel</v>
      </c>
      <c r="J705" s="244" t="s">
        <v>1757</v>
      </c>
      <c r="K705" s="244" t="str">
        <f>IF(J705="","",VLOOKUP(J705,'Cost Categories'!$A$70:$B$85,2,FALSE))</f>
        <v>Personnel</v>
      </c>
      <c r="L705" s="244" t="s">
        <v>3324</v>
      </c>
      <c r="M705" s="244" t="str">
        <f>IF(L705="","",VLOOKUP(L705,'Cost Categories'!$A$112:$B$133,2,FALSE))</f>
        <v>Operational</v>
      </c>
      <c r="N705" s="244" t="s">
        <v>3368</v>
      </c>
      <c r="O705" s="245" t="s">
        <v>13</v>
      </c>
      <c r="P705" s="244" t="s">
        <v>3369</v>
      </c>
      <c r="Q705" s="253" t="s">
        <v>3372</v>
      </c>
      <c r="R705" s="253" t="s">
        <v>13</v>
      </c>
      <c r="S705" s="244" t="s">
        <v>111</v>
      </c>
      <c r="T705" s="244" t="s">
        <v>3000</v>
      </c>
      <c r="U705" s="244" t="s">
        <v>1087</v>
      </c>
      <c r="V705" s="244" t="s">
        <v>1309</v>
      </c>
      <c r="W705" s="244" t="s">
        <v>217</v>
      </c>
      <c r="X705" s="246">
        <v>3.82</v>
      </c>
      <c r="Y705" s="246" t="s">
        <v>6</v>
      </c>
      <c r="Z705" s="246" t="s">
        <v>6</v>
      </c>
      <c r="AA705" s="246" t="s">
        <v>6</v>
      </c>
      <c r="AB705" s="246" t="s">
        <v>6</v>
      </c>
      <c r="AC705" s="246" t="s">
        <v>6</v>
      </c>
      <c r="AD705" s="246" t="s">
        <v>6</v>
      </c>
      <c r="AE705" s="350">
        <v>30</v>
      </c>
      <c r="AF705" s="348" t="s">
        <v>20</v>
      </c>
      <c r="AG705" s="244" t="s">
        <v>6</v>
      </c>
      <c r="AI705" s="246" t="s">
        <v>6</v>
      </c>
      <c r="AJ705" s="257" t="s">
        <v>6</v>
      </c>
      <c r="AK705" s="246" t="s">
        <v>6</v>
      </c>
      <c r="AL705" s="246" t="s">
        <v>6</v>
      </c>
      <c r="AM705" s="246" t="s">
        <v>6</v>
      </c>
      <c r="AN705" s="258">
        <v>2044</v>
      </c>
      <c r="AO705" s="258">
        <v>12</v>
      </c>
      <c r="AP705" s="245" t="s">
        <v>2096</v>
      </c>
      <c r="AQ705" s="244" t="s">
        <v>184</v>
      </c>
      <c r="AR705" s="250" t="s">
        <v>6</v>
      </c>
      <c r="AS705" s="250" t="s">
        <v>6</v>
      </c>
      <c r="AT705" s="250" t="s">
        <v>6</v>
      </c>
      <c r="AU705" s="250" t="s">
        <v>184</v>
      </c>
      <c r="AV705" s="250" t="s">
        <v>1305</v>
      </c>
      <c r="AW705" s="250" t="s">
        <v>6</v>
      </c>
      <c r="AX705" s="250" t="s">
        <v>6</v>
      </c>
      <c r="AY705" s="250" t="s">
        <v>6</v>
      </c>
      <c r="AZ705" s="250" t="s">
        <v>6</v>
      </c>
      <c r="BA705" s="250" t="s">
        <v>6</v>
      </c>
      <c r="BB705" s="250" t="s">
        <v>6</v>
      </c>
      <c r="BC705" s="250" t="s">
        <v>6</v>
      </c>
      <c r="BD705" s="250" t="s">
        <v>6</v>
      </c>
      <c r="BE705" s="250" t="s">
        <v>6</v>
      </c>
      <c r="BF705" s="250" t="s">
        <v>6</v>
      </c>
      <c r="BG705" s="250" t="s">
        <v>6</v>
      </c>
      <c r="BH705" s="250" t="s">
        <v>6</v>
      </c>
      <c r="BI705" s="250" t="s">
        <v>6</v>
      </c>
      <c r="BJ705" s="250" t="s">
        <v>6</v>
      </c>
      <c r="BK705" s="250" t="s">
        <v>6</v>
      </c>
      <c r="BL705" s="250" t="s">
        <v>6</v>
      </c>
      <c r="BM705" s="250" t="s">
        <v>6</v>
      </c>
      <c r="BN705" s="250" t="s">
        <v>6</v>
      </c>
      <c r="BO705" s="250" t="s">
        <v>6</v>
      </c>
      <c r="BP705" s="250" t="s">
        <v>6</v>
      </c>
      <c r="BQ705" s="250" t="s">
        <v>6</v>
      </c>
      <c r="BR705" s="250" t="s">
        <v>6</v>
      </c>
      <c r="BS705" s="250" t="s">
        <v>6</v>
      </c>
      <c r="BT705" s="250" t="s">
        <v>6</v>
      </c>
      <c r="BU705" s="262" t="s">
        <v>6</v>
      </c>
      <c r="BV705" s="250" t="s">
        <v>6</v>
      </c>
      <c r="BW705" s="250" t="s">
        <v>6</v>
      </c>
      <c r="BX705" s="250" t="s">
        <v>6</v>
      </c>
      <c r="BY705" s="250" t="s">
        <v>6</v>
      </c>
      <c r="BZ705" s="250" t="s">
        <v>6</v>
      </c>
      <c r="CA705" s="244" t="s">
        <v>184</v>
      </c>
      <c r="CB705" s="244" t="s">
        <v>6</v>
      </c>
      <c r="CC705" s="244" t="s">
        <v>6</v>
      </c>
      <c r="CD705" s="244" t="s">
        <v>6</v>
      </c>
    </row>
    <row r="706" spans="1:82" s="244" customFormat="1" ht="31" x14ac:dyDescent="0.35">
      <c r="A706" s="290" t="s">
        <v>2097</v>
      </c>
      <c r="B706" s="245" t="s">
        <v>2880</v>
      </c>
      <c r="C706" s="245" t="s">
        <v>1571</v>
      </c>
      <c r="D706" s="259" t="s">
        <v>358</v>
      </c>
      <c r="E706" s="245" t="s">
        <v>304</v>
      </c>
      <c r="F706" s="244" t="s">
        <v>2674</v>
      </c>
      <c r="G706" s="244" t="s">
        <v>2082</v>
      </c>
      <c r="H706" s="245" t="s">
        <v>7</v>
      </c>
      <c r="I706" s="244" t="str">
        <f>IF(H706="","",VLOOKUP(H706,'Cost Categories'!$A$1:$B$66,2,FALSE))</f>
        <v>Recurring services</v>
      </c>
      <c r="J706" s="244" t="s">
        <v>3297</v>
      </c>
      <c r="K706" s="244" t="str">
        <f>IF(J706="","",VLOOKUP(J706,'Cost Categories'!$A$70:$B$85,2,FALSE))</f>
        <v>Mixed</v>
      </c>
      <c r="L706" s="244" t="s">
        <v>3322</v>
      </c>
      <c r="M706" s="244" t="str">
        <f>IF(L706="","",VLOOKUP(L706,'Cost Categories'!$A$112:$B$133,2,FALSE))</f>
        <v>Operational</v>
      </c>
      <c r="N706" s="244" t="s">
        <v>3422</v>
      </c>
      <c r="O706" s="245" t="s">
        <v>13</v>
      </c>
      <c r="P706" s="244" t="s">
        <v>3370</v>
      </c>
      <c r="Q706" s="253" t="s">
        <v>3372</v>
      </c>
      <c r="R706" s="253" t="s">
        <v>13</v>
      </c>
      <c r="S706" s="244" t="s">
        <v>111</v>
      </c>
      <c r="T706" s="244" t="s">
        <v>3000</v>
      </c>
      <c r="U706" s="244" t="s">
        <v>1087</v>
      </c>
      <c r="V706" s="244" t="s">
        <v>1309</v>
      </c>
      <c r="W706" s="244" t="s">
        <v>217</v>
      </c>
      <c r="X706" s="246">
        <v>0.95</v>
      </c>
      <c r="Y706" s="246" t="s">
        <v>6</v>
      </c>
      <c r="Z706" s="246" t="s">
        <v>6</v>
      </c>
      <c r="AA706" s="246" t="s">
        <v>6</v>
      </c>
      <c r="AB706" s="246" t="s">
        <v>6</v>
      </c>
      <c r="AC706" s="246" t="s">
        <v>6</v>
      </c>
      <c r="AD706" s="246" t="s">
        <v>6</v>
      </c>
      <c r="AE706" s="350">
        <v>30</v>
      </c>
      <c r="AF706" s="348" t="s">
        <v>20</v>
      </c>
      <c r="AG706" s="244" t="s">
        <v>6</v>
      </c>
      <c r="AI706" s="246" t="s">
        <v>6</v>
      </c>
      <c r="AJ706" s="257" t="s">
        <v>6</v>
      </c>
      <c r="AK706" s="246" t="s">
        <v>6</v>
      </c>
      <c r="AL706" s="246" t="s">
        <v>6</v>
      </c>
      <c r="AM706" s="246" t="s">
        <v>6</v>
      </c>
      <c r="AN706" s="258">
        <v>2044</v>
      </c>
      <c r="AO706" s="258">
        <v>12</v>
      </c>
      <c r="AP706" s="245" t="s">
        <v>2096</v>
      </c>
      <c r="AQ706" s="244" t="s">
        <v>184</v>
      </c>
      <c r="AR706" s="250" t="s">
        <v>6</v>
      </c>
      <c r="AS706" s="250" t="s">
        <v>6</v>
      </c>
      <c r="AT706" s="250" t="s">
        <v>6</v>
      </c>
      <c r="AU706" s="250" t="s">
        <v>184</v>
      </c>
      <c r="AV706" s="250" t="s">
        <v>1305</v>
      </c>
      <c r="AW706" s="250" t="s">
        <v>6</v>
      </c>
      <c r="AX706" s="250" t="s">
        <v>6</v>
      </c>
      <c r="AY706" s="250" t="s">
        <v>6</v>
      </c>
      <c r="AZ706" s="250" t="s">
        <v>6</v>
      </c>
      <c r="BA706" s="250" t="s">
        <v>6</v>
      </c>
      <c r="BB706" s="250" t="s">
        <v>6</v>
      </c>
      <c r="BC706" s="250" t="s">
        <v>6</v>
      </c>
      <c r="BD706" s="250" t="s">
        <v>6</v>
      </c>
      <c r="BE706" s="250" t="s">
        <v>6</v>
      </c>
      <c r="BF706" s="250" t="s">
        <v>6</v>
      </c>
      <c r="BG706" s="250" t="s">
        <v>6</v>
      </c>
      <c r="BH706" s="250" t="s">
        <v>6</v>
      </c>
      <c r="BI706" s="250" t="s">
        <v>6</v>
      </c>
      <c r="BJ706" s="250" t="s">
        <v>6</v>
      </c>
      <c r="BK706" s="250" t="s">
        <v>6</v>
      </c>
      <c r="BL706" s="250" t="s">
        <v>6</v>
      </c>
      <c r="BM706" s="250" t="s">
        <v>6</v>
      </c>
      <c r="BN706" s="250" t="s">
        <v>6</v>
      </c>
      <c r="BO706" s="250" t="s">
        <v>6</v>
      </c>
      <c r="BP706" s="250" t="s">
        <v>6</v>
      </c>
      <c r="BQ706" s="250" t="s">
        <v>6</v>
      </c>
      <c r="BR706" s="250" t="s">
        <v>6</v>
      </c>
      <c r="BS706" s="250" t="s">
        <v>6</v>
      </c>
      <c r="BT706" s="250" t="s">
        <v>6</v>
      </c>
      <c r="BU706" s="262" t="s">
        <v>6</v>
      </c>
      <c r="BV706" s="250" t="s">
        <v>6</v>
      </c>
      <c r="BW706" s="250" t="s">
        <v>6</v>
      </c>
      <c r="BX706" s="250" t="s">
        <v>6</v>
      </c>
      <c r="BY706" s="250" t="s">
        <v>6</v>
      </c>
      <c r="BZ706" s="250" t="s">
        <v>6</v>
      </c>
      <c r="CA706" s="244" t="s">
        <v>184</v>
      </c>
      <c r="CB706" s="244" t="s">
        <v>6</v>
      </c>
      <c r="CC706" s="244" t="s">
        <v>6</v>
      </c>
      <c r="CD706" s="244" t="s">
        <v>6</v>
      </c>
    </row>
    <row r="707" spans="1:82" s="244" customFormat="1" ht="31" x14ac:dyDescent="0.35">
      <c r="A707" s="290" t="s">
        <v>2097</v>
      </c>
      <c r="B707" s="245" t="s">
        <v>2880</v>
      </c>
      <c r="C707" s="245" t="s">
        <v>1573</v>
      </c>
      <c r="D707" s="259" t="s">
        <v>358</v>
      </c>
      <c r="E707" s="245" t="s">
        <v>304</v>
      </c>
      <c r="F707" s="244" t="s">
        <v>2674</v>
      </c>
      <c r="G707" s="244" t="s">
        <v>2084</v>
      </c>
      <c r="H707" s="245" t="s">
        <v>2083</v>
      </c>
      <c r="I707" s="244" t="str">
        <f>IF(H707="","",VLOOKUP(H707,'Cost Categories'!$A$1:$B$66,2,FALSE))</f>
        <v>Recurring services</v>
      </c>
      <c r="J707" s="244" t="s">
        <v>3297</v>
      </c>
      <c r="K707" s="244" t="str">
        <f>IF(J707="","",VLOOKUP(J707,'Cost Categories'!$A$70:$B$85,2,FALSE))</f>
        <v>Mixed</v>
      </c>
      <c r="L707" s="244" t="s">
        <v>2083</v>
      </c>
      <c r="M707" s="244" t="str">
        <f>IF(L707="","",VLOOKUP(L707,'Cost Categories'!$A$112:$B$133,2,FALSE))</f>
        <v>Ancillary</v>
      </c>
      <c r="N707" s="244" t="s">
        <v>3368</v>
      </c>
      <c r="O707" s="245" t="s">
        <v>13</v>
      </c>
      <c r="P707" s="244" t="s">
        <v>3370</v>
      </c>
      <c r="Q707" s="253" t="s">
        <v>3372</v>
      </c>
      <c r="R707" s="253" t="s">
        <v>13</v>
      </c>
      <c r="S707" s="244" t="s">
        <v>111</v>
      </c>
      <c r="T707" s="244" t="s">
        <v>3000</v>
      </c>
      <c r="U707" s="244" t="s">
        <v>1087</v>
      </c>
      <c r="V707" s="244" t="s">
        <v>1309</v>
      </c>
      <c r="W707" s="244" t="s">
        <v>217</v>
      </c>
      <c r="X707" s="246">
        <v>1.4</v>
      </c>
      <c r="Y707" s="246" t="s">
        <v>6</v>
      </c>
      <c r="Z707" s="246" t="s">
        <v>6</v>
      </c>
      <c r="AA707" s="246" t="s">
        <v>6</v>
      </c>
      <c r="AB707" s="246" t="s">
        <v>6</v>
      </c>
      <c r="AC707" s="246" t="s">
        <v>6</v>
      </c>
      <c r="AD707" s="246" t="s">
        <v>6</v>
      </c>
      <c r="AE707" s="350">
        <v>30</v>
      </c>
      <c r="AF707" s="348" t="s">
        <v>20</v>
      </c>
      <c r="AG707" s="244" t="s">
        <v>6</v>
      </c>
      <c r="AI707" s="246" t="s">
        <v>6</v>
      </c>
      <c r="AJ707" s="257" t="s">
        <v>6</v>
      </c>
      <c r="AK707" s="246" t="s">
        <v>6</v>
      </c>
      <c r="AL707" s="246" t="s">
        <v>6</v>
      </c>
      <c r="AM707" s="246" t="s">
        <v>6</v>
      </c>
      <c r="AN707" s="258">
        <v>2044</v>
      </c>
      <c r="AO707" s="258">
        <v>12</v>
      </c>
      <c r="AP707" s="245" t="s">
        <v>2096</v>
      </c>
      <c r="AQ707" s="244" t="s">
        <v>184</v>
      </c>
      <c r="AR707" s="250" t="s">
        <v>6</v>
      </c>
      <c r="AS707" s="250" t="s">
        <v>6</v>
      </c>
      <c r="AT707" s="250" t="s">
        <v>6</v>
      </c>
      <c r="AU707" s="250" t="s">
        <v>184</v>
      </c>
      <c r="AV707" s="250" t="s">
        <v>1305</v>
      </c>
      <c r="AW707" s="250" t="s">
        <v>6</v>
      </c>
      <c r="AX707" s="250" t="s">
        <v>6</v>
      </c>
      <c r="AY707" s="250" t="s">
        <v>6</v>
      </c>
      <c r="AZ707" s="250" t="s">
        <v>6</v>
      </c>
      <c r="BA707" s="250" t="s">
        <v>6</v>
      </c>
      <c r="BB707" s="250" t="s">
        <v>6</v>
      </c>
      <c r="BC707" s="250" t="s">
        <v>6</v>
      </c>
      <c r="BD707" s="250" t="s">
        <v>6</v>
      </c>
      <c r="BE707" s="250" t="s">
        <v>6</v>
      </c>
      <c r="BF707" s="250" t="s">
        <v>6</v>
      </c>
      <c r="BG707" s="250" t="s">
        <v>6</v>
      </c>
      <c r="BH707" s="250" t="s">
        <v>6</v>
      </c>
      <c r="BI707" s="250" t="s">
        <v>6</v>
      </c>
      <c r="BJ707" s="250" t="s">
        <v>6</v>
      </c>
      <c r="BK707" s="250" t="s">
        <v>6</v>
      </c>
      <c r="BL707" s="250" t="s">
        <v>6</v>
      </c>
      <c r="BM707" s="250" t="s">
        <v>6</v>
      </c>
      <c r="BN707" s="250" t="s">
        <v>6</v>
      </c>
      <c r="BO707" s="250" t="s">
        <v>6</v>
      </c>
      <c r="BP707" s="250" t="s">
        <v>6</v>
      </c>
      <c r="BQ707" s="250" t="s">
        <v>6</v>
      </c>
      <c r="BR707" s="250" t="s">
        <v>6</v>
      </c>
      <c r="BS707" s="250" t="s">
        <v>6</v>
      </c>
      <c r="BT707" s="250" t="s">
        <v>6</v>
      </c>
      <c r="BU707" s="262" t="s">
        <v>6</v>
      </c>
      <c r="BV707" s="250" t="s">
        <v>6</v>
      </c>
      <c r="BW707" s="250" t="s">
        <v>6</v>
      </c>
      <c r="BX707" s="250" t="s">
        <v>6</v>
      </c>
      <c r="BY707" s="250" t="s">
        <v>6</v>
      </c>
      <c r="BZ707" s="250" t="s">
        <v>6</v>
      </c>
      <c r="CA707" s="244" t="s">
        <v>184</v>
      </c>
      <c r="CB707" s="244" t="s">
        <v>6</v>
      </c>
      <c r="CC707" s="244" t="s">
        <v>6</v>
      </c>
      <c r="CD707" s="244" t="s">
        <v>6</v>
      </c>
    </row>
    <row r="708" spans="1:82" s="244" customFormat="1" ht="31" x14ac:dyDescent="0.35">
      <c r="A708" s="290" t="s">
        <v>2097</v>
      </c>
      <c r="B708" s="245" t="s">
        <v>2880</v>
      </c>
      <c r="C708" s="245" t="s">
        <v>1562</v>
      </c>
      <c r="D708" s="259">
        <v>999</v>
      </c>
      <c r="E708" s="245" t="s">
        <v>304</v>
      </c>
      <c r="F708" s="244" t="s">
        <v>2674</v>
      </c>
      <c r="G708" s="244" t="s">
        <v>2085</v>
      </c>
      <c r="H708" s="245" t="s">
        <v>1578</v>
      </c>
      <c r="I708" s="244" t="str">
        <f>IF(H708="","",VLOOKUP(H708,'Cost Categories'!$A$1:$B$66,2,FALSE))</f>
        <v>Total</v>
      </c>
      <c r="J708" s="244" t="s">
        <v>3297</v>
      </c>
      <c r="K708" s="244" t="str">
        <f>IF(J708="","",VLOOKUP(J708,'Cost Categories'!$A$70:$B$85,2,FALSE))</f>
        <v>Mixed</v>
      </c>
      <c r="L708" s="244" t="s">
        <v>3297</v>
      </c>
      <c r="M708" s="244" t="str">
        <f>IF(L708="","",VLOOKUP(L708,'Cost Categories'!$A$112:$B$133,2,FALSE))</f>
        <v>Mixed</v>
      </c>
      <c r="N708" s="244" t="s">
        <v>22</v>
      </c>
      <c r="O708" s="245" t="s">
        <v>13</v>
      </c>
      <c r="P708" s="244" t="s">
        <v>3416</v>
      </c>
      <c r="Q708" s="253" t="s">
        <v>3372</v>
      </c>
      <c r="R708" s="253" t="s">
        <v>13</v>
      </c>
      <c r="S708" s="244" t="s">
        <v>111</v>
      </c>
      <c r="T708" s="244" t="s">
        <v>3000</v>
      </c>
      <c r="U708" s="244" t="s">
        <v>1087</v>
      </c>
      <c r="V708" s="244" t="s">
        <v>1309</v>
      </c>
      <c r="W708" s="244" t="s">
        <v>217</v>
      </c>
      <c r="X708" s="246">
        <v>26.3</v>
      </c>
      <c r="Y708" s="246" t="s">
        <v>6</v>
      </c>
      <c r="Z708" s="246" t="s">
        <v>6</v>
      </c>
      <c r="AA708" s="246" t="s">
        <v>6</v>
      </c>
      <c r="AB708" s="246" t="s">
        <v>6</v>
      </c>
      <c r="AC708" s="246" t="s">
        <v>6</v>
      </c>
      <c r="AD708" s="246" t="s">
        <v>6</v>
      </c>
      <c r="AE708" s="350">
        <v>30</v>
      </c>
      <c r="AF708" s="348" t="s">
        <v>20</v>
      </c>
      <c r="AG708" s="244" t="s">
        <v>6</v>
      </c>
      <c r="AI708" s="246" t="s">
        <v>6</v>
      </c>
      <c r="AJ708" s="257" t="s">
        <v>6</v>
      </c>
      <c r="AK708" s="246" t="s">
        <v>6</v>
      </c>
      <c r="AL708" s="246" t="s">
        <v>6</v>
      </c>
      <c r="AM708" s="246" t="s">
        <v>6</v>
      </c>
      <c r="AN708" s="258">
        <v>2044</v>
      </c>
      <c r="AO708" s="258">
        <v>12</v>
      </c>
      <c r="AP708" s="245" t="s">
        <v>2096</v>
      </c>
      <c r="AQ708" s="244" t="s">
        <v>184</v>
      </c>
      <c r="AR708" s="250" t="s">
        <v>6</v>
      </c>
      <c r="AS708" s="250" t="s">
        <v>6</v>
      </c>
      <c r="AT708" s="250" t="s">
        <v>6</v>
      </c>
      <c r="AU708" s="250" t="s">
        <v>184</v>
      </c>
      <c r="AV708" s="250" t="s">
        <v>1305</v>
      </c>
      <c r="AW708" s="250" t="s">
        <v>6</v>
      </c>
      <c r="AX708" s="250" t="s">
        <v>6</v>
      </c>
      <c r="AY708" s="250" t="s">
        <v>6</v>
      </c>
      <c r="AZ708" s="250" t="s">
        <v>6</v>
      </c>
      <c r="BA708" s="250" t="s">
        <v>6</v>
      </c>
      <c r="BB708" s="250" t="s">
        <v>6</v>
      </c>
      <c r="BC708" s="250" t="s">
        <v>6</v>
      </c>
      <c r="BD708" s="250" t="s">
        <v>6</v>
      </c>
      <c r="BE708" s="250" t="s">
        <v>6</v>
      </c>
      <c r="BF708" s="250" t="s">
        <v>6</v>
      </c>
      <c r="BG708" s="250" t="s">
        <v>6</v>
      </c>
      <c r="BH708" s="250" t="s">
        <v>6</v>
      </c>
      <c r="BI708" s="250" t="s">
        <v>6</v>
      </c>
      <c r="BJ708" s="250" t="s">
        <v>6</v>
      </c>
      <c r="BK708" s="250" t="s">
        <v>6</v>
      </c>
      <c r="BL708" s="250" t="s">
        <v>6</v>
      </c>
      <c r="BM708" s="250" t="s">
        <v>6</v>
      </c>
      <c r="BN708" s="250" t="s">
        <v>6</v>
      </c>
      <c r="BO708" s="250" t="s">
        <v>6</v>
      </c>
      <c r="BP708" s="250" t="s">
        <v>6</v>
      </c>
      <c r="BQ708" s="250" t="s">
        <v>6</v>
      </c>
      <c r="BR708" s="250" t="s">
        <v>6</v>
      </c>
      <c r="BS708" s="250" t="s">
        <v>6</v>
      </c>
      <c r="BT708" s="250" t="s">
        <v>6</v>
      </c>
      <c r="BU708" s="262" t="s">
        <v>6</v>
      </c>
      <c r="BV708" s="250" t="s">
        <v>6</v>
      </c>
      <c r="BW708" s="250" t="s">
        <v>6</v>
      </c>
      <c r="BX708" s="250" t="s">
        <v>6</v>
      </c>
      <c r="BY708" s="250" t="s">
        <v>6</v>
      </c>
      <c r="BZ708" s="250" t="s">
        <v>6</v>
      </c>
      <c r="CA708" s="244" t="s">
        <v>184</v>
      </c>
      <c r="CB708" s="244" t="s">
        <v>6</v>
      </c>
      <c r="CC708" s="244" t="s">
        <v>6</v>
      </c>
      <c r="CD708" s="244" t="s">
        <v>6</v>
      </c>
    </row>
    <row r="709" spans="1:82" s="244" customFormat="1" ht="46.5" x14ac:dyDescent="0.35">
      <c r="A709" s="321" t="s">
        <v>3495</v>
      </c>
      <c r="B709" s="245" t="s">
        <v>2880</v>
      </c>
      <c r="C709" s="245" t="s">
        <v>1718</v>
      </c>
      <c r="D709" s="259" t="s">
        <v>1724</v>
      </c>
      <c r="E709" s="245" t="s">
        <v>304</v>
      </c>
      <c r="F709" s="244" t="s">
        <v>2674</v>
      </c>
      <c r="G709" s="244" t="s">
        <v>2086</v>
      </c>
      <c r="H709" s="245" t="s">
        <v>1623</v>
      </c>
      <c r="I709" s="244" t="str">
        <f>IF(H709="","",VLOOKUP(H709,'Cost Categories'!$A$1:$B$66,2,FALSE))</f>
        <v>Recurring goods</v>
      </c>
      <c r="J709" s="244" t="s">
        <v>3288</v>
      </c>
      <c r="K709" s="244" t="str">
        <f>IF(J709="","",VLOOKUP(J709,'Cost Categories'!$A$70:$B$85,2,FALSE))</f>
        <v>Recurrent - other</v>
      </c>
      <c r="L709" s="244" t="s">
        <v>3307</v>
      </c>
      <c r="M709" s="244" t="str">
        <f>IF(L709="","",VLOOKUP(L709,'Cost Categories'!$A$112:$B$133,2,FALSE))</f>
        <v>Primary service delivery</v>
      </c>
      <c r="N709" s="244" t="s">
        <v>3368</v>
      </c>
      <c r="O709" s="245" t="s">
        <v>1245</v>
      </c>
      <c r="P709" s="244" t="s">
        <v>3371</v>
      </c>
      <c r="Q709" s="253" t="s">
        <v>3372</v>
      </c>
      <c r="R709" s="253" t="s">
        <v>13</v>
      </c>
      <c r="S709" s="244" t="s">
        <v>111</v>
      </c>
      <c r="T709" s="244" t="s">
        <v>3000</v>
      </c>
      <c r="U709" s="244" t="s">
        <v>1087</v>
      </c>
      <c r="V709" s="244" t="s">
        <v>1309</v>
      </c>
      <c r="W709" s="244" t="s">
        <v>217</v>
      </c>
      <c r="X709" s="246">
        <v>9.0399999999999991</v>
      </c>
      <c r="Y709" s="246" t="s">
        <v>6</v>
      </c>
      <c r="Z709" s="246" t="s">
        <v>6</v>
      </c>
      <c r="AA709" s="246" t="s">
        <v>6</v>
      </c>
      <c r="AB709" s="246" t="s">
        <v>6</v>
      </c>
      <c r="AC709" s="246" t="s">
        <v>6</v>
      </c>
      <c r="AD709" s="246" t="s">
        <v>6</v>
      </c>
      <c r="AE709" s="350">
        <v>30</v>
      </c>
      <c r="AF709" s="348" t="s">
        <v>20</v>
      </c>
      <c r="AG709" s="244" t="s">
        <v>6</v>
      </c>
      <c r="AI709" s="246" t="s">
        <v>6</v>
      </c>
      <c r="AJ709" s="257" t="s">
        <v>6</v>
      </c>
      <c r="AK709" s="246" t="s">
        <v>6</v>
      </c>
      <c r="AL709" s="246" t="s">
        <v>6</v>
      </c>
      <c r="AM709" s="246" t="s">
        <v>6</v>
      </c>
      <c r="AN709" s="258">
        <v>445</v>
      </c>
      <c r="AO709" s="258">
        <v>12</v>
      </c>
      <c r="AP709" s="245" t="s">
        <v>2096</v>
      </c>
      <c r="AQ709" s="244" t="s">
        <v>184</v>
      </c>
      <c r="AR709" s="250" t="s">
        <v>6</v>
      </c>
      <c r="AS709" s="250" t="s">
        <v>6</v>
      </c>
      <c r="AT709" s="250" t="s">
        <v>6</v>
      </c>
      <c r="AU709" s="250" t="s">
        <v>184</v>
      </c>
      <c r="AV709" s="250" t="s">
        <v>1305</v>
      </c>
      <c r="AW709" s="250" t="s">
        <v>6</v>
      </c>
      <c r="AX709" s="250" t="s">
        <v>6</v>
      </c>
      <c r="AY709" s="250" t="s">
        <v>6</v>
      </c>
      <c r="AZ709" s="250" t="s">
        <v>6</v>
      </c>
      <c r="BA709" s="250" t="s">
        <v>6</v>
      </c>
      <c r="BB709" s="250" t="s">
        <v>6</v>
      </c>
      <c r="BC709" s="250" t="s">
        <v>6</v>
      </c>
      <c r="BD709" s="250" t="s">
        <v>6</v>
      </c>
      <c r="BE709" s="250" t="s">
        <v>6</v>
      </c>
      <c r="BF709" s="250" t="s">
        <v>6</v>
      </c>
      <c r="BG709" s="250" t="s">
        <v>6</v>
      </c>
      <c r="BH709" s="250" t="s">
        <v>6</v>
      </c>
      <c r="BI709" s="250" t="s">
        <v>6</v>
      </c>
      <c r="BJ709" s="250" t="s">
        <v>6</v>
      </c>
      <c r="BK709" s="250" t="s">
        <v>6</v>
      </c>
      <c r="BL709" s="250" t="s">
        <v>6</v>
      </c>
      <c r="BM709" s="250" t="s">
        <v>6</v>
      </c>
      <c r="BN709" s="250" t="s">
        <v>6</v>
      </c>
      <c r="BO709" s="250" t="s">
        <v>6</v>
      </c>
      <c r="BP709" s="250" t="s">
        <v>6</v>
      </c>
      <c r="BQ709" s="250" t="s">
        <v>6</v>
      </c>
      <c r="BR709" s="250" t="s">
        <v>6</v>
      </c>
      <c r="BS709" s="250" t="s">
        <v>6</v>
      </c>
      <c r="BT709" s="250" t="s">
        <v>6</v>
      </c>
      <c r="BU709" s="262" t="s">
        <v>6</v>
      </c>
      <c r="BV709" s="250" t="s">
        <v>6</v>
      </c>
      <c r="BW709" s="250" t="s">
        <v>6</v>
      </c>
      <c r="BX709" s="250" t="s">
        <v>6</v>
      </c>
      <c r="BY709" s="250" t="s">
        <v>6</v>
      </c>
      <c r="BZ709" s="250" t="s">
        <v>6</v>
      </c>
      <c r="CA709" s="244" t="s">
        <v>184</v>
      </c>
      <c r="CB709" s="244" t="s">
        <v>6</v>
      </c>
      <c r="CC709" s="244" t="s">
        <v>6</v>
      </c>
      <c r="CD709" s="244" t="s">
        <v>6</v>
      </c>
    </row>
    <row r="710" spans="1:82" s="244" customFormat="1" ht="31" x14ac:dyDescent="0.35">
      <c r="A710" s="321" t="s">
        <v>3495</v>
      </c>
      <c r="B710" s="245" t="s">
        <v>2880</v>
      </c>
      <c r="C710" s="245" t="s">
        <v>1720</v>
      </c>
      <c r="D710" s="259" t="s">
        <v>1724</v>
      </c>
      <c r="E710" s="245" t="s">
        <v>304</v>
      </c>
      <c r="F710" s="244" t="s">
        <v>2674</v>
      </c>
      <c r="G710" s="245" t="s">
        <v>2087</v>
      </c>
      <c r="H710" s="245" t="s">
        <v>3271</v>
      </c>
      <c r="I710" s="244" t="str">
        <f>IF(H710="","",VLOOKUP(H710,'Cost Categories'!$A$1:$B$66,2,FALSE))</f>
        <v>Personnel</v>
      </c>
      <c r="J710" s="244" t="s">
        <v>3271</v>
      </c>
      <c r="K710" s="244" t="str">
        <f>IF(J710="","",VLOOKUP(J710,'Cost Categories'!$A$70:$B$85,2,FALSE))</f>
        <v>Personnel</v>
      </c>
      <c r="L710" s="244" t="s">
        <v>3307</v>
      </c>
      <c r="M710" s="244" t="str">
        <f>IF(L710="","",VLOOKUP(L710,'Cost Categories'!$A$112:$B$133,2,FALSE))</f>
        <v>Primary service delivery</v>
      </c>
      <c r="N710" s="244" t="s">
        <v>3368</v>
      </c>
      <c r="O710" s="245" t="s">
        <v>13</v>
      </c>
      <c r="P710" s="244" t="s">
        <v>3369</v>
      </c>
      <c r="Q710" s="253" t="s">
        <v>3372</v>
      </c>
      <c r="R710" s="253" t="s">
        <v>13</v>
      </c>
      <c r="S710" s="244" t="s">
        <v>517</v>
      </c>
      <c r="T710" s="244" t="s">
        <v>3000</v>
      </c>
      <c r="U710" s="244" t="s">
        <v>1087</v>
      </c>
      <c r="V710" s="244" t="s">
        <v>1309</v>
      </c>
      <c r="W710" s="244" t="s">
        <v>217</v>
      </c>
      <c r="X710" s="246">
        <v>22.61</v>
      </c>
      <c r="Y710" s="246" t="s">
        <v>6</v>
      </c>
      <c r="Z710" s="246" t="s">
        <v>6</v>
      </c>
      <c r="AA710" s="246" t="s">
        <v>6</v>
      </c>
      <c r="AB710" s="246" t="s">
        <v>6</v>
      </c>
      <c r="AC710" s="246" t="s">
        <v>6</v>
      </c>
      <c r="AD710" s="246" t="s">
        <v>6</v>
      </c>
      <c r="AE710" s="350">
        <v>30</v>
      </c>
      <c r="AF710" s="348" t="s">
        <v>20</v>
      </c>
      <c r="AG710" s="244" t="s">
        <v>6</v>
      </c>
      <c r="AI710" s="246" t="s">
        <v>6</v>
      </c>
      <c r="AJ710" s="257" t="s">
        <v>6</v>
      </c>
      <c r="AK710" s="246" t="s">
        <v>6</v>
      </c>
      <c r="AL710" s="246" t="s">
        <v>6</v>
      </c>
      <c r="AM710" s="246" t="s">
        <v>6</v>
      </c>
      <c r="AN710" s="258">
        <v>445</v>
      </c>
      <c r="AO710" s="258">
        <v>12</v>
      </c>
      <c r="AP710" s="245" t="s">
        <v>2096</v>
      </c>
      <c r="AQ710" s="244" t="s">
        <v>184</v>
      </c>
      <c r="AR710" s="250" t="s">
        <v>6</v>
      </c>
      <c r="AS710" s="250" t="s">
        <v>6</v>
      </c>
      <c r="AT710" s="250" t="s">
        <v>6</v>
      </c>
      <c r="AU710" s="250" t="s">
        <v>184</v>
      </c>
      <c r="AV710" s="250" t="s">
        <v>1305</v>
      </c>
      <c r="AW710" s="250" t="s">
        <v>6</v>
      </c>
      <c r="AX710" s="250" t="s">
        <v>6</v>
      </c>
      <c r="AY710" s="250" t="s">
        <v>6</v>
      </c>
      <c r="AZ710" s="250" t="s">
        <v>6</v>
      </c>
      <c r="BA710" s="250" t="s">
        <v>6</v>
      </c>
      <c r="BB710" s="250" t="s">
        <v>6</v>
      </c>
      <c r="BC710" s="250" t="s">
        <v>6</v>
      </c>
      <c r="BD710" s="250" t="s">
        <v>6</v>
      </c>
      <c r="BE710" s="250" t="s">
        <v>6</v>
      </c>
      <c r="BF710" s="250" t="s">
        <v>6</v>
      </c>
      <c r="BG710" s="250" t="s">
        <v>6</v>
      </c>
      <c r="BH710" s="250" t="s">
        <v>6</v>
      </c>
      <c r="BI710" s="250" t="s">
        <v>6</v>
      </c>
      <c r="BJ710" s="250" t="s">
        <v>6</v>
      </c>
      <c r="BK710" s="250" t="s">
        <v>6</v>
      </c>
      <c r="BL710" s="250" t="s">
        <v>6</v>
      </c>
      <c r="BM710" s="250" t="s">
        <v>6</v>
      </c>
      <c r="BN710" s="250" t="s">
        <v>6</v>
      </c>
      <c r="BO710" s="250" t="s">
        <v>6</v>
      </c>
      <c r="BP710" s="250" t="s">
        <v>6</v>
      </c>
      <c r="BQ710" s="250" t="s">
        <v>6</v>
      </c>
      <c r="BR710" s="250" t="s">
        <v>6</v>
      </c>
      <c r="BS710" s="250" t="s">
        <v>6</v>
      </c>
      <c r="BT710" s="250" t="s">
        <v>6</v>
      </c>
      <c r="BU710" s="262" t="s">
        <v>6</v>
      </c>
      <c r="BV710" s="250" t="s">
        <v>6</v>
      </c>
      <c r="BW710" s="250" t="s">
        <v>6</v>
      </c>
      <c r="BX710" s="250" t="s">
        <v>6</v>
      </c>
      <c r="BY710" s="250" t="s">
        <v>6</v>
      </c>
      <c r="BZ710" s="250" t="s">
        <v>6</v>
      </c>
      <c r="CA710" s="244" t="s">
        <v>184</v>
      </c>
      <c r="CB710" s="244" t="s">
        <v>6</v>
      </c>
      <c r="CC710" s="244" t="s">
        <v>6</v>
      </c>
      <c r="CD710" s="244" t="s">
        <v>6</v>
      </c>
    </row>
    <row r="711" spans="1:82" s="244" customFormat="1" ht="31" x14ac:dyDescent="0.35">
      <c r="A711" s="321" t="s">
        <v>3495</v>
      </c>
      <c r="B711" s="245" t="s">
        <v>2880</v>
      </c>
      <c r="C711" s="245" t="s">
        <v>1722</v>
      </c>
      <c r="D711" s="259" t="s">
        <v>1724</v>
      </c>
      <c r="E711" s="245" t="s">
        <v>304</v>
      </c>
      <c r="F711" s="244" t="s">
        <v>2674</v>
      </c>
      <c r="G711" s="244" t="s">
        <v>2088</v>
      </c>
      <c r="H711" s="245" t="s">
        <v>3</v>
      </c>
      <c r="I711" s="244" t="str">
        <f>IF(H711="","",VLOOKUP(H711,'Cost Categories'!$A$1:$B$66,2,FALSE))</f>
        <v>Recurring services</v>
      </c>
      <c r="J711" s="244" t="s">
        <v>3297</v>
      </c>
      <c r="K711" s="244" t="str">
        <f>IF(J711="","",VLOOKUP(J711,'Cost Categories'!$A$70:$B$85,2,FALSE))</f>
        <v>Mixed</v>
      </c>
      <c r="L711" s="244" t="s">
        <v>3</v>
      </c>
      <c r="M711" s="244" t="str">
        <f>IF(L711="","",VLOOKUP(L711,'Cost Categories'!$A$112:$B$133,2,FALSE))</f>
        <v>Operational</v>
      </c>
      <c r="N711" s="244" t="s">
        <v>3368</v>
      </c>
      <c r="O711" s="245" t="s">
        <v>13</v>
      </c>
      <c r="P711" s="244" t="s">
        <v>3369</v>
      </c>
      <c r="Q711" s="253" t="s">
        <v>3372</v>
      </c>
      <c r="R711" s="253" t="s">
        <v>13</v>
      </c>
      <c r="S711" s="244" t="s">
        <v>111</v>
      </c>
      <c r="T711" s="244" t="s">
        <v>3000</v>
      </c>
      <c r="U711" s="244" t="s">
        <v>1087</v>
      </c>
      <c r="V711" s="244" t="s">
        <v>1309</v>
      </c>
      <c r="W711" s="244" t="s">
        <v>217</v>
      </c>
      <c r="X711" s="246">
        <v>0.64</v>
      </c>
      <c r="Y711" s="246" t="s">
        <v>6</v>
      </c>
      <c r="Z711" s="246" t="s">
        <v>6</v>
      </c>
      <c r="AA711" s="246" t="s">
        <v>6</v>
      </c>
      <c r="AB711" s="246" t="s">
        <v>6</v>
      </c>
      <c r="AC711" s="246" t="s">
        <v>6</v>
      </c>
      <c r="AD711" s="246" t="s">
        <v>6</v>
      </c>
      <c r="AE711" s="350">
        <v>30</v>
      </c>
      <c r="AF711" s="348" t="s">
        <v>20</v>
      </c>
      <c r="AG711" s="244" t="s">
        <v>6</v>
      </c>
      <c r="AI711" s="246" t="s">
        <v>6</v>
      </c>
      <c r="AJ711" s="257" t="s">
        <v>6</v>
      </c>
      <c r="AK711" s="246" t="s">
        <v>6</v>
      </c>
      <c r="AL711" s="246" t="s">
        <v>6</v>
      </c>
      <c r="AM711" s="246" t="s">
        <v>6</v>
      </c>
      <c r="AN711" s="258">
        <v>445</v>
      </c>
      <c r="AO711" s="258">
        <v>12</v>
      </c>
      <c r="AP711" s="245" t="s">
        <v>2096</v>
      </c>
      <c r="AQ711" s="244" t="s">
        <v>184</v>
      </c>
      <c r="AR711" s="250" t="s">
        <v>6</v>
      </c>
      <c r="AS711" s="250" t="s">
        <v>6</v>
      </c>
      <c r="AT711" s="250" t="s">
        <v>6</v>
      </c>
      <c r="AU711" s="250" t="s">
        <v>184</v>
      </c>
      <c r="AV711" s="250" t="s">
        <v>1305</v>
      </c>
      <c r="AW711" s="250" t="s">
        <v>6</v>
      </c>
      <c r="AX711" s="250" t="s">
        <v>6</v>
      </c>
      <c r="AY711" s="250" t="s">
        <v>6</v>
      </c>
      <c r="AZ711" s="250" t="s">
        <v>6</v>
      </c>
      <c r="BA711" s="250" t="s">
        <v>6</v>
      </c>
      <c r="BB711" s="250" t="s">
        <v>6</v>
      </c>
      <c r="BC711" s="250" t="s">
        <v>6</v>
      </c>
      <c r="BD711" s="250" t="s">
        <v>6</v>
      </c>
      <c r="BE711" s="250" t="s">
        <v>6</v>
      </c>
      <c r="BF711" s="250" t="s">
        <v>6</v>
      </c>
      <c r="BG711" s="250" t="s">
        <v>6</v>
      </c>
      <c r="BH711" s="250" t="s">
        <v>6</v>
      </c>
      <c r="BI711" s="250" t="s">
        <v>6</v>
      </c>
      <c r="BJ711" s="250" t="s">
        <v>6</v>
      </c>
      <c r="BK711" s="250" t="s">
        <v>6</v>
      </c>
      <c r="BL711" s="250" t="s">
        <v>6</v>
      </c>
      <c r="BM711" s="250" t="s">
        <v>6</v>
      </c>
      <c r="BN711" s="250" t="s">
        <v>6</v>
      </c>
      <c r="BO711" s="250" t="s">
        <v>6</v>
      </c>
      <c r="BP711" s="250" t="s">
        <v>6</v>
      </c>
      <c r="BQ711" s="250" t="s">
        <v>6</v>
      </c>
      <c r="BR711" s="250" t="s">
        <v>6</v>
      </c>
      <c r="BS711" s="250" t="s">
        <v>6</v>
      </c>
      <c r="BT711" s="250" t="s">
        <v>6</v>
      </c>
      <c r="BU711" s="262" t="s">
        <v>6</v>
      </c>
      <c r="BV711" s="250" t="s">
        <v>6</v>
      </c>
      <c r="BW711" s="250" t="s">
        <v>6</v>
      </c>
      <c r="BX711" s="250" t="s">
        <v>6</v>
      </c>
      <c r="BY711" s="250" t="s">
        <v>6</v>
      </c>
      <c r="BZ711" s="250" t="s">
        <v>6</v>
      </c>
      <c r="CA711" s="244" t="s">
        <v>184</v>
      </c>
      <c r="CB711" s="244" t="s">
        <v>6</v>
      </c>
      <c r="CC711" s="244" t="s">
        <v>6</v>
      </c>
      <c r="CD711" s="244" t="s">
        <v>6</v>
      </c>
    </row>
    <row r="712" spans="1:82" s="244" customFormat="1" ht="31" x14ac:dyDescent="0.35">
      <c r="A712" s="321" t="s">
        <v>3495</v>
      </c>
      <c r="B712" s="245" t="s">
        <v>2880</v>
      </c>
      <c r="C712" s="245" t="s">
        <v>1726</v>
      </c>
      <c r="D712" s="259" t="s">
        <v>1885</v>
      </c>
      <c r="E712" s="245" t="s">
        <v>304</v>
      </c>
      <c r="F712" s="244" t="s">
        <v>2674</v>
      </c>
      <c r="G712" s="244" t="s">
        <v>2089</v>
      </c>
      <c r="H712" s="245" t="s">
        <v>3350</v>
      </c>
      <c r="I712" s="244" t="str">
        <f>IF(H712="","",VLOOKUP(H712,'Cost Categories'!$A$1:$B$66,2,FALSE))</f>
        <v>Capital</v>
      </c>
      <c r="J712" s="244" t="s">
        <v>3283</v>
      </c>
      <c r="K712" s="244" t="str">
        <f>IF(J712="","",VLOOKUP(J712,'Cost Categories'!$A$70:$B$85,2,FALSE))</f>
        <v>Capital</v>
      </c>
      <c r="L712" s="244" t="s">
        <v>3324</v>
      </c>
      <c r="M712" s="244" t="str">
        <f>IF(L712="","",VLOOKUP(L712,'Cost Categories'!$A$112:$B$133,2,FALSE))</f>
        <v>Operational</v>
      </c>
      <c r="N712" s="244" t="s">
        <v>3368</v>
      </c>
      <c r="O712" s="245" t="s">
        <v>1245</v>
      </c>
      <c r="P712" s="244" t="s">
        <v>3370</v>
      </c>
      <c r="Q712" s="253" t="s">
        <v>3372</v>
      </c>
      <c r="R712" s="253" t="s">
        <v>13</v>
      </c>
      <c r="S712" s="244" t="s">
        <v>111</v>
      </c>
      <c r="T712" s="244" t="s">
        <v>3000</v>
      </c>
      <c r="U712" s="244" t="s">
        <v>1087</v>
      </c>
      <c r="V712" s="244" t="s">
        <v>1309</v>
      </c>
      <c r="W712" s="244" t="s">
        <v>217</v>
      </c>
      <c r="X712" s="246">
        <v>1.67</v>
      </c>
      <c r="Y712" s="246" t="s">
        <v>6</v>
      </c>
      <c r="Z712" s="246" t="s">
        <v>6</v>
      </c>
      <c r="AA712" s="246" t="s">
        <v>6</v>
      </c>
      <c r="AB712" s="246" t="s">
        <v>6</v>
      </c>
      <c r="AC712" s="246" t="s">
        <v>6</v>
      </c>
      <c r="AD712" s="246" t="s">
        <v>6</v>
      </c>
      <c r="AE712" s="350">
        <v>30</v>
      </c>
      <c r="AF712" s="348" t="s">
        <v>20</v>
      </c>
      <c r="AG712" s="244" t="s">
        <v>6</v>
      </c>
      <c r="AI712" s="246" t="s">
        <v>6</v>
      </c>
      <c r="AJ712" s="257" t="s">
        <v>6</v>
      </c>
      <c r="AK712" s="246" t="s">
        <v>6</v>
      </c>
      <c r="AL712" s="246" t="s">
        <v>6</v>
      </c>
      <c r="AM712" s="246" t="s">
        <v>6</v>
      </c>
      <c r="AN712" s="258">
        <v>445</v>
      </c>
      <c r="AO712" s="258">
        <v>12</v>
      </c>
      <c r="AP712" s="245" t="s">
        <v>2096</v>
      </c>
      <c r="AQ712" s="244" t="s">
        <v>184</v>
      </c>
      <c r="AR712" s="250" t="s">
        <v>6</v>
      </c>
      <c r="AS712" s="250" t="s">
        <v>6</v>
      </c>
      <c r="AT712" s="250" t="s">
        <v>6</v>
      </c>
      <c r="AU712" s="250" t="s">
        <v>184</v>
      </c>
      <c r="AV712" s="250" t="s">
        <v>1305</v>
      </c>
      <c r="AW712" s="250" t="s">
        <v>6</v>
      </c>
      <c r="AX712" s="250" t="s">
        <v>6</v>
      </c>
      <c r="AY712" s="250" t="s">
        <v>6</v>
      </c>
      <c r="AZ712" s="250" t="s">
        <v>6</v>
      </c>
      <c r="BA712" s="250" t="s">
        <v>6</v>
      </c>
      <c r="BB712" s="250" t="s">
        <v>6</v>
      </c>
      <c r="BC712" s="250" t="s">
        <v>6</v>
      </c>
      <c r="BD712" s="250" t="s">
        <v>6</v>
      </c>
      <c r="BE712" s="250" t="s">
        <v>6</v>
      </c>
      <c r="BF712" s="250" t="s">
        <v>6</v>
      </c>
      <c r="BG712" s="250" t="s">
        <v>6</v>
      </c>
      <c r="BH712" s="250" t="s">
        <v>6</v>
      </c>
      <c r="BI712" s="250" t="s">
        <v>6</v>
      </c>
      <c r="BJ712" s="250" t="s">
        <v>6</v>
      </c>
      <c r="BK712" s="250" t="s">
        <v>6</v>
      </c>
      <c r="BL712" s="250" t="s">
        <v>6</v>
      </c>
      <c r="BM712" s="250" t="s">
        <v>6</v>
      </c>
      <c r="BN712" s="250" t="s">
        <v>6</v>
      </c>
      <c r="BO712" s="250" t="s">
        <v>6</v>
      </c>
      <c r="BP712" s="250" t="s">
        <v>6</v>
      </c>
      <c r="BQ712" s="250" t="s">
        <v>6</v>
      </c>
      <c r="BR712" s="250" t="s">
        <v>6</v>
      </c>
      <c r="BS712" s="250" t="s">
        <v>6</v>
      </c>
      <c r="BT712" s="250" t="s">
        <v>6</v>
      </c>
      <c r="BU712" s="262" t="s">
        <v>6</v>
      </c>
      <c r="BV712" s="250" t="s">
        <v>6</v>
      </c>
      <c r="BW712" s="250" t="s">
        <v>6</v>
      </c>
      <c r="BX712" s="250" t="s">
        <v>6</v>
      </c>
      <c r="BY712" s="250" t="s">
        <v>6</v>
      </c>
      <c r="BZ712" s="250" t="s">
        <v>6</v>
      </c>
      <c r="CA712" s="244" t="s">
        <v>184</v>
      </c>
      <c r="CB712" s="244" t="s">
        <v>6</v>
      </c>
      <c r="CC712" s="244" t="s">
        <v>6</v>
      </c>
      <c r="CD712" s="244" t="s">
        <v>6</v>
      </c>
    </row>
    <row r="713" spans="1:82" s="244" customFormat="1" ht="62" x14ac:dyDescent="0.35">
      <c r="A713" s="321" t="s">
        <v>3495</v>
      </c>
      <c r="B713" s="245" t="s">
        <v>2880</v>
      </c>
      <c r="C713" s="245" t="s">
        <v>1845</v>
      </c>
      <c r="D713" s="259" t="s">
        <v>1885</v>
      </c>
      <c r="E713" s="245" t="s">
        <v>304</v>
      </c>
      <c r="F713" s="244" t="s">
        <v>2674</v>
      </c>
      <c r="G713" s="244" t="s">
        <v>2090</v>
      </c>
      <c r="H713" s="245" t="s">
        <v>1632</v>
      </c>
      <c r="I713" s="244" t="str">
        <f>IF(H713="","",VLOOKUP(H713,'Cost Categories'!$A$1:$B$66,2,FALSE))</f>
        <v>Facility</v>
      </c>
      <c r="J713" s="244" t="s">
        <v>3297</v>
      </c>
      <c r="K713" s="244" t="str">
        <f>IF(J713="","",VLOOKUP(J713,'Cost Categories'!$A$70:$B$85,2,FALSE))</f>
        <v>Mixed</v>
      </c>
      <c r="L713" s="244" t="s">
        <v>3323</v>
      </c>
      <c r="M713" s="244" t="str">
        <f>IF(L713="","",VLOOKUP(L713,'Cost Categories'!$A$112:$B$133,2,FALSE))</f>
        <v>Operational</v>
      </c>
      <c r="N713" s="244" t="s">
        <v>3368</v>
      </c>
      <c r="O713" s="245" t="s">
        <v>13</v>
      </c>
      <c r="P713" s="244" t="s">
        <v>3370</v>
      </c>
      <c r="Q713" s="253" t="s">
        <v>3372</v>
      </c>
      <c r="R713" s="253" t="s">
        <v>13</v>
      </c>
      <c r="S713" s="244" t="s">
        <v>111</v>
      </c>
      <c r="T713" s="244" t="s">
        <v>3000</v>
      </c>
      <c r="U713" s="244" t="s">
        <v>1087</v>
      </c>
      <c r="V713" s="244" t="s">
        <v>1309</v>
      </c>
      <c r="W713" s="244" t="s">
        <v>217</v>
      </c>
      <c r="X713" s="246">
        <v>2</v>
      </c>
      <c r="Y713" s="246" t="s">
        <v>6</v>
      </c>
      <c r="Z713" s="246" t="s">
        <v>6</v>
      </c>
      <c r="AA713" s="246" t="s">
        <v>6</v>
      </c>
      <c r="AB713" s="246" t="s">
        <v>6</v>
      </c>
      <c r="AC713" s="246" t="s">
        <v>6</v>
      </c>
      <c r="AD713" s="246" t="s">
        <v>6</v>
      </c>
      <c r="AE713" s="350">
        <v>30</v>
      </c>
      <c r="AF713" s="348" t="s">
        <v>20</v>
      </c>
      <c r="AG713" s="244" t="s">
        <v>6</v>
      </c>
      <c r="AI713" s="246" t="s">
        <v>6</v>
      </c>
      <c r="AJ713" s="257" t="s">
        <v>6</v>
      </c>
      <c r="AK713" s="246" t="s">
        <v>6</v>
      </c>
      <c r="AL713" s="246" t="s">
        <v>6</v>
      </c>
      <c r="AM713" s="246" t="s">
        <v>6</v>
      </c>
      <c r="AN713" s="258">
        <v>445</v>
      </c>
      <c r="AO713" s="258">
        <v>12</v>
      </c>
      <c r="AP713" s="245" t="s">
        <v>2096</v>
      </c>
      <c r="AQ713" s="244" t="s">
        <v>184</v>
      </c>
      <c r="AR713" s="250" t="s">
        <v>6</v>
      </c>
      <c r="AS713" s="250" t="s">
        <v>6</v>
      </c>
      <c r="AT713" s="250" t="s">
        <v>6</v>
      </c>
      <c r="AU713" s="250" t="s">
        <v>184</v>
      </c>
      <c r="AV713" s="250" t="s">
        <v>1305</v>
      </c>
      <c r="AW713" s="250" t="s">
        <v>6</v>
      </c>
      <c r="AX713" s="250" t="s">
        <v>6</v>
      </c>
      <c r="AY713" s="250" t="s">
        <v>6</v>
      </c>
      <c r="AZ713" s="250" t="s">
        <v>6</v>
      </c>
      <c r="BA713" s="250" t="s">
        <v>6</v>
      </c>
      <c r="BB713" s="250" t="s">
        <v>6</v>
      </c>
      <c r="BC713" s="250" t="s">
        <v>6</v>
      </c>
      <c r="BD713" s="250" t="s">
        <v>6</v>
      </c>
      <c r="BE713" s="250" t="s">
        <v>6</v>
      </c>
      <c r="BF713" s="250" t="s">
        <v>6</v>
      </c>
      <c r="BG713" s="250" t="s">
        <v>6</v>
      </c>
      <c r="BH713" s="250" t="s">
        <v>6</v>
      </c>
      <c r="BI713" s="250" t="s">
        <v>6</v>
      </c>
      <c r="BJ713" s="250" t="s">
        <v>6</v>
      </c>
      <c r="BK713" s="250" t="s">
        <v>6</v>
      </c>
      <c r="BL713" s="250" t="s">
        <v>6</v>
      </c>
      <c r="BM713" s="250" t="s">
        <v>6</v>
      </c>
      <c r="BN713" s="250" t="s">
        <v>6</v>
      </c>
      <c r="BO713" s="250" t="s">
        <v>6</v>
      </c>
      <c r="BP713" s="250" t="s">
        <v>6</v>
      </c>
      <c r="BQ713" s="250" t="s">
        <v>6</v>
      </c>
      <c r="BR713" s="250" t="s">
        <v>6</v>
      </c>
      <c r="BS713" s="250" t="s">
        <v>6</v>
      </c>
      <c r="BT713" s="250" t="s">
        <v>6</v>
      </c>
      <c r="BU713" s="262" t="s">
        <v>6</v>
      </c>
      <c r="BV713" s="250" t="s">
        <v>6</v>
      </c>
      <c r="BW713" s="250" t="s">
        <v>6</v>
      </c>
      <c r="BX713" s="250" t="s">
        <v>6</v>
      </c>
      <c r="BY713" s="250" t="s">
        <v>6</v>
      </c>
      <c r="BZ713" s="250" t="s">
        <v>6</v>
      </c>
      <c r="CA713" s="244" t="s">
        <v>184</v>
      </c>
      <c r="CB713" s="244" t="s">
        <v>6</v>
      </c>
      <c r="CC713" s="244" t="s">
        <v>6</v>
      </c>
      <c r="CD713" s="244" t="s">
        <v>6</v>
      </c>
    </row>
    <row r="714" spans="1:82" s="244" customFormat="1" ht="31" x14ac:dyDescent="0.35">
      <c r="A714" s="321" t="s">
        <v>3495</v>
      </c>
      <c r="B714" s="245" t="s">
        <v>2880</v>
      </c>
      <c r="C714" s="245" t="s">
        <v>1880</v>
      </c>
      <c r="D714" s="259" t="s">
        <v>1885</v>
      </c>
      <c r="E714" s="245" t="s">
        <v>304</v>
      </c>
      <c r="F714" s="244" t="s">
        <v>2674</v>
      </c>
      <c r="G714" s="244" t="s">
        <v>2091</v>
      </c>
      <c r="H714" s="245" t="s">
        <v>3353</v>
      </c>
      <c r="I714" s="244" t="str">
        <f>IF(H714="","",VLOOKUP(H714,'Cost Categories'!$A$1:$B$66,2,FALSE))</f>
        <v>Personnel</v>
      </c>
      <c r="J714" s="244" t="s">
        <v>1757</v>
      </c>
      <c r="K714" s="244" t="str">
        <f>IF(J714="","",VLOOKUP(J714,'Cost Categories'!$A$70:$B$85,2,FALSE))</f>
        <v>Personnel</v>
      </c>
      <c r="L714" s="244" t="s">
        <v>3324</v>
      </c>
      <c r="M714" s="244" t="str">
        <f>IF(L714="","",VLOOKUP(L714,'Cost Categories'!$A$112:$B$133,2,FALSE))</f>
        <v>Operational</v>
      </c>
      <c r="N714" s="244" t="s">
        <v>3368</v>
      </c>
      <c r="O714" s="245" t="s">
        <v>13</v>
      </c>
      <c r="P714" s="244" t="s">
        <v>3369</v>
      </c>
      <c r="Q714" s="253" t="s">
        <v>3372</v>
      </c>
      <c r="R714" s="253" t="s">
        <v>13</v>
      </c>
      <c r="S714" s="244" t="s">
        <v>111</v>
      </c>
      <c r="T714" s="244" t="s">
        <v>3000</v>
      </c>
      <c r="U714" s="244" t="s">
        <v>1087</v>
      </c>
      <c r="V714" s="244" t="s">
        <v>1309</v>
      </c>
      <c r="W714" s="244" t="s">
        <v>217</v>
      </c>
      <c r="X714" s="246">
        <v>2.59</v>
      </c>
      <c r="Y714" s="246" t="s">
        <v>6</v>
      </c>
      <c r="Z714" s="246" t="s">
        <v>6</v>
      </c>
      <c r="AA714" s="246" t="s">
        <v>6</v>
      </c>
      <c r="AB714" s="246" t="s">
        <v>6</v>
      </c>
      <c r="AC714" s="246" t="s">
        <v>6</v>
      </c>
      <c r="AD714" s="246" t="s">
        <v>6</v>
      </c>
      <c r="AE714" s="350">
        <v>30</v>
      </c>
      <c r="AF714" s="348" t="s">
        <v>20</v>
      </c>
      <c r="AG714" s="244" t="s">
        <v>6</v>
      </c>
      <c r="AI714" s="246" t="s">
        <v>6</v>
      </c>
      <c r="AJ714" s="257" t="s">
        <v>6</v>
      </c>
      <c r="AK714" s="246" t="s">
        <v>6</v>
      </c>
      <c r="AL714" s="246" t="s">
        <v>6</v>
      </c>
      <c r="AM714" s="246" t="s">
        <v>6</v>
      </c>
      <c r="AN714" s="258">
        <v>445</v>
      </c>
      <c r="AO714" s="258">
        <v>12</v>
      </c>
      <c r="AP714" s="245" t="s">
        <v>2096</v>
      </c>
      <c r="AQ714" s="244" t="s">
        <v>184</v>
      </c>
      <c r="AR714" s="250" t="s">
        <v>6</v>
      </c>
      <c r="AS714" s="250" t="s">
        <v>6</v>
      </c>
      <c r="AT714" s="250" t="s">
        <v>6</v>
      </c>
      <c r="AU714" s="250" t="s">
        <v>184</v>
      </c>
      <c r="AV714" s="250" t="s">
        <v>1305</v>
      </c>
      <c r="AW714" s="250" t="s">
        <v>6</v>
      </c>
      <c r="AX714" s="250" t="s">
        <v>6</v>
      </c>
      <c r="AY714" s="250" t="s">
        <v>6</v>
      </c>
      <c r="AZ714" s="250" t="s">
        <v>6</v>
      </c>
      <c r="BA714" s="250" t="s">
        <v>6</v>
      </c>
      <c r="BB714" s="250" t="s">
        <v>6</v>
      </c>
      <c r="BC714" s="250" t="s">
        <v>6</v>
      </c>
      <c r="BD714" s="250" t="s">
        <v>6</v>
      </c>
      <c r="BE714" s="250" t="s">
        <v>6</v>
      </c>
      <c r="BF714" s="250" t="s">
        <v>6</v>
      </c>
      <c r="BG714" s="250" t="s">
        <v>6</v>
      </c>
      <c r="BH714" s="250" t="s">
        <v>6</v>
      </c>
      <c r="BI714" s="250" t="s">
        <v>6</v>
      </c>
      <c r="BJ714" s="250" t="s">
        <v>6</v>
      </c>
      <c r="BK714" s="250" t="s">
        <v>6</v>
      </c>
      <c r="BL714" s="250" t="s">
        <v>6</v>
      </c>
      <c r="BM714" s="250" t="s">
        <v>6</v>
      </c>
      <c r="BN714" s="250" t="s">
        <v>6</v>
      </c>
      <c r="BO714" s="250" t="s">
        <v>6</v>
      </c>
      <c r="BP714" s="250" t="s">
        <v>6</v>
      </c>
      <c r="BQ714" s="250" t="s">
        <v>6</v>
      </c>
      <c r="BR714" s="250" t="s">
        <v>6</v>
      </c>
      <c r="BS714" s="250" t="s">
        <v>6</v>
      </c>
      <c r="BT714" s="250" t="s">
        <v>6</v>
      </c>
      <c r="BU714" s="262" t="s">
        <v>6</v>
      </c>
      <c r="BV714" s="250" t="s">
        <v>6</v>
      </c>
      <c r="BW714" s="250" t="s">
        <v>6</v>
      </c>
      <c r="BX714" s="250" t="s">
        <v>6</v>
      </c>
      <c r="BY714" s="250" t="s">
        <v>6</v>
      </c>
      <c r="BZ714" s="250" t="s">
        <v>6</v>
      </c>
      <c r="CA714" s="244" t="s">
        <v>184</v>
      </c>
      <c r="CB714" s="244" t="s">
        <v>6</v>
      </c>
      <c r="CC714" s="244" t="s">
        <v>6</v>
      </c>
      <c r="CD714" s="244" t="s">
        <v>6</v>
      </c>
    </row>
    <row r="715" spans="1:82" s="244" customFormat="1" ht="31" x14ac:dyDescent="0.35">
      <c r="A715" s="321" t="s">
        <v>3495</v>
      </c>
      <c r="B715" s="245" t="s">
        <v>2880</v>
      </c>
      <c r="C715" s="245" t="s">
        <v>1883</v>
      </c>
      <c r="D715" s="259" t="s">
        <v>1885</v>
      </c>
      <c r="E715" s="245" t="s">
        <v>304</v>
      </c>
      <c r="F715" s="244" t="s">
        <v>2674</v>
      </c>
      <c r="G715" s="244" t="s">
        <v>2092</v>
      </c>
      <c r="H715" s="245" t="s">
        <v>7</v>
      </c>
      <c r="I715" s="244" t="str">
        <f>IF(H715="","",VLOOKUP(H715,'Cost Categories'!$A$1:$B$66,2,FALSE))</f>
        <v>Recurring services</v>
      </c>
      <c r="J715" s="244" t="s">
        <v>3297</v>
      </c>
      <c r="K715" s="244" t="str">
        <f>IF(J715="","",VLOOKUP(J715,'Cost Categories'!$A$70:$B$85,2,FALSE))</f>
        <v>Mixed</v>
      </c>
      <c r="L715" s="244" t="s">
        <v>3322</v>
      </c>
      <c r="M715" s="244" t="str">
        <f>IF(L715="","",VLOOKUP(L715,'Cost Categories'!$A$112:$B$133,2,FALSE))</f>
        <v>Operational</v>
      </c>
      <c r="N715" s="244" t="s">
        <v>3422</v>
      </c>
      <c r="O715" s="245" t="s">
        <v>13</v>
      </c>
      <c r="P715" s="244" t="s">
        <v>3370</v>
      </c>
      <c r="Q715" s="253" t="s">
        <v>3372</v>
      </c>
      <c r="R715" s="253" t="s">
        <v>13</v>
      </c>
      <c r="S715" s="244" t="s">
        <v>111</v>
      </c>
      <c r="T715" s="244" t="s">
        <v>3000</v>
      </c>
      <c r="U715" s="244" t="s">
        <v>1087</v>
      </c>
      <c r="V715" s="244" t="s">
        <v>1309</v>
      </c>
      <c r="W715" s="244" t="s">
        <v>217</v>
      </c>
      <c r="X715" s="246">
        <v>0.79</v>
      </c>
      <c r="Y715" s="246" t="s">
        <v>6</v>
      </c>
      <c r="Z715" s="246" t="s">
        <v>6</v>
      </c>
      <c r="AA715" s="246" t="s">
        <v>6</v>
      </c>
      <c r="AB715" s="246" t="s">
        <v>6</v>
      </c>
      <c r="AC715" s="246" t="s">
        <v>6</v>
      </c>
      <c r="AD715" s="246" t="s">
        <v>6</v>
      </c>
      <c r="AE715" s="350">
        <v>30</v>
      </c>
      <c r="AF715" s="348" t="s">
        <v>20</v>
      </c>
      <c r="AG715" s="244" t="s">
        <v>6</v>
      </c>
      <c r="AI715" s="246" t="s">
        <v>6</v>
      </c>
      <c r="AJ715" s="257" t="s">
        <v>6</v>
      </c>
      <c r="AK715" s="246" t="s">
        <v>6</v>
      </c>
      <c r="AL715" s="246" t="s">
        <v>6</v>
      </c>
      <c r="AM715" s="246" t="s">
        <v>6</v>
      </c>
      <c r="AN715" s="258">
        <v>445</v>
      </c>
      <c r="AO715" s="258">
        <v>12</v>
      </c>
      <c r="AP715" s="245" t="s">
        <v>2096</v>
      </c>
      <c r="AQ715" s="244" t="s">
        <v>184</v>
      </c>
      <c r="AR715" s="250" t="s">
        <v>6</v>
      </c>
      <c r="AS715" s="250" t="s">
        <v>6</v>
      </c>
      <c r="AT715" s="250" t="s">
        <v>6</v>
      </c>
      <c r="AU715" s="250" t="s">
        <v>184</v>
      </c>
      <c r="AV715" s="250" t="s">
        <v>1305</v>
      </c>
      <c r="AW715" s="250" t="s">
        <v>6</v>
      </c>
      <c r="AX715" s="250" t="s">
        <v>6</v>
      </c>
      <c r="AY715" s="250" t="s">
        <v>6</v>
      </c>
      <c r="AZ715" s="250" t="s">
        <v>6</v>
      </c>
      <c r="BA715" s="250" t="s">
        <v>6</v>
      </c>
      <c r="BB715" s="250" t="s">
        <v>6</v>
      </c>
      <c r="BC715" s="250" t="s">
        <v>6</v>
      </c>
      <c r="BD715" s="250" t="s">
        <v>6</v>
      </c>
      <c r="BE715" s="250" t="s">
        <v>6</v>
      </c>
      <c r="BF715" s="250" t="s">
        <v>6</v>
      </c>
      <c r="BG715" s="250" t="s">
        <v>6</v>
      </c>
      <c r="BH715" s="250" t="s">
        <v>6</v>
      </c>
      <c r="BI715" s="250" t="s">
        <v>6</v>
      </c>
      <c r="BJ715" s="250" t="s">
        <v>6</v>
      </c>
      <c r="BK715" s="250" t="s">
        <v>6</v>
      </c>
      <c r="BL715" s="250" t="s">
        <v>6</v>
      </c>
      <c r="BM715" s="250" t="s">
        <v>6</v>
      </c>
      <c r="BN715" s="250" t="s">
        <v>6</v>
      </c>
      <c r="BO715" s="250" t="s">
        <v>6</v>
      </c>
      <c r="BP715" s="250" t="s">
        <v>6</v>
      </c>
      <c r="BQ715" s="250" t="s">
        <v>6</v>
      </c>
      <c r="BR715" s="250" t="s">
        <v>6</v>
      </c>
      <c r="BS715" s="250" t="s">
        <v>6</v>
      </c>
      <c r="BT715" s="250" t="s">
        <v>6</v>
      </c>
      <c r="BU715" s="262" t="s">
        <v>6</v>
      </c>
      <c r="BV715" s="250" t="s">
        <v>6</v>
      </c>
      <c r="BW715" s="250" t="s">
        <v>6</v>
      </c>
      <c r="BX715" s="250" t="s">
        <v>6</v>
      </c>
      <c r="BY715" s="250" t="s">
        <v>6</v>
      </c>
      <c r="BZ715" s="250" t="s">
        <v>6</v>
      </c>
      <c r="CA715" s="244" t="s">
        <v>184</v>
      </c>
      <c r="CB715" s="244" t="s">
        <v>6</v>
      </c>
      <c r="CC715" s="244" t="s">
        <v>6</v>
      </c>
      <c r="CD715" s="244" t="s">
        <v>6</v>
      </c>
    </row>
    <row r="716" spans="1:82" s="244" customFormat="1" ht="31" x14ac:dyDescent="0.35">
      <c r="A716" s="321" t="s">
        <v>3495</v>
      </c>
      <c r="B716" s="245" t="s">
        <v>2880</v>
      </c>
      <c r="C716" s="245" t="s">
        <v>1881</v>
      </c>
      <c r="D716" s="259" t="s">
        <v>1885</v>
      </c>
      <c r="E716" s="245" t="s">
        <v>304</v>
      </c>
      <c r="F716" s="244" t="s">
        <v>2674</v>
      </c>
      <c r="G716" s="245" t="s">
        <v>2093</v>
      </c>
      <c r="H716" s="245" t="s">
        <v>2083</v>
      </c>
      <c r="I716" s="244" t="str">
        <f>IF(H716="","",VLOOKUP(H716,'Cost Categories'!$A$1:$B$66,2,FALSE))</f>
        <v>Recurring services</v>
      </c>
      <c r="J716" s="244" t="s">
        <v>3297</v>
      </c>
      <c r="K716" s="244" t="str">
        <f>IF(J716="","",VLOOKUP(J716,'Cost Categories'!$A$70:$B$85,2,FALSE))</f>
        <v>Mixed</v>
      </c>
      <c r="L716" s="244" t="s">
        <v>2083</v>
      </c>
      <c r="M716" s="244" t="str">
        <f>IF(L716="","",VLOOKUP(L716,'Cost Categories'!$A$112:$B$133,2,FALSE))</f>
        <v>Ancillary</v>
      </c>
      <c r="N716" s="244" t="s">
        <v>3368</v>
      </c>
      <c r="O716" s="245" t="s">
        <v>13</v>
      </c>
      <c r="P716" s="244" t="s">
        <v>3370</v>
      </c>
      <c r="Q716" s="253" t="s">
        <v>3372</v>
      </c>
      <c r="R716" s="253" t="s">
        <v>13</v>
      </c>
      <c r="S716" s="244" t="s">
        <v>111</v>
      </c>
      <c r="T716" s="244" t="s">
        <v>3000</v>
      </c>
      <c r="U716" s="244" t="s">
        <v>1087</v>
      </c>
      <c r="V716" s="244" t="s">
        <v>1309</v>
      </c>
      <c r="W716" s="244" t="s">
        <v>217</v>
      </c>
      <c r="X716" s="246">
        <v>1.67</v>
      </c>
      <c r="Y716" s="246" t="s">
        <v>6</v>
      </c>
      <c r="Z716" s="246" t="s">
        <v>6</v>
      </c>
      <c r="AA716" s="246" t="s">
        <v>6</v>
      </c>
      <c r="AB716" s="246" t="s">
        <v>6</v>
      </c>
      <c r="AC716" s="246" t="s">
        <v>6</v>
      </c>
      <c r="AD716" s="246" t="s">
        <v>6</v>
      </c>
      <c r="AE716" s="350">
        <v>30</v>
      </c>
      <c r="AF716" s="348" t="s">
        <v>20</v>
      </c>
      <c r="AG716" s="244" t="s">
        <v>6</v>
      </c>
      <c r="AI716" s="246" t="s">
        <v>6</v>
      </c>
      <c r="AJ716" s="257" t="s">
        <v>6</v>
      </c>
      <c r="AK716" s="246" t="s">
        <v>6</v>
      </c>
      <c r="AL716" s="246" t="s">
        <v>6</v>
      </c>
      <c r="AM716" s="246" t="s">
        <v>6</v>
      </c>
      <c r="AN716" s="258">
        <v>445</v>
      </c>
      <c r="AO716" s="258">
        <v>12</v>
      </c>
      <c r="AP716" s="245" t="s">
        <v>2096</v>
      </c>
      <c r="AQ716" s="244" t="s">
        <v>184</v>
      </c>
      <c r="AR716" s="250" t="s">
        <v>6</v>
      </c>
      <c r="AS716" s="250" t="s">
        <v>6</v>
      </c>
      <c r="AT716" s="250" t="s">
        <v>6</v>
      </c>
      <c r="AU716" s="250" t="s">
        <v>184</v>
      </c>
      <c r="AV716" s="250" t="s">
        <v>1305</v>
      </c>
      <c r="AW716" s="250" t="s">
        <v>6</v>
      </c>
      <c r="AX716" s="250" t="s">
        <v>6</v>
      </c>
      <c r="AY716" s="250" t="s">
        <v>6</v>
      </c>
      <c r="AZ716" s="250" t="s">
        <v>6</v>
      </c>
      <c r="BA716" s="250" t="s">
        <v>6</v>
      </c>
      <c r="BB716" s="250" t="s">
        <v>6</v>
      </c>
      <c r="BC716" s="250" t="s">
        <v>6</v>
      </c>
      <c r="BD716" s="250" t="s">
        <v>6</v>
      </c>
      <c r="BE716" s="250" t="s">
        <v>6</v>
      </c>
      <c r="BF716" s="250" t="s">
        <v>6</v>
      </c>
      <c r="BG716" s="250" t="s">
        <v>6</v>
      </c>
      <c r="BH716" s="250" t="s">
        <v>6</v>
      </c>
      <c r="BI716" s="250" t="s">
        <v>6</v>
      </c>
      <c r="BJ716" s="250" t="s">
        <v>6</v>
      </c>
      <c r="BK716" s="250" t="s">
        <v>6</v>
      </c>
      <c r="BL716" s="250" t="s">
        <v>6</v>
      </c>
      <c r="BM716" s="250" t="s">
        <v>6</v>
      </c>
      <c r="BN716" s="250" t="s">
        <v>6</v>
      </c>
      <c r="BO716" s="250" t="s">
        <v>6</v>
      </c>
      <c r="BP716" s="250" t="s">
        <v>6</v>
      </c>
      <c r="BQ716" s="250" t="s">
        <v>6</v>
      </c>
      <c r="BR716" s="250" t="s">
        <v>6</v>
      </c>
      <c r="BS716" s="250" t="s">
        <v>6</v>
      </c>
      <c r="BT716" s="250" t="s">
        <v>6</v>
      </c>
      <c r="BU716" s="262" t="s">
        <v>6</v>
      </c>
      <c r="BV716" s="250" t="s">
        <v>6</v>
      </c>
      <c r="BW716" s="250" t="s">
        <v>6</v>
      </c>
      <c r="BX716" s="250" t="s">
        <v>6</v>
      </c>
      <c r="BY716" s="250" t="s">
        <v>6</v>
      </c>
      <c r="BZ716" s="250" t="s">
        <v>6</v>
      </c>
      <c r="CA716" s="244" t="s">
        <v>184</v>
      </c>
      <c r="CB716" s="244" t="s">
        <v>6</v>
      </c>
      <c r="CC716" s="244" t="s">
        <v>6</v>
      </c>
      <c r="CD716" s="244" t="s">
        <v>6</v>
      </c>
    </row>
    <row r="717" spans="1:82" s="244" customFormat="1" ht="31" x14ac:dyDescent="0.35">
      <c r="A717" s="321" t="s">
        <v>3495</v>
      </c>
      <c r="B717" s="245" t="s">
        <v>2880</v>
      </c>
      <c r="C717" s="245" t="s">
        <v>2038</v>
      </c>
      <c r="D717" s="259">
        <v>999</v>
      </c>
      <c r="E717" s="245" t="s">
        <v>304</v>
      </c>
      <c r="F717" s="244" t="s">
        <v>2674</v>
      </c>
      <c r="G717" s="244" t="s">
        <v>2094</v>
      </c>
      <c r="H717" s="245" t="s">
        <v>1578</v>
      </c>
      <c r="I717" s="244" t="str">
        <f>IF(H717="","",VLOOKUP(H717,'Cost Categories'!$A$1:$B$66,2,FALSE))</f>
        <v>Total</v>
      </c>
      <c r="J717" s="244" t="s">
        <v>3297</v>
      </c>
      <c r="K717" s="244" t="str">
        <f>IF(J717="","",VLOOKUP(J717,'Cost Categories'!$A$70:$B$85,2,FALSE))</f>
        <v>Mixed</v>
      </c>
      <c r="L717" s="244" t="s">
        <v>3297</v>
      </c>
      <c r="M717" s="244" t="str">
        <f>IF(L717="","",VLOOKUP(L717,'Cost Categories'!$A$112:$B$133,2,FALSE))</f>
        <v>Mixed</v>
      </c>
      <c r="N717" s="244" t="s">
        <v>22</v>
      </c>
      <c r="O717" s="245" t="s">
        <v>13</v>
      </c>
      <c r="P717" s="244" t="s">
        <v>3416</v>
      </c>
      <c r="Q717" s="253" t="s">
        <v>3372</v>
      </c>
      <c r="R717" s="253" t="s">
        <v>13</v>
      </c>
      <c r="S717" s="244" t="s">
        <v>111</v>
      </c>
      <c r="T717" s="244" t="s">
        <v>3000</v>
      </c>
      <c r="U717" s="244" t="s">
        <v>1087</v>
      </c>
      <c r="V717" s="244" t="s">
        <v>1309</v>
      </c>
      <c r="W717" s="244" t="s">
        <v>217</v>
      </c>
      <c r="X717" s="246">
        <v>41.02</v>
      </c>
      <c r="Y717" s="246" t="s">
        <v>6</v>
      </c>
      <c r="Z717" s="246" t="s">
        <v>6</v>
      </c>
      <c r="AA717" s="246" t="s">
        <v>6</v>
      </c>
      <c r="AB717" s="246" t="s">
        <v>6</v>
      </c>
      <c r="AC717" s="246" t="s">
        <v>6</v>
      </c>
      <c r="AD717" s="246" t="s">
        <v>6</v>
      </c>
      <c r="AE717" s="350">
        <v>30</v>
      </c>
      <c r="AF717" s="348" t="s">
        <v>20</v>
      </c>
      <c r="AG717" s="244" t="s">
        <v>6</v>
      </c>
      <c r="AI717" s="246" t="s">
        <v>6</v>
      </c>
      <c r="AJ717" s="257" t="s">
        <v>6</v>
      </c>
      <c r="AK717" s="246" t="s">
        <v>6</v>
      </c>
      <c r="AL717" s="246" t="s">
        <v>6</v>
      </c>
      <c r="AM717" s="246" t="s">
        <v>6</v>
      </c>
      <c r="AN717" s="258">
        <v>445</v>
      </c>
      <c r="AO717" s="258">
        <v>12</v>
      </c>
      <c r="AP717" s="245" t="s">
        <v>2096</v>
      </c>
      <c r="AQ717" s="244" t="s">
        <v>184</v>
      </c>
      <c r="AR717" s="250" t="s">
        <v>6</v>
      </c>
      <c r="AS717" s="250" t="s">
        <v>6</v>
      </c>
      <c r="AT717" s="250" t="s">
        <v>6</v>
      </c>
      <c r="AU717" s="250" t="s">
        <v>184</v>
      </c>
      <c r="AV717" s="250" t="s">
        <v>1305</v>
      </c>
      <c r="AW717" s="250" t="s">
        <v>6</v>
      </c>
      <c r="AX717" s="250" t="s">
        <v>6</v>
      </c>
      <c r="AY717" s="250" t="s">
        <v>6</v>
      </c>
      <c r="AZ717" s="250" t="s">
        <v>6</v>
      </c>
      <c r="BA717" s="250" t="s">
        <v>6</v>
      </c>
      <c r="BB717" s="250" t="s">
        <v>6</v>
      </c>
      <c r="BC717" s="250" t="s">
        <v>6</v>
      </c>
      <c r="BD717" s="250" t="s">
        <v>6</v>
      </c>
      <c r="BE717" s="250" t="s">
        <v>6</v>
      </c>
      <c r="BF717" s="250" t="s">
        <v>6</v>
      </c>
      <c r="BG717" s="250" t="s">
        <v>6</v>
      </c>
      <c r="BH717" s="250" t="s">
        <v>6</v>
      </c>
      <c r="BI717" s="250" t="s">
        <v>6</v>
      </c>
      <c r="BJ717" s="250" t="s">
        <v>6</v>
      </c>
      <c r="BK717" s="250" t="s">
        <v>6</v>
      </c>
      <c r="BL717" s="250" t="s">
        <v>6</v>
      </c>
      <c r="BM717" s="250" t="s">
        <v>6</v>
      </c>
      <c r="BN717" s="250" t="s">
        <v>6</v>
      </c>
      <c r="BO717" s="250" t="s">
        <v>6</v>
      </c>
      <c r="BP717" s="250" t="s">
        <v>6</v>
      </c>
      <c r="BQ717" s="250" t="s">
        <v>6</v>
      </c>
      <c r="BR717" s="250" t="s">
        <v>6</v>
      </c>
      <c r="BS717" s="250" t="s">
        <v>6</v>
      </c>
      <c r="BT717" s="250" t="s">
        <v>6</v>
      </c>
      <c r="BU717" s="262" t="s">
        <v>6</v>
      </c>
      <c r="BV717" s="250" t="s">
        <v>6</v>
      </c>
      <c r="BW717" s="250" t="s">
        <v>6</v>
      </c>
      <c r="BX717" s="250" t="s">
        <v>6</v>
      </c>
      <c r="BY717" s="250" t="s">
        <v>6</v>
      </c>
      <c r="BZ717" s="250" t="s">
        <v>6</v>
      </c>
      <c r="CA717" s="244" t="s">
        <v>184</v>
      </c>
      <c r="CB717" s="244" t="s">
        <v>6</v>
      </c>
      <c r="CC717" s="244" t="s">
        <v>6</v>
      </c>
      <c r="CD717" s="244" t="s">
        <v>6</v>
      </c>
    </row>
    <row r="718" spans="1:82" s="244" customFormat="1" ht="46.5" x14ac:dyDescent="0.35">
      <c r="A718" s="321" t="s">
        <v>3496</v>
      </c>
      <c r="B718" s="245" t="s">
        <v>2880</v>
      </c>
      <c r="C718" s="245" t="s">
        <v>1538</v>
      </c>
      <c r="D718" s="259" t="s">
        <v>1555</v>
      </c>
      <c r="E718" s="245" t="s">
        <v>304</v>
      </c>
      <c r="F718" s="244" t="s">
        <v>2674</v>
      </c>
      <c r="G718" s="244" t="s">
        <v>2075</v>
      </c>
      <c r="H718" s="245" t="s">
        <v>1623</v>
      </c>
      <c r="I718" s="244" t="str">
        <f>IF(H718="","",VLOOKUP(H718,'Cost Categories'!$A$1:$B$66,2,FALSE))</f>
        <v>Recurring goods</v>
      </c>
      <c r="J718" s="244" t="s">
        <v>3288</v>
      </c>
      <c r="K718" s="244" t="str">
        <f>IF(J718="","",VLOOKUP(J718,'Cost Categories'!$A$70:$B$85,2,FALSE))</f>
        <v>Recurrent - other</v>
      </c>
      <c r="L718" s="244" t="s">
        <v>3307</v>
      </c>
      <c r="M718" s="244" t="str">
        <f>IF(L718="","",VLOOKUP(L718,'Cost Categories'!$A$112:$B$133,2,FALSE))</f>
        <v>Primary service delivery</v>
      </c>
      <c r="N718" s="244" t="s">
        <v>3368</v>
      </c>
      <c r="O718" s="245" t="s">
        <v>1245</v>
      </c>
      <c r="P718" s="244" t="s">
        <v>3371</v>
      </c>
      <c r="Q718" s="253" t="s">
        <v>3372</v>
      </c>
      <c r="R718" s="253" t="s">
        <v>13</v>
      </c>
      <c r="S718" s="244" t="s">
        <v>111</v>
      </c>
      <c r="T718" s="244" t="s">
        <v>3000</v>
      </c>
      <c r="U718" s="244" t="s">
        <v>1087</v>
      </c>
      <c r="V718" s="244" t="s">
        <v>1309</v>
      </c>
      <c r="W718" s="244" t="s">
        <v>217</v>
      </c>
      <c r="X718" s="246">
        <v>12.57</v>
      </c>
      <c r="Y718" s="246" t="s">
        <v>6</v>
      </c>
      <c r="Z718" s="246" t="s">
        <v>6</v>
      </c>
      <c r="AA718" s="246" t="s">
        <v>6</v>
      </c>
      <c r="AB718" s="246" t="s">
        <v>6</v>
      </c>
      <c r="AC718" s="246" t="s">
        <v>6</v>
      </c>
      <c r="AD718" s="246" t="s">
        <v>6</v>
      </c>
      <c r="AE718" s="350">
        <v>30</v>
      </c>
      <c r="AF718" s="348" t="s">
        <v>20</v>
      </c>
      <c r="AG718" s="244" t="s">
        <v>6</v>
      </c>
      <c r="AI718" s="246" t="s">
        <v>6</v>
      </c>
      <c r="AJ718" s="257" t="s">
        <v>6</v>
      </c>
      <c r="AK718" s="246" t="s">
        <v>6</v>
      </c>
      <c r="AL718" s="246" t="s">
        <v>6</v>
      </c>
      <c r="AM718" s="246" t="s">
        <v>6</v>
      </c>
      <c r="AN718" s="258">
        <v>326</v>
      </c>
      <c r="AO718" s="258">
        <v>12</v>
      </c>
      <c r="AP718" s="245" t="s">
        <v>2098</v>
      </c>
      <c r="AQ718" s="244" t="s">
        <v>184</v>
      </c>
      <c r="AR718" s="250" t="s">
        <v>6</v>
      </c>
      <c r="AS718" s="250" t="s">
        <v>6</v>
      </c>
      <c r="AT718" s="250" t="s">
        <v>6</v>
      </c>
      <c r="AU718" s="250" t="s">
        <v>184</v>
      </c>
      <c r="AV718" s="250" t="s">
        <v>1305</v>
      </c>
      <c r="AW718" s="250" t="s">
        <v>6</v>
      </c>
      <c r="AX718" s="250" t="s">
        <v>6</v>
      </c>
      <c r="AY718" s="250" t="s">
        <v>6</v>
      </c>
      <c r="AZ718" s="250" t="s">
        <v>6</v>
      </c>
      <c r="BA718" s="250" t="s">
        <v>6</v>
      </c>
      <c r="BB718" s="250" t="s">
        <v>6</v>
      </c>
      <c r="BC718" s="250" t="s">
        <v>6</v>
      </c>
      <c r="BD718" s="250" t="s">
        <v>6</v>
      </c>
      <c r="BE718" s="250" t="s">
        <v>6</v>
      </c>
      <c r="BF718" s="250" t="s">
        <v>6</v>
      </c>
      <c r="BG718" s="250" t="s">
        <v>6</v>
      </c>
      <c r="BH718" s="250" t="s">
        <v>6</v>
      </c>
      <c r="BI718" s="250" t="s">
        <v>6</v>
      </c>
      <c r="BJ718" s="250" t="s">
        <v>6</v>
      </c>
      <c r="BK718" s="250" t="s">
        <v>6</v>
      </c>
      <c r="BL718" s="250" t="s">
        <v>6</v>
      </c>
      <c r="BM718" s="250" t="s">
        <v>6</v>
      </c>
      <c r="BN718" s="250" t="s">
        <v>6</v>
      </c>
      <c r="BO718" s="250" t="s">
        <v>6</v>
      </c>
      <c r="BP718" s="250" t="s">
        <v>6</v>
      </c>
      <c r="BQ718" s="250" t="s">
        <v>6</v>
      </c>
      <c r="BR718" s="250" t="s">
        <v>6</v>
      </c>
      <c r="BS718" s="250" t="s">
        <v>6</v>
      </c>
      <c r="BT718" s="250" t="s">
        <v>6</v>
      </c>
      <c r="BU718" s="262" t="s">
        <v>6</v>
      </c>
      <c r="BV718" s="250" t="s">
        <v>6</v>
      </c>
      <c r="BW718" s="250" t="s">
        <v>6</v>
      </c>
      <c r="BX718" s="250" t="s">
        <v>6</v>
      </c>
      <c r="BY718" s="250" t="s">
        <v>6</v>
      </c>
      <c r="BZ718" s="250" t="s">
        <v>6</v>
      </c>
      <c r="CA718" s="244" t="s">
        <v>184</v>
      </c>
      <c r="CB718" s="244" t="s">
        <v>6</v>
      </c>
      <c r="CC718" s="244" t="s">
        <v>6</v>
      </c>
      <c r="CD718" s="244" t="s">
        <v>6</v>
      </c>
    </row>
    <row r="719" spans="1:82" s="244" customFormat="1" ht="31" x14ac:dyDescent="0.35">
      <c r="A719" s="321" t="s">
        <v>3496</v>
      </c>
      <c r="B719" s="245" t="s">
        <v>2880</v>
      </c>
      <c r="C719" s="245" t="s">
        <v>1548</v>
      </c>
      <c r="D719" s="259" t="s">
        <v>1555</v>
      </c>
      <c r="E719" s="245" t="s">
        <v>304</v>
      </c>
      <c r="F719" s="244" t="s">
        <v>2674</v>
      </c>
      <c r="G719" s="244" t="s">
        <v>2077</v>
      </c>
      <c r="H719" s="245" t="s">
        <v>3271</v>
      </c>
      <c r="I719" s="244" t="str">
        <f>IF(H719="","",VLOOKUP(H719,'Cost Categories'!$A$1:$B$66,2,FALSE))</f>
        <v>Personnel</v>
      </c>
      <c r="J719" s="244" t="s">
        <v>3271</v>
      </c>
      <c r="K719" s="244" t="str">
        <f>IF(J719="","",VLOOKUP(J719,'Cost Categories'!$A$70:$B$85,2,FALSE))</f>
        <v>Personnel</v>
      </c>
      <c r="L719" s="244" t="s">
        <v>3307</v>
      </c>
      <c r="M719" s="244" t="str">
        <f>IF(L719="","",VLOOKUP(L719,'Cost Categories'!$A$112:$B$133,2,FALSE))</f>
        <v>Primary service delivery</v>
      </c>
      <c r="N719" s="244" t="s">
        <v>3368</v>
      </c>
      <c r="O719" s="245" t="s">
        <v>13</v>
      </c>
      <c r="P719" s="244" t="s">
        <v>3369</v>
      </c>
      <c r="Q719" s="253" t="s">
        <v>3372</v>
      </c>
      <c r="R719" s="253" t="s">
        <v>13</v>
      </c>
      <c r="S719" s="244" t="s">
        <v>517</v>
      </c>
      <c r="T719" s="244" t="s">
        <v>3000</v>
      </c>
      <c r="U719" s="244" t="s">
        <v>1087</v>
      </c>
      <c r="V719" s="244" t="s">
        <v>1309</v>
      </c>
      <c r="W719" s="244" t="s">
        <v>217</v>
      </c>
      <c r="X719" s="246">
        <v>25.99</v>
      </c>
      <c r="Y719" s="246" t="s">
        <v>6</v>
      </c>
      <c r="Z719" s="246" t="s">
        <v>6</v>
      </c>
      <c r="AA719" s="246" t="s">
        <v>6</v>
      </c>
      <c r="AB719" s="246" t="s">
        <v>6</v>
      </c>
      <c r="AC719" s="246" t="s">
        <v>6</v>
      </c>
      <c r="AD719" s="246" t="s">
        <v>6</v>
      </c>
      <c r="AE719" s="350">
        <v>30</v>
      </c>
      <c r="AF719" s="348" t="s">
        <v>20</v>
      </c>
      <c r="AG719" s="244" t="s">
        <v>6</v>
      </c>
      <c r="AI719" s="246" t="s">
        <v>6</v>
      </c>
      <c r="AJ719" s="257" t="s">
        <v>6</v>
      </c>
      <c r="AK719" s="246" t="s">
        <v>6</v>
      </c>
      <c r="AL719" s="246" t="s">
        <v>6</v>
      </c>
      <c r="AM719" s="246" t="s">
        <v>6</v>
      </c>
      <c r="AN719" s="258">
        <v>326</v>
      </c>
      <c r="AO719" s="258">
        <v>12</v>
      </c>
      <c r="AP719" s="245" t="s">
        <v>2098</v>
      </c>
      <c r="AQ719" s="244" t="s">
        <v>184</v>
      </c>
      <c r="AR719" s="250" t="s">
        <v>6</v>
      </c>
      <c r="AS719" s="250" t="s">
        <v>6</v>
      </c>
      <c r="AT719" s="250" t="s">
        <v>6</v>
      </c>
      <c r="AU719" s="250" t="s">
        <v>184</v>
      </c>
      <c r="AV719" s="250" t="s">
        <v>1305</v>
      </c>
      <c r="AW719" s="250" t="s">
        <v>6</v>
      </c>
      <c r="AX719" s="250" t="s">
        <v>6</v>
      </c>
      <c r="AY719" s="250" t="s">
        <v>6</v>
      </c>
      <c r="AZ719" s="250" t="s">
        <v>6</v>
      </c>
      <c r="BA719" s="250" t="s">
        <v>6</v>
      </c>
      <c r="BB719" s="250" t="s">
        <v>6</v>
      </c>
      <c r="BC719" s="250" t="s">
        <v>6</v>
      </c>
      <c r="BD719" s="250" t="s">
        <v>6</v>
      </c>
      <c r="BE719" s="250" t="s">
        <v>6</v>
      </c>
      <c r="BF719" s="250" t="s">
        <v>6</v>
      </c>
      <c r="BG719" s="250" t="s">
        <v>6</v>
      </c>
      <c r="BH719" s="250" t="s">
        <v>6</v>
      </c>
      <c r="BI719" s="250" t="s">
        <v>6</v>
      </c>
      <c r="BJ719" s="250" t="s">
        <v>6</v>
      </c>
      <c r="BK719" s="250" t="s">
        <v>6</v>
      </c>
      <c r="BL719" s="250" t="s">
        <v>6</v>
      </c>
      <c r="BM719" s="250" t="s">
        <v>6</v>
      </c>
      <c r="BN719" s="250" t="s">
        <v>6</v>
      </c>
      <c r="BO719" s="250" t="s">
        <v>6</v>
      </c>
      <c r="BP719" s="250" t="s">
        <v>6</v>
      </c>
      <c r="BQ719" s="250" t="s">
        <v>6</v>
      </c>
      <c r="BR719" s="250" t="s">
        <v>6</v>
      </c>
      <c r="BS719" s="250" t="s">
        <v>6</v>
      </c>
      <c r="BT719" s="250" t="s">
        <v>6</v>
      </c>
      <c r="BU719" s="262" t="s">
        <v>6</v>
      </c>
      <c r="BV719" s="250" t="s">
        <v>6</v>
      </c>
      <c r="BW719" s="250" t="s">
        <v>6</v>
      </c>
      <c r="BX719" s="250" t="s">
        <v>6</v>
      </c>
      <c r="BY719" s="250" t="s">
        <v>6</v>
      </c>
      <c r="BZ719" s="250" t="s">
        <v>6</v>
      </c>
      <c r="CA719" s="244" t="s">
        <v>184</v>
      </c>
      <c r="CB719" s="244" t="s">
        <v>6</v>
      </c>
      <c r="CC719" s="244" t="s">
        <v>6</v>
      </c>
      <c r="CD719" s="244" t="s">
        <v>6</v>
      </c>
    </row>
    <row r="720" spans="1:82" s="244" customFormat="1" ht="31" x14ac:dyDescent="0.35">
      <c r="A720" s="321" t="s">
        <v>3496</v>
      </c>
      <c r="B720" s="245" t="s">
        <v>2880</v>
      </c>
      <c r="C720" s="245" t="s">
        <v>356</v>
      </c>
      <c r="D720" s="259" t="s">
        <v>1555</v>
      </c>
      <c r="E720" s="245" t="s">
        <v>304</v>
      </c>
      <c r="F720" s="244" t="s">
        <v>2674</v>
      </c>
      <c r="G720" s="244" t="s">
        <v>2078</v>
      </c>
      <c r="H720" s="245" t="s">
        <v>3</v>
      </c>
      <c r="I720" s="244" t="str">
        <f>IF(H720="","",VLOOKUP(H720,'Cost Categories'!$A$1:$B$66,2,FALSE))</f>
        <v>Recurring services</v>
      </c>
      <c r="J720" s="244" t="s">
        <v>3297</v>
      </c>
      <c r="K720" s="244" t="str">
        <f>IF(J720="","",VLOOKUP(J720,'Cost Categories'!$A$70:$B$85,2,FALSE))</f>
        <v>Mixed</v>
      </c>
      <c r="L720" s="244" t="s">
        <v>3</v>
      </c>
      <c r="M720" s="244" t="str">
        <f>IF(L720="","",VLOOKUP(L720,'Cost Categories'!$A$112:$B$133,2,FALSE))</f>
        <v>Operational</v>
      </c>
      <c r="N720" s="244" t="s">
        <v>3368</v>
      </c>
      <c r="O720" s="245" t="s">
        <v>13</v>
      </c>
      <c r="P720" s="244" t="s">
        <v>3369</v>
      </c>
      <c r="Q720" s="253" t="s">
        <v>3372</v>
      </c>
      <c r="R720" s="253" t="s">
        <v>13</v>
      </c>
      <c r="S720" s="244" t="s">
        <v>111</v>
      </c>
      <c r="T720" s="244" t="s">
        <v>3000</v>
      </c>
      <c r="U720" s="244" t="s">
        <v>1087</v>
      </c>
      <c r="V720" s="244" t="s">
        <v>1309</v>
      </c>
      <c r="W720" s="244" t="s">
        <v>217</v>
      </c>
      <c r="X720" s="246">
        <v>2.98</v>
      </c>
      <c r="Y720" s="246" t="s">
        <v>6</v>
      </c>
      <c r="Z720" s="246" t="s">
        <v>6</v>
      </c>
      <c r="AA720" s="246" t="s">
        <v>6</v>
      </c>
      <c r="AB720" s="246" t="s">
        <v>6</v>
      </c>
      <c r="AC720" s="246" t="s">
        <v>6</v>
      </c>
      <c r="AD720" s="246" t="s">
        <v>6</v>
      </c>
      <c r="AE720" s="350">
        <v>30</v>
      </c>
      <c r="AF720" s="348" t="s">
        <v>20</v>
      </c>
      <c r="AG720" s="244" t="s">
        <v>6</v>
      </c>
      <c r="AI720" s="246" t="s">
        <v>6</v>
      </c>
      <c r="AJ720" s="257" t="s">
        <v>6</v>
      </c>
      <c r="AK720" s="246" t="s">
        <v>6</v>
      </c>
      <c r="AL720" s="246" t="s">
        <v>6</v>
      </c>
      <c r="AM720" s="246" t="s">
        <v>6</v>
      </c>
      <c r="AN720" s="258">
        <v>326</v>
      </c>
      <c r="AO720" s="258">
        <v>12</v>
      </c>
      <c r="AP720" s="245" t="s">
        <v>2098</v>
      </c>
      <c r="AQ720" s="244" t="s">
        <v>184</v>
      </c>
      <c r="AR720" s="250" t="s">
        <v>6</v>
      </c>
      <c r="AS720" s="250" t="s">
        <v>6</v>
      </c>
      <c r="AT720" s="250" t="s">
        <v>6</v>
      </c>
      <c r="AU720" s="250" t="s">
        <v>184</v>
      </c>
      <c r="AV720" s="250" t="s">
        <v>1305</v>
      </c>
      <c r="AW720" s="250" t="s">
        <v>6</v>
      </c>
      <c r="AX720" s="250" t="s">
        <v>6</v>
      </c>
      <c r="AY720" s="250" t="s">
        <v>6</v>
      </c>
      <c r="AZ720" s="250" t="s">
        <v>6</v>
      </c>
      <c r="BA720" s="250" t="s">
        <v>6</v>
      </c>
      <c r="BB720" s="250" t="s">
        <v>6</v>
      </c>
      <c r="BC720" s="250" t="s">
        <v>6</v>
      </c>
      <c r="BD720" s="250" t="s">
        <v>6</v>
      </c>
      <c r="BE720" s="250" t="s">
        <v>6</v>
      </c>
      <c r="BF720" s="250" t="s">
        <v>6</v>
      </c>
      <c r="BG720" s="250" t="s">
        <v>6</v>
      </c>
      <c r="BH720" s="250" t="s">
        <v>6</v>
      </c>
      <c r="BI720" s="250" t="s">
        <v>6</v>
      </c>
      <c r="BJ720" s="250" t="s">
        <v>6</v>
      </c>
      <c r="BK720" s="250" t="s">
        <v>6</v>
      </c>
      <c r="BL720" s="250" t="s">
        <v>6</v>
      </c>
      <c r="BM720" s="250" t="s">
        <v>6</v>
      </c>
      <c r="BN720" s="250" t="s">
        <v>6</v>
      </c>
      <c r="BO720" s="250" t="s">
        <v>6</v>
      </c>
      <c r="BP720" s="250" t="s">
        <v>6</v>
      </c>
      <c r="BQ720" s="250" t="s">
        <v>6</v>
      </c>
      <c r="BR720" s="250" t="s">
        <v>6</v>
      </c>
      <c r="BS720" s="250" t="s">
        <v>6</v>
      </c>
      <c r="BT720" s="250" t="s">
        <v>6</v>
      </c>
      <c r="BU720" s="262" t="s">
        <v>6</v>
      </c>
      <c r="BV720" s="250" t="s">
        <v>6</v>
      </c>
      <c r="BW720" s="250" t="s">
        <v>6</v>
      </c>
      <c r="BX720" s="250" t="s">
        <v>6</v>
      </c>
      <c r="BY720" s="250" t="s">
        <v>6</v>
      </c>
      <c r="BZ720" s="250" t="s">
        <v>6</v>
      </c>
      <c r="CA720" s="244" t="s">
        <v>184</v>
      </c>
      <c r="CB720" s="244" t="s">
        <v>6</v>
      </c>
      <c r="CC720" s="244" t="s">
        <v>6</v>
      </c>
      <c r="CD720" s="244" t="s">
        <v>6</v>
      </c>
    </row>
    <row r="721" spans="1:82" s="244" customFormat="1" ht="31" x14ac:dyDescent="0.35">
      <c r="A721" s="321" t="s">
        <v>3496</v>
      </c>
      <c r="B721" s="245" t="s">
        <v>2880</v>
      </c>
      <c r="C721" s="245" t="s">
        <v>1540</v>
      </c>
      <c r="D721" s="259" t="s">
        <v>358</v>
      </c>
      <c r="E721" s="245" t="s">
        <v>304</v>
      </c>
      <c r="F721" s="244" t="s">
        <v>2674</v>
      </c>
      <c r="G721" s="245" t="s">
        <v>2079</v>
      </c>
      <c r="H721" s="245" t="s">
        <v>3350</v>
      </c>
      <c r="I721" s="244" t="str">
        <f>IF(H721="","",VLOOKUP(H721,'Cost Categories'!$A$1:$B$66,2,FALSE))</f>
        <v>Capital</v>
      </c>
      <c r="J721" s="244" t="s">
        <v>3283</v>
      </c>
      <c r="K721" s="244" t="str">
        <f>IF(J721="","",VLOOKUP(J721,'Cost Categories'!$A$70:$B$85,2,FALSE))</f>
        <v>Capital</v>
      </c>
      <c r="L721" s="244" t="s">
        <v>3324</v>
      </c>
      <c r="M721" s="244" t="str">
        <f>IF(L721="","",VLOOKUP(L721,'Cost Categories'!$A$112:$B$133,2,FALSE))</f>
        <v>Operational</v>
      </c>
      <c r="N721" s="244" t="s">
        <v>3368</v>
      </c>
      <c r="O721" s="245" t="s">
        <v>1245</v>
      </c>
      <c r="P721" s="244" t="s">
        <v>3370</v>
      </c>
      <c r="Q721" s="253" t="s">
        <v>3372</v>
      </c>
      <c r="R721" s="253" t="s">
        <v>13</v>
      </c>
      <c r="S721" s="244" t="s">
        <v>111</v>
      </c>
      <c r="T721" s="244" t="s">
        <v>3000</v>
      </c>
      <c r="U721" s="244" t="s">
        <v>1087</v>
      </c>
      <c r="V721" s="244" t="s">
        <v>1309</v>
      </c>
      <c r="W721" s="244" t="s">
        <v>217</v>
      </c>
      <c r="X721" s="246">
        <v>2.93</v>
      </c>
      <c r="Y721" s="246" t="s">
        <v>6</v>
      </c>
      <c r="Z721" s="246" t="s">
        <v>6</v>
      </c>
      <c r="AA721" s="246" t="s">
        <v>6</v>
      </c>
      <c r="AB721" s="246" t="s">
        <v>6</v>
      </c>
      <c r="AC721" s="246" t="s">
        <v>6</v>
      </c>
      <c r="AD721" s="246" t="s">
        <v>6</v>
      </c>
      <c r="AE721" s="350">
        <v>30</v>
      </c>
      <c r="AF721" s="348" t="s">
        <v>20</v>
      </c>
      <c r="AG721" s="244" t="s">
        <v>6</v>
      </c>
      <c r="AI721" s="246" t="s">
        <v>6</v>
      </c>
      <c r="AJ721" s="257" t="s">
        <v>6</v>
      </c>
      <c r="AK721" s="246" t="s">
        <v>6</v>
      </c>
      <c r="AL721" s="246" t="s">
        <v>6</v>
      </c>
      <c r="AM721" s="246" t="s">
        <v>6</v>
      </c>
      <c r="AN721" s="258">
        <v>326</v>
      </c>
      <c r="AO721" s="258">
        <v>12</v>
      </c>
      <c r="AP721" s="245" t="s">
        <v>2098</v>
      </c>
      <c r="AQ721" s="244" t="s">
        <v>184</v>
      </c>
      <c r="AR721" s="250" t="s">
        <v>6</v>
      </c>
      <c r="AS721" s="250" t="s">
        <v>6</v>
      </c>
      <c r="AT721" s="250" t="s">
        <v>6</v>
      </c>
      <c r="AU721" s="250" t="s">
        <v>184</v>
      </c>
      <c r="AV721" s="250" t="s">
        <v>1305</v>
      </c>
      <c r="AW721" s="250" t="s">
        <v>6</v>
      </c>
      <c r="AX721" s="250" t="s">
        <v>6</v>
      </c>
      <c r="AY721" s="250" t="s">
        <v>6</v>
      </c>
      <c r="AZ721" s="250" t="s">
        <v>6</v>
      </c>
      <c r="BA721" s="250" t="s">
        <v>6</v>
      </c>
      <c r="BB721" s="250" t="s">
        <v>6</v>
      </c>
      <c r="BC721" s="250" t="s">
        <v>6</v>
      </c>
      <c r="BD721" s="250" t="s">
        <v>6</v>
      </c>
      <c r="BE721" s="250" t="s">
        <v>6</v>
      </c>
      <c r="BF721" s="250" t="s">
        <v>6</v>
      </c>
      <c r="BG721" s="250" t="s">
        <v>6</v>
      </c>
      <c r="BH721" s="250" t="s">
        <v>6</v>
      </c>
      <c r="BI721" s="250" t="s">
        <v>6</v>
      </c>
      <c r="BJ721" s="250" t="s">
        <v>6</v>
      </c>
      <c r="BK721" s="250" t="s">
        <v>6</v>
      </c>
      <c r="BL721" s="250" t="s">
        <v>6</v>
      </c>
      <c r="BM721" s="250" t="s">
        <v>6</v>
      </c>
      <c r="BN721" s="250" t="s">
        <v>6</v>
      </c>
      <c r="BO721" s="250" t="s">
        <v>6</v>
      </c>
      <c r="BP721" s="250" t="s">
        <v>6</v>
      </c>
      <c r="BQ721" s="250" t="s">
        <v>6</v>
      </c>
      <c r="BR721" s="250" t="s">
        <v>6</v>
      </c>
      <c r="BS721" s="250" t="s">
        <v>6</v>
      </c>
      <c r="BT721" s="250" t="s">
        <v>6</v>
      </c>
      <c r="BU721" s="262" t="s">
        <v>6</v>
      </c>
      <c r="BV721" s="250" t="s">
        <v>6</v>
      </c>
      <c r="BW721" s="250" t="s">
        <v>6</v>
      </c>
      <c r="BX721" s="250" t="s">
        <v>6</v>
      </c>
      <c r="BY721" s="250" t="s">
        <v>6</v>
      </c>
      <c r="BZ721" s="250" t="s">
        <v>6</v>
      </c>
      <c r="CA721" s="244" t="s">
        <v>184</v>
      </c>
      <c r="CB721" s="244" t="s">
        <v>6</v>
      </c>
      <c r="CC721" s="244" t="s">
        <v>6</v>
      </c>
      <c r="CD721" s="244" t="s">
        <v>6</v>
      </c>
    </row>
    <row r="722" spans="1:82" s="244" customFormat="1" ht="62" x14ac:dyDescent="0.35">
      <c r="A722" s="321" t="s">
        <v>3496</v>
      </c>
      <c r="B722" s="245" t="s">
        <v>2880</v>
      </c>
      <c r="C722" s="245" t="s">
        <v>1561</v>
      </c>
      <c r="D722" s="259" t="s">
        <v>358</v>
      </c>
      <c r="E722" s="245" t="s">
        <v>304</v>
      </c>
      <c r="F722" s="244" t="s">
        <v>2674</v>
      </c>
      <c r="G722" s="244" t="s">
        <v>2080</v>
      </c>
      <c r="H722" s="245" t="s">
        <v>1632</v>
      </c>
      <c r="I722" s="244" t="str">
        <f>IF(H722="","",VLOOKUP(H722,'Cost Categories'!$A$1:$B$66,2,FALSE))</f>
        <v>Facility</v>
      </c>
      <c r="J722" s="244" t="s">
        <v>3297</v>
      </c>
      <c r="K722" s="244" t="str">
        <f>IF(J722="","",VLOOKUP(J722,'Cost Categories'!$A$70:$B$85,2,FALSE))</f>
        <v>Mixed</v>
      </c>
      <c r="L722" s="244" t="s">
        <v>3323</v>
      </c>
      <c r="M722" s="244" t="str">
        <f>IF(L722="","",VLOOKUP(L722,'Cost Categories'!$A$112:$B$133,2,FALSE))</f>
        <v>Operational</v>
      </c>
      <c r="N722" s="244" t="s">
        <v>3368</v>
      </c>
      <c r="O722" s="245" t="s">
        <v>13</v>
      </c>
      <c r="P722" s="244" t="s">
        <v>3370</v>
      </c>
      <c r="Q722" s="253" t="s">
        <v>3372</v>
      </c>
      <c r="R722" s="253" t="s">
        <v>13</v>
      </c>
      <c r="S722" s="244" t="s">
        <v>111</v>
      </c>
      <c r="T722" s="244" t="s">
        <v>3000</v>
      </c>
      <c r="U722" s="244" t="s">
        <v>1087</v>
      </c>
      <c r="V722" s="244" t="s">
        <v>1309</v>
      </c>
      <c r="W722" s="244" t="s">
        <v>217</v>
      </c>
      <c r="X722" s="246">
        <v>2.33</v>
      </c>
      <c r="Y722" s="246" t="s">
        <v>6</v>
      </c>
      <c r="Z722" s="246" t="s">
        <v>6</v>
      </c>
      <c r="AA722" s="246" t="s">
        <v>6</v>
      </c>
      <c r="AB722" s="246" t="s">
        <v>6</v>
      </c>
      <c r="AC722" s="246" t="s">
        <v>6</v>
      </c>
      <c r="AD722" s="246" t="s">
        <v>6</v>
      </c>
      <c r="AE722" s="350">
        <v>30</v>
      </c>
      <c r="AF722" s="348" t="s">
        <v>20</v>
      </c>
      <c r="AG722" s="244" t="s">
        <v>6</v>
      </c>
      <c r="AI722" s="246" t="s">
        <v>6</v>
      </c>
      <c r="AJ722" s="257" t="s">
        <v>6</v>
      </c>
      <c r="AK722" s="246" t="s">
        <v>6</v>
      </c>
      <c r="AL722" s="246" t="s">
        <v>6</v>
      </c>
      <c r="AM722" s="246" t="s">
        <v>6</v>
      </c>
      <c r="AN722" s="258">
        <v>326</v>
      </c>
      <c r="AO722" s="258">
        <v>12</v>
      </c>
      <c r="AP722" s="245" t="s">
        <v>2098</v>
      </c>
      <c r="AQ722" s="244" t="s">
        <v>184</v>
      </c>
      <c r="AR722" s="250" t="s">
        <v>6</v>
      </c>
      <c r="AS722" s="250" t="s">
        <v>6</v>
      </c>
      <c r="AT722" s="250" t="s">
        <v>6</v>
      </c>
      <c r="AU722" s="250" t="s">
        <v>184</v>
      </c>
      <c r="AV722" s="250" t="s">
        <v>1305</v>
      </c>
      <c r="AW722" s="250" t="s">
        <v>6</v>
      </c>
      <c r="AX722" s="250" t="s">
        <v>6</v>
      </c>
      <c r="AY722" s="250" t="s">
        <v>6</v>
      </c>
      <c r="AZ722" s="250" t="s">
        <v>6</v>
      </c>
      <c r="BA722" s="250" t="s">
        <v>6</v>
      </c>
      <c r="BB722" s="250" t="s">
        <v>6</v>
      </c>
      <c r="BC722" s="250" t="s">
        <v>6</v>
      </c>
      <c r="BD722" s="250" t="s">
        <v>6</v>
      </c>
      <c r="BE722" s="250" t="s">
        <v>6</v>
      </c>
      <c r="BF722" s="250" t="s">
        <v>6</v>
      </c>
      <c r="BG722" s="250" t="s">
        <v>6</v>
      </c>
      <c r="BH722" s="250" t="s">
        <v>6</v>
      </c>
      <c r="BI722" s="250" t="s">
        <v>6</v>
      </c>
      <c r="BJ722" s="250" t="s">
        <v>6</v>
      </c>
      <c r="BK722" s="250" t="s">
        <v>6</v>
      </c>
      <c r="BL722" s="250" t="s">
        <v>6</v>
      </c>
      <c r="BM722" s="250" t="s">
        <v>6</v>
      </c>
      <c r="BN722" s="250" t="s">
        <v>6</v>
      </c>
      <c r="BO722" s="250" t="s">
        <v>6</v>
      </c>
      <c r="BP722" s="250" t="s">
        <v>6</v>
      </c>
      <c r="BQ722" s="250" t="s">
        <v>6</v>
      </c>
      <c r="BR722" s="250" t="s">
        <v>6</v>
      </c>
      <c r="BS722" s="250" t="s">
        <v>6</v>
      </c>
      <c r="BT722" s="250" t="s">
        <v>6</v>
      </c>
      <c r="BU722" s="262" t="s">
        <v>6</v>
      </c>
      <c r="BV722" s="250" t="s">
        <v>6</v>
      </c>
      <c r="BW722" s="250" t="s">
        <v>6</v>
      </c>
      <c r="BX722" s="250" t="s">
        <v>6</v>
      </c>
      <c r="BY722" s="250" t="s">
        <v>6</v>
      </c>
      <c r="BZ722" s="250" t="s">
        <v>6</v>
      </c>
      <c r="CA722" s="244" t="s">
        <v>184</v>
      </c>
      <c r="CB722" s="244" t="s">
        <v>6</v>
      </c>
      <c r="CC722" s="244" t="s">
        <v>6</v>
      </c>
      <c r="CD722" s="244" t="s">
        <v>6</v>
      </c>
    </row>
    <row r="723" spans="1:82" s="244" customFormat="1" ht="31" x14ac:dyDescent="0.35">
      <c r="A723" s="321" t="s">
        <v>3496</v>
      </c>
      <c r="B723" s="245" t="s">
        <v>2880</v>
      </c>
      <c r="C723" s="245" t="s">
        <v>1567</v>
      </c>
      <c r="D723" s="259" t="s">
        <v>358</v>
      </c>
      <c r="E723" s="245" t="s">
        <v>304</v>
      </c>
      <c r="F723" s="244" t="s">
        <v>2674</v>
      </c>
      <c r="G723" s="244" t="s">
        <v>2081</v>
      </c>
      <c r="H723" s="245" t="s">
        <v>3353</v>
      </c>
      <c r="I723" s="244" t="str">
        <f>IF(H723="","",VLOOKUP(H723,'Cost Categories'!$A$1:$B$66,2,FALSE))</f>
        <v>Personnel</v>
      </c>
      <c r="J723" s="244" t="s">
        <v>1757</v>
      </c>
      <c r="K723" s="244" t="str">
        <f>IF(J723="","",VLOOKUP(J723,'Cost Categories'!$A$70:$B$85,2,FALSE))</f>
        <v>Personnel</v>
      </c>
      <c r="L723" s="244" t="s">
        <v>3324</v>
      </c>
      <c r="M723" s="244" t="str">
        <f>IF(L723="","",VLOOKUP(L723,'Cost Categories'!$A$112:$B$133,2,FALSE))</f>
        <v>Operational</v>
      </c>
      <c r="N723" s="244" t="s">
        <v>3368</v>
      </c>
      <c r="O723" s="245" t="s">
        <v>13</v>
      </c>
      <c r="P723" s="244" t="s">
        <v>3369</v>
      </c>
      <c r="Q723" s="253" t="s">
        <v>3372</v>
      </c>
      <c r="R723" s="253" t="s">
        <v>13</v>
      </c>
      <c r="S723" s="244" t="s">
        <v>111</v>
      </c>
      <c r="T723" s="244" t="s">
        <v>3000</v>
      </c>
      <c r="U723" s="244" t="s">
        <v>1087</v>
      </c>
      <c r="V723" s="244" t="s">
        <v>1309</v>
      </c>
      <c r="W723" s="244" t="s">
        <v>217</v>
      </c>
      <c r="X723" s="246">
        <v>4.57</v>
      </c>
      <c r="Y723" s="246" t="s">
        <v>6</v>
      </c>
      <c r="Z723" s="246" t="s">
        <v>6</v>
      </c>
      <c r="AA723" s="246" t="s">
        <v>6</v>
      </c>
      <c r="AB723" s="246" t="s">
        <v>6</v>
      </c>
      <c r="AC723" s="246" t="s">
        <v>6</v>
      </c>
      <c r="AD723" s="246" t="s">
        <v>6</v>
      </c>
      <c r="AE723" s="350">
        <v>30</v>
      </c>
      <c r="AF723" s="348" t="s">
        <v>20</v>
      </c>
      <c r="AG723" s="244" t="s">
        <v>6</v>
      </c>
      <c r="AI723" s="246" t="s">
        <v>6</v>
      </c>
      <c r="AJ723" s="257" t="s">
        <v>6</v>
      </c>
      <c r="AK723" s="246" t="s">
        <v>6</v>
      </c>
      <c r="AL723" s="246" t="s">
        <v>6</v>
      </c>
      <c r="AM723" s="246" t="s">
        <v>6</v>
      </c>
      <c r="AN723" s="258">
        <v>326</v>
      </c>
      <c r="AO723" s="258">
        <v>12</v>
      </c>
      <c r="AP723" s="245" t="s">
        <v>2098</v>
      </c>
      <c r="AQ723" s="244" t="s">
        <v>184</v>
      </c>
      <c r="AR723" s="250" t="s">
        <v>6</v>
      </c>
      <c r="AS723" s="250" t="s">
        <v>6</v>
      </c>
      <c r="AT723" s="250" t="s">
        <v>6</v>
      </c>
      <c r="AU723" s="250" t="s">
        <v>184</v>
      </c>
      <c r="AV723" s="250" t="s">
        <v>1305</v>
      </c>
      <c r="AW723" s="250" t="s">
        <v>6</v>
      </c>
      <c r="AX723" s="250" t="s">
        <v>6</v>
      </c>
      <c r="AY723" s="250" t="s">
        <v>6</v>
      </c>
      <c r="AZ723" s="250" t="s">
        <v>6</v>
      </c>
      <c r="BA723" s="250" t="s">
        <v>6</v>
      </c>
      <c r="BB723" s="250" t="s">
        <v>6</v>
      </c>
      <c r="BC723" s="250" t="s">
        <v>6</v>
      </c>
      <c r="BD723" s="250" t="s">
        <v>6</v>
      </c>
      <c r="BE723" s="250" t="s">
        <v>6</v>
      </c>
      <c r="BF723" s="250" t="s">
        <v>6</v>
      </c>
      <c r="BG723" s="250" t="s">
        <v>6</v>
      </c>
      <c r="BH723" s="250" t="s">
        <v>6</v>
      </c>
      <c r="BI723" s="250" t="s">
        <v>6</v>
      </c>
      <c r="BJ723" s="250" t="s">
        <v>6</v>
      </c>
      <c r="BK723" s="250" t="s">
        <v>6</v>
      </c>
      <c r="BL723" s="250" t="s">
        <v>6</v>
      </c>
      <c r="BM723" s="250" t="s">
        <v>6</v>
      </c>
      <c r="BN723" s="250" t="s">
        <v>6</v>
      </c>
      <c r="BO723" s="250" t="s">
        <v>6</v>
      </c>
      <c r="BP723" s="250" t="s">
        <v>6</v>
      </c>
      <c r="BQ723" s="250" t="s">
        <v>6</v>
      </c>
      <c r="BR723" s="250" t="s">
        <v>6</v>
      </c>
      <c r="BS723" s="250" t="s">
        <v>6</v>
      </c>
      <c r="BT723" s="250" t="s">
        <v>6</v>
      </c>
      <c r="BU723" s="262" t="s">
        <v>6</v>
      </c>
      <c r="BV723" s="250" t="s">
        <v>6</v>
      </c>
      <c r="BW723" s="250" t="s">
        <v>6</v>
      </c>
      <c r="BX723" s="250" t="s">
        <v>6</v>
      </c>
      <c r="BY723" s="250" t="s">
        <v>6</v>
      </c>
      <c r="BZ723" s="250" t="s">
        <v>6</v>
      </c>
      <c r="CA723" s="244" t="s">
        <v>184</v>
      </c>
      <c r="CB723" s="244" t="s">
        <v>6</v>
      </c>
      <c r="CC723" s="244" t="s">
        <v>6</v>
      </c>
      <c r="CD723" s="244" t="s">
        <v>6</v>
      </c>
    </row>
    <row r="724" spans="1:82" s="244" customFormat="1" ht="31" x14ac:dyDescent="0.35">
      <c r="A724" s="321" t="s">
        <v>3496</v>
      </c>
      <c r="B724" s="245" t="s">
        <v>2880</v>
      </c>
      <c r="C724" s="245" t="s">
        <v>1571</v>
      </c>
      <c r="D724" s="259" t="s">
        <v>358</v>
      </c>
      <c r="E724" s="245" t="s">
        <v>304</v>
      </c>
      <c r="F724" s="244" t="s">
        <v>2674</v>
      </c>
      <c r="G724" s="244" t="s">
        <v>2082</v>
      </c>
      <c r="H724" s="245" t="s">
        <v>7</v>
      </c>
      <c r="I724" s="244" t="str">
        <f>IF(H724="","",VLOOKUP(H724,'Cost Categories'!$A$1:$B$66,2,FALSE))</f>
        <v>Recurring services</v>
      </c>
      <c r="J724" s="244" t="s">
        <v>3297</v>
      </c>
      <c r="K724" s="244" t="str">
        <f>IF(J724="","",VLOOKUP(J724,'Cost Categories'!$A$70:$B$85,2,FALSE))</f>
        <v>Mixed</v>
      </c>
      <c r="L724" s="244" t="s">
        <v>3322</v>
      </c>
      <c r="M724" s="244" t="str">
        <f>IF(L724="","",VLOOKUP(L724,'Cost Categories'!$A$112:$B$133,2,FALSE))</f>
        <v>Operational</v>
      </c>
      <c r="N724" s="244" t="s">
        <v>3422</v>
      </c>
      <c r="O724" s="245" t="s">
        <v>13</v>
      </c>
      <c r="P724" s="244" t="s">
        <v>3370</v>
      </c>
      <c r="Q724" s="253" t="s">
        <v>3372</v>
      </c>
      <c r="R724" s="253" t="s">
        <v>13</v>
      </c>
      <c r="S724" s="244" t="s">
        <v>111</v>
      </c>
      <c r="T724" s="244" t="s">
        <v>3000</v>
      </c>
      <c r="U724" s="244" t="s">
        <v>1087</v>
      </c>
      <c r="V724" s="244" t="s">
        <v>1309</v>
      </c>
      <c r="W724" s="244" t="s">
        <v>217</v>
      </c>
      <c r="X724" s="246">
        <v>1.1299999999999999</v>
      </c>
      <c r="Y724" s="246" t="s">
        <v>6</v>
      </c>
      <c r="Z724" s="246" t="s">
        <v>6</v>
      </c>
      <c r="AA724" s="246" t="s">
        <v>6</v>
      </c>
      <c r="AB724" s="246" t="s">
        <v>6</v>
      </c>
      <c r="AC724" s="246" t="s">
        <v>6</v>
      </c>
      <c r="AD724" s="246" t="s">
        <v>6</v>
      </c>
      <c r="AE724" s="350">
        <v>30</v>
      </c>
      <c r="AF724" s="348" t="s">
        <v>20</v>
      </c>
      <c r="AG724" s="244" t="s">
        <v>6</v>
      </c>
      <c r="AI724" s="246" t="s">
        <v>6</v>
      </c>
      <c r="AJ724" s="257" t="s">
        <v>6</v>
      </c>
      <c r="AK724" s="246" t="s">
        <v>6</v>
      </c>
      <c r="AL724" s="246" t="s">
        <v>6</v>
      </c>
      <c r="AM724" s="246" t="s">
        <v>6</v>
      </c>
      <c r="AN724" s="258">
        <v>326</v>
      </c>
      <c r="AO724" s="258">
        <v>12</v>
      </c>
      <c r="AP724" s="245" t="s">
        <v>2098</v>
      </c>
      <c r="AQ724" s="244" t="s">
        <v>184</v>
      </c>
      <c r="AR724" s="250" t="s">
        <v>6</v>
      </c>
      <c r="AS724" s="250" t="s">
        <v>6</v>
      </c>
      <c r="AT724" s="250" t="s">
        <v>6</v>
      </c>
      <c r="AU724" s="250" t="s">
        <v>184</v>
      </c>
      <c r="AV724" s="250" t="s">
        <v>1305</v>
      </c>
      <c r="AW724" s="250" t="s">
        <v>6</v>
      </c>
      <c r="AX724" s="250" t="s">
        <v>6</v>
      </c>
      <c r="AY724" s="250" t="s">
        <v>6</v>
      </c>
      <c r="AZ724" s="250" t="s">
        <v>6</v>
      </c>
      <c r="BA724" s="250" t="s">
        <v>6</v>
      </c>
      <c r="BB724" s="250" t="s">
        <v>6</v>
      </c>
      <c r="BC724" s="250" t="s">
        <v>6</v>
      </c>
      <c r="BD724" s="250" t="s">
        <v>6</v>
      </c>
      <c r="BE724" s="250" t="s">
        <v>6</v>
      </c>
      <c r="BF724" s="250" t="s">
        <v>6</v>
      </c>
      <c r="BG724" s="250" t="s">
        <v>6</v>
      </c>
      <c r="BH724" s="250" t="s">
        <v>6</v>
      </c>
      <c r="BI724" s="250" t="s">
        <v>6</v>
      </c>
      <c r="BJ724" s="250" t="s">
        <v>6</v>
      </c>
      <c r="BK724" s="250" t="s">
        <v>6</v>
      </c>
      <c r="BL724" s="250" t="s">
        <v>6</v>
      </c>
      <c r="BM724" s="250" t="s">
        <v>6</v>
      </c>
      <c r="BN724" s="250" t="s">
        <v>6</v>
      </c>
      <c r="BO724" s="250" t="s">
        <v>6</v>
      </c>
      <c r="BP724" s="250" t="s">
        <v>6</v>
      </c>
      <c r="BQ724" s="250" t="s">
        <v>6</v>
      </c>
      <c r="BR724" s="250" t="s">
        <v>6</v>
      </c>
      <c r="BS724" s="250" t="s">
        <v>6</v>
      </c>
      <c r="BT724" s="250" t="s">
        <v>6</v>
      </c>
      <c r="BU724" s="262" t="s">
        <v>6</v>
      </c>
      <c r="BV724" s="250" t="s">
        <v>6</v>
      </c>
      <c r="BW724" s="250" t="s">
        <v>6</v>
      </c>
      <c r="BX724" s="250" t="s">
        <v>6</v>
      </c>
      <c r="BY724" s="250" t="s">
        <v>6</v>
      </c>
      <c r="BZ724" s="250" t="s">
        <v>6</v>
      </c>
      <c r="CA724" s="244" t="s">
        <v>184</v>
      </c>
      <c r="CB724" s="244" t="s">
        <v>6</v>
      </c>
      <c r="CC724" s="244" t="s">
        <v>6</v>
      </c>
      <c r="CD724" s="244" t="s">
        <v>6</v>
      </c>
    </row>
    <row r="725" spans="1:82" s="244" customFormat="1" ht="31" x14ac:dyDescent="0.35">
      <c r="A725" s="321" t="s">
        <v>3496</v>
      </c>
      <c r="B725" s="245" t="s">
        <v>2880</v>
      </c>
      <c r="C725" s="245" t="s">
        <v>1573</v>
      </c>
      <c r="D725" s="259" t="s">
        <v>358</v>
      </c>
      <c r="E725" s="245" t="s">
        <v>304</v>
      </c>
      <c r="F725" s="244" t="s">
        <v>2674</v>
      </c>
      <c r="G725" s="244" t="s">
        <v>2084</v>
      </c>
      <c r="H725" s="245" t="s">
        <v>2083</v>
      </c>
      <c r="I725" s="244" t="str">
        <f>IF(H725="","",VLOOKUP(H725,'Cost Categories'!$A$1:$B$66,2,FALSE))</f>
        <v>Recurring services</v>
      </c>
      <c r="J725" s="244" t="s">
        <v>3297</v>
      </c>
      <c r="K725" s="244" t="str">
        <f>IF(J725="","",VLOOKUP(J725,'Cost Categories'!$A$70:$B$85,2,FALSE))</f>
        <v>Mixed</v>
      </c>
      <c r="L725" s="244" t="s">
        <v>2083</v>
      </c>
      <c r="M725" s="244" t="str">
        <f>IF(L725="","",VLOOKUP(L725,'Cost Categories'!$A$112:$B$133,2,FALSE))</f>
        <v>Ancillary</v>
      </c>
      <c r="N725" s="244" t="s">
        <v>3368</v>
      </c>
      <c r="O725" s="245" t="s">
        <v>13</v>
      </c>
      <c r="P725" s="244" t="s">
        <v>3370</v>
      </c>
      <c r="Q725" s="253" t="s">
        <v>3372</v>
      </c>
      <c r="R725" s="253" t="s">
        <v>13</v>
      </c>
      <c r="S725" s="244" t="s">
        <v>111</v>
      </c>
      <c r="T725" s="244" t="s">
        <v>3000</v>
      </c>
      <c r="U725" s="244" t="s">
        <v>1087</v>
      </c>
      <c r="V725" s="244" t="s">
        <v>1309</v>
      </c>
      <c r="W725" s="244" t="s">
        <v>217</v>
      </c>
      <c r="X725" s="246">
        <v>1.06</v>
      </c>
      <c r="Y725" s="246" t="s">
        <v>6</v>
      </c>
      <c r="Z725" s="246" t="s">
        <v>6</v>
      </c>
      <c r="AA725" s="246" t="s">
        <v>6</v>
      </c>
      <c r="AB725" s="246" t="s">
        <v>6</v>
      </c>
      <c r="AC725" s="246" t="s">
        <v>6</v>
      </c>
      <c r="AD725" s="246" t="s">
        <v>6</v>
      </c>
      <c r="AE725" s="350">
        <v>30</v>
      </c>
      <c r="AF725" s="348" t="s">
        <v>20</v>
      </c>
      <c r="AG725" s="244" t="s">
        <v>6</v>
      </c>
      <c r="AI725" s="246" t="s">
        <v>6</v>
      </c>
      <c r="AJ725" s="257" t="s">
        <v>6</v>
      </c>
      <c r="AK725" s="246" t="s">
        <v>6</v>
      </c>
      <c r="AL725" s="246" t="s">
        <v>6</v>
      </c>
      <c r="AM725" s="246" t="s">
        <v>6</v>
      </c>
      <c r="AN725" s="258">
        <v>326</v>
      </c>
      <c r="AO725" s="258">
        <v>12</v>
      </c>
      <c r="AP725" s="245" t="s">
        <v>2098</v>
      </c>
      <c r="AQ725" s="244" t="s">
        <v>184</v>
      </c>
      <c r="AR725" s="250" t="s">
        <v>6</v>
      </c>
      <c r="AS725" s="250" t="s">
        <v>6</v>
      </c>
      <c r="AT725" s="250" t="s">
        <v>6</v>
      </c>
      <c r="AU725" s="250" t="s">
        <v>184</v>
      </c>
      <c r="AV725" s="250" t="s">
        <v>1305</v>
      </c>
      <c r="AW725" s="250" t="s">
        <v>6</v>
      </c>
      <c r="AX725" s="250" t="s">
        <v>6</v>
      </c>
      <c r="AY725" s="250" t="s">
        <v>6</v>
      </c>
      <c r="AZ725" s="250" t="s">
        <v>6</v>
      </c>
      <c r="BA725" s="250" t="s">
        <v>6</v>
      </c>
      <c r="BB725" s="250" t="s">
        <v>6</v>
      </c>
      <c r="BC725" s="250" t="s">
        <v>6</v>
      </c>
      <c r="BD725" s="250" t="s">
        <v>6</v>
      </c>
      <c r="BE725" s="250" t="s">
        <v>6</v>
      </c>
      <c r="BF725" s="250" t="s">
        <v>6</v>
      </c>
      <c r="BG725" s="250" t="s">
        <v>6</v>
      </c>
      <c r="BH725" s="250" t="s">
        <v>6</v>
      </c>
      <c r="BI725" s="250" t="s">
        <v>6</v>
      </c>
      <c r="BJ725" s="250" t="s">
        <v>6</v>
      </c>
      <c r="BK725" s="250" t="s">
        <v>6</v>
      </c>
      <c r="BL725" s="250" t="s">
        <v>6</v>
      </c>
      <c r="BM725" s="250" t="s">
        <v>6</v>
      </c>
      <c r="BN725" s="250" t="s">
        <v>6</v>
      </c>
      <c r="BO725" s="250" t="s">
        <v>6</v>
      </c>
      <c r="BP725" s="250" t="s">
        <v>6</v>
      </c>
      <c r="BQ725" s="250" t="s">
        <v>6</v>
      </c>
      <c r="BR725" s="250" t="s">
        <v>6</v>
      </c>
      <c r="BS725" s="250" t="s">
        <v>6</v>
      </c>
      <c r="BT725" s="250" t="s">
        <v>6</v>
      </c>
      <c r="BU725" s="262" t="s">
        <v>6</v>
      </c>
      <c r="BV725" s="250" t="s">
        <v>6</v>
      </c>
      <c r="BW725" s="250" t="s">
        <v>6</v>
      </c>
      <c r="BX725" s="250" t="s">
        <v>6</v>
      </c>
      <c r="BY725" s="250" t="s">
        <v>6</v>
      </c>
      <c r="BZ725" s="250" t="s">
        <v>6</v>
      </c>
      <c r="CA725" s="244" t="s">
        <v>184</v>
      </c>
      <c r="CB725" s="244" t="s">
        <v>6</v>
      </c>
      <c r="CC725" s="244" t="s">
        <v>6</v>
      </c>
      <c r="CD725" s="244" t="s">
        <v>6</v>
      </c>
    </row>
    <row r="726" spans="1:82" s="244" customFormat="1" ht="31" x14ac:dyDescent="0.35">
      <c r="A726" s="321" t="s">
        <v>3496</v>
      </c>
      <c r="B726" s="245" t="s">
        <v>2880</v>
      </c>
      <c r="C726" s="245" t="s">
        <v>1562</v>
      </c>
      <c r="D726" s="259">
        <v>999</v>
      </c>
      <c r="E726" s="245" t="s">
        <v>304</v>
      </c>
      <c r="F726" s="244" t="s">
        <v>2674</v>
      </c>
      <c r="G726" s="244" t="s">
        <v>2085</v>
      </c>
      <c r="H726" s="245" t="s">
        <v>1578</v>
      </c>
      <c r="I726" s="244" t="str">
        <f>IF(H726="","",VLOOKUP(H726,'Cost Categories'!$A$1:$B$66,2,FALSE))</f>
        <v>Total</v>
      </c>
      <c r="J726" s="244" t="s">
        <v>3297</v>
      </c>
      <c r="K726" s="244" t="str">
        <f>IF(J726="","",VLOOKUP(J726,'Cost Categories'!$A$70:$B$85,2,FALSE))</f>
        <v>Mixed</v>
      </c>
      <c r="L726" s="244" t="s">
        <v>3297</v>
      </c>
      <c r="M726" s="244" t="str">
        <f>IF(L726="","",VLOOKUP(L726,'Cost Categories'!$A$112:$B$133,2,FALSE))</f>
        <v>Mixed</v>
      </c>
      <c r="N726" s="244" t="s">
        <v>22</v>
      </c>
      <c r="O726" s="245" t="s">
        <v>13</v>
      </c>
      <c r="P726" s="244" t="s">
        <v>3416</v>
      </c>
      <c r="Q726" s="253" t="s">
        <v>3372</v>
      </c>
      <c r="R726" s="253" t="s">
        <v>13</v>
      </c>
      <c r="S726" s="244" t="s">
        <v>111</v>
      </c>
      <c r="T726" s="244" t="s">
        <v>3000</v>
      </c>
      <c r="U726" s="244" t="s">
        <v>1087</v>
      </c>
      <c r="V726" s="244" t="s">
        <v>1309</v>
      </c>
      <c r="W726" s="244" t="s">
        <v>217</v>
      </c>
      <c r="X726" s="246">
        <v>53.56</v>
      </c>
      <c r="Y726" s="246" t="s">
        <v>6</v>
      </c>
      <c r="Z726" s="246" t="s">
        <v>6</v>
      </c>
      <c r="AA726" s="246" t="s">
        <v>6</v>
      </c>
      <c r="AB726" s="246" t="s">
        <v>6</v>
      </c>
      <c r="AC726" s="246" t="s">
        <v>6</v>
      </c>
      <c r="AD726" s="246" t="s">
        <v>6</v>
      </c>
      <c r="AE726" s="350">
        <v>30</v>
      </c>
      <c r="AF726" s="348" t="s">
        <v>20</v>
      </c>
      <c r="AG726" s="244" t="s">
        <v>6</v>
      </c>
      <c r="AI726" s="246" t="s">
        <v>6</v>
      </c>
      <c r="AJ726" s="257" t="s">
        <v>6</v>
      </c>
      <c r="AK726" s="246" t="s">
        <v>6</v>
      </c>
      <c r="AL726" s="246" t="s">
        <v>6</v>
      </c>
      <c r="AM726" s="246" t="s">
        <v>6</v>
      </c>
      <c r="AN726" s="258">
        <v>326</v>
      </c>
      <c r="AO726" s="258">
        <v>12</v>
      </c>
      <c r="AP726" s="245" t="s">
        <v>2098</v>
      </c>
      <c r="AQ726" s="244" t="s">
        <v>184</v>
      </c>
      <c r="AR726" s="250" t="s">
        <v>6</v>
      </c>
      <c r="AS726" s="250" t="s">
        <v>6</v>
      </c>
      <c r="AT726" s="250" t="s">
        <v>6</v>
      </c>
      <c r="AU726" s="250" t="s">
        <v>184</v>
      </c>
      <c r="AV726" s="250" t="s">
        <v>1305</v>
      </c>
      <c r="AW726" s="250" t="s">
        <v>6</v>
      </c>
      <c r="AX726" s="250" t="s">
        <v>6</v>
      </c>
      <c r="AY726" s="250" t="s">
        <v>6</v>
      </c>
      <c r="AZ726" s="250" t="s">
        <v>6</v>
      </c>
      <c r="BA726" s="250" t="s">
        <v>6</v>
      </c>
      <c r="BB726" s="250" t="s">
        <v>6</v>
      </c>
      <c r="BC726" s="250" t="s">
        <v>6</v>
      </c>
      <c r="BD726" s="250" t="s">
        <v>6</v>
      </c>
      <c r="BE726" s="250" t="s">
        <v>6</v>
      </c>
      <c r="BF726" s="250" t="s">
        <v>6</v>
      </c>
      <c r="BG726" s="250" t="s">
        <v>6</v>
      </c>
      <c r="BH726" s="250" t="s">
        <v>6</v>
      </c>
      <c r="BI726" s="250" t="s">
        <v>6</v>
      </c>
      <c r="BJ726" s="250" t="s">
        <v>6</v>
      </c>
      <c r="BK726" s="250" t="s">
        <v>6</v>
      </c>
      <c r="BL726" s="250" t="s">
        <v>6</v>
      </c>
      <c r="BM726" s="250" t="s">
        <v>6</v>
      </c>
      <c r="BN726" s="250" t="s">
        <v>6</v>
      </c>
      <c r="BO726" s="250" t="s">
        <v>6</v>
      </c>
      <c r="BP726" s="250" t="s">
        <v>6</v>
      </c>
      <c r="BQ726" s="250" t="s">
        <v>6</v>
      </c>
      <c r="BR726" s="250" t="s">
        <v>6</v>
      </c>
      <c r="BS726" s="250" t="s">
        <v>6</v>
      </c>
      <c r="BT726" s="250" t="s">
        <v>6</v>
      </c>
      <c r="BU726" s="262" t="s">
        <v>6</v>
      </c>
      <c r="BV726" s="250" t="s">
        <v>6</v>
      </c>
      <c r="BW726" s="250" t="s">
        <v>6</v>
      </c>
      <c r="BX726" s="250" t="s">
        <v>6</v>
      </c>
      <c r="BY726" s="250" t="s">
        <v>6</v>
      </c>
      <c r="BZ726" s="250" t="s">
        <v>6</v>
      </c>
      <c r="CA726" s="244" t="s">
        <v>184</v>
      </c>
      <c r="CB726" s="244" t="s">
        <v>6</v>
      </c>
      <c r="CC726" s="244" t="s">
        <v>6</v>
      </c>
      <c r="CD726" s="244" t="s">
        <v>6</v>
      </c>
    </row>
    <row r="727" spans="1:82" s="244" customFormat="1" ht="46.5" x14ac:dyDescent="0.35">
      <c r="A727" s="321" t="s">
        <v>3497</v>
      </c>
      <c r="B727" s="321" t="s">
        <v>2880</v>
      </c>
      <c r="C727" s="245" t="s">
        <v>1718</v>
      </c>
      <c r="D727" s="259" t="s">
        <v>1724</v>
      </c>
      <c r="E727" s="245" t="s">
        <v>304</v>
      </c>
      <c r="F727" s="244" t="s">
        <v>2674</v>
      </c>
      <c r="G727" s="245" t="s">
        <v>2086</v>
      </c>
      <c r="H727" s="245" t="s">
        <v>1623</v>
      </c>
      <c r="I727" s="244" t="str">
        <f>IF(H727="","",VLOOKUP(H727,'Cost Categories'!$A$1:$B$66,2,FALSE))</f>
        <v>Recurring goods</v>
      </c>
      <c r="J727" s="244" t="s">
        <v>3288</v>
      </c>
      <c r="K727" s="244" t="str">
        <f>IF(J727="","",VLOOKUP(J727,'Cost Categories'!$A$70:$B$85,2,FALSE))</f>
        <v>Recurrent - other</v>
      </c>
      <c r="L727" s="244" t="s">
        <v>3307</v>
      </c>
      <c r="M727" s="244" t="str">
        <f>IF(L727="","",VLOOKUP(L727,'Cost Categories'!$A$112:$B$133,2,FALSE))</f>
        <v>Primary service delivery</v>
      </c>
      <c r="N727" s="244" t="s">
        <v>3368</v>
      </c>
      <c r="O727" s="245" t="s">
        <v>1245</v>
      </c>
      <c r="P727" s="244" t="s">
        <v>3371</v>
      </c>
      <c r="Q727" s="253" t="s">
        <v>3372</v>
      </c>
      <c r="R727" s="253" t="s">
        <v>13</v>
      </c>
      <c r="S727" s="244" t="s">
        <v>111</v>
      </c>
      <c r="T727" s="244" t="s">
        <v>3000</v>
      </c>
      <c r="U727" s="244" t="s">
        <v>1087</v>
      </c>
      <c r="V727" s="244" t="s">
        <v>1309</v>
      </c>
      <c r="W727" s="244" t="s">
        <v>217</v>
      </c>
      <c r="X727" s="246">
        <v>8.8699999999999992</v>
      </c>
      <c r="Y727" s="246" t="s">
        <v>6</v>
      </c>
      <c r="Z727" s="246" t="s">
        <v>6</v>
      </c>
      <c r="AA727" s="246" t="s">
        <v>6</v>
      </c>
      <c r="AB727" s="246" t="s">
        <v>6</v>
      </c>
      <c r="AC727" s="246" t="s">
        <v>6</v>
      </c>
      <c r="AD727" s="246" t="s">
        <v>6</v>
      </c>
      <c r="AE727" s="350">
        <v>30</v>
      </c>
      <c r="AF727" s="348" t="s">
        <v>20</v>
      </c>
      <c r="AG727" s="244" t="s">
        <v>6</v>
      </c>
      <c r="AI727" s="246" t="s">
        <v>6</v>
      </c>
      <c r="AJ727" s="257" t="s">
        <v>6</v>
      </c>
      <c r="AK727" s="246" t="s">
        <v>6</v>
      </c>
      <c r="AL727" s="246" t="s">
        <v>6</v>
      </c>
      <c r="AM727" s="246" t="s">
        <v>6</v>
      </c>
      <c r="AN727" s="258">
        <v>530</v>
      </c>
      <c r="AO727" s="258">
        <v>12</v>
      </c>
      <c r="AP727" s="245" t="s">
        <v>2098</v>
      </c>
      <c r="AQ727" s="244" t="s">
        <v>184</v>
      </c>
      <c r="AR727" s="250" t="s">
        <v>6</v>
      </c>
      <c r="AS727" s="250" t="s">
        <v>6</v>
      </c>
      <c r="AT727" s="250" t="s">
        <v>6</v>
      </c>
      <c r="AU727" s="250" t="s">
        <v>184</v>
      </c>
      <c r="AV727" s="250" t="s">
        <v>1305</v>
      </c>
      <c r="AW727" s="250" t="s">
        <v>6</v>
      </c>
      <c r="AX727" s="250" t="s">
        <v>6</v>
      </c>
      <c r="AY727" s="250" t="s">
        <v>6</v>
      </c>
      <c r="AZ727" s="250" t="s">
        <v>6</v>
      </c>
      <c r="BA727" s="250" t="s">
        <v>6</v>
      </c>
      <c r="BB727" s="250" t="s">
        <v>6</v>
      </c>
      <c r="BC727" s="250" t="s">
        <v>6</v>
      </c>
      <c r="BD727" s="250" t="s">
        <v>6</v>
      </c>
      <c r="BE727" s="250" t="s">
        <v>6</v>
      </c>
      <c r="BF727" s="250" t="s">
        <v>6</v>
      </c>
      <c r="BG727" s="250" t="s">
        <v>6</v>
      </c>
      <c r="BH727" s="250" t="s">
        <v>6</v>
      </c>
      <c r="BI727" s="250" t="s">
        <v>6</v>
      </c>
      <c r="BJ727" s="250" t="s">
        <v>6</v>
      </c>
      <c r="BK727" s="250" t="s">
        <v>6</v>
      </c>
      <c r="BL727" s="250" t="s">
        <v>6</v>
      </c>
      <c r="BM727" s="250" t="s">
        <v>6</v>
      </c>
      <c r="BN727" s="250" t="s">
        <v>6</v>
      </c>
      <c r="BO727" s="250" t="s">
        <v>6</v>
      </c>
      <c r="BP727" s="250" t="s">
        <v>6</v>
      </c>
      <c r="BQ727" s="250" t="s">
        <v>6</v>
      </c>
      <c r="BR727" s="250" t="s">
        <v>6</v>
      </c>
      <c r="BS727" s="250" t="s">
        <v>6</v>
      </c>
      <c r="BT727" s="250" t="s">
        <v>6</v>
      </c>
      <c r="BU727" s="262" t="s">
        <v>6</v>
      </c>
      <c r="BV727" s="250" t="s">
        <v>6</v>
      </c>
      <c r="BW727" s="250" t="s">
        <v>6</v>
      </c>
      <c r="BX727" s="250" t="s">
        <v>6</v>
      </c>
      <c r="BY727" s="250" t="s">
        <v>6</v>
      </c>
      <c r="BZ727" s="250" t="s">
        <v>6</v>
      </c>
      <c r="CA727" s="244" t="s">
        <v>184</v>
      </c>
      <c r="CB727" s="244" t="s">
        <v>6</v>
      </c>
      <c r="CC727" s="244" t="s">
        <v>6</v>
      </c>
      <c r="CD727" s="244" t="s">
        <v>6</v>
      </c>
    </row>
    <row r="728" spans="1:82" s="244" customFormat="1" ht="31" x14ac:dyDescent="0.35">
      <c r="A728" s="321" t="s">
        <v>3497</v>
      </c>
      <c r="B728" s="321" t="s">
        <v>2880</v>
      </c>
      <c r="C728" s="245" t="s">
        <v>1720</v>
      </c>
      <c r="D728" s="259" t="s">
        <v>1724</v>
      </c>
      <c r="E728" s="245" t="s">
        <v>304</v>
      </c>
      <c r="F728" s="244" t="s">
        <v>2674</v>
      </c>
      <c r="G728" s="244" t="s">
        <v>2087</v>
      </c>
      <c r="H728" s="245" t="s">
        <v>3271</v>
      </c>
      <c r="I728" s="244" t="str">
        <f>IF(H728="","",VLOOKUP(H728,'Cost Categories'!$A$1:$B$66,2,FALSE))</f>
        <v>Personnel</v>
      </c>
      <c r="J728" s="244" t="s">
        <v>3271</v>
      </c>
      <c r="K728" s="244" t="str">
        <f>IF(J728="","",VLOOKUP(J728,'Cost Categories'!$A$70:$B$85,2,FALSE))</f>
        <v>Personnel</v>
      </c>
      <c r="L728" s="244" t="s">
        <v>3307</v>
      </c>
      <c r="M728" s="244" t="str">
        <f>IF(L728="","",VLOOKUP(L728,'Cost Categories'!$A$112:$B$133,2,FALSE))</f>
        <v>Primary service delivery</v>
      </c>
      <c r="N728" s="244" t="s">
        <v>3368</v>
      </c>
      <c r="O728" s="245" t="s">
        <v>13</v>
      </c>
      <c r="P728" s="244" t="s">
        <v>3369</v>
      </c>
      <c r="Q728" s="253" t="s">
        <v>3372</v>
      </c>
      <c r="R728" s="253" t="s">
        <v>13</v>
      </c>
      <c r="S728" s="244" t="s">
        <v>517</v>
      </c>
      <c r="T728" s="244" t="s">
        <v>3000</v>
      </c>
      <c r="U728" s="244" t="s">
        <v>1087</v>
      </c>
      <c r="V728" s="244" t="s">
        <v>1309</v>
      </c>
      <c r="W728" s="244" t="s">
        <v>217</v>
      </c>
      <c r="X728" s="246">
        <v>18.57</v>
      </c>
      <c r="Y728" s="246" t="s">
        <v>6</v>
      </c>
      <c r="Z728" s="246" t="s">
        <v>6</v>
      </c>
      <c r="AA728" s="246" t="s">
        <v>6</v>
      </c>
      <c r="AB728" s="246" t="s">
        <v>6</v>
      </c>
      <c r="AC728" s="246" t="s">
        <v>6</v>
      </c>
      <c r="AD728" s="246" t="s">
        <v>6</v>
      </c>
      <c r="AE728" s="350">
        <v>30</v>
      </c>
      <c r="AF728" s="348" t="s">
        <v>20</v>
      </c>
      <c r="AG728" s="244" t="s">
        <v>6</v>
      </c>
      <c r="AI728" s="246" t="s">
        <v>6</v>
      </c>
      <c r="AJ728" s="257" t="s">
        <v>6</v>
      </c>
      <c r="AK728" s="246" t="s">
        <v>6</v>
      </c>
      <c r="AL728" s="246" t="s">
        <v>6</v>
      </c>
      <c r="AM728" s="246" t="s">
        <v>6</v>
      </c>
      <c r="AN728" s="258">
        <v>530</v>
      </c>
      <c r="AO728" s="258">
        <v>12</v>
      </c>
      <c r="AP728" s="245" t="s">
        <v>2098</v>
      </c>
      <c r="AQ728" s="244" t="s">
        <v>184</v>
      </c>
      <c r="AR728" s="250" t="s">
        <v>6</v>
      </c>
      <c r="AS728" s="250" t="s">
        <v>6</v>
      </c>
      <c r="AT728" s="250" t="s">
        <v>6</v>
      </c>
      <c r="AU728" s="250" t="s">
        <v>184</v>
      </c>
      <c r="AV728" s="250" t="s">
        <v>1305</v>
      </c>
      <c r="AW728" s="250" t="s">
        <v>6</v>
      </c>
      <c r="AX728" s="250" t="s">
        <v>6</v>
      </c>
      <c r="AY728" s="250" t="s">
        <v>6</v>
      </c>
      <c r="AZ728" s="250" t="s">
        <v>6</v>
      </c>
      <c r="BA728" s="250" t="s">
        <v>6</v>
      </c>
      <c r="BB728" s="250" t="s">
        <v>6</v>
      </c>
      <c r="BC728" s="250" t="s">
        <v>6</v>
      </c>
      <c r="BD728" s="250" t="s">
        <v>6</v>
      </c>
      <c r="BE728" s="250" t="s">
        <v>6</v>
      </c>
      <c r="BF728" s="250" t="s">
        <v>6</v>
      </c>
      <c r="BG728" s="250" t="s">
        <v>6</v>
      </c>
      <c r="BH728" s="250" t="s">
        <v>6</v>
      </c>
      <c r="BI728" s="250" t="s">
        <v>6</v>
      </c>
      <c r="BJ728" s="250" t="s">
        <v>6</v>
      </c>
      <c r="BK728" s="250" t="s">
        <v>6</v>
      </c>
      <c r="BL728" s="250" t="s">
        <v>6</v>
      </c>
      <c r="BM728" s="250" t="s">
        <v>6</v>
      </c>
      <c r="BN728" s="250" t="s">
        <v>6</v>
      </c>
      <c r="BO728" s="250" t="s">
        <v>6</v>
      </c>
      <c r="BP728" s="250" t="s">
        <v>6</v>
      </c>
      <c r="BQ728" s="250" t="s">
        <v>6</v>
      </c>
      <c r="BR728" s="250" t="s">
        <v>6</v>
      </c>
      <c r="BS728" s="250" t="s">
        <v>6</v>
      </c>
      <c r="BT728" s="250" t="s">
        <v>6</v>
      </c>
      <c r="BU728" s="262" t="s">
        <v>6</v>
      </c>
      <c r="BV728" s="250" t="s">
        <v>6</v>
      </c>
      <c r="BW728" s="250" t="s">
        <v>6</v>
      </c>
      <c r="BX728" s="250" t="s">
        <v>6</v>
      </c>
      <c r="BY728" s="250" t="s">
        <v>6</v>
      </c>
      <c r="BZ728" s="250" t="s">
        <v>6</v>
      </c>
      <c r="CA728" s="244" t="s">
        <v>184</v>
      </c>
      <c r="CB728" s="244" t="s">
        <v>6</v>
      </c>
      <c r="CC728" s="244" t="s">
        <v>6</v>
      </c>
      <c r="CD728" s="244" t="s">
        <v>6</v>
      </c>
    </row>
    <row r="729" spans="1:82" s="244" customFormat="1" ht="31" x14ac:dyDescent="0.35">
      <c r="A729" s="321" t="s">
        <v>3497</v>
      </c>
      <c r="B729" s="321" t="s">
        <v>2880</v>
      </c>
      <c r="C729" s="245" t="s">
        <v>1722</v>
      </c>
      <c r="D729" s="259" t="s">
        <v>1724</v>
      </c>
      <c r="E729" s="245" t="s">
        <v>304</v>
      </c>
      <c r="F729" s="244" t="s">
        <v>2674</v>
      </c>
      <c r="G729" s="244" t="s">
        <v>2088</v>
      </c>
      <c r="H729" s="245" t="s">
        <v>3</v>
      </c>
      <c r="I729" s="244" t="str">
        <f>IF(H729="","",VLOOKUP(H729,'Cost Categories'!$A$1:$B$66,2,FALSE))</f>
        <v>Recurring services</v>
      </c>
      <c r="J729" s="244" t="s">
        <v>3297</v>
      </c>
      <c r="K729" s="244" t="str">
        <f>IF(J729="","",VLOOKUP(J729,'Cost Categories'!$A$70:$B$85,2,FALSE))</f>
        <v>Mixed</v>
      </c>
      <c r="L729" s="244" t="s">
        <v>3</v>
      </c>
      <c r="M729" s="244" t="str">
        <f>IF(L729="","",VLOOKUP(L729,'Cost Categories'!$A$112:$B$133,2,FALSE))</f>
        <v>Operational</v>
      </c>
      <c r="N729" s="244" t="s">
        <v>3368</v>
      </c>
      <c r="O729" s="245" t="s">
        <v>13</v>
      </c>
      <c r="P729" s="244" t="s">
        <v>3369</v>
      </c>
      <c r="Q729" s="253" t="s">
        <v>3372</v>
      </c>
      <c r="R729" s="253" t="s">
        <v>13</v>
      </c>
      <c r="S729" s="244" t="s">
        <v>111</v>
      </c>
      <c r="T729" s="244" t="s">
        <v>3000</v>
      </c>
      <c r="U729" s="244" t="s">
        <v>1087</v>
      </c>
      <c r="V729" s="244" t="s">
        <v>1309</v>
      </c>
      <c r="W729" s="244" t="s">
        <v>217</v>
      </c>
      <c r="X729" s="246">
        <v>0.73</v>
      </c>
      <c r="Y729" s="246" t="s">
        <v>6</v>
      </c>
      <c r="Z729" s="246" t="s">
        <v>6</v>
      </c>
      <c r="AA729" s="246" t="s">
        <v>6</v>
      </c>
      <c r="AB729" s="246" t="s">
        <v>6</v>
      </c>
      <c r="AC729" s="246" t="s">
        <v>6</v>
      </c>
      <c r="AD729" s="246" t="s">
        <v>6</v>
      </c>
      <c r="AE729" s="350">
        <v>30</v>
      </c>
      <c r="AF729" s="348" t="s">
        <v>20</v>
      </c>
      <c r="AG729" s="244" t="s">
        <v>6</v>
      </c>
      <c r="AI729" s="246" t="s">
        <v>6</v>
      </c>
      <c r="AJ729" s="257" t="s">
        <v>6</v>
      </c>
      <c r="AK729" s="246" t="s">
        <v>6</v>
      </c>
      <c r="AL729" s="246" t="s">
        <v>6</v>
      </c>
      <c r="AM729" s="246" t="s">
        <v>6</v>
      </c>
      <c r="AN729" s="258">
        <v>530</v>
      </c>
      <c r="AO729" s="258">
        <v>12</v>
      </c>
      <c r="AP729" s="245" t="s">
        <v>2098</v>
      </c>
      <c r="AQ729" s="244" t="s">
        <v>184</v>
      </c>
      <c r="AR729" s="250" t="s">
        <v>6</v>
      </c>
      <c r="AS729" s="250" t="s">
        <v>6</v>
      </c>
      <c r="AT729" s="250" t="s">
        <v>6</v>
      </c>
      <c r="AU729" s="250" t="s">
        <v>184</v>
      </c>
      <c r="AV729" s="250" t="s">
        <v>1305</v>
      </c>
      <c r="AW729" s="250" t="s">
        <v>6</v>
      </c>
      <c r="AX729" s="250" t="s">
        <v>6</v>
      </c>
      <c r="AY729" s="250" t="s">
        <v>6</v>
      </c>
      <c r="AZ729" s="250" t="s">
        <v>6</v>
      </c>
      <c r="BA729" s="250" t="s">
        <v>6</v>
      </c>
      <c r="BB729" s="250" t="s">
        <v>6</v>
      </c>
      <c r="BC729" s="250" t="s">
        <v>6</v>
      </c>
      <c r="BD729" s="250" t="s">
        <v>6</v>
      </c>
      <c r="BE729" s="250" t="s">
        <v>6</v>
      </c>
      <c r="BF729" s="250" t="s">
        <v>6</v>
      </c>
      <c r="BG729" s="250" t="s">
        <v>6</v>
      </c>
      <c r="BH729" s="250" t="s">
        <v>6</v>
      </c>
      <c r="BI729" s="250" t="s">
        <v>6</v>
      </c>
      <c r="BJ729" s="250" t="s">
        <v>6</v>
      </c>
      <c r="BK729" s="250" t="s">
        <v>6</v>
      </c>
      <c r="BL729" s="250" t="s">
        <v>6</v>
      </c>
      <c r="BM729" s="250" t="s">
        <v>6</v>
      </c>
      <c r="BN729" s="250" t="s">
        <v>6</v>
      </c>
      <c r="BO729" s="250" t="s">
        <v>6</v>
      </c>
      <c r="BP729" s="250" t="s">
        <v>6</v>
      </c>
      <c r="BQ729" s="250" t="s">
        <v>6</v>
      </c>
      <c r="BR729" s="250" t="s">
        <v>6</v>
      </c>
      <c r="BS729" s="250" t="s">
        <v>6</v>
      </c>
      <c r="BT729" s="250" t="s">
        <v>6</v>
      </c>
      <c r="BU729" s="262" t="s">
        <v>6</v>
      </c>
      <c r="BV729" s="250" t="s">
        <v>6</v>
      </c>
      <c r="BW729" s="250" t="s">
        <v>6</v>
      </c>
      <c r="BX729" s="250" t="s">
        <v>6</v>
      </c>
      <c r="BY729" s="250" t="s">
        <v>6</v>
      </c>
      <c r="BZ729" s="250" t="s">
        <v>6</v>
      </c>
      <c r="CA729" s="244" t="s">
        <v>184</v>
      </c>
      <c r="CB729" s="244" t="s">
        <v>6</v>
      </c>
      <c r="CC729" s="244" t="s">
        <v>6</v>
      </c>
      <c r="CD729" s="244" t="s">
        <v>6</v>
      </c>
    </row>
    <row r="730" spans="1:82" s="244" customFormat="1" ht="31" x14ac:dyDescent="0.35">
      <c r="A730" s="321" t="s">
        <v>3497</v>
      </c>
      <c r="B730" s="321" t="s">
        <v>2880</v>
      </c>
      <c r="C730" s="245" t="s">
        <v>1726</v>
      </c>
      <c r="D730" s="259" t="s">
        <v>1885</v>
      </c>
      <c r="E730" s="245" t="s">
        <v>304</v>
      </c>
      <c r="F730" s="244" t="s">
        <v>2674</v>
      </c>
      <c r="G730" s="244" t="s">
        <v>2089</v>
      </c>
      <c r="H730" s="245" t="s">
        <v>3350</v>
      </c>
      <c r="I730" s="244" t="str">
        <f>IF(H730="","",VLOOKUP(H730,'Cost Categories'!$A$1:$B$66,2,FALSE))</f>
        <v>Capital</v>
      </c>
      <c r="J730" s="244" t="s">
        <v>3283</v>
      </c>
      <c r="K730" s="244" t="str">
        <f>IF(J730="","",VLOOKUP(J730,'Cost Categories'!$A$70:$B$85,2,FALSE))</f>
        <v>Capital</v>
      </c>
      <c r="L730" s="244" t="s">
        <v>3324</v>
      </c>
      <c r="M730" s="244" t="str">
        <f>IF(L730="","",VLOOKUP(L730,'Cost Categories'!$A$112:$B$133,2,FALSE))</f>
        <v>Operational</v>
      </c>
      <c r="N730" s="244" t="s">
        <v>3368</v>
      </c>
      <c r="O730" s="245" t="s">
        <v>1245</v>
      </c>
      <c r="P730" s="244" t="s">
        <v>3370</v>
      </c>
      <c r="Q730" s="253" t="s">
        <v>3372</v>
      </c>
      <c r="R730" s="253" t="s">
        <v>13</v>
      </c>
      <c r="S730" s="244" t="s">
        <v>111</v>
      </c>
      <c r="T730" s="244" t="s">
        <v>3000</v>
      </c>
      <c r="U730" s="244" t="s">
        <v>1087</v>
      </c>
      <c r="V730" s="244" t="s">
        <v>1309</v>
      </c>
      <c r="W730" s="244" t="s">
        <v>217</v>
      </c>
      <c r="X730" s="246">
        <v>1.92</v>
      </c>
      <c r="Y730" s="246" t="s">
        <v>6</v>
      </c>
      <c r="Z730" s="246" t="s">
        <v>6</v>
      </c>
      <c r="AA730" s="246" t="s">
        <v>6</v>
      </c>
      <c r="AB730" s="246" t="s">
        <v>6</v>
      </c>
      <c r="AC730" s="246" t="s">
        <v>6</v>
      </c>
      <c r="AD730" s="246" t="s">
        <v>6</v>
      </c>
      <c r="AE730" s="350">
        <v>30</v>
      </c>
      <c r="AF730" s="348" t="s">
        <v>20</v>
      </c>
      <c r="AG730" s="244" t="s">
        <v>6</v>
      </c>
      <c r="AI730" s="246" t="s">
        <v>6</v>
      </c>
      <c r="AJ730" s="257" t="s">
        <v>6</v>
      </c>
      <c r="AK730" s="246" t="s">
        <v>6</v>
      </c>
      <c r="AL730" s="246" t="s">
        <v>6</v>
      </c>
      <c r="AM730" s="246" t="s">
        <v>6</v>
      </c>
      <c r="AN730" s="258">
        <v>530</v>
      </c>
      <c r="AO730" s="258">
        <v>12</v>
      </c>
      <c r="AP730" s="245" t="s">
        <v>2098</v>
      </c>
      <c r="AQ730" s="244" t="s">
        <v>184</v>
      </c>
      <c r="AR730" s="250" t="s">
        <v>6</v>
      </c>
      <c r="AS730" s="250" t="s">
        <v>6</v>
      </c>
      <c r="AT730" s="250" t="s">
        <v>6</v>
      </c>
      <c r="AU730" s="250" t="s">
        <v>184</v>
      </c>
      <c r="AV730" s="250" t="s">
        <v>1305</v>
      </c>
      <c r="AW730" s="250" t="s">
        <v>6</v>
      </c>
      <c r="AX730" s="250" t="s">
        <v>6</v>
      </c>
      <c r="AY730" s="250" t="s">
        <v>6</v>
      </c>
      <c r="AZ730" s="250" t="s">
        <v>6</v>
      </c>
      <c r="BA730" s="250" t="s">
        <v>6</v>
      </c>
      <c r="BB730" s="250" t="s">
        <v>6</v>
      </c>
      <c r="BC730" s="250" t="s">
        <v>6</v>
      </c>
      <c r="BD730" s="250" t="s">
        <v>6</v>
      </c>
      <c r="BE730" s="250" t="s">
        <v>6</v>
      </c>
      <c r="BF730" s="250" t="s">
        <v>6</v>
      </c>
      <c r="BG730" s="250" t="s">
        <v>6</v>
      </c>
      <c r="BH730" s="250" t="s">
        <v>6</v>
      </c>
      <c r="BI730" s="250" t="s">
        <v>6</v>
      </c>
      <c r="BJ730" s="250" t="s">
        <v>6</v>
      </c>
      <c r="BK730" s="250" t="s">
        <v>6</v>
      </c>
      <c r="BL730" s="250" t="s">
        <v>6</v>
      </c>
      <c r="BM730" s="250" t="s">
        <v>6</v>
      </c>
      <c r="BN730" s="250" t="s">
        <v>6</v>
      </c>
      <c r="BO730" s="250" t="s">
        <v>6</v>
      </c>
      <c r="BP730" s="250" t="s">
        <v>6</v>
      </c>
      <c r="BQ730" s="250" t="s">
        <v>6</v>
      </c>
      <c r="BR730" s="250" t="s">
        <v>6</v>
      </c>
      <c r="BS730" s="250" t="s">
        <v>6</v>
      </c>
      <c r="BT730" s="250" t="s">
        <v>6</v>
      </c>
      <c r="BU730" s="262" t="s">
        <v>6</v>
      </c>
      <c r="BV730" s="250" t="s">
        <v>6</v>
      </c>
      <c r="BW730" s="250" t="s">
        <v>6</v>
      </c>
      <c r="BX730" s="250" t="s">
        <v>6</v>
      </c>
      <c r="BY730" s="250" t="s">
        <v>6</v>
      </c>
      <c r="BZ730" s="250" t="s">
        <v>6</v>
      </c>
      <c r="CA730" s="244" t="s">
        <v>184</v>
      </c>
      <c r="CB730" s="244" t="s">
        <v>6</v>
      </c>
      <c r="CC730" s="244" t="s">
        <v>6</v>
      </c>
      <c r="CD730" s="244" t="s">
        <v>6</v>
      </c>
    </row>
    <row r="731" spans="1:82" s="244" customFormat="1" ht="62" x14ac:dyDescent="0.35">
      <c r="A731" s="321" t="s">
        <v>3497</v>
      </c>
      <c r="B731" s="321" t="s">
        <v>2880</v>
      </c>
      <c r="C731" s="245" t="s">
        <v>1845</v>
      </c>
      <c r="D731" s="259" t="s">
        <v>1885</v>
      </c>
      <c r="E731" s="245" t="s">
        <v>304</v>
      </c>
      <c r="F731" s="244" t="s">
        <v>2674</v>
      </c>
      <c r="G731" s="244" t="s">
        <v>2090</v>
      </c>
      <c r="H731" s="245" t="s">
        <v>1632</v>
      </c>
      <c r="I731" s="244" t="str">
        <f>IF(H731="","",VLOOKUP(H731,'Cost Categories'!$A$1:$B$66,2,FALSE))</f>
        <v>Facility</v>
      </c>
      <c r="J731" s="244" t="s">
        <v>3297</v>
      </c>
      <c r="K731" s="244" t="str">
        <f>IF(J731="","",VLOOKUP(J731,'Cost Categories'!$A$70:$B$85,2,FALSE))</f>
        <v>Mixed</v>
      </c>
      <c r="L731" s="244" t="s">
        <v>3323</v>
      </c>
      <c r="M731" s="244" t="str">
        <f>IF(L731="","",VLOOKUP(L731,'Cost Categories'!$A$112:$B$133,2,FALSE))</f>
        <v>Operational</v>
      </c>
      <c r="N731" s="244" t="s">
        <v>3368</v>
      </c>
      <c r="O731" s="245" t="s">
        <v>13</v>
      </c>
      <c r="P731" s="244" t="s">
        <v>3370</v>
      </c>
      <c r="Q731" s="253" t="s">
        <v>3372</v>
      </c>
      <c r="R731" s="253" t="s">
        <v>13</v>
      </c>
      <c r="S731" s="244" t="s">
        <v>111</v>
      </c>
      <c r="T731" s="244" t="s">
        <v>3000</v>
      </c>
      <c r="U731" s="244" t="s">
        <v>1087</v>
      </c>
      <c r="V731" s="244" t="s">
        <v>1309</v>
      </c>
      <c r="W731" s="244" t="s">
        <v>217</v>
      </c>
      <c r="X731" s="246">
        <v>1.08</v>
      </c>
      <c r="Y731" s="246" t="s">
        <v>6</v>
      </c>
      <c r="Z731" s="246" t="s">
        <v>6</v>
      </c>
      <c r="AA731" s="246" t="s">
        <v>6</v>
      </c>
      <c r="AB731" s="246" t="s">
        <v>6</v>
      </c>
      <c r="AC731" s="246" t="s">
        <v>6</v>
      </c>
      <c r="AD731" s="246" t="s">
        <v>6</v>
      </c>
      <c r="AE731" s="350">
        <v>30</v>
      </c>
      <c r="AF731" s="348" t="s">
        <v>20</v>
      </c>
      <c r="AG731" s="244" t="s">
        <v>6</v>
      </c>
      <c r="AI731" s="246" t="s">
        <v>6</v>
      </c>
      <c r="AJ731" s="257" t="s">
        <v>6</v>
      </c>
      <c r="AK731" s="246" t="s">
        <v>6</v>
      </c>
      <c r="AL731" s="246" t="s">
        <v>6</v>
      </c>
      <c r="AM731" s="246" t="s">
        <v>6</v>
      </c>
      <c r="AN731" s="258">
        <v>530</v>
      </c>
      <c r="AO731" s="258">
        <v>12</v>
      </c>
      <c r="AP731" s="245" t="s">
        <v>2098</v>
      </c>
      <c r="AQ731" s="244" t="s">
        <v>184</v>
      </c>
      <c r="AR731" s="250" t="s">
        <v>6</v>
      </c>
      <c r="AS731" s="250" t="s">
        <v>6</v>
      </c>
      <c r="AT731" s="250" t="s">
        <v>6</v>
      </c>
      <c r="AU731" s="250" t="s">
        <v>184</v>
      </c>
      <c r="AV731" s="250" t="s">
        <v>1305</v>
      </c>
      <c r="AW731" s="250" t="s">
        <v>6</v>
      </c>
      <c r="AX731" s="250" t="s">
        <v>6</v>
      </c>
      <c r="AY731" s="250" t="s">
        <v>6</v>
      </c>
      <c r="AZ731" s="250" t="s">
        <v>6</v>
      </c>
      <c r="BA731" s="250" t="s">
        <v>6</v>
      </c>
      <c r="BB731" s="250" t="s">
        <v>6</v>
      </c>
      <c r="BC731" s="250" t="s">
        <v>6</v>
      </c>
      <c r="BD731" s="250" t="s">
        <v>6</v>
      </c>
      <c r="BE731" s="250" t="s">
        <v>6</v>
      </c>
      <c r="BF731" s="250" t="s">
        <v>6</v>
      </c>
      <c r="BG731" s="250" t="s">
        <v>6</v>
      </c>
      <c r="BH731" s="250" t="s">
        <v>6</v>
      </c>
      <c r="BI731" s="250" t="s">
        <v>6</v>
      </c>
      <c r="BJ731" s="250" t="s">
        <v>6</v>
      </c>
      <c r="BK731" s="250" t="s">
        <v>6</v>
      </c>
      <c r="BL731" s="250" t="s">
        <v>6</v>
      </c>
      <c r="BM731" s="250" t="s">
        <v>6</v>
      </c>
      <c r="BN731" s="250" t="s">
        <v>6</v>
      </c>
      <c r="BO731" s="250" t="s">
        <v>6</v>
      </c>
      <c r="BP731" s="250" t="s">
        <v>6</v>
      </c>
      <c r="BQ731" s="250" t="s">
        <v>6</v>
      </c>
      <c r="BR731" s="250" t="s">
        <v>6</v>
      </c>
      <c r="BS731" s="250" t="s">
        <v>6</v>
      </c>
      <c r="BT731" s="250" t="s">
        <v>6</v>
      </c>
      <c r="BU731" s="262" t="s">
        <v>6</v>
      </c>
      <c r="BV731" s="250" t="s">
        <v>6</v>
      </c>
      <c r="BW731" s="250" t="s">
        <v>6</v>
      </c>
      <c r="BX731" s="250" t="s">
        <v>6</v>
      </c>
      <c r="BY731" s="250" t="s">
        <v>6</v>
      </c>
      <c r="BZ731" s="250" t="s">
        <v>6</v>
      </c>
      <c r="CA731" s="244" t="s">
        <v>184</v>
      </c>
      <c r="CB731" s="244" t="s">
        <v>6</v>
      </c>
      <c r="CC731" s="244" t="s">
        <v>6</v>
      </c>
      <c r="CD731" s="244" t="s">
        <v>6</v>
      </c>
    </row>
    <row r="732" spans="1:82" s="244" customFormat="1" ht="31" x14ac:dyDescent="0.35">
      <c r="A732" s="321" t="s">
        <v>3497</v>
      </c>
      <c r="B732" s="321" t="s">
        <v>2880</v>
      </c>
      <c r="C732" s="245" t="s">
        <v>1880</v>
      </c>
      <c r="D732" s="259" t="s">
        <v>1885</v>
      </c>
      <c r="E732" s="245" t="s">
        <v>304</v>
      </c>
      <c r="F732" s="244" t="s">
        <v>2674</v>
      </c>
      <c r="G732" s="244" t="s">
        <v>2091</v>
      </c>
      <c r="H732" s="245" t="s">
        <v>3353</v>
      </c>
      <c r="I732" s="244" t="str">
        <f>IF(H732="","",VLOOKUP(H732,'Cost Categories'!$A$1:$B$66,2,FALSE))</f>
        <v>Personnel</v>
      </c>
      <c r="J732" s="244" t="s">
        <v>1757</v>
      </c>
      <c r="K732" s="244" t="str">
        <f>IF(J732="","",VLOOKUP(J732,'Cost Categories'!$A$70:$B$85,2,FALSE))</f>
        <v>Personnel</v>
      </c>
      <c r="L732" s="244" t="s">
        <v>3324</v>
      </c>
      <c r="M732" s="244" t="str">
        <f>IF(L732="","",VLOOKUP(L732,'Cost Categories'!$A$112:$B$133,2,FALSE))</f>
        <v>Operational</v>
      </c>
      <c r="N732" s="244" t="s">
        <v>3368</v>
      </c>
      <c r="O732" s="245" t="s">
        <v>13</v>
      </c>
      <c r="P732" s="244" t="s">
        <v>3369</v>
      </c>
      <c r="Q732" s="253" t="s">
        <v>3372</v>
      </c>
      <c r="R732" s="253" t="s">
        <v>13</v>
      </c>
      <c r="S732" s="244" t="s">
        <v>111</v>
      </c>
      <c r="T732" s="244" t="s">
        <v>3000</v>
      </c>
      <c r="U732" s="244" t="s">
        <v>1087</v>
      </c>
      <c r="V732" s="244" t="s">
        <v>1309</v>
      </c>
      <c r="W732" s="244" t="s">
        <v>217</v>
      </c>
      <c r="X732" s="246">
        <v>3.24</v>
      </c>
      <c r="Y732" s="246" t="s">
        <v>6</v>
      </c>
      <c r="Z732" s="246" t="s">
        <v>6</v>
      </c>
      <c r="AA732" s="246" t="s">
        <v>6</v>
      </c>
      <c r="AB732" s="246" t="s">
        <v>6</v>
      </c>
      <c r="AC732" s="246" t="s">
        <v>6</v>
      </c>
      <c r="AD732" s="246" t="s">
        <v>6</v>
      </c>
      <c r="AE732" s="350">
        <v>30</v>
      </c>
      <c r="AF732" s="348" t="s">
        <v>20</v>
      </c>
      <c r="AG732" s="244" t="s">
        <v>6</v>
      </c>
      <c r="AI732" s="246" t="s">
        <v>6</v>
      </c>
      <c r="AJ732" s="257" t="s">
        <v>6</v>
      </c>
      <c r="AK732" s="246" t="s">
        <v>6</v>
      </c>
      <c r="AL732" s="246" t="s">
        <v>6</v>
      </c>
      <c r="AM732" s="246" t="s">
        <v>6</v>
      </c>
      <c r="AN732" s="258">
        <v>530</v>
      </c>
      <c r="AO732" s="258">
        <v>12</v>
      </c>
      <c r="AP732" s="245" t="s">
        <v>2098</v>
      </c>
      <c r="AQ732" s="244" t="s">
        <v>184</v>
      </c>
      <c r="AR732" s="250" t="s">
        <v>6</v>
      </c>
      <c r="AS732" s="250" t="s">
        <v>6</v>
      </c>
      <c r="AT732" s="250" t="s">
        <v>6</v>
      </c>
      <c r="AU732" s="250" t="s">
        <v>184</v>
      </c>
      <c r="AV732" s="250" t="s">
        <v>1305</v>
      </c>
      <c r="AW732" s="250" t="s">
        <v>6</v>
      </c>
      <c r="AX732" s="250" t="s">
        <v>6</v>
      </c>
      <c r="AY732" s="250" t="s">
        <v>6</v>
      </c>
      <c r="AZ732" s="250" t="s">
        <v>6</v>
      </c>
      <c r="BA732" s="250" t="s">
        <v>6</v>
      </c>
      <c r="BB732" s="250" t="s">
        <v>6</v>
      </c>
      <c r="BC732" s="250" t="s">
        <v>6</v>
      </c>
      <c r="BD732" s="250" t="s">
        <v>6</v>
      </c>
      <c r="BE732" s="250" t="s">
        <v>6</v>
      </c>
      <c r="BF732" s="250" t="s">
        <v>6</v>
      </c>
      <c r="BG732" s="250" t="s">
        <v>6</v>
      </c>
      <c r="BH732" s="250" t="s">
        <v>6</v>
      </c>
      <c r="BI732" s="250" t="s">
        <v>6</v>
      </c>
      <c r="BJ732" s="250" t="s">
        <v>6</v>
      </c>
      <c r="BK732" s="250" t="s">
        <v>6</v>
      </c>
      <c r="BL732" s="250" t="s">
        <v>6</v>
      </c>
      <c r="BM732" s="250" t="s">
        <v>6</v>
      </c>
      <c r="BN732" s="250" t="s">
        <v>6</v>
      </c>
      <c r="BO732" s="250" t="s">
        <v>6</v>
      </c>
      <c r="BP732" s="250" t="s">
        <v>6</v>
      </c>
      <c r="BQ732" s="250" t="s">
        <v>6</v>
      </c>
      <c r="BR732" s="250" t="s">
        <v>6</v>
      </c>
      <c r="BS732" s="250" t="s">
        <v>6</v>
      </c>
      <c r="BT732" s="250" t="s">
        <v>6</v>
      </c>
      <c r="BU732" s="262" t="s">
        <v>6</v>
      </c>
      <c r="BV732" s="250" t="s">
        <v>6</v>
      </c>
      <c r="BW732" s="250" t="s">
        <v>6</v>
      </c>
      <c r="BX732" s="250" t="s">
        <v>6</v>
      </c>
      <c r="BY732" s="250" t="s">
        <v>6</v>
      </c>
      <c r="BZ732" s="250" t="s">
        <v>6</v>
      </c>
      <c r="CA732" s="244" t="s">
        <v>184</v>
      </c>
      <c r="CB732" s="244" t="s">
        <v>6</v>
      </c>
      <c r="CC732" s="244" t="s">
        <v>6</v>
      </c>
      <c r="CD732" s="244" t="s">
        <v>6</v>
      </c>
    </row>
    <row r="733" spans="1:82" s="244" customFormat="1" ht="31" x14ac:dyDescent="0.35">
      <c r="A733" s="321" t="s">
        <v>3497</v>
      </c>
      <c r="B733" s="321" t="s">
        <v>2880</v>
      </c>
      <c r="C733" s="245" t="s">
        <v>1883</v>
      </c>
      <c r="D733" s="259" t="s">
        <v>1885</v>
      </c>
      <c r="E733" s="245" t="s">
        <v>304</v>
      </c>
      <c r="F733" s="244" t="s">
        <v>2674</v>
      </c>
      <c r="G733" s="245" t="s">
        <v>2092</v>
      </c>
      <c r="H733" s="245" t="s">
        <v>7</v>
      </c>
      <c r="I733" s="244" t="str">
        <f>IF(H733="","",VLOOKUP(H733,'Cost Categories'!$A$1:$B$66,2,FALSE))</f>
        <v>Recurring services</v>
      </c>
      <c r="J733" s="244" t="s">
        <v>3297</v>
      </c>
      <c r="K733" s="244" t="str">
        <f>IF(J733="","",VLOOKUP(J733,'Cost Categories'!$A$70:$B$85,2,FALSE))</f>
        <v>Mixed</v>
      </c>
      <c r="L733" s="244" t="s">
        <v>3322</v>
      </c>
      <c r="M733" s="244" t="str">
        <f>IF(L733="","",VLOOKUP(L733,'Cost Categories'!$A$112:$B$133,2,FALSE))</f>
        <v>Operational</v>
      </c>
      <c r="N733" s="244" t="s">
        <v>3422</v>
      </c>
      <c r="O733" s="245" t="s">
        <v>13</v>
      </c>
      <c r="P733" s="244" t="s">
        <v>3370</v>
      </c>
      <c r="Q733" s="253" t="s">
        <v>3372</v>
      </c>
      <c r="R733" s="253" t="s">
        <v>13</v>
      </c>
      <c r="S733" s="244" t="s">
        <v>111</v>
      </c>
      <c r="T733" s="244" t="s">
        <v>3000</v>
      </c>
      <c r="U733" s="244" t="s">
        <v>1087</v>
      </c>
      <c r="V733" s="244" t="s">
        <v>1309</v>
      </c>
      <c r="W733" s="244" t="s">
        <v>217</v>
      </c>
      <c r="X733" s="246">
        <v>0.38</v>
      </c>
      <c r="Y733" s="246" t="s">
        <v>6</v>
      </c>
      <c r="Z733" s="246" t="s">
        <v>6</v>
      </c>
      <c r="AA733" s="246" t="s">
        <v>6</v>
      </c>
      <c r="AB733" s="246" t="s">
        <v>6</v>
      </c>
      <c r="AC733" s="246" t="s">
        <v>6</v>
      </c>
      <c r="AD733" s="246" t="s">
        <v>6</v>
      </c>
      <c r="AE733" s="350">
        <v>30</v>
      </c>
      <c r="AF733" s="348" t="s">
        <v>20</v>
      </c>
      <c r="AG733" s="244" t="s">
        <v>6</v>
      </c>
      <c r="AI733" s="246" t="s">
        <v>6</v>
      </c>
      <c r="AJ733" s="257" t="s">
        <v>6</v>
      </c>
      <c r="AK733" s="246" t="s">
        <v>6</v>
      </c>
      <c r="AL733" s="246" t="s">
        <v>6</v>
      </c>
      <c r="AM733" s="246" t="s">
        <v>6</v>
      </c>
      <c r="AN733" s="258">
        <v>530</v>
      </c>
      <c r="AO733" s="258">
        <v>12</v>
      </c>
      <c r="AP733" s="245" t="s">
        <v>2098</v>
      </c>
      <c r="AQ733" s="244" t="s">
        <v>184</v>
      </c>
      <c r="AR733" s="250" t="s">
        <v>6</v>
      </c>
      <c r="AS733" s="250" t="s">
        <v>6</v>
      </c>
      <c r="AT733" s="250" t="s">
        <v>6</v>
      </c>
      <c r="AU733" s="250" t="s">
        <v>184</v>
      </c>
      <c r="AV733" s="250" t="s">
        <v>1305</v>
      </c>
      <c r="AW733" s="250" t="s">
        <v>6</v>
      </c>
      <c r="AX733" s="250" t="s">
        <v>6</v>
      </c>
      <c r="AY733" s="250" t="s">
        <v>6</v>
      </c>
      <c r="AZ733" s="250" t="s">
        <v>6</v>
      </c>
      <c r="BA733" s="250" t="s">
        <v>6</v>
      </c>
      <c r="BB733" s="250" t="s">
        <v>6</v>
      </c>
      <c r="BC733" s="250" t="s">
        <v>6</v>
      </c>
      <c r="BD733" s="250" t="s">
        <v>6</v>
      </c>
      <c r="BE733" s="250" t="s">
        <v>6</v>
      </c>
      <c r="BF733" s="250" t="s">
        <v>6</v>
      </c>
      <c r="BG733" s="250" t="s">
        <v>6</v>
      </c>
      <c r="BH733" s="250" t="s">
        <v>6</v>
      </c>
      <c r="BI733" s="250" t="s">
        <v>6</v>
      </c>
      <c r="BJ733" s="250" t="s">
        <v>6</v>
      </c>
      <c r="BK733" s="250" t="s">
        <v>6</v>
      </c>
      <c r="BL733" s="250" t="s">
        <v>6</v>
      </c>
      <c r="BM733" s="250" t="s">
        <v>6</v>
      </c>
      <c r="BN733" s="250" t="s">
        <v>6</v>
      </c>
      <c r="BO733" s="250" t="s">
        <v>6</v>
      </c>
      <c r="BP733" s="250" t="s">
        <v>6</v>
      </c>
      <c r="BQ733" s="250" t="s">
        <v>6</v>
      </c>
      <c r="BR733" s="250" t="s">
        <v>6</v>
      </c>
      <c r="BS733" s="250" t="s">
        <v>6</v>
      </c>
      <c r="BT733" s="250" t="s">
        <v>6</v>
      </c>
      <c r="BU733" s="262" t="s">
        <v>6</v>
      </c>
      <c r="BV733" s="250" t="s">
        <v>6</v>
      </c>
      <c r="BW733" s="250" t="s">
        <v>6</v>
      </c>
      <c r="BX733" s="250" t="s">
        <v>6</v>
      </c>
      <c r="BY733" s="250" t="s">
        <v>6</v>
      </c>
      <c r="BZ733" s="250" t="s">
        <v>6</v>
      </c>
      <c r="CA733" s="244" t="s">
        <v>184</v>
      </c>
      <c r="CB733" s="244" t="s">
        <v>6</v>
      </c>
      <c r="CC733" s="244" t="s">
        <v>6</v>
      </c>
      <c r="CD733" s="244" t="s">
        <v>6</v>
      </c>
    </row>
    <row r="734" spans="1:82" s="244" customFormat="1" ht="31" x14ac:dyDescent="0.35">
      <c r="A734" s="321" t="s">
        <v>3497</v>
      </c>
      <c r="B734" s="321" t="s">
        <v>2880</v>
      </c>
      <c r="C734" s="245" t="s">
        <v>1881</v>
      </c>
      <c r="D734" s="259" t="s">
        <v>1885</v>
      </c>
      <c r="E734" s="245" t="s">
        <v>304</v>
      </c>
      <c r="F734" s="244" t="s">
        <v>2674</v>
      </c>
      <c r="G734" s="244" t="s">
        <v>2093</v>
      </c>
      <c r="H734" s="245" t="s">
        <v>2083</v>
      </c>
      <c r="I734" s="244" t="str">
        <f>IF(H734="","",VLOOKUP(H734,'Cost Categories'!$A$1:$B$66,2,FALSE))</f>
        <v>Recurring services</v>
      </c>
      <c r="J734" s="244" t="s">
        <v>3297</v>
      </c>
      <c r="K734" s="244" t="str">
        <f>IF(J734="","",VLOOKUP(J734,'Cost Categories'!$A$70:$B$85,2,FALSE))</f>
        <v>Mixed</v>
      </c>
      <c r="L734" s="244" t="s">
        <v>2083</v>
      </c>
      <c r="M734" s="244" t="str">
        <f>IF(L734="","",VLOOKUP(L734,'Cost Categories'!$A$112:$B$133,2,FALSE))</f>
        <v>Ancillary</v>
      </c>
      <c r="N734" s="244" t="s">
        <v>3368</v>
      </c>
      <c r="O734" s="245" t="s">
        <v>13</v>
      </c>
      <c r="P734" s="244" t="s">
        <v>3370</v>
      </c>
      <c r="Q734" s="253" t="s">
        <v>3372</v>
      </c>
      <c r="R734" s="253" t="s">
        <v>13</v>
      </c>
      <c r="S734" s="244" t="s">
        <v>111</v>
      </c>
      <c r="T734" s="244" t="s">
        <v>3000</v>
      </c>
      <c r="U734" s="244" t="s">
        <v>1087</v>
      </c>
      <c r="V734" s="244" t="s">
        <v>1309</v>
      </c>
      <c r="W734" s="244" t="s">
        <v>217</v>
      </c>
      <c r="X734" s="246">
        <v>1.39</v>
      </c>
      <c r="Y734" s="246" t="s">
        <v>6</v>
      </c>
      <c r="Z734" s="246" t="s">
        <v>6</v>
      </c>
      <c r="AA734" s="246" t="s">
        <v>6</v>
      </c>
      <c r="AB734" s="246" t="s">
        <v>6</v>
      </c>
      <c r="AC734" s="246" t="s">
        <v>6</v>
      </c>
      <c r="AD734" s="246" t="s">
        <v>6</v>
      </c>
      <c r="AE734" s="350">
        <v>30</v>
      </c>
      <c r="AF734" s="348" t="s">
        <v>20</v>
      </c>
      <c r="AG734" s="244" t="s">
        <v>6</v>
      </c>
      <c r="AI734" s="246" t="s">
        <v>6</v>
      </c>
      <c r="AJ734" s="257" t="s">
        <v>6</v>
      </c>
      <c r="AK734" s="246" t="s">
        <v>6</v>
      </c>
      <c r="AL734" s="246" t="s">
        <v>6</v>
      </c>
      <c r="AM734" s="246" t="s">
        <v>6</v>
      </c>
      <c r="AN734" s="258">
        <v>530</v>
      </c>
      <c r="AO734" s="258">
        <v>12</v>
      </c>
      <c r="AP734" s="245" t="s">
        <v>2098</v>
      </c>
      <c r="AQ734" s="244" t="s">
        <v>184</v>
      </c>
      <c r="AR734" s="250" t="s">
        <v>6</v>
      </c>
      <c r="AS734" s="250" t="s">
        <v>6</v>
      </c>
      <c r="AT734" s="250" t="s">
        <v>6</v>
      </c>
      <c r="AU734" s="250" t="s">
        <v>184</v>
      </c>
      <c r="AV734" s="250" t="s">
        <v>1305</v>
      </c>
      <c r="AW734" s="250" t="s">
        <v>6</v>
      </c>
      <c r="AX734" s="250" t="s">
        <v>6</v>
      </c>
      <c r="AY734" s="250" t="s">
        <v>6</v>
      </c>
      <c r="AZ734" s="250" t="s">
        <v>6</v>
      </c>
      <c r="BA734" s="250" t="s">
        <v>6</v>
      </c>
      <c r="BB734" s="250" t="s">
        <v>6</v>
      </c>
      <c r="BC734" s="250" t="s">
        <v>6</v>
      </c>
      <c r="BD734" s="250" t="s">
        <v>6</v>
      </c>
      <c r="BE734" s="250" t="s">
        <v>6</v>
      </c>
      <c r="BF734" s="250" t="s">
        <v>6</v>
      </c>
      <c r="BG734" s="250" t="s">
        <v>6</v>
      </c>
      <c r="BH734" s="250" t="s">
        <v>6</v>
      </c>
      <c r="BI734" s="250" t="s">
        <v>6</v>
      </c>
      <c r="BJ734" s="250" t="s">
        <v>6</v>
      </c>
      <c r="BK734" s="250" t="s">
        <v>6</v>
      </c>
      <c r="BL734" s="250" t="s">
        <v>6</v>
      </c>
      <c r="BM734" s="250" t="s">
        <v>6</v>
      </c>
      <c r="BN734" s="250" t="s">
        <v>6</v>
      </c>
      <c r="BO734" s="250" t="s">
        <v>6</v>
      </c>
      <c r="BP734" s="250" t="s">
        <v>6</v>
      </c>
      <c r="BQ734" s="250" t="s">
        <v>6</v>
      </c>
      <c r="BR734" s="250" t="s">
        <v>6</v>
      </c>
      <c r="BS734" s="250" t="s">
        <v>6</v>
      </c>
      <c r="BT734" s="250" t="s">
        <v>6</v>
      </c>
      <c r="BU734" s="262" t="s">
        <v>6</v>
      </c>
      <c r="BV734" s="250" t="s">
        <v>6</v>
      </c>
      <c r="BW734" s="250" t="s">
        <v>6</v>
      </c>
      <c r="BX734" s="250" t="s">
        <v>6</v>
      </c>
      <c r="BY734" s="250" t="s">
        <v>6</v>
      </c>
      <c r="BZ734" s="250" t="s">
        <v>6</v>
      </c>
      <c r="CA734" s="244" t="s">
        <v>184</v>
      </c>
      <c r="CB734" s="244" t="s">
        <v>6</v>
      </c>
      <c r="CC734" s="244" t="s">
        <v>6</v>
      </c>
      <c r="CD734" s="244" t="s">
        <v>6</v>
      </c>
    </row>
    <row r="735" spans="1:82" s="244" customFormat="1" ht="31" x14ac:dyDescent="0.35">
      <c r="A735" s="321" t="s">
        <v>3497</v>
      </c>
      <c r="B735" s="321" t="s">
        <v>2880</v>
      </c>
      <c r="C735" s="245" t="s">
        <v>2038</v>
      </c>
      <c r="D735" s="259">
        <v>999</v>
      </c>
      <c r="E735" s="245" t="s">
        <v>304</v>
      </c>
      <c r="F735" s="244" t="s">
        <v>2674</v>
      </c>
      <c r="G735" s="244" t="s">
        <v>2094</v>
      </c>
      <c r="H735" s="245" t="s">
        <v>1578</v>
      </c>
      <c r="I735" s="244" t="str">
        <f>IF(H735="","",VLOOKUP(H735,'Cost Categories'!$A$1:$B$66,2,FALSE))</f>
        <v>Total</v>
      </c>
      <c r="J735" s="244" t="s">
        <v>3297</v>
      </c>
      <c r="K735" s="244" t="str">
        <f>IF(J735="","",VLOOKUP(J735,'Cost Categories'!$A$70:$B$85,2,FALSE))</f>
        <v>Mixed</v>
      </c>
      <c r="L735" s="244" t="s">
        <v>3297</v>
      </c>
      <c r="M735" s="244" t="str">
        <f>IF(L735="","",VLOOKUP(L735,'Cost Categories'!$A$112:$B$133,2,FALSE))</f>
        <v>Mixed</v>
      </c>
      <c r="N735" s="244" t="s">
        <v>22</v>
      </c>
      <c r="O735" s="245" t="s">
        <v>13</v>
      </c>
      <c r="P735" s="244" t="s">
        <v>3416</v>
      </c>
      <c r="Q735" s="253" t="s">
        <v>3372</v>
      </c>
      <c r="R735" s="253" t="s">
        <v>13</v>
      </c>
      <c r="S735" s="244" t="s">
        <v>111</v>
      </c>
      <c r="T735" s="244" t="s">
        <v>3000</v>
      </c>
      <c r="U735" s="244" t="s">
        <v>1087</v>
      </c>
      <c r="V735" s="244" t="s">
        <v>1309</v>
      </c>
      <c r="W735" s="244" t="s">
        <v>217</v>
      </c>
      <c r="X735" s="246">
        <v>36.17</v>
      </c>
      <c r="Y735" s="246" t="s">
        <v>6</v>
      </c>
      <c r="Z735" s="246" t="s">
        <v>6</v>
      </c>
      <c r="AA735" s="246" t="s">
        <v>6</v>
      </c>
      <c r="AB735" s="246" t="s">
        <v>6</v>
      </c>
      <c r="AC735" s="246" t="s">
        <v>6</v>
      </c>
      <c r="AD735" s="246" t="s">
        <v>6</v>
      </c>
      <c r="AE735" s="350">
        <v>30</v>
      </c>
      <c r="AF735" s="348" t="s">
        <v>20</v>
      </c>
      <c r="AG735" s="244" t="s">
        <v>6</v>
      </c>
      <c r="AI735" s="246" t="s">
        <v>6</v>
      </c>
      <c r="AJ735" s="257" t="s">
        <v>6</v>
      </c>
      <c r="AK735" s="246" t="s">
        <v>6</v>
      </c>
      <c r="AL735" s="246" t="s">
        <v>6</v>
      </c>
      <c r="AM735" s="246" t="s">
        <v>6</v>
      </c>
      <c r="AN735" s="258">
        <v>530</v>
      </c>
      <c r="AO735" s="258">
        <v>12</v>
      </c>
      <c r="AP735" s="245" t="s">
        <v>2098</v>
      </c>
      <c r="AQ735" s="244" t="s">
        <v>184</v>
      </c>
      <c r="AR735" s="250" t="s">
        <v>6</v>
      </c>
      <c r="AS735" s="250" t="s">
        <v>6</v>
      </c>
      <c r="AT735" s="250" t="s">
        <v>6</v>
      </c>
      <c r="AU735" s="250" t="s">
        <v>184</v>
      </c>
      <c r="AV735" s="250" t="s">
        <v>1305</v>
      </c>
      <c r="AW735" s="250" t="s">
        <v>6</v>
      </c>
      <c r="AX735" s="250" t="s">
        <v>6</v>
      </c>
      <c r="AY735" s="250" t="s">
        <v>6</v>
      </c>
      <c r="AZ735" s="250" t="s">
        <v>6</v>
      </c>
      <c r="BA735" s="250" t="s">
        <v>6</v>
      </c>
      <c r="BB735" s="250" t="s">
        <v>6</v>
      </c>
      <c r="BC735" s="250" t="s">
        <v>6</v>
      </c>
      <c r="BD735" s="250" t="s">
        <v>6</v>
      </c>
      <c r="BE735" s="250" t="s">
        <v>6</v>
      </c>
      <c r="BF735" s="250" t="s">
        <v>6</v>
      </c>
      <c r="BG735" s="250" t="s">
        <v>6</v>
      </c>
      <c r="BH735" s="250" t="s">
        <v>6</v>
      </c>
      <c r="BI735" s="250" t="s">
        <v>6</v>
      </c>
      <c r="BJ735" s="250" t="s">
        <v>6</v>
      </c>
      <c r="BK735" s="250" t="s">
        <v>6</v>
      </c>
      <c r="BL735" s="250" t="s">
        <v>6</v>
      </c>
      <c r="BM735" s="250" t="s">
        <v>6</v>
      </c>
      <c r="BN735" s="250" t="s">
        <v>6</v>
      </c>
      <c r="BO735" s="250" t="s">
        <v>6</v>
      </c>
      <c r="BP735" s="250" t="s">
        <v>6</v>
      </c>
      <c r="BQ735" s="250" t="s">
        <v>6</v>
      </c>
      <c r="BR735" s="250" t="s">
        <v>6</v>
      </c>
      <c r="BS735" s="250" t="s">
        <v>6</v>
      </c>
      <c r="BT735" s="250" t="s">
        <v>6</v>
      </c>
      <c r="BU735" s="262" t="s">
        <v>6</v>
      </c>
      <c r="BV735" s="250" t="s">
        <v>6</v>
      </c>
      <c r="BW735" s="250" t="s">
        <v>6</v>
      </c>
      <c r="BX735" s="250" t="s">
        <v>6</v>
      </c>
      <c r="BY735" s="250" t="s">
        <v>6</v>
      </c>
      <c r="BZ735" s="250" t="s">
        <v>6</v>
      </c>
      <c r="CA735" s="244" t="s">
        <v>184</v>
      </c>
      <c r="CB735" s="244" t="s">
        <v>6</v>
      </c>
      <c r="CC735" s="244" t="s">
        <v>6</v>
      </c>
      <c r="CD735" s="244" t="s">
        <v>6</v>
      </c>
    </row>
    <row r="736" spans="1:82" s="244" customFormat="1" ht="31" x14ac:dyDescent="0.35">
      <c r="A736" s="245" t="s">
        <v>2099</v>
      </c>
      <c r="B736" s="245" t="s">
        <v>2880</v>
      </c>
      <c r="C736" s="245" t="s">
        <v>1538</v>
      </c>
      <c r="D736" s="259" t="s">
        <v>1579</v>
      </c>
      <c r="E736" s="245" t="s">
        <v>304</v>
      </c>
      <c r="F736" s="244" t="s">
        <v>2674</v>
      </c>
      <c r="G736" s="244" t="s">
        <v>1806</v>
      </c>
      <c r="H736" s="245" t="s">
        <v>1578</v>
      </c>
      <c r="I736" s="244" t="str">
        <f>IF(H736="","",VLOOKUP(H736,'Cost Categories'!$A$1:$B$66,2,FALSE))</f>
        <v>Total</v>
      </c>
      <c r="J736" s="244" t="s">
        <v>3297</v>
      </c>
      <c r="K736" s="244" t="str">
        <f>IF(J736="","",VLOOKUP(J736,'Cost Categories'!$A$70:$B$85,2,FALSE))</f>
        <v>Mixed</v>
      </c>
      <c r="L736" s="244" t="s">
        <v>3297</v>
      </c>
      <c r="M736" s="244" t="str">
        <f>IF(L736="","",VLOOKUP(L736,'Cost Categories'!$A$112:$B$133,2,FALSE))</f>
        <v>Mixed</v>
      </c>
      <c r="N736" s="245" t="s">
        <v>22</v>
      </c>
      <c r="O736" s="245" t="s">
        <v>13</v>
      </c>
      <c r="P736" s="245" t="s">
        <v>3416</v>
      </c>
      <c r="Q736" s="253" t="s">
        <v>3372</v>
      </c>
      <c r="R736" s="253" t="s">
        <v>13</v>
      </c>
      <c r="S736" s="245" t="s">
        <v>111</v>
      </c>
      <c r="T736" s="244" t="s">
        <v>2100</v>
      </c>
      <c r="U736" s="244" t="s">
        <v>1087</v>
      </c>
      <c r="V736" s="244" t="s">
        <v>1309</v>
      </c>
      <c r="W736" s="245" t="s">
        <v>217</v>
      </c>
      <c r="X736" s="246">
        <v>132.13</v>
      </c>
      <c r="Y736" s="246" t="s">
        <v>6</v>
      </c>
      <c r="Z736" s="246" t="s">
        <v>6</v>
      </c>
      <c r="AA736" s="246" t="s">
        <v>6</v>
      </c>
      <c r="AB736" s="246" t="s">
        <v>6</v>
      </c>
      <c r="AC736" s="246" t="s">
        <v>6</v>
      </c>
      <c r="AD736" s="246" t="s">
        <v>6</v>
      </c>
      <c r="AE736" s="352">
        <v>33</v>
      </c>
      <c r="AF736" s="348" t="s">
        <v>20</v>
      </c>
      <c r="AG736" s="244" t="s">
        <v>111</v>
      </c>
      <c r="AI736" s="246" t="s">
        <v>6</v>
      </c>
      <c r="AJ736" s="257" t="s">
        <v>6</v>
      </c>
      <c r="AK736" s="246" t="s">
        <v>6</v>
      </c>
      <c r="AL736" s="246" t="s">
        <v>6</v>
      </c>
      <c r="AM736" s="246" t="s">
        <v>6</v>
      </c>
      <c r="AN736" s="258" t="s">
        <v>6</v>
      </c>
      <c r="AO736" s="258" t="s">
        <v>6</v>
      </c>
      <c r="AP736" s="245" t="s">
        <v>1808</v>
      </c>
      <c r="AQ736" s="245" t="s">
        <v>184</v>
      </c>
      <c r="AR736" s="268" t="s">
        <v>6</v>
      </c>
      <c r="AS736" s="268" t="s">
        <v>6</v>
      </c>
      <c r="AT736" s="250" t="s">
        <v>184</v>
      </c>
      <c r="AU736" s="250" t="s">
        <v>184</v>
      </c>
      <c r="AV736" s="250" t="s">
        <v>1305</v>
      </c>
      <c r="AW736" s="268" t="s">
        <v>1809</v>
      </c>
      <c r="AX736" s="268" t="s">
        <v>118</v>
      </c>
      <c r="AY736" s="250" t="s">
        <v>1810</v>
      </c>
      <c r="AZ736" s="250" t="s">
        <v>118</v>
      </c>
      <c r="BA736" s="250" t="s">
        <v>381</v>
      </c>
      <c r="BB736" s="250" t="s">
        <v>119</v>
      </c>
      <c r="BC736" s="250" t="s">
        <v>383</v>
      </c>
      <c r="BD736" s="250" t="s">
        <v>118</v>
      </c>
      <c r="BE736" s="250" t="s">
        <v>259</v>
      </c>
      <c r="BF736" s="250" t="s">
        <v>119</v>
      </c>
      <c r="BG736" s="250" t="s">
        <v>1810</v>
      </c>
      <c r="BH736" s="250" t="s">
        <v>118</v>
      </c>
      <c r="BI736" s="250" t="s">
        <v>6</v>
      </c>
      <c r="BJ736" s="250" t="s">
        <v>6</v>
      </c>
      <c r="BK736" s="250" t="s">
        <v>6</v>
      </c>
      <c r="BL736" s="250" t="s">
        <v>6</v>
      </c>
      <c r="BM736" s="250" t="s">
        <v>40</v>
      </c>
      <c r="BN736" s="268" t="s">
        <v>119</v>
      </c>
      <c r="BO736" s="250" t="s">
        <v>13</v>
      </c>
      <c r="BP736" s="250" t="s">
        <v>13</v>
      </c>
      <c r="BQ736" s="268" t="s">
        <v>226</v>
      </c>
      <c r="BR736" s="268" t="s">
        <v>118</v>
      </c>
      <c r="BS736" s="268" t="s">
        <v>40</v>
      </c>
      <c r="BT736" s="268" t="s">
        <v>119</v>
      </c>
      <c r="BU736" s="268" t="s">
        <v>6</v>
      </c>
      <c r="BV736" s="268" t="s">
        <v>6</v>
      </c>
      <c r="BW736" s="268" t="s">
        <v>6</v>
      </c>
      <c r="BX736" s="268" t="s">
        <v>6</v>
      </c>
      <c r="BY736" s="268" t="s">
        <v>6</v>
      </c>
      <c r="BZ736" s="268" t="s">
        <v>6</v>
      </c>
      <c r="CA736" s="245" t="s">
        <v>184</v>
      </c>
      <c r="CB736" s="245" t="s">
        <v>937</v>
      </c>
      <c r="CC736" s="245" t="s">
        <v>938</v>
      </c>
      <c r="CD736" s="245" t="s">
        <v>118</v>
      </c>
    </row>
    <row r="737" spans="1:82" s="244" customFormat="1" ht="31" x14ac:dyDescent="0.35">
      <c r="A737" s="245" t="s">
        <v>2099</v>
      </c>
      <c r="B737" s="245" t="s">
        <v>2880</v>
      </c>
      <c r="C737" s="245" t="s">
        <v>1548</v>
      </c>
      <c r="D737" s="259" t="s">
        <v>1538</v>
      </c>
      <c r="E737" s="245" t="s">
        <v>304</v>
      </c>
      <c r="F737" s="244" t="s">
        <v>2674</v>
      </c>
      <c r="G737" s="244" t="s">
        <v>2101</v>
      </c>
      <c r="H737" s="245" t="s">
        <v>3271</v>
      </c>
      <c r="I737" s="244" t="str">
        <f>IF(H737="","",VLOOKUP(H737,'Cost Categories'!$A$1:$B$66,2,FALSE))</f>
        <v>Personnel</v>
      </c>
      <c r="J737" s="244" t="s">
        <v>3271</v>
      </c>
      <c r="K737" s="244" t="str">
        <f>IF(J737="","",VLOOKUP(J737,'Cost Categories'!$A$70:$B$85,2,FALSE))</f>
        <v>Personnel</v>
      </c>
      <c r="L737" s="244" t="s">
        <v>3307</v>
      </c>
      <c r="M737" s="244" t="str">
        <f>IF(L737="","",VLOOKUP(L737,'Cost Categories'!$A$112:$B$133,2,FALSE))</f>
        <v>Primary service delivery</v>
      </c>
      <c r="N737" s="245" t="s">
        <v>3368</v>
      </c>
      <c r="O737" s="245" t="s">
        <v>13</v>
      </c>
      <c r="P737" s="245" t="s">
        <v>3369</v>
      </c>
      <c r="Q737" s="253" t="s">
        <v>3372</v>
      </c>
      <c r="R737" s="253" t="s">
        <v>13</v>
      </c>
      <c r="S737" s="245" t="s">
        <v>517</v>
      </c>
      <c r="T737" s="244" t="s">
        <v>2100</v>
      </c>
      <c r="U737" s="244" t="s">
        <v>1087</v>
      </c>
      <c r="V737" s="244" t="s">
        <v>1309</v>
      </c>
      <c r="W737" s="245" t="s">
        <v>217</v>
      </c>
      <c r="X737" s="246">
        <v>56.82</v>
      </c>
      <c r="Y737" s="246" t="s">
        <v>6</v>
      </c>
      <c r="Z737" s="246" t="s">
        <v>6</v>
      </c>
      <c r="AA737" s="246" t="s">
        <v>6</v>
      </c>
      <c r="AB737" s="246" t="s">
        <v>6</v>
      </c>
      <c r="AC737" s="246" t="s">
        <v>6</v>
      </c>
      <c r="AD737" s="246" t="s">
        <v>6</v>
      </c>
      <c r="AE737" s="352">
        <v>33</v>
      </c>
      <c r="AF737" s="348" t="s">
        <v>20</v>
      </c>
      <c r="AG737" s="244" t="s">
        <v>111</v>
      </c>
      <c r="AI737" s="246" t="s">
        <v>6</v>
      </c>
      <c r="AJ737" s="257" t="s">
        <v>6</v>
      </c>
      <c r="AK737" s="246" t="s">
        <v>6</v>
      </c>
      <c r="AL737" s="246" t="s">
        <v>6</v>
      </c>
      <c r="AM737" s="246" t="s">
        <v>6</v>
      </c>
      <c r="AN737" s="258" t="s">
        <v>6</v>
      </c>
      <c r="AO737" s="258" t="s">
        <v>6</v>
      </c>
      <c r="AP737" s="245" t="s">
        <v>1808</v>
      </c>
      <c r="AQ737" s="245" t="s">
        <v>184</v>
      </c>
      <c r="AR737" s="268" t="s">
        <v>6</v>
      </c>
      <c r="AS737" s="268" t="s">
        <v>6</v>
      </c>
      <c r="AT737" s="250" t="s">
        <v>184</v>
      </c>
      <c r="AU737" s="250" t="s">
        <v>184</v>
      </c>
      <c r="AV737" s="250" t="s">
        <v>1305</v>
      </c>
      <c r="AW737" s="268" t="s">
        <v>1809</v>
      </c>
      <c r="AX737" s="268" t="s">
        <v>118</v>
      </c>
      <c r="AY737" s="250" t="s">
        <v>1810</v>
      </c>
      <c r="AZ737" s="250" t="s">
        <v>118</v>
      </c>
      <c r="BA737" s="250" t="s">
        <v>381</v>
      </c>
      <c r="BB737" s="250" t="s">
        <v>119</v>
      </c>
      <c r="BC737" s="250" t="s">
        <v>383</v>
      </c>
      <c r="BD737" s="250" t="s">
        <v>118</v>
      </c>
      <c r="BE737" s="250" t="s">
        <v>259</v>
      </c>
      <c r="BF737" s="250" t="s">
        <v>119</v>
      </c>
      <c r="BG737" s="250" t="s">
        <v>1810</v>
      </c>
      <c r="BH737" s="250" t="s">
        <v>118</v>
      </c>
      <c r="BI737" s="250" t="s">
        <v>6</v>
      </c>
      <c r="BJ737" s="250" t="s">
        <v>6</v>
      </c>
      <c r="BK737" s="250" t="s">
        <v>6</v>
      </c>
      <c r="BL737" s="250" t="s">
        <v>6</v>
      </c>
      <c r="BM737" s="250" t="s">
        <v>40</v>
      </c>
      <c r="BN737" s="268" t="s">
        <v>119</v>
      </c>
      <c r="BO737" s="250" t="s">
        <v>13</v>
      </c>
      <c r="BP737" s="250" t="s">
        <v>13</v>
      </c>
      <c r="BQ737" s="268" t="s">
        <v>226</v>
      </c>
      <c r="BR737" s="268" t="s">
        <v>118</v>
      </c>
      <c r="BS737" s="268" t="s">
        <v>40</v>
      </c>
      <c r="BT737" s="268" t="s">
        <v>119</v>
      </c>
      <c r="BU737" s="268" t="s">
        <v>6</v>
      </c>
      <c r="BV737" s="268" t="s">
        <v>6</v>
      </c>
      <c r="BW737" s="268" t="s">
        <v>6</v>
      </c>
      <c r="BX737" s="268" t="s">
        <v>6</v>
      </c>
      <c r="BY737" s="268" t="s">
        <v>6</v>
      </c>
      <c r="BZ737" s="268" t="s">
        <v>6</v>
      </c>
      <c r="CA737" s="245" t="s">
        <v>184</v>
      </c>
      <c r="CB737" s="245" t="s">
        <v>937</v>
      </c>
      <c r="CC737" s="245" t="s">
        <v>938</v>
      </c>
      <c r="CD737" s="245" t="s">
        <v>118</v>
      </c>
    </row>
    <row r="738" spans="1:82" s="244" customFormat="1" ht="46.5" x14ac:dyDescent="0.35">
      <c r="A738" s="245" t="s">
        <v>2099</v>
      </c>
      <c r="B738" s="245" t="s">
        <v>2880</v>
      </c>
      <c r="C738" s="245" t="s">
        <v>356</v>
      </c>
      <c r="D738" s="259" t="s">
        <v>1538</v>
      </c>
      <c r="E738" s="245" t="s">
        <v>304</v>
      </c>
      <c r="F738" s="244" t="s">
        <v>2674</v>
      </c>
      <c r="G738" s="244" t="s">
        <v>1953</v>
      </c>
      <c r="H738" s="245" t="s">
        <v>1623</v>
      </c>
      <c r="I738" s="244" t="str">
        <f>IF(H738="","",VLOOKUP(H738,'Cost Categories'!$A$1:$B$66,2,FALSE))</f>
        <v>Recurring goods</v>
      </c>
      <c r="J738" s="244" t="s">
        <v>3288</v>
      </c>
      <c r="K738" s="244" t="str">
        <f>IF(J738="","",VLOOKUP(J738,'Cost Categories'!$A$70:$B$85,2,FALSE))</f>
        <v>Recurrent - other</v>
      </c>
      <c r="L738" s="244" t="s">
        <v>3307</v>
      </c>
      <c r="M738" s="244" t="str">
        <f>IF(L738="","",VLOOKUP(L738,'Cost Categories'!$A$112:$B$133,2,FALSE))</f>
        <v>Primary service delivery</v>
      </c>
      <c r="N738" s="245" t="s">
        <v>3368</v>
      </c>
      <c r="O738" s="245" t="s">
        <v>1245</v>
      </c>
      <c r="P738" s="245" t="s">
        <v>3371</v>
      </c>
      <c r="Q738" s="253" t="s">
        <v>3372</v>
      </c>
      <c r="R738" s="253" t="s">
        <v>13</v>
      </c>
      <c r="S738" s="245" t="s">
        <v>1888</v>
      </c>
      <c r="T738" s="244" t="s">
        <v>2100</v>
      </c>
      <c r="U738" s="244" t="s">
        <v>1087</v>
      </c>
      <c r="V738" s="244" t="s">
        <v>1309</v>
      </c>
      <c r="W738" s="245" t="s">
        <v>217</v>
      </c>
      <c r="X738" s="246">
        <v>31.71</v>
      </c>
      <c r="Y738" s="246" t="s">
        <v>6</v>
      </c>
      <c r="Z738" s="246" t="s">
        <v>6</v>
      </c>
      <c r="AA738" s="246" t="s">
        <v>6</v>
      </c>
      <c r="AB738" s="246" t="s">
        <v>6</v>
      </c>
      <c r="AC738" s="246" t="s">
        <v>6</v>
      </c>
      <c r="AD738" s="246" t="s">
        <v>6</v>
      </c>
      <c r="AE738" s="352">
        <v>33</v>
      </c>
      <c r="AF738" s="348" t="s">
        <v>20</v>
      </c>
      <c r="AG738" s="244" t="s">
        <v>111</v>
      </c>
      <c r="AI738" s="246" t="s">
        <v>6</v>
      </c>
      <c r="AJ738" s="257" t="s">
        <v>6</v>
      </c>
      <c r="AK738" s="246" t="s">
        <v>6</v>
      </c>
      <c r="AL738" s="246" t="s">
        <v>6</v>
      </c>
      <c r="AM738" s="246" t="s">
        <v>6</v>
      </c>
      <c r="AN738" s="258" t="s">
        <v>6</v>
      </c>
      <c r="AO738" s="258" t="s">
        <v>6</v>
      </c>
      <c r="AP738" s="245" t="s">
        <v>1808</v>
      </c>
      <c r="AQ738" s="245" t="s">
        <v>184</v>
      </c>
      <c r="AR738" s="268" t="s">
        <v>6</v>
      </c>
      <c r="AS738" s="268" t="s">
        <v>6</v>
      </c>
      <c r="AT738" s="250" t="s">
        <v>184</v>
      </c>
      <c r="AU738" s="250" t="s">
        <v>184</v>
      </c>
      <c r="AV738" s="250" t="s">
        <v>1305</v>
      </c>
      <c r="AW738" s="268" t="s">
        <v>1809</v>
      </c>
      <c r="AX738" s="268" t="s">
        <v>118</v>
      </c>
      <c r="AY738" s="250" t="s">
        <v>1810</v>
      </c>
      <c r="AZ738" s="250" t="s">
        <v>118</v>
      </c>
      <c r="BA738" s="250" t="s">
        <v>381</v>
      </c>
      <c r="BB738" s="250" t="s">
        <v>119</v>
      </c>
      <c r="BC738" s="250" t="s">
        <v>383</v>
      </c>
      <c r="BD738" s="250" t="s">
        <v>118</v>
      </c>
      <c r="BE738" s="250" t="s">
        <v>259</v>
      </c>
      <c r="BF738" s="250" t="s">
        <v>119</v>
      </c>
      <c r="BG738" s="250" t="s">
        <v>1810</v>
      </c>
      <c r="BH738" s="250" t="s">
        <v>118</v>
      </c>
      <c r="BI738" s="250" t="s">
        <v>6</v>
      </c>
      <c r="BJ738" s="250" t="s">
        <v>6</v>
      </c>
      <c r="BK738" s="250" t="s">
        <v>6</v>
      </c>
      <c r="BL738" s="250" t="s">
        <v>6</v>
      </c>
      <c r="BM738" s="250" t="s">
        <v>40</v>
      </c>
      <c r="BN738" s="268" t="s">
        <v>119</v>
      </c>
      <c r="BO738" s="250" t="s">
        <v>13</v>
      </c>
      <c r="BP738" s="250" t="s">
        <v>13</v>
      </c>
      <c r="BQ738" s="268" t="s">
        <v>226</v>
      </c>
      <c r="BR738" s="268" t="s">
        <v>118</v>
      </c>
      <c r="BS738" s="268" t="s">
        <v>40</v>
      </c>
      <c r="BT738" s="268" t="s">
        <v>119</v>
      </c>
      <c r="BU738" s="268" t="s">
        <v>6</v>
      </c>
      <c r="BV738" s="268" t="s">
        <v>6</v>
      </c>
      <c r="BW738" s="268" t="s">
        <v>6</v>
      </c>
      <c r="BX738" s="268" t="s">
        <v>6</v>
      </c>
      <c r="BY738" s="268" t="s">
        <v>6</v>
      </c>
      <c r="BZ738" s="268" t="s">
        <v>6</v>
      </c>
      <c r="CA738" s="245" t="s">
        <v>184</v>
      </c>
      <c r="CB738" s="245" t="s">
        <v>937</v>
      </c>
      <c r="CC738" s="245" t="s">
        <v>938</v>
      </c>
      <c r="CD738" s="245" t="s">
        <v>118</v>
      </c>
    </row>
    <row r="739" spans="1:82" s="244" customFormat="1" ht="31" x14ac:dyDescent="0.35">
      <c r="A739" s="245" t="s">
        <v>2099</v>
      </c>
      <c r="B739" s="245" t="s">
        <v>2880</v>
      </c>
      <c r="C739" s="245" t="s">
        <v>1555</v>
      </c>
      <c r="D739" s="259" t="s">
        <v>1538</v>
      </c>
      <c r="E739" s="245" t="s">
        <v>304</v>
      </c>
      <c r="F739" s="244" t="s">
        <v>2674</v>
      </c>
      <c r="G739" s="245" t="s">
        <v>3425</v>
      </c>
      <c r="H739" s="245" t="s">
        <v>34</v>
      </c>
      <c r="I739" s="244" t="str">
        <f>IF(H739="","",VLOOKUP(H739,'Cost Categories'!$A$1:$B$66,2,FALSE))</f>
        <v>Recurring services</v>
      </c>
      <c r="J739" s="244" t="s">
        <v>3297</v>
      </c>
      <c r="K739" s="244" t="str">
        <f>IF(J739="","",VLOOKUP(J739,'Cost Categories'!$A$70:$B$85,2,FALSE))</f>
        <v>Mixed</v>
      </c>
      <c r="L739" s="244" t="s">
        <v>3324</v>
      </c>
      <c r="M739" s="244" t="str">
        <f>IF(L739="","",VLOOKUP(L739,'Cost Categories'!$A$112:$B$133,2,FALSE))</f>
        <v>Operational</v>
      </c>
      <c r="N739" s="245" t="s">
        <v>3422</v>
      </c>
      <c r="O739" s="245" t="s">
        <v>13</v>
      </c>
      <c r="P739" s="245" t="s">
        <v>3370</v>
      </c>
      <c r="Q739" s="253" t="s">
        <v>3372</v>
      </c>
      <c r="R739" s="253" t="s">
        <v>13</v>
      </c>
      <c r="S739" s="245" t="s">
        <v>111</v>
      </c>
      <c r="T739" s="244" t="s">
        <v>2100</v>
      </c>
      <c r="U739" s="244" t="s">
        <v>1087</v>
      </c>
      <c r="V739" s="244" t="s">
        <v>1309</v>
      </c>
      <c r="W739" s="245" t="s">
        <v>217</v>
      </c>
      <c r="X739" s="246">
        <v>17.18</v>
      </c>
      <c r="Y739" s="246" t="s">
        <v>6</v>
      </c>
      <c r="Z739" s="246" t="s">
        <v>6</v>
      </c>
      <c r="AA739" s="246" t="s">
        <v>6</v>
      </c>
      <c r="AB739" s="246" t="s">
        <v>6</v>
      </c>
      <c r="AC739" s="246" t="s">
        <v>6</v>
      </c>
      <c r="AD739" s="246" t="s">
        <v>6</v>
      </c>
      <c r="AE739" s="352">
        <v>33</v>
      </c>
      <c r="AF739" s="348" t="s">
        <v>20</v>
      </c>
      <c r="AG739" s="244" t="s">
        <v>111</v>
      </c>
      <c r="AI739" s="246" t="s">
        <v>6</v>
      </c>
      <c r="AJ739" s="257" t="s">
        <v>6</v>
      </c>
      <c r="AK739" s="246" t="s">
        <v>6</v>
      </c>
      <c r="AL739" s="246" t="s">
        <v>6</v>
      </c>
      <c r="AM739" s="246" t="s">
        <v>6</v>
      </c>
      <c r="AN739" s="258" t="s">
        <v>6</v>
      </c>
      <c r="AO739" s="258" t="s">
        <v>6</v>
      </c>
      <c r="AP739" s="245" t="s">
        <v>1808</v>
      </c>
      <c r="AQ739" s="245" t="s">
        <v>184</v>
      </c>
      <c r="AR739" s="268" t="s">
        <v>6</v>
      </c>
      <c r="AS739" s="268" t="s">
        <v>6</v>
      </c>
      <c r="AT739" s="250" t="s">
        <v>184</v>
      </c>
      <c r="AU739" s="250" t="s">
        <v>184</v>
      </c>
      <c r="AV739" s="250" t="s">
        <v>1305</v>
      </c>
      <c r="AW739" s="268" t="s">
        <v>1809</v>
      </c>
      <c r="AX739" s="268" t="s">
        <v>118</v>
      </c>
      <c r="AY739" s="250" t="s">
        <v>1810</v>
      </c>
      <c r="AZ739" s="250" t="s">
        <v>118</v>
      </c>
      <c r="BA739" s="250" t="s">
        <v>381</v>
      </c>
      <c r="BB739" s="250" t="s">
        <v>119</v>
      </c>
      <c r="BC739" s="250" t="s">
        <v>383</v>
      </c>
      <c r="BD739" s="250" t="s">
        <v>118</v>
      </c>
      <c r="BE739" s="250" t="s">
        <v>259</v>
      </c>
      <c r="BF739" s="250" t="s">
        <v>119</v>
      </c>
      <c r="BG739" s="250" t="s">
        <v>1810</v>
      </c>
      <c r="BH739" s="250" t="s">
        <v>118</v>
      </c>
      <c r="BI739" s="250" t="s">
        <v>6</v>
      </c>
      <c r="BJ739" s="250" t="s">
        <v>6</v>
      </c>
      <c r="BK739" s="250" t="s">
        <v>6</v>
      </c>
      <c r="BL739" s="250" t="s">
        <v>6</v>
      </c>
      <c r="BM739" s="250" t="s">
        <v>40</v>
      </c>
      <c r="BN739" s="268" t="s">
        <v>119</v>
      </c>
      <c r="BO739" s="250" t="s">
        <v>13</v>
      </c>
      <c r="BP739" s="250" t="s">
        <v>13</v>
      </c>
      <c r="BQ739" s="268" t="s">
        <v>226</v>
      </c>
      <c r="BR739" s="268" t="s">
        <v>118</v>
      </c>
      <c r="BS739" s="268" t="s">
        <v>40</v>
      </c>
      <c r="BT739" s="268" t="s">
        <v>119</v>
      </c>
      <c r="BU739" s="268" t="s">
        <v>6</v>
      </c>
      <c r="BV739" s="268" t="s">
        <v>6</v>
      </c>
      <c r="BW739" s="268" t="s">
        <v>6</v>
      </c>
      <c r="BX739" s="268" t="s">
        <v>6</v>
      </c>
      <c r="BY739" s="268" t="s">
        <v>6</v>
      </c>
      <c r="BZ739" s="268" t="s">
        <v>6</v>
      </c>
      <c r="CA739" s="245" t="s">
        <v>184</v>
      </c>
      <c r="CB739" s="245" t="s">
        <v>937</v>
      </c>
      <c r="CC739" s="245" t="s">
        <v>938</v>
      </c>
      <c r="CD739" s="245" t="s">
        <v>118</v>
      </c>
    </row>
    <row r="740" spans="1:82" s="244" customFormat="1" ht="31" x14ac:dyDescent="0.35">
      <c r="A740" s="245" t="s">
        <v>2099</v>
      </c>
      <c r="B740" s="245" t="s">
        <v>2880</v>
      </c>
      <c r="C740" s="245" t="s">
        <v>1540</v>
      </c>
      <c r="D740" s="259" t="s">
        <v>1538</v>
      </c>
      <c r="E740" s="245" t="s">
        <v>304</v>
      </c>
      <c r="F740" s="244" t="s">
        <v>2674</v>
      </c>
      <c r="G740" s="244" t="s">
        <v>2102</v>
      </c>
      <c r="H740" s="245" t="s">
        <v>3353</v>
      </c>
      <c r="I740" s="244" t="str">
        <f>IF(H740="","",VLOOKUP(H740,'Cost Categories'!$A$1:$B$66,2,FALSE))</f>
        <v>Personnel</v>
      </c>
      <c r="J740" s="244" t="s">
        <v>1757</v>
      </c>
      <c r="K740" s="244" t="str">
        <f>IF(J740="","",VLOOKUP(J740,'Cost Categories'!$A$70:$B$85,2,FALSE))</f>
        <v>Personnel</v>
      </c>
      <c r="L740" s="244" t="s">
        <v>3324</v>
      </c>
      <c r="M740" s="244" t="str">
        <f>IF(L740="","",VLOOKUP(L740,'Cost Categories'!$A$112:$B$133,2,FALSE))</f>
        <v>Operational</v>
      </c>
      <c r="N740" s="245" t="s">
        <v>3368</v>
      </c>
      <c r="O740" s="245" t="s">
        <v>13</v>
      </c>
      <c r="P740" s="245" t="s">
        <v>3369</v>
      </c>
      <c r="Q740" s="253" t="s">
        <v>3372</v>
      </c>
      <c r="R740" s="253" t="s">
        <v>13</v>
      </c>
      <c r="S740" s="245" t="s">
        <v>111</v>
      </c>
      <c r="T740" s="244" t="s">
        <v>2100</v>
      </c>
      <c r="U740" s="244" t="s">
        <v>1087</v>
      </c>
      <c r="V740" s="244" t="s">
        <v>1309</v>
      </c>
      <c r="W740" s="245" t="s">
        <v>217</v>
      </c>
      <c r="X740" s="246">
        <v>14.53</v>
      </c>
      <c r="Y740" s="246" t="s">
        <v>6</v>
      </c>
      <c r="Z740" s="246" t="s">
        <v>6</v>
      </c>
      <c r="AA740" s="246" t="s">
        <v>6</v>
      </c>
      <c r="AB740" s="246" t="s">
        <v>6</v>
      </c>
      <c r="AC740" s="246" t="s">
        <v>6</v>
      </c>
      <c r="AD740" s="246" t="s">
        <v>6</v>
      </c>
      <c r="AE740" s="352">
        <v>33</v>
      </c>
      <c r="AF740" s="348" t="s">
        <v>20</v>
      </c>
      <c r="AG740" s="244" t="s">
        <v>111</v>
      </c>
      <c r="AI740" s="246" t="s">
        <v>6</v>
      </c>
      <c r="AJ740" s="257" t="s">
        <v>6</v>
      </c>
      <c r="AK740" s="246" t="s">
        <v>6</v>
      </c>
      <c r="AL740" s="246" t="s">
        <v>6</v>
      </c>
      <c r="AM740" s="246" t="s">
        <v>6</v>
      </c>
      <c r="AN740" s="258" t="s">
        <v>6</v>
      </c>
      <c r="AO740" s="258" t="s">
        <v>6</v>
      </c>
      <c r="AP740" s="245" t="s">
        <v>1808</v>
      </c>
      <c r="AQ740" s="245" t="s">
        <v>184</v>
      </c>
      <c r="AR740" s="268" t="s">
        <v>6</v>
      </c>
      <c r="AS740" s="268" t="s">
        <v>6</v>
      </c>
      <c r="AT740" s="250" t="s">
        <v>184</v>
      </c>
      <c r="AU740" s="250" t="s">
        <v>184</v>
      </c>
      <c r="AV740" s="250" t="s">
        <v>1305</v>
      </c>
      <c r="AW740" s="268" t="s">
        <v>1809</v>
      </c>
      <c r="AX740" s="268" t="s">
        <v>118</v>
      </c>
      <c r="AY740" s="250" t="s">
        <v>1810</v>
      </c>
      <c r="AZ740" s="250" t="s">
        <v>118</v>
      </c>
      <c r="BA740" s="250" t="s">
        <v>381</v>
      </c>
      <c r="BB740" s="250" t="s">
        <v>119</v>
      </c>
      <c r="BC740" s="250" t="s">
        <v>383</v>
      </c>
      <c r="BD740" s="250" t="s">
        <v>118</v>
      </c>
      <c r="BE740" s="250" t="s">
        <v>259</v>
      </c>
      <c r="BF740" s="250" t="s">
        <v>119</v>
      </c>
      <c r="BG740" s="250" t="s">
        <v>1810</v>
      </c>
      <c r="BH740" s="250" t="s">
        <v>118</v>
      </c>
      <c r="BI740" s="250" t="s">
        <v>6</v>
      </c>
      <c r="BJ740" s="250" t="s">
        <v>6</v>
      </c>
      <c r="BK740" s="250" t="s">
        <v>6</v>
      </c>
      <c r="BL740" s="250" t="s">
        <v>6</v>
      </c>
      <c r="BM740" s="250" t="s">
        <v>40</v>
      </c>
      <c r="BN740" s="268" t="s">
        <v>119</v>
      </c>
      <c r="BO740" s="250" t="s">
        <v>13</v>
      </c>
      <c r="BP740" s="250" t="s">
        <v>13</v>
      </c>
      <c r="BQ740" s="268" t="s">
        <v>226</v>
      </c>
      <c r="BR740" s="268" t="s">
        <v>118</v>
      </c>
      <c r="BS740" s="268" t="s">
        <v>40</v>
      </c>
      <c r="BT740" s="268" t="s">
        <v>119</v>
      </c>
      <c r="BU740" s="268" t="s">
        <v>6</v>
      </c>
      <c r="BV740" s="268" t="s">
        <v>6</v>
      </c>
      <c r="BW740" s="268" t="s">
        <v>6</v>
      </c>
      <c r="BX740" s="268" t="s">
        <v>6</v>
      </c>
      <c r="BY740" s="268" t="s">
        <v>6</v>
      </c>
      <c r="BZ740" s="268" t="s">
        <v>6</v>
      </c>
      <c r="CA740" s="245" t="s">
        <v>184</v>
      </c>
      <c r="CB740" s="245" t="s">
        <v>937</v>
      </c>
      <c r="CC740" s="245" t="s">
        <v>938</v>
      </c>
      <c r="CD740" s="245" t="s">
        <v>118</v>
      </c>
    </row>
    <row r="741" spans="1:82" s="244" customFormat="1" ht="31" x14ac:dyDescent="0.35">
      <c r="A741" s="245" t="s">
        <v>2099</v>
      </c>
      <c r="B741" s="245" t="s">
        <v>2880</v>
      </c>
      <c r="C741" s="245" t="s">
        <v>1561</v>
      </c>
      <c r="D741" s="259" t="s">
        <v>1538</v>
      </c>
      <c r="E741" s="245" t="s">
        <v>304</v>
      </c>
      <c r="F741" s="244" t="s">
        <v>2674</v>
      </c>
      <c r="G741" s="244" t="s">
        <v>2103</v>
      </c>
      <c r="H741" s="245" t="s">
        <v>3354</v>
      </c>
      <c r="I741" s="244" t="str">
        <f>IF(H741="","",VLOOKUP(H741,'Cost Categories'!$A$1:$B$66,2,FALSE))</f>
        <v>Overhead</v>
      </c>
      <c r="J741" s="244" t="s">
        <v>3297</v>
      </c>
      <c r="K741" s="244" t="str">
        <f>IF(J741="","",VLOOKUP(J741,'Cost Categories'!$A$70:$B$85,2,FALSE))</f>
        <v>Mixed</v>
      </c>
      <c r="L741" s="244" t="s">
        <v>3324</v>
      </c>
      <c r="M741" s="244" t="str">
        <f>IF(L741="","",VLOOKUP(L741,'Cost Categories'!$A$112:$B$133,2,FALSE))</f>
        <v>Operational</v>
      </c>
      <c r="N741" s="245" t="s">
        <v>3368</v>
      </c>
      <c r="O741" s="245" t="s">
        <v>13</v>
      </c>
      <c r="P741" s="245" t="s">
        <v>3370</v>
      </c>
      <c r="Q741" s="253" t="s">
        <v>3372</v>
      </c>
      <c r="R741" s="253" t="s">
        <v>13</v>
      </c>
      <c r="S741" s="245" t="s">
        <v>111</v>
      </c>
      <c r="T741" s="244" t="s">
        <v>2100</v>
      </c>
      <c r="U741" s="244" t="s">
        <v>1087</v>
      </c>
      <c r="V741" s="244" t="s">
        <v>1309</v>
      </c>
      <c r="W741" s="245" t="s">
        <v>217</v>
      </c>
      <c r="X741" s="246">
        <v>11.89</v>
      </c>
      <c r="Y741" s="246" t="s">
        <v>6</v>
      </c>
      <c r="Z741" s="246" t="s">
        <v>6</v>
      </c>
      <c r="AA741" s="246" t="s">
        <v>6</v>
      </c>
      <c r="AB741" s="246" t="s">
        <v>6</v>
      </c>
      <c r="AC741" s="246" t="s">
        <v>6</v>
      </c>
      <c r="AD741" s="246" t="s">
        <v>6</v>
      </c>
      <c r="AE741" s="352">
        <v>33</v>
      </c>
      <c r="AF741" s="348" t="s">
        <v>20</v>
      </c>
      <c r="AG741" s="244" t="s">
        <v>111</v>
      </c>
      <c r="AI741" s="246" t="s">
        <v>6</v>
      </c>
      <c r="AJ741" s="257" t="s">
        <v>6</v>
      </c>
      <c r="AK741" s="246" t="s">
        <v>6</v>
      </c>
      <c r="AL741" s="246" t="s">
        <v>6</v>
      </c>
      <c r="AM741" s="246" t="s">
        <v>6</v>
      </c>
      <c r="AN741" s="258" t="s">
        <v>6</v>
      </c>
      <c r="AO741" s="258" t="s">
        <v>6</v>
      </c>
      <c r="AP741" s="245" t="s">
        <v>1808</v>
      </c>
      <c r="AQ741" s="245" t="s">
        <v>184</v>
      </c>
      <c r="AR741" s="268" t="s">
        <v>6</v>
      </c>
      <c r="AS741" s="268" t="s">
        <v>6</v>
      </c>
      <c r="AT741" s="250" t="s">
        <v>184</v>
      </c>
      <c r="AU741" s="250" t="s">
        <v>184</v>
      </c>
      <c r="AV741" s="250" t="s">
        <v>1305</v>
      </c>
      <c r="AW741" s="268" t="s">
        <v>1809</v>
      </c>
      <c r="AX741" s="268" t="s">
        <v>118</v>
      </c>
      <c r="AY741" s="250" t="s">
        <v>1810</v>
      </c>
      <c r="AZ741" s="250" t="s">
        <v>118</v>
      </c>
      <c r="BA741" s="250" t="s">
        <v>381</v>
      </c>
      <c r="BB741" s="250" t="s">
        <v>119</v>
      </c>
      <c r="BC741" s="250" t="s">
        <v>383</v>
      </c>
      <c r="BD741" s="250" t="s">
        <v>118</v>
      </c>
      <c r="BE741" s="250" t="s">
        <v>259</v>
      </c>
      <c r="BF741" s="250" t="s">
        <v>119</v>
      </c>
      <c r="BG741" s="250" t="s">
        <v>1810</v>
      </c>
      <c r="BH741" s="250" t="s">
        <v>118</v>
      </c>
      <c r="BI741" s="250" t="s">
        <v>6</v>
      </c>
      <c r="BJ741" s="250" t="s">
        <v>6</v>
      </c>
      <c r="BK741" s="250" t="s">
        <v>6</v>
      </c>
      <c r="BL741" s="250" t="s">
        <v>6</v>
      </c>
      <c r="BM741" s="250" t="s">
        <v>40</v>
      </c>
      <c r="BN741" s="268" t="s">
        <v>119</v>
      </c>
      <c r="BO741" s="250" t="s">
        <v>13</v>
      </c>
      <c r="BP741" s="250" t="s">
        <v>13</v>
      </c>
      <c r="BQ741" s="268" t="s">
        <v>226</v>
      </c>
      <c r="BR741" s="268" t="s">
        <v>118</v>
      </c>
      <c r="BS741" s="268" t="s">
        <v>40</v>
      </c>
      <c r="BT741" s="268" t="s">
        <v>119</v>
      </c>
      <c r="BU741" s="268" t="s">
        <v>6</v>
      </c>
      <c r="BV741" s="268" t="s">
        <v>6</v>
      </c>
      <c r="BW741" s="268" t="s">
        <v>6</v>
      </c>
      <c r="BX741" s="268" t="s">
        <v>6</v>
      </c>
      <c r="BY741" s="268" t="s">
        <v>6</v>
      </c>
      <c r="BZ741" s="268" t="s">
        <v>6</v>
      </c>
      <c r="CA741" s="245" t="s">
        <v>184</v>
      </c>
      <c r="CB741" s="245" t="s">
        <v>937</v>
      </c>
      <c r="CC741" s="245" t="s">
        <v>938</v>
      </c>
      <c r="CD741" s="245" t="s">
        <v>118</v>
      </c>
    </row>
    <row r="742" spans="1:82" s="244" customFormat="1" ht="31" x14ac:dyDescent="0.35">
      <c r="A742" s="245" t="s">
        <v>2104</v>
      </c>
      <c r="B742" s="245" t="s">
        <v>2880</v>
      </c>
      <c r="C742" s="245" t="s">
        <v>1538</v>
      </c>
      <c r="D742" s="259" t="s">
        <v>1579</v>
      </c>
      <c r="E742" s="245" t="s">
        <v>304</v>
      </c>
      <c r="F742" s="244" t="s">
        <v>2674</v>
      </c>
      <c r="G742" s="244" t="s">
        <v>1806</v>
      </c>
      <c r="H742" s="245" t="s">
        <v>1578</v>
      </c>
      <c r="I742" s="244" t="str">
        <f>IF(H742="","",VLOOKUP(H742,'Cost Categories'!$A$1:$B$66,2,FALSE))</f>
        <v>Total</v>
      </c>
      <c r="J742" s="244" t="s">
        <v>3297</v>
      </c>
      <c r="K742" s="244" t="str">
        <f>IF(J742="","",VLOOKUP(J742,'Cost Categories'!$A$70:$B$85,2,FALSE))</f>
        <v>Mixed</v>
      </c>
      <c r="L742" s="244" t="s">
        <v>3297</v>
      </c>
      <c r="M742" s="244" t="str">
        <f>IF(L742="","",VLOOKUP(L742,'Cost Categories'!$A$112:$B$133,2,FALSE))</f>
        <v>Mixed</v>
      </c>
      <c r="N742" s="245" t="s">
        <v>22</v>
      </c>
      <c r="O742" s="245" t="s">
        <v>13</v>
      </c>
      <c r="P742" s="245" t="s">
        <v>3416</v>
      </c>
      <c r="Q742" s="253" t="s">
        <v>3372</v>
      </c>
      <c r="R742" s="253" t="s">
        <v>13</v>
      </c>
      <c r="S742" s="245" t="s">
        <v>111</v>
      </c>
      <c r="T742" s="244" t="s">
        <v>2100</v>
      </c>
      <c r="U742" s="244" t="s">
        <v>1087</v>
      </c>
      <c r="V742" s="244" t="s">
        <v>1309</v>
      </c>
      <c r="W742" s="245" t="s">
        <v>217</v>
      </c>
      <c r="X742" s="246">
        <v>164.27</v>
      </c>
      <c r="Y742" s="246" t="s">
        <v>6</v>
      </c>
      <c r="Z742" s="246" t="s">
        <v>6</v>
      </c>
      <c r="AA742" s="246" t="s">
        <v>6</v>
      </c>
      <c r="AB742" s="246" t="s">
        <v>6</v>
      </c>
      <c r="AC742" s="246" t="s">
        <v>6</v>
      </c>
      <c r="AD742" s="246" t="s">
        <v>6</v>
      </c>
      <c r="AE742" s="352">
        <v>5</v>
      </c>
      <c r="AF742" s="348" t="s">
        <v>20</v>
      </c>
      <c r="AG742" s="244" t="s">
        <v>111</v>
      </c>
      <c r="AI742" s="246" t="s">
        <v>6</v>
      </c>
      <c r="AJ742" s="257" t="s">
        <v>6</v>
      </c>
      <c r="AK742" s="246" t="s">
        <v>6</v>
      </c>
      <c r="AL742" s="246" t="s">
        <v>6</v>
      </c>
      <c r="AM742" s="246" t="s">
        <v>6</v>
      </c>
      <c r="AN742" s="258" t="s">
        <v>6</v>
      </c>
      <c r="AO742" s="258" t="s">
        <v>6</v>
      </c>
      <c r="AP742" s="245" t="s">
        <v>2105</v>
      </c>
      <c r="AQ742" s="245" t="s">
        <v>184</v>
      </c>
      <c r="AR742" s="268" t="s">
        <v>6</v>
      </c>
      <c r="AS742" s="268" t="s">
        <v>6</v>
      </c>
      <c r="AT742" s="250" t="s">
        <v>184</v>
      </c>
      <c r="AU742" s="250" t="s">
        <v>184</v>
      </c>
      <c r="AV742" s="250" t="s">
        <v>1305</v>
      </c>
      <c r="AW742" s="268" t="s">
        <v>1809</v>
      </c>
      <c r="AX742" s="268" t="s">
        <v>118</v>
      </c>
      <c r="AY742" s="250" t="s">
        <v>1810</v>
      </c>
      <c r="AZ742" s="250" t="s">
        <v>118</v>
      </c>
      <c r="BA742" s="250" t="s">
        <v>381</v>
      </c>
      <c r="BB742" s="250" t="s">
        <v>119</v>
      </c>
      <c r="BC742" s="250" t="s">
        <v>383</v>
      </c>
      <c r="BD742" s="250" t="s">
        <v>118</v>
      </c>
      <c r="BE742" s="250" t="s">
        <v>259</v>
      </c>
      <c r="BF742" s="250" t="s">
        <v>119</v>
      </c>
      <c r="BG742" s="250" t="s">
        <v>1810</v>
      </c>
      <c r="BH742" s="250" t="s">
        <v>118</v>
      </c>
      <c r="BI742" s="250" t="s">
        <v>6</v>
      </c>
      <c r="BJ742" s="250" t="s">
        <v>6</v>
      </c>
      <c r="BK742" s="250" t="s">
        <v>6</v>
      </c>
      <c r="BL742" s="250" t="s">
        <v>6</v>
      </c>
      <c r="BM742" s="250" t="s">
        <v>40</v>
      </c>
      <c r="BN742" s="268" t="s">
        <v>119</v>
      </c>
      <c r="BO742" s="250" t="s">
        <v>13</v>
      </c>
      <c r="BP742" s="250" t="s">
        <v>13</v>
      </c>
      <c r="BQ742" s="268" t="s">
        <v>226</v>
      </c>
      <c r="BR742" s="268" t="s">
        <v>118</v>
      </c>
      <c r="BS742" s="268" t="s">
        <v>40</v>
      </c>
      <c r="BT742" s="268" t="s">
        <v>119</v>
      </c>
      <c r="BU742" s="268" t="s">
        <v>6</v>
      </c>
      <c r="BV742" s="268" t="s">
        <v>6</v>
      </c>
      <c r="BW742" s="268" t="s">
        <v>6</v>
      </c>
      <c r="BX742" s="268" t="s">
        <v>6</v>
      </c>
      <c r="BY742" s="268" t="s">
        <v>6</v>
      </c>
      <c r="BZ742" s="268" t="s">
        <v>6</v>
      </c>
      <c r="CA742" s="245" t="s">
        <v>184</v>
      </c>
      <c r="CB742" s="245" t="s">
        <v>937</v>
      </c>
      <c r="CC742" s="245" t="s">
        <v>938</v>
      </c>
      <c r="CD742" s="245" t="s">
        <v>118</v>
      </c>
    </row>
    <row r="743" spans="1:82" s="244" customFormat="1" ht="31" x14ac:dyDescent="0.35">
      <c r="A743" s="245" t="s">
        <v>2106</v>
      </c>
      <c r="B743" s="245" t="s">
        <v>2880</v>
      </c>
      <c r="C743" s="245" t="s">
        <v>1538</v>
      </c>
      <c r="D743" s="259" t="s">
        <v>1579</v>
      </c>
      <c r="E743" s="245" t="s">
        <v>304</v>
      </c>
      <c r="F743" s="244" t="s">
        <v>2674</v>
      </c>
      <c r="G743" s="244" t="s">
        <v>1806</v>
      </c>
      <c r="H743" s="245" t="s">
        <v>1578</v>
      </c>
      <c r="I743" s="244" t="str">
        <f>IF(H743="","",VLOOKUP(H743,'Cost Categories'!$A$1:$B$66,2,FALSE))</f>
        <v>Total</v>
      </c>
      <c r="J743" s="244" t="s">
        <v>3297</v>
      </c>
      <c r="K743" s="244" t="str">
        <f>IF(J743="","",VLOOKUP(J743,'Cost Categories'!$A$70:$B$85,2,FALSE))</f>
        <v>Mixed</v>
      </c>
      <c r="L743" s="244" t="s">
        <v>3297</v>
      </c>
      <c r="M743" s="244" t="str">
        <f>IF(L743="","",VLOOKUP(L743,'Cost Categories'!$A$112:$B$133,2,FALSE))</f>
        <v>Mixed</v>
      </c>
      <c r="N743" s="245" t="s">
        <v>22</v>
      </c>
      <c r="O743" s="245" t="s">
        <v>13</v>
      </c>
      <c r="P743" s="245" t="s">
        <v>3416</v>
      </c>
      <c r="Q743" s="253" t="s">
        <v>3372</v>
      </c>
      <c r="R743" s="253" t="s">
        <v>13</v>
      </c>
      <c r="S743" s="245" t="s">
        <v>111</v>
      </c>
      <c r="T743" s="244" t="s">
        <v>2100</v>
      </c>
      <c r="U743" s="244" t="s">
        <v>1087</v>
      </c>
      <c r="V743" s="244" t="s">
        <v>1309</v>
      </c>
      <c r="W743" s="245" t="s">
        <v>217</v>
      </c>
      <c r="X743" s="246">
        <v>114.87</v>
      </c>
      <c r="Y743" s="246" t="s">
        <v>6</v>
      </c>
      <c r="Z743" s="246" t="s">
        <v>6</v>
      </c>
      <c r="AA743" s="246" t="s">
        <v>6</v>
      </c>
      <c r="AB743" s="246" t="s">
        <v>6</v>
      </c>
      <c r="AC743" s="246" t="s">
        <v>6</v>
      </c>
      <c r="AD743" s="246" t="s">
        <v>6</v>
      </c>
      <c r="AE743" s="352">
        <v>11</v>
      </c>
      <c r="AF743" s="348" t="s">
        <v>20</v>
      </c>
      <c r="AG743" s="244" t="s">
        <v>111</v>
      </c>
      <c r="AI743" s="246" t="s">
        <v>6</v>
      </c>
      <c r="AJ743" s="257" t="s">
        <v>6</v>
      </c>
      <c r="AK743" s="246" t="s">
        <v>6</v>
      </c>
      <c r="AL743" s="246" t="s">
        <v>6</v>
      </c>
      <c r="AM743" s="246" t="s">
        <v>6</v>
      </c>
      <c r="AN743" s="258" t="s">
        <v>6</v>
      </c>
      <c r="AO743" s="258" t="s">
        <v>6</v>
      </c>
      <c r="AP743" s="245" t="s">
        <v>2105</v>
      </c>
      <c r="AQ743" s="245" t="s">
        <v>184</v>
      </c>
      <c r="AR743" s="268" t="s">
        <v>6</v>
      </c>
      <c r="AS743" s="268" t="s">
        <v>6</v>
      </c>
      <c r="AT743" s="250" t="s">
        <v>184</v>
      </c>
      <c r="AU743" s="250" t="s">
        <v>184</v>
      </c>
      <c r="AV743" s="250" t="s">
        <v>1305</v>
      </c>
      <c r="AW743" s="268" t="s">
        <v>1809</v>
      </c>
      <c r="AX743" s="268" t="s">
        <v>118</v>
      </c>
      <c r="AY743" s="250" t="s">
        <v>1810</v>
      </c>
      <c r="AZ743" s="250" t="s">
        <v>118</v>
      </c>
      <c r="BA743" s="250" t="s">
        <v>381</v>
      </c>
      <c r="BB743" s="250" t="s">
        <v>119</v>
      </c>
      <c r="BC743" s="250" t="s">
        <v>383</v>
      </c>
      <c r="BD743" s="250" t="s">
        <v>118</v>
      </c>
      <c r="BE743" s="250" t="s">
        <v>259</v>
      </c>
      <c r="BF743" s="250" t="s">
        <v>119</v>
      </c>
      <c r="BG743" s="250" t="s">
        <v>1810</v>
      </c>
      <c r="BH743" s="250" t="s">
        <v>118</v>
      </c>
      <c r="BI743" s="250" t="s">
        <v>6</v>
      </c>
      <c r="BJ743" s="250" t="s">
        <v>6</v>
      </c>
      <c r="BK743" s="250" t="s">
        <v>6</v>
      </c>
      <c r="BL743" s="250" t="s">
        <v>6</v>
      </c>
      <c r="BM743" s="250" t="s">
        <v>40</v>
      </c>
      <c r="BN743" s="268" t="s">
        <v>119</v>
      </c>
      <c r="BO743" s="250" t="s">
        <v>13</v>
      </c>
      <c r="BP743" s="250" t="s">
        <v>13</v>
      </c>
      <c r="BQ743" s="268" t="s">
        <v>226</v>
      </c>
      <c r="BR743" s="268" t="s">
        <v>118</v>
      </c>
      <c r="BS743" s="268" t="s">
        <v>40</v>
      </c>
      <c r="BT743" s="268" t="s">
        <v>119</v>
      </c>
      <c r="BU743" s="268" t="s">
        <v>6</v>
      </c>
      <c r="BV743" s="268" t="s">
        <v>6</v>
      </c>
      <c r="BW743" s="268" t="s">
        <v>6</v>
      </c>
      <c r="BX743" s="268" t="s">
        <v>6</v>
      </c>
      <c r="BY743" s="268" t="s">
        <v>6</v>
      </c>
      <c r="BZ743" s="268" t="s">
        <v>6</v>
      </c>
      <c r="CA743" s="245" t="s">
        <v>184</v>
      </c>
      <c r="CB743" s="245" t="s">
        <v>937</v>
      </c>
      <c r="CC743" s="245" t="s">
        <v>938</v>
      </c>
      <c r="CD743" s="245" t="s">
        <v>118</v>
      </c>
    </row>
    <row r="744" spans="1:82" s="244" customFormat="1" ht="31" x14ac:dyDescent="0.35">
      <c r="A744" s="245" t="s">
        <v>2107</v>
      </c>
      <c r="B744" s="245" t="s">
        <v>2880</v>
      </c>
      <c r="C744" s="245" t="s">
        <v>1538</v>
      </c>
      <c r="D744" s="259" t="s">
        <v>1579</v>
      </c>
      <c r="E744" s="245" t="s">
        <v>304</v>
      </c>
      <c r="F744" s="244" t="s">
        <v>2674</v>
      </c>
      <c r="G744" s="244" t="s">
        <v>1806</v>
      </c>
      <c r="H744" s="245" t="s">
        <v>1578</v>
      </c>
      <c r="I744" s="244" t="str">
        <f>IF(H744="","",VLOOKUP(H744,'Cost Categories'!$A$1:$B$66,2,FALSE))</f>
        <v>Total</v>
      </c>
      <c r="J744" s="244" t="s">
        <v>3297</v>
      </c>
      <c r="K744" s="244" t="str">
        <f>IF(J744="","",VLOOKUP(J744,'Cost Categories'!$A$70:$B$85,2,FALSE))</f>
        <v>Mixed</v>
      </c>
      <c r="L744" s="244" t="s">
        <v>3297</v>
      </c>
      <c r="M744" s="244" t="str">
        <f>IF(L744="","",VLOOKUP(L744,'Cost Categories'!$A$112:$B$133,2,FALSE))</f>
        <v>Mixed</v>
      </c>
      <c r="N744" s="245" t="s">
        <v>22</v>
      </c>
      <c r="O744" s="245" t="s">
        <v>13</v>
      </c>
      <c r="P744" s="245" t="s">
        <v>3416</v>
      </c>
      <c r="Q744" s="253" t="s">
        <v>3372</v>
      </c>
      <c r="R744" s="253" t="s">
        <v>13</v>
      </c>
      <c r="S744" s="245" t="s">
        <v>111</v>
      </c>
      <c r="T744" s="244" t="s">
        <v>2100</v>
      </c>
      <c r="U744" s="244" t="s">
        <v>1087</v>
      </c>
      <c r="V744" s="244" t="s">
        <v>1309</v>
      </c>
      <c r="W744" s="245" t="s">
        <v>217</v>
      </c>
      <c r="X744" s="246">
        <v>87.17</v>
      </c>
      <c r="Y744" s="246" t="s">
        <v>6</v>
      </c>
      <c r="Z744" s="246" t="s">
        <v>6</v>
      </c>
      <c r="AA744" s="246" t="s">
        <v>6</v>
      </c>
      <c r="AB744" s="246" t="s">
        <v>6</v>
      </c>
      <c r="AC744" s="246" t="s">
        <v>6</v>
      </c>
      <c r="AD744" s="246" t="s">
        <v>6</v>
      </c>
      <c r="AE744" s="352">
        <v>1</v>
      </c>
      <c r="AF744" s="348" t="s">
        <v>20</v>
      </c>
      <c r="AG744" s="244" t="s">
        <v>111</v>
      </c>
      <c r="AI744" s="246" t="s">
        <v>6</v>
      </c>
      <c r="AJ744" s="257" t="s">
        <v>6</v>
      </c>
      <c r="AK744" s="246" t="s">
        <v>6</v>
      </c>
      <c r="AL744" s="246" t="s">
        <v>6</v>
      </c>
      <c r="AM744" s="246" t="s">
        <v>6</v>
      </c>
      <c r="AN744" s="258" t="s">
        <v>6</v>
      </c>
      <c r="AO744" s="258" t="s">
        <v>6</v>
      </c>
      <c r="AP744" s="245" t="s">
        <v>2105</v>
      </c>
      <c r="AQ744" s="245" t="s">
        <v>184</v>
      </c>
      <c r="AR744" s="268" t="s">
        <v>6</v>
      </c>
      <c r="AS744" s="268" t="s">
        <v>6</v>
      </c>
      <c r="AT744" s="250" t="s">
        <v>184</v>
      </c>
      <c r="AU744" s="250" t="s">
        <v>184</v>
      </c>
      <c r="AV744" s="250" t="s">
        <v>1305</v>
      </c>
      <c r="AW744" s="268" t="s">
        <v>1809</v>
      </c>
      <c r="AX744" s="268" t="s">
        <v>118</v>
      </c>
      <c r="AY744" s="250" t="s">
        <v>1810</v>
      </c>
      <c r="AZ744" s="250" t="s">
        <v>118</v>
      </c>
      <c r="BA744" s="250" t="s">
        <v>381</v>
      </c>
      <c r="BB744" s="250" t="s">
        <v>119</v>
      </c>
      <c r="BC744" s="250" t="s">
        <v>383</v>
      </c>
      <c r="BD744" s="250" t="s">
        <v>118</v>
      </c>
      <c r="BE744" s="250" t="s">
        <v>259</v>
      </c>
      <c r="BF744" s="250" t="s">
        <v>119</v>
      </c>
      <c r="BG744" s="250" t="s">
        <v>1810</v>
      </c>
      <c r="BH744" s="250" t="s">
        <v>118</v>
      </c>
      <c r="BI744" s="250" t="s">
        <v>6</v>
      </c>
      <c r="BJ744" s="250" t="s">
        <v>6</v>
      </c>
      <c r="BK744" s="250" t="s">
        <v>6</v>
      </c>
      <c r="BL744" s="250" t="s">
        <v>6</v>
      </c>
      <c r="BM744" s="250" t="s">
        <v>40</v>
      </c>
      <c r="BN744" s="268" t="s">
        <v>119</v>
      </c>
      <c r="BO744" s="250" t="s">
        <v>13</v>
      </c>
      <c r="BP744" s="250" t="s">
        <v>13</v>
      </c>
      <c r="BQ744" s="268" t="s">
        <v>226</v>
      </c>
      <c r="BR744" s="268" t="s">
        <v>118</v>
      </c>
      <c r="BS744" s="268" t="s">
        <v>40</v>
      </c>
      <c r="BT744" s="268" t="s">
        <v>119</v>
      </c>
      <c r="BU744" s="268" t="s">
        <v>6</v>
      </c>
      <c r="BV744" s="268" t="s">
        <v>6</v>
      </c>
      <c r="BW744" s="268" t="s">
        <v>6</v>
      </c>
      <c r="BX744" s="268" t="s">
        <v>6</v>
      </c>
      <c r="BY744" s="268" t="s">
        <v>6</v>
      </c>
      <c r="BZ744" s="268" t="s">
        <v>6</v>
      </c>
      <c r="CA744" s="245" t="s">
        <v>184</v>
      </c>
      <c r="CB744" s="245" t="s">
        <v>937</v>
      </c>
      <c r="CC744" s="245" t="s">
        <v>938</v>
      </c>
      <c r="CD744" s="245" t="s">
        <v>118</v>
      </c>
    </row>
    <row r="745" spans="1:82" s="244" customFormat="1" ht="31" x14ac:dyDescent="0.35">
      <c r="A745" s="245" t="s">
        <v>2108</v>
      </c>
      <c r="B745" s="245" t="s">
        <v>2880</v>
      </c>
      <c r="C745" s="245" t="s">
        <v>1538</v>
      </c>
      <c r="D745" s="259" t="s">
        <v>1579</v>
      </c>
      <c r="E745" s="245" t="s">
        <v>304</v>
      </c>
      <c r="F745" s="244" t="s">
        <v>2674</v>
      </c>
      <c r="G745" s="244" t="s">
        <v>1806</v>
      </c>
      <c r="H745" s="245" t="s">
        <v>1578</v>
      </c>
      <c r="I745" s="244" t="str">
        <f>IF(H745="","",VLOOKUP(H745,'Cost Categories'!$A$1:$B$66,2,FALSE))</f>
        <v>Total</v>
      </c>
      <c r="J745" s="244" t="s">
        <v>3297</v>
      </c>
      <c r="K745" s="244" t="str">
        <f>IF(J745="","",VLOOKUP(J745,'Cost Categories'!$A$70:$B$85,2,FALSE))</f>
        <v>Mixed</v>
      </c>
      <c r="L745" s="244" t="s">
        <v>3297</v>
      </c>
      <c r="M745" s="244" t="str">
        <f>IF(L745="","",VLOOKUP(L745,'Cost Categories'!$A$112:$B$133,2,FALSE))</f>
        <v>Mixed</v>
      </c>
      <c r="N745" s="245" t="s">
        <v>22</v>
      </c>
      <c r="O745" s="245" t="s">
        <v>13</v>
      </c>
      <c r="P745" s="245" t="s">
        <v>3416</v>
      </c>
      <c r="Q745" s="253" t="s">
        <v>3372</v>
      </c>
      <c r="R745" s="253" t="s">
        <v>13</v>
      </c>
      <c r="S745" s="245" t="s">
        <v>111</v>
      </c>
      <c r="T745" s="244" t="s">
        <v>2100</v>
      </c>
      <c r="U745" s="244" t="s">
        <v>1087</v>
      </c>
      <c r="V745" s="244" t="s">
        <v>1309</v>
      </c>
      <c r="W745" s="245" t="s">
        <v>217</v>
      </c>
      <c r="X745" s="246">
        <v>102.49</v>
      </c>
      <c r="Y745" s="246" t="s">
        <v>6</v>
      </c>
      <c r="Z745" s="246" t="s">
        <v>6</v>
      </c>
      <c r="AA745" s="246" t="s">
        <v>6</v>
      </c>
      <c r="AB745" s="246" t="s">
        <v>6</v>
      </c>
      <c r="AC745" s="246" t="s">
        <v>6</v>
      </c>
      <c r="AD745" s="246" t="s">
        <v>6</v>
      </c>
      <c r="AE745" s="352">
        <v>3</v>
      </c>
      <c r="AF745" s="348" t="s">
        <v>20</v>
      </c>
      <c r="AG745" s="244" t="s">
        <v>111</v>
      </c>
      <c r="AI745" s="246" t="s">
        <v>6</v>
      </c>
      <c r="AJ745" s="257" t="s">
        <v>6</v>
      </c>
      <c r="AK745" s="246" t="s">
        <v>6</v>
      </c>
      <c r="AL745" s="246" t="s">
        <v>6</v>
      </c>
      <c r="AM745" s="246" t="s">
        <v>6</v>
      </c>
      <c r="AN745" s="258" t="s">
        <v>6</v>
      </c>
      <c r="AO745" s="258" t="s">
        <v>6</v>
      </c>
      <c r="AP745" s="245" t="s">
        <v>2105</v>
      </c>
      <c r="AQ745" s="245" t="s">
        <v>184</v>
      </c>
      <c r="AR745" s="268" t="s">
        <v>6</v>
      </c>
      <c r="AS745" s="268" t="s">
        <v>6</v>
      </c>
      <c r="AT745" s="250" t="s">
        <v>184</v>
      </c>
      <c r="AU745" s="250" t="s">
        <v>184</v>
      </c>
      <c r="AV745" s="250" t="s">
        <v>1305</v>
      </c>
      <c r="AW745" s="268" t="s">
        <v>1809</v>
      </c>
      <c r="AX745" s="268" t="s">
        <v>118</v>
      </c>
      <c r="AY745" s="250" t="s">
        <v>1810</v>
      </c>
      <c r="AZ745" s="250" t="s">
        <v>118</v>
      </c>
      <c r="BA745" s="250" t="s">
        <v>381</v>
      </c>
      <c r="BB745" s="250" t="s">
        <v>119</v>
      </c>
      <c r="BC745" s="250" t="s">
        <v>383</v>
      </c>
      <c r="BD745" s="250" t="s">
        <v>118</v>
      </c>
      <c r="BE745" s="250" t="s">
        <v>259</v>
      </c>
      <c r="BF745" s="250" t="s">
        <v>119</v>
      </c>
      <c r="BG745" s="250" t="s">
        <v>1810</v>
      </c>
      <c r="BH745" s="250" t="s">
        <v>118</v>
      </c>
      <c r="BI745" s="250" t="s">
        <v>6</v>
      </c>
      <c r="BJ745" s="250" t="s">
        <v>6</v>
      </c>
      <c r="BK745" s="250" t="s">
        <v>6</v>
      </c>
      <c r="BL745" s="250" t="s">
        <v>6</v>
      </c>
      <c r="BM745" s="250" t="s">
        <v>40</v>
      </c>
      <c r="BN745" s="268" t="s">
        <v>119</v>
      </c>
      <c r="BO745" s="250" t="s">
        <v>13</v>
      </c>
      <c r="BP745" s="250" t="s">
        <v>13</v>
      </c>
      <c r="BQ745" s="268" t="s">
        <v>226</v>
      </c>
      <c r="BR745" s="268" t="s">
        <v>118</v>
      </c>
      <c r="BS745" s="268" t="s">
        <v>40</v>
      </c>
      <c r="BT745" s="268" t="s">
        <v>119</v>
      </c>
      <c r="BU745" s="268" t="s">
        <v>6</v>
      </c>
      <c r="BV745" s="268" t="s">
        <v>6</v>
      </c>
      <c r="BW745" s="268" t="s">
        <v>6</v>
      </c>
      <c r="BX745" s="268" t="s">
        <v>6</v>
      </c>
      <c r="BY745" s="268" t="s">
        <v>6</v>
      </c>
      <c r="BZ745" s="268" t="s">
        <v>6</v>
      </c>
      <c r="CA745" s="245" t="s">
        <v>184</v>
      </c>
      <c r="CB745" s="245" t="s">
        <v>937</v>
      </c>
      <c r="CC745" s="245" t="s">
        <v>938</v>
      </c>
      <c r="CD745" s="245" t="s">
        <v>118</v>
      </c>
    </row>
    <row r="746" spans="1:82" s="244" customFormat="1" ht="31" x14ac:dyDescent="0.35">
      <c r="A746" s="259" t="s">
        <v>2109</v>
      </c>
      <c r="B746" s="245" t="s">
        <v>2880</v>
      </c>
      <c r="C746" s="259" t="s">
        <v>1538</v>
      </c>
      <c r="D746" s="259" t="s">
        <v>1579</v>
      </c>
      <c r="E746" s="244" t="s">
        <v>304</v>
      </c>
      <c r="F746" s="244" t="s">
        <v>2674</v>
      </c>
      <c r="G746" s="244" t="s">
        <v>1806</v>
      </c>
      <c r="H746" s="244" t="s">
        <v>1578</v>
      </c>
      <c r="I746" s="244" t="str">
        <f>IF(H746="","",VLOOKUP(H746,'Cost Categories'!$A$1:$B$66,2,FALSE))</f>
        <v>Total</v>
      </c>
      <c r="J746" s="244" t="s">
        <v>3297</v>
      </c>
      <c r="K746" s="244" t="str">
        <f>IF(J746="","",VLOOKUP(J746,'Cost Categories'!$A$70:$B$85,2,FALSE))</f>
        <v>Mixed</v>
      </c>
      <c r="L746" s="244" t="s">
        <v>3297</v>
      </c>
      <c r="M746" s="244" t="str">
        <f>IF(L746="","",VLOOKUP(L746,'Cost Categories'!$A$112:$B$133,2,FALSE))</f>
        <v>Mixed</v>
      </c>
      <c r="N746" s="245" t="s">
        <v>22</v>
      </c>
      <c r="O746" s="245" t="s">
        <v>13</v>
      </c>
      <c r="P746" s="245" t="s">
        <v>3416</v>
      </c>
      <c r="Q746" s="253" t="s">
        <v>3372</v>
      </c>
      <c r="R746" s="253" t="s">
        <v>13</v>
      </c>
      <c r="S746" s="244" t="s">
        <v>111</v>
      </c>
      <c r="T746" s="244" t="s">
        <v>2100</v>
      </c>
      <c r="U746" s="244" t="s">
        <v>1087</v>
      </c>
      <c r="V746" s="244" t="s">
        <v>1309</v>
      </c>
      <c r="W746" s="244" t="s">
        <v>217</v>
      </c>
      <c r="X746" s="246">
        <v>75.44</v>
      </c>
      <c r="Y746" s="246" t="s">
        <v>6</v>
      </c>
      <c r="Z746" s="250" t="s">
        <v>6</v>
      </c>
      <c r="AA746" s="250" t="s">
        <v>6</v>
      </c>
      <c r="AB746" s="250" t="s">
        <v>6</v>
      </c>
      <c r="AC746" s="250" t="s">
        <v>6</v>
      </c>
      <c r="AD746" s="250" t="s">
        <v>6</v>
      </c>
      <c r="AE746" s="348">
        <v>1</v>
      </c>
      <c r="AF746" s="348" t="s">
        <v>20</v>
      </c>
      <c r="AG746" s="244" t="s">
        <v>111</v>
      </c>
      <c r="AI746" s="246" t="s">
        <v>6</v>
      </c>
      <c r="AJ746" s="247" t="s">
        <v>6</v>
      </c>
      <c r="AK746" s="244" t="s">
        <v>6</v>
      </c>
      <c r="AL746" s="244" t="s">
        <v>6</v>
      </c>
      <c r="AM746" s="266" t="s">
        <v>6</v>
      </c>
      <c r="AN746" s="262" t="s">
        <v>6</v>
      </c>
      <c r="AO746" s="262" t="s">
        <v>6</v>
      </c>
      <c r="AP746" s="244" t="s">
        <v>2105</v>
      </c>
      <c r="AQ746" s="244" t="s">
        <v>184</v>
      </c>
      <c r="AR746" s="250" t="s">
        <v>6</v>
      </c>
      <c r="AS746" s="250" t="s">
        <v>6</v>
      </c>
      <c r="AT746" s="250" t="s">
        <v>184</v>
      </c>
      <c r="AU746" s="250" t="s">
        <v>184</v>
      </c>
      <c r="AV746" s="250" t="s">
        <v>1305</v>
      </c>
      <c r="AW746" s="250" t="s">
        <v>1809</v>
      </c>
      <c r="AX746" s="250" t="s">
        <v>118</v>
      </c>
      <c r="AY746" s="250" t="s">
        <v>1810</v>
      </c>
      <c r="AZ746" s="250" t="s">
        <v>118</v>
      </c>
      <c r="BA746" s="250" t="s">
        <v>381</v>
      </c>
      <c r="BB746" s="250" t="s">
        <v>119</v>
      </c>
      <c r="BC746" s="250" t="s">
        <v>383</v>
      </c>
      <c r="BD746" s="250" t="s">
        <v>118</v>
      </c>
      <c r="BE746" s="250" t="s">
        <v>259</v>
      </c>
      <c r="BF746" s="250" t="s">
        <v>119</v>
      </c>
      <c r="BG746" s="250" t="s">
        <v>1810</v>
      </c>
      <c r="BH746" s="250" t="s">
        <v>118</v>
      </c>
      <c r="BI746" s="250" t="s">
        <v>6</v>
      </c>
      <c r="BJ746" s="250" t="s">
        <v>6</v>
      </c>
      <c r="BK746" s="250" t="s">
        <v>6</v>
      </c>
      <c r="BL746" s="250" t="s">
        <v>6</v>
      </c>
      <c r="BM746" s="250" t="s">
        <v>40</v>
      </c>
      <c r="BN746" s="250" t="s">
        <v>119</v>
      </c>
      <c r="BO746" s="250" t="s">
        <v>13</v>
      </c>
      <c r="BP746" s="250" t="s">
        <v>13</v>
      </c>
      <c r="BQ746" s="250" t="s">
        <v>226</v>
      </c>
      <c r="BR746" s="250" t="s">
        <v>118</v>
      </c>
      <c r="BS746" s="250" t="s">
        <v>40</v>
      </c>
      <c r="BT746" s="250" t="s">
        <v>119</v>
      </c>
      <c r="BU746" s="262" t="s">
        <v>6</v>
      </c>
      <c r="BV746" s="250" t="s">
        <v>6</v>
      </c>
      <c r="BW746" s="250" t="s">
        <v>6</v>
      </c>
      <c r="BX746" s="250" t="s">
        <v>6</v>
      </c>
      <c r="BY746" s="250" t="s">
        <v>6</v>
      </c>
      <c r="BZ746" s="250" t="s">
        <v>6</v>
      </c>
      <c r="CA746" s="244" t="s">
        <v>184</v>
      </c>
      <c r="CB746" s="244" t="s">
        <v>937</v>
      </c>
      <c r="CC746" s="244" t="s">
        <v>938</v>
      </c>
      <c r="CD746" s="244" t="s">
        <v>118</v>
      </c>
    </row>
    <row r="747" spans="1:82" s="244" customFormat="1" ht="31" x14ac:dyDescent="0.35">
      <c r="A747" s="259" t="s">
        <v>2110</v>
      </c>
      <c r="B747" s="245" t="s">
        <v>2880</v>
      </c>
      <c r="C747" s="259" t="s">
        <v>1538</v>
      </c>
      <c r="D747" s="259" t="s">
        <v>1579</v>
      </c>
      <c r="E747" s="244" t="s">
        <v>304</v>
      </c>
      <c r="F747" s="244" t="s">
        <v>2674</v>
      </c>
      <c r="G747" s="244" t="s">
        <v>1806</v>
      </c>
      <c r="H747" s="244" t="s">
        <v>1578</v>
      </c>
      <c r="I747" s="244" t="str">
        <f>IF(H747="","",VLOOKUP(H747,'Cost Categories'!$A$1:$B$66,2,FALSE))</f>
        <v>Total</v>
      </c>
      <c r="J747" s="244" t="s">
        <v>3297</v>
      </c>
      <c r="K747" s="244" t="str">
        <f>IF(J747="","",VLOOKUP(J747,'Cost Categories'!$A$70:$B$85,2,FALSE))</f>
        <v>Mixed</v>
      </c>
      <c r="L747" s="244" t="s">
        <v>3297</v>
      </c>
      <c r="M747" s="244" t="str">
        <f>IF(L747="","",VLOOKUP(L747,'Cost Categories'!$A$112:$B$133,2,FALSE))</f>
        <v>Mixed</v>
      </c>
      <c r="N747" s="245" t="s">
        <v>22</v>
      </c>
      <c r="O747" s="245" t="s">
        <v>13</v>
      </c>
      <c r="P747" s="245" t="s">
        <v>3416</v>
      </c>
      <c r="Q747" s="253" t="s">
        <v>3372</v>
      </c>
      <c r="R747" s="253" t="s">
        <v>13</v>
      </c>
      <c r="S747" s="244" t="s">
        <v>111</v>
      </c>
      <c r="T747" s="244" t="s">
        <v>2100</v>
      </c>
      <c r="U747" s="244" t="s">
        <v>1087</v>
      </c>
      <c r="V747" s="244" t="s">
        <v>1309</v>
      </c>
      <c r="W747" s="244" t="s">
        <v>217</v>
      </c>
      <c r="X747" s="246">
        <v>150.78</v>
      </c>
      <c r="Y747" s="246" t="s">
        <v>6</v>
      </c>
      <c r="Z747" s="250" t="s">
        <v>6</v>
      </c>
      <c r="AA747" s="250" t="s">
        <v>6</v>
      </c>
      <c r="AB747" s="250" t="s">
        <v>6</v>
      </c>
      <c r="AC747" s="250" t="s">
        <v>6</v>
      </c>
      <c r="AD747" s="250" t="s">
        <v>6</v>
      </c>
      <c r="AE747" s="348">
        <v>3</v>
      </c>
      <c r="AF747" s="348" t="s">
        <v>20</v>
      </c>
      <c r="AG747" s="244" t="s">
        <v>111</v>
      </c>
      <c r="AI747" s="246" t="s">
        <v>6</v>
      </c>
      <c r="AJ747" s="247" t="s">
        <v>6</v>
      </c>
      <c r="AK747" s="244" t="s">
        <v>6</v>
      </c>
      <c r="AL747" s="244" t="s">
        <v>6</v>
      </c>
      <c r="AM747" s="266" t="s">
        <v>6</v>
      </c>
      <c r="AN747" s="262" t="s">
        <v>6</v>
      </c>
      <c r="AO747" s="262" t="s">
        <v>6</v>
      </c>
      <c r="AP747" s="244" t="s">
        <v>2105</v>
      </c>
      <c r="AQ747" s="244" t="s">
        <v>184</v>
      </c>
      <c r="AR747" s="250" t="s">
        <v>6</v>
      </c>
      <c r="AS747" s="250" t="s">
        <v>6</v>
      </c>
      <c r="AT747" s="250" t="s">
        <v>184</v>
      </c>
      <c r="AU747" s="250" t="s">
        <v>184</v>
      </c>
      <c r="AV747" s="250" t="s">
        <v>1305</v>
      </c>
      <c r="AW747" s="250" t="s">
        <v>1809</v>
      </c>
      <c r="AX747" s="250" t="s">
        <v>118</v>
      </c>
      <c r="AY747" s="250" t="s">
        <v>1810</v>
      </c>
      <c r="AZ747" s="250" t="s">
        <v>118</v>
      </c>
      <c r="BA747" s="250" t="s">
        <v>381</v>
      </c>
      <c r="BB747" s="250" t="s">
        <v>119</v>
      </c>
      <c r="BC747" s="250" t="s">
        <v>383</v>
      </c>
      <c r="BD747" s="250" t="s">
        <v>118</v>
      </c>
      <c r="BE747" s="250" t="s">
        <v>259</v>
      </c>
      <c r="BF747" s="250" t="s">
        <v>119</v>
      </c>
      <c r="BG747" s="250" t="s">
        <v>1810</v>
      </c>
      <c r="BH747" s="250" t="s">
        <v>118</v>
      </c>
      <c r="BI747" s="250" t="s">
        <v>6</v>
      </c>
      <c r="BJ747" s="250" t="s">
        <v>6</v>
      </c>
      <c r="BK747" s="250" t="s">
        <v>6</v>
      </c>
      <c r="BL747" s="250" t="s">
        <v>6</v>
      </c>
      <c r="BM747" s="250" t="s">
        <v>40</v>
      </c>
      <c r="BN747" s="250" t="s">
        <v>119</v>
      </c>
      <c r="BO747" s="250" t="s">
        <v>13</v>
      </c>
      <c r="BP747" s="250" t="s">
        <v>13</v>
      </c>
      <c r="BQ747" s="250" t="s">
        <v>226</v>
      </c>
      <c r="BR747" s="250" t="s">
        <v>118</v>
      </c>
      <c r="BS747" s="250" t="s">
        <v>40</v>
      </c>
      <c r="BT747" s="250" t="s">
        <v>119</v>
      </c>
      <c r="BU747" s="262" t="s">
        <v>6</v>
      </c>
      <c r="BV747" s="250" t="s">
        <v>6</v>
      </c>
      <c r="BW747" s="250" t="s">
        <v>6</v>
      </c>
      <c r="BX747" s="250" t="s">
        <v>6</v>
      </c>
      <c r="BY747" s="250" t="s">
        <v>6</v>
      </c>
      <c r="BZ747" s="250" t="s">
        <v>6</v>
      </c>
      <c r="CA747" s="244" t="s">
        <v>184</v>
      </c>
      <c r="CB747" s="244" t="s">
        <v>937</v>
      </c>
      <c r="CC747" s="244" t="s">
        <v>938</v>
      </c>
      <c r="CD747" s="244" t="s">
        <v>118</v>
      </c>
    </row>
    <row r="748" spans="1:82" s="244" customFormat="1" ht="31" x14ac:dyDescent="0.35">
      <c r="A748" s="259" t="s">
        <v>2111</v>
      </c>
      <c r="B748" s="245" t="s">
        <v>2880</v>
      </c>
      <c r="C748" s="259" t="s">
        <v>1538</v>
      </c>
      <c r="D748" s="259" t="s">
        <v>1579</v>
      </c>
      <c r="E748" s="244" t="s">
        <v>304</v>
      </c>
      <c r="F748" s="244" t="s">
        <v>2674</v>
      </c>
      <c r="G748" s="244" t="s">
        <v>1806</v>
      </c>
      <c r="H748" s="244" t="s">
        <v>1578</v>
      </c>
      <c r="I748" s="244" t="str">
        <f>IF(H748="","",VLOOKUP(H748,'Cost Categories'!$A$1:$B$66,2,FALSE))</f>
        <v>Total</v>
      </c>
      <c r="J748" s="244" t="s">
        <v>3297</v>
      </c>
      <c r="K748" s="244" t="str">
        <f>IF(J748="","",VLOOKUP(J748,'Cost Categories'!$A$70:$B$85,2,FALSE))</f>
        <v>Mixed</v>
      </c>
      <c r="L748" s="244" t="s">
        <v>3297</v>
      </c>
      <c r="M748" s="244" t="str">
        <f>IF(L748="","",VLOOKUP(L748,'Cost Categories'!$A$112:$B$133,2,FALSE))</f>
        <v>Mixed</v>
      </c>
      <c r="N748" s="245" t="s">
        <v>22</v>
      </c>
      <c r="O748" s="245" t="s">
        <v>13</v>
      </c>
      <c r="P748" s="245" t="s">
        <v>3416</v>
      </c>
      <c r="Q748" s="253" t="s">
        <v>3372</v>
      </c>
      <c r="R748" s="253" t="s">
        <v>13</v>
      </c>
      <c r="S748" s="244" t="s">
        <v>111</v>
      </c>
      <c r="T748" s="244" t="s">
        <v>2100</v>
      </c>
      <c r="U748" s="244" t="s">
        <v>1087</v>
      </c>
      <c r="V748" s="244" t="s">
        <v>1309</v>
      </c>
      <c r="W748" s="244" t="s">
        <v>217</v>
      </c>
      <c r="X748" s="246">
        <v>122.81</v>
      </c>
      <c r="Y748" s="246" t="s">
        <v>6</v>
      </c>
      <c r="Z748" s="250" t="s">
        <v>6</v>
      </c>
      <c r="AA748" s="250" t="s">
        <v>6</v>
      </c>
      <c r="AB748" s="250" t="s">
        <v>6</v>
      </c>
      <c r="AC748" s="250" t="s">
        <v>6</v>
      </c>
      <c r="AD748" s="250" t="s">
        <v>6</v>
      </c>
      <c r="AE748" s="348">
        <v>8</v>
      </c>
      <c r="AF748" s="348" t="s">
        <v>20</v>
      </c>
      <c r="AG748" s="244" t="s">
        <v>111</v>
      </c>
      <c r="AI748" s="246" t="s">
        <v>6</v>
      </c>
      <c r="AJ748" s="247" t="s">
        <v>6</v>
      </c>
      <c r="AK748" s="244" t="s">
        <v>6</v>
      </c>
      <c r="AL748" s="244" t="s">
        <v>6</v>
      </c>
      <c r="AM748" s="266" t="s">
        <v>6</v>
      </c>
      <c r="AN748" s="262" t="s">
        <v>6</v>
      </c>
      <c r="AO748" s="262" t="s">
        <v>6</v>
      </c>
      <c r="AP748" s="244" t="s">
        <v>2105</v>
      </c>
      <c r="AQ748" s="244" t="s">
        <v>184</v>
      </c>
      <c r="AR748" s="250" t="s">
        <v>6</v>
      </c>
      <c r="AS748" s="250" t="s">
        <v>6</v>
      </c>
      <c r="AT748" s="250" t="s">
        <v>184</v>
      </c>
      <c r="AU748" s="250" t="s">
        <v>184</v>
      </c>
      <c r="AV748" s="250" t="s">
        <v>1305</v>
      </c>
      <c r="AW748" s="250" t="s">
        <v>1809</v>
      </c>
      <c r="AX748" s="250" t="s">
        <v>118</v>
      </c>
      <c r="AY748" s="250" t="s">
        <v>1810</v>
      </c>
      <c r="AZ748" s="250" t="s">
        <v>118</v>
      </c>
      <c r="BA748" s="250" t="s">
        <v>381</v>
      </c>
      <c r="BB748" s="250" t="s">
        <v>119</v>
      </c>
      <c r="BC748" s="250" t="s">
        <v>383</v>
      </c>
      <c r="BD748" s="250" t="s">
        <v>118</v>
      </c>
      <c r="BE748" s="250" t="s">
        <v>259</v>
      </c>
      <c r="BF748" s="250" t="s">
        <v>119</v>
      </c>
      <c r="BG748" s="250" t="s">
        <v>1810</v>
      </c>
      <c r="BH748" s="250" t="s">
        <v>118</v>
      </c>
      <c r="BI748" s="250" t="s">
        <v>6</v>
      </c>
      <c r="BJ748" s="250" t="s">
        <v>6</v>
      </c>
      <c r="BK748" s="250" t="s">
        <v>6</v>
      </c>
      <c r="BL748" s="250" t="s">
        <v>6</v>
      </c>
      <c r="BM748" s="250" t="s">
        <v>40</v>
      </c>
      <c r="BN748" s="250" t="s">
        <v>119</v>
      </c>
      <c r="BO748" s="250" t="s">
        <v>13</v>
      </c>
      <c r="BP748" s="250" t="s">
        <v>13</v>
      </c>
      <c r="BQ748" s="250" t="s">
        <v>226</v>
      </c>
      <c r="BR748" s="250" t="s">
        <v>118</v>
      </c>
      <c r="BS748" s="250" t="s">
        <v>40</v>
      </c>
      <c r="BT748" s="250" t="s">
        <v>119</v>
      </c>
      <c r="BU748" s="262" t="s">
        <v>6</v>
      </c>
      <c r="BV748" s="250" t="s">
        <v>6</v>
      </c>
      <c r="BW748" s="250" t="s">
        <v>6</v>
      </c>
      <c r="BX748" s="250" t="s">
        <v>6</v>
      </c>
      <c r="BY748" s="250" t="s">
        <v>6</v>
      </c>
      <c r="BZ748" s="250" t="s">
        <v>6</v>
      </c>
      <c r="CA748" s="244" t="s">
        <v>184</v>
      </c>
      <c r="CB748" s="244" t="s">
        <v>937</v>
      </c>
      <c r="CC748" s="244" t="s">
        <v>938</v>
      </c>
      <c r="CD748" s="244" t="s">
        <v>118</v>
      </c>
    </row>
    <row r="749" spans="1:82" s="244" customFormat="1" ht="31" x14ac:dyDescent="0.35">
      <c r="A749" s="259" t="s">
        <v>2112</v>
      </c>
      <c r="B749" s="245" t="s">
        <v>2880</v>
      </c>
      <c r="C749" s="259" t="s">
        <v>1538</v>
      </c>
      <c r="D749" s="259" t="s">
        <v>1579</v>
      </c>
      <c r="E749" s="244" t="s">
        <v>304</v>
      </c>
      <c r="F749" s="244" t="s">
        <v>2674</v>
      </c>
      <c r="G749" s="244" t="s">
        <v>1806</v>
      </c>
      <c r="H749" s="244" t="s">
        <v>1578</v>
      </c>
      <c r="I749" s="244" t="str">
        <f>IF(H749="","",VLOOKUP(H749,'Cost Categories'!$A$1:$B$66,2,FALSE))</f>
        <v>Total</v>
      </c>
      <c r="J749" s="244" t="s">
        <v>3297</v>
      </c>
      <c r="K749" s="244" t="str">
        <f>IF(J749="","",VLOOKUP(J749,'Cost Categories'!$A$70:$B$85,2,FALSE))</f>
        <v>Mixed</v>
      </c>
      <c r="L749" s="244" t="s">
        <v>3297</v>
      </c>
      <c r="M749" s="244" t="str">
        <f>IF(L749="","",VLOOKUP(L749,'Cost Categories'!$A$112:$B$133,2,FALSE))</f>
        <v>Mixed</v>
      </c>
      <c r="N749" s="245" t="s">
        <v>22</v>
      </c>
      <c r="O749" s="245" t="s">
        <v>13</v>
      </c>
      <c r="P749" s="245" t="s">
        <v>3416</v>
      </c>
      <c r="Q749" s="253" t="s">
        <v>3372</v>
      </c>
      <c r="R749" s="253" t="s">
        <v>13</v>
      </c>
      <c r="S749" s="244" t="s">
        <v>111</v>
      </c>
      <c r="T749" s="244" t="s">
        <v>2100</v>
      </c>
      <c r="U749" s="244" t="s">
        <v>1087</v>
      </c>
      <c r="V749" s="244" t="s">
        <v>1309</v>
      </c>
      <c r="W749" s="244" t="s">
        <v>217</v>
      </c>
      <c r="X749" s="246">
        <v>155.03</v>
      </c>
      <c r="Y749" s="246" t="s">
        <v>6</v>
      </c>
      <c r="Z749" s="250" t="s">
        <v>6</v>
      </c>
      <c r="AA749" s="250" t="s">
        <v>6</v>
      </c>
      <c r="AB749" s="250" t="s">
        <v>6</v>
      </c>
      <c r="AC749" s="250" t="s">
        <v>6</v>
      </c>
      <c r="AD749" s="250" t="s">
        <v>6</v>
      </c>
      <c r="AE749" s="348">
        <v>1</v>
      </c>
      <c r="AF749" s="348" t="s">
        <v>20</v>
      </c>
      <c r="AG749" s="244" t="s">
        <v>111</v>
      </c>
      <c r="AI749" s="246" t="s">
        <v>6</v>
      </c>
      <c r="AJ749" s="247" t="s">
        <v>6</v>
      </c>
      <c r="AK749" s="244" t="s">
        <v>6</v>
      </c>
      <c r="AL749" s="244" t="s">
        <v>6</v>
      </c>
      <c r="AM749" s="266" t="s">
        <v>6</v>
      </c>
      <c r="AN749" s="262" t="s">
        <v>6</v>
      </c>
      <c r="AO749" s="262" t="s">
        <v>6</v>
      </c>
      <c r="AP749" s="244" t="s">
        <v>2105</v>
      </c>
      <c r="AQ749" s="244" t="s">
        <v>184</v>
      </c>
      <c r="AR749" s="250" t="s">
        <v>6</v>
      </c>
      <c r="AS749" s="250" t="s">
        <v>6</v>
      </c>
      <c r="AT749" s="250" t="s">
        <v>184</v>
      </c>
      <c r="AU749" s="250" t="s">
        <v>184</v>
      </c>
      <c r="AV749" s="250" t="s">
        <v>1305</v>
      </c>
      <c r="AW749" s="250" t="s">
        <v>1809</v>
      </c>
      <c r="AX749" s="250" t="s">
        <v>118</v>
      </c>
      <c r="AY749" s="250" t="s">
        <v>1810</v>
      </c>
      <c r="AZ749" s="250" t="s">
        <v>118</v>
      </c>
      <c r="BA749" s="250" t="s">
        <v>381</v>
      </c>
      <c r="BB749" s="250" t="s">
        <v>119</v>
      </c>
      <c r="BC749" s="250" t="s">
        <v>383</v>
      </c>
      <c r="BD749" s="250" t="s">
        <v>118</v>
      </c>
      <c r="BE749" s="250" t="s">
        <v>259</v>
      </c>
      <c r="BF749" s="250" t="s">
        <v>119</v>
      </c>
      <c r="BG749" s="250" t="s">
        <v>1810</v>
      </c>
      <c r="BH749" s="250" t="s">
        <v>118</v>
      </c>
      <c r="BI749" s="250" t="s">
        <v>6</v>
      </c>
      <c r="BJ749" s="250" t="s">
        <v>6</v>
      </c>
      <c r="BK749" s="250" t="s">
        <v>6</v>
      </c>
      <c r="BL749" s="250" t="s">
        <v>6</v>
      </c>
      <c r="BM749" s="250" t="s">
        <v>40</v>
      </c>
      <c r="BN749" s="250" t="s">
        <v>119</v>
      </c>
      <c r="BO749" s="250" t="s">
        <v>13</v>
      </c>
      <c r="BP749" s="250" t="s">
        <v>13</v>
      </c>
      <c r="BQ749" s="250" t="s">
        <v>226</v>
      </c>
      <c r="BR749" s="250" t="s">
        <v>118</v>
      </c>
      <c r="BS749" s="250" t="s">
        <v>40</v>
      </c>
      <c r="BT749" s="250" t="s">
        <v>119</v>
      </c>
      <c r="BU749" s="262" t="s">
        <v>6</v>
      </c>
      <c r="BV749" s="250" t="s">
        <v>6</v>
      </c>
      <c r="BW749" s="250" t="s">
        <v>6</v>
      </c>
      <c r="BX749" s="250" t="s">
        <v>6</v>
      </c>
      <c r="BY749" s="250" t="s">
        <v>6</v>
      </c>
      <c r="BZ749" s="250" t="s">
        <v>6</v>
      </c>
      <c r="CA749" s="244" t="s">
        <v>184</v>
      </c>
      <c r="CB749" s="244" t="s">
        <v>937</v>
      </c>
      <c r="CC749" s="244" t="s">
        <v>938</v>
      </c>
      <c r="CD749" s="244" t="s">
        <v>118</v>
      </c>
    </row>
    <row r="750" spans="1:82" ht="46.5" x14ac:dyDescent="0.35">
      <c r="A750" s="269" t="s">
        <v>3008</v>
      </c>
      <c r="B750" s="269" t="s">
        <v>2880</v>
      </c>
      <c r="C750" s="269" t="s">
        <v>1538</v>
      </c>
      <c r="D750" s="269" t="s">
        <v>1567</v>
      </c>
      <c r="E750" s="244" t="s">
        <v>304</v>
      </c>
      <c r="F750" s="244" t="s">
        <v>2674</v>
      </c>
      <c r="G750" s="253" t="s">
        <v>1743</v>
      </c>
      <c r="H750" s="253" t="s">
        <v>1623</v>
      </c>
      <c r="I750" s="244" t="str">
        <f>IF(H750="","",VLOOKUP(H750,'Cost Categories'!$A$1:$B$66,2,FALSE))</f>
        <v>Recurring goods</v>
      </c>
      <c r="J750" s="244" t="s">
        <v>3288</v>
      </c>
      <c r="K750" s="244" t="str">
        <f>IF(J750="","",VLOOKUP(J750,'Cost Categories'!$A$70:$B$85,2,FALSE))</f>
        <v>Recurrent - other</v>
      </c>
      <c r="L750" s="244" t="s">
        <v>3307</v>
      </c>
      <c r="M750" s="244" t="str">
        <f>IF(L750="","",VLOOKUP(L750,'Cost Categories'!$A$112:$B$133,2,FALSE))</f>
        <v>Primary service delivery</v>
      </c>
      <c r="N750" s="253" t="s">
        <v>3368</v>
      </c>
      <c r="O750" s="270" t="s">
        <v>1245</v>
      </c>
      <c r="P750" s="253" t="s">
        <v>3371</v>
      </c>
      <c r="Q750" s="253" t="s">
        <v>3372</v>
      </c>
      <c r="R750" s="253" t="s">
        <v>13</v>
      </c>
      <c r="S750" s="253" t="s">
        <v>111</v>
      </c>
      <c r="T750" s="253" t="s">
        <v>1539</v>
      </c>
      <c r="U750" s="244" t="s">
        <v>1087</v>
      </c>
      <c r="V750" s="253" t="s">
        <v>1309</v>
      </c>
      <c r="W750" s="253" t="s">
        <v>217</v>
      </c>
      <c r="X750" s="271">
        <v>29.66</v>
      </c>
      <c r="Y750" s="271" t="s">
        <v>6</v>
      </c>
      <c r="Z750" s="271" t="s">
        <v>6</v>
      </c>
      <c r="AA750" s="271" t="s">
        <v>6</v>
      </c>
      <c r="AB750" s="271" t="s">
        <v>6</v>
      </c>
      <c r="AC750" s="271" t="s">
        <v>6</v>
      </c>
      <c r="AD750" s="271" t="s">
        <v>6</v>
      </c>
      <c r="AE750" s="353">
        <v>80</v>
      </c>
      <c r="AF750" s="353" t="s">
        <v>369</v>
      </c>
      <c r="AG750" s="253" t="s">
        <v>110</v>
      </c>
      <c r="AI750" s="271" t="s">
        <v>6</v>
      </c>
      <c r="AJ750" s="272" t="s">
        <v>6</v>
      </c>
      <c r="AK750" s="253" t="s">
        <v>6</v>
      </c>
      <c r="AL750" s="253" t="s">
        <v>6</v>
      </c>
      <c r="AM750" s="273" t="s">
        <v>6</v>
      </c>
      <c r="AN750" s="265">
        <f>30.5*20</f>
        <v>610</v>
      </c>
      <c r="AO750" s="265">
        <v>1</v>
      </c>
      <c r="AP750" s="253" t="s">
        <v>3017</v>
      </c>
      <c r="AQ750" s="253" t="s">
        <v>184</v>
      </c>
      <c r="AR750" s="251" t="s">
        <v>3018</v>
      </c>
      <c r="AS750" s="251" t="s">
        <v>118</v>
      </c>
      <c r="AT750" s="251" t="s">
        <v>184</v>
      </c>
      <c r="AU750" s="251" t="s">
        <v>184</v>
      </c>
      <c r="AV750" s="251" t="s">
        <v>1305</v>
      </c>
      <c r="AW750" s="251" t="s">
        <v>3019</v>
      </c>
      <c r="AX750" s="250" t="s">
        <v>118</v>
      </c>
      <c r="AY750" s="251" t="s">
        <v>6</v>
      </c>
      <c r="AZ750" s="251" t="s">
        <v>6</v>
      </c>
      <c r="BA750" s="251" t="s">
        <v>381</v>
      </c>
      <c r="BB750" s="251" t="s">
        <v>119</v>
      </c>
      <c r="BC750" s="251" t="s">
        <v>384</v>
      </c>
      <c r="BD750" s="251" t="s">
        <v>119</v>
      </c>
      <c r="BE750" s="251" t="s">
        <v>259</v>
      </c>
      <c r="BF750" s="251" t="s">
        <v>118</v>
      </c>
      <c r="BG750" s="251" t="s">
        <v>6</v>
      </c>
      <c r="BH750" s="251" t="s">
        <v>6</v>
      </c>
      <c r="BI750" s="251" t="s">
        <v>6</v>
      </c>
      <c r="BJ750" s="251" t="s">
        <v>6</v>
      </c>
      <c r="BK750" s="251" t="s">
        <v>6</v>
      </c>
      <c r="BL750" s="251" t="s">
        <v>6</v>
      </c>
      <c r="BM750" s="251" t="s">
        <v>6</v>
      </c>
      <c r="BN750" s="251" t="s">
        <v>6</v>
      </c>
      <c r="BO750" s="251" t="s">
        <v>13</v>
      </c>
      <c r="BP750" s="251" t="s">
        <v>13</v>
      </c>
      <c r="BQ750" s="251" t="s">
        <v>167</v>
      </c>
      <c r="BR750" s="251" t="s">
        <v>118</v>
      </c>
      <c r="BS750" s="251" t="s">
        <v>41</v>
      </c>
      <c r="BT750" s="251" t="s">
        <v>118</v>
      </c>
      <c r="BU750" s="265" t="s">
        <v>6</v>
      </c>
      <c r="BV750" s="251" t="s">
        <v>6</v>
      </c>
      <c r="BW750" s="251" t="s">
        <v>6</v>
      </c>
      <c r="BX750" s="251" t="s">
        <v>6</v>
      </c>
      <c r="BY750" s="251" t="s">
        <v>6</v>
      </c>
      <c r="BZ750" s="251" t="s">
        <v>6</v>
      </c>
      <c r="CA750" s="253" t="s">
        <v>184</v>
      </c>
      <c r="CB750" s="253" t="s">
        <v>6</v>
      </c>
      <c r="CC750" s="253" t="s">
        <v>6</v>
      </c>
      <c r="CD750" s="253" t="s">
        <v>6</v>
      </c>
    </row>
    <row r="751" spans="1:82" ht="31" x14ac:dyDescent="0.35">
      <c r="A751" s="269" t="s">
        <v>3008</v>
      </c>
      <c r="B751" s="269" t="s">
        <v>2880</v>
      </c>
      <c r="C751" s="269" t="s">
        <v>1548</v>
      </c>
      <c r="D751" s="269" t="s">
        <v>1567</v>
      </c>
      <c r="E751" s="244" t="s">
        <v>304</v>
      </c>
      <c r="F751" s="244" t="s">
        <v>2674</v>
      </c>
      <c r="G751" s="253" t="s">
        <v>1317</v>
      </c>
      <c r="H751" s="253" t="s">
        <v>1317</v>
      </c>
      <c r="I751" s="244" t="str">
        <f>IF(H751="","",VLOOKUP(H751,'Cost Categories'!$A$1:$B$66,2,FALSE))</f>
        <v>Capital</v>
      </c>
      <c r="J751" s="244" t="s">
        <v>3276</v>
      </c>
      <c r="K751" s="244" t="str">
        <f>IF(J751="","",VLOOKUP(J751,'Cost Categories'!$A$70:$B$85,2,FALSE))</f>
        <v>Capital</v>
      </c>
      <c r="L751" s="244" t="s">
        <v>3307</v>
      </c>
      <c r="M751" s="244" t="str">
        <f>IF(L751="","",VLOOKUP(L751,'Cost Categories'!$A$112:$B$133,2,FALSE))</f>
        <v>Primary service delivery</v>
      </c>
      <c r="N751" s="253" t="s">
        <v>3368</v>
      </c>
      <c r="O751" s="270" t="s">
        <v>1245</v>
      </c>
      <c r="P751" s="253" t="s">
        <v>3369</v>
      </c>
      <c r="Q751" s="253" t="s">
        <v>3372</v>
      </c>
      <c r="R751" s="253" t="s">
        <v>13</v>
      </c>
      <c r="S751" s="253" t="s">
        <v>111</v>
      </c>
      <c r="T751" s="253" t="s">
        <v>1539</v>
      </c>
      <c r="U751" s="244" t="s">
        <v>1087</v>
      </c>
      <c r="V751" s="253" t="s">
        <v>1309</v>
      </c>
      <c r="W751" s="253" t="s">
        <v>217</v>
      </c>
      <c r="X751" s="271">
        <v>0.37</v>
      </c>
      <c r="Y751" s="271" t="s">
        <v>6</v>
      </c>
      <c r="Z751" s="271" t="s">
        <v>6</v>
      </c>
      <c r="AA751" s="271" t="s">
        <v>6</v>
      </c>
      <c r="AB751" s="271" t="s">
        <v>6</v>
      </c>
      <c r="AC751" s="271" t="s">
        <v>6</v>
      </c>
      <c r="AD751" s="271" t="s">
        <v>6</v>
      </c>
      <c r="AE751" s="353">
        <v>80</v>
      </c>
      <c r="AF751" s="353" t="s">
        <v>369</v>
      </c>
      <c r="AG751" s="253" t="s">
        <v>110</v>
      </c>
      <c r="AI751" s="271" t="s">
        <v>6</v>
      </c>
      <c r="AJ751" s="272" t="s">
        <v>6</v>
      </c>
      <c r="AK751" s="253" t="s">
        <v>6</v>
      </c>
      <c r="AL751" s="253" t="s">
        <v>6</v>
      </c>
      <c r="AM751" s="273" t="s">
        <v>6</v>
      </c>
      <c r="AN751" s="265">
        <f t="shared" ref="AN751:AN763" si="0">30.5*20</f>
        <v>610</v>
      </c>
      <c r="AO751" s="265">
        <v>1</v>
      </c>
      <c r="AP751" s="253" t="s">
        <v>3017</v>
      </c>
      <c r="AQ751" s="253" t="s">
        <v>184</v>
      </c>
      <c r="AR751" s="251" t="s">
        <v>3018</v>
      </c>
      <c r="AS751" s="251" t="s">
        <v>118</v>
      </c>
      <c r="AT751" s="251" t="s">
        <v>184</v>
      </c>
      <c r="AU751" s="251" t="s">
        <v>184</v>
      </c>
      <c r="AV751" s="251" t="s">
        <v>1305</v>
      </c>
      <c r="AW751" s="251" t="s">
        <v>3019</v>
      </c>
      <c r="AX751" s="250" t="s">
        <v>118</v>
      </c>
      <c r="AY751" s="251" t="s">
        <v>6</v>
      </c>
      <c r="AZ751" s="251" t="s">
        <v>6</v>
      </c>
      <c r="BA751" s="251" t="s">
        <v>381</v>
      </c>
      <c r="BB751" s="251" t="s">
        <v>119</v>
      </c>
      <c r="BC751" s="251" t="s">
        <v>384</v>
      </c>
      <c r="BD751" s="251" t="s">
        <v>119</v>
      </c>
      <c r="BE751" s="251" t="s">
        <v>259</v>
      </c>
      <c r="BF751" s="251" t="s">
        <v>118</v>
      </c>
      <c r="BG751" s="251" t="s">
        <v>6</v>
      </c>
      <c r="BH751" s="251" t="s">
        <v>6</v>
      </c>
      <c r="BI751" s="251" t="s">
        <v>6</v>
      </c>
      <c r="BJ751" s="251" t="s">
        <v>6</v>
      </c>
      <c r="BK751" s="251" t="s">
        <v>6</v>
      </c>
      <c r="BL751" s="251" t="s">
        <v>6</v>
      </c>
      <c r="BM751" s="251" t="s">
        <v>6</v>
      </c>
      <c r="BN751" s="251" t="s">
        <v>6</v>
      </c>
      <c r="BO751" s="251" t="s">
        <v>13</v>
      </c>
      <c r="BP751" s="251" t="s">
        <v>13</v>
      </c>
      <c r="BQ751" s="251" t="s">
        <v>167</v>
      </c>
      <c r="BR751" s="251" t="s">
        <v>118</v>
      </c>
      <c r="BS751" s="251" t="s">
        <v>41</v>
      </c>
      <c r="BT751" s="251" t="s">
        <v>118</v>
      </c>
      <c r="BU751" s="265" t="s">
        <v>6</v>
      </c>
      <c r="BV751" s="251" t="s">
        <v>6</v>
      </c>
      <c r="BW751" s="251" t="s">
        <v>6</v>
      </c>
      <c r="BX751" s="251" t="s">
        <v>6</v>
      </c>
      <c r="BY751" s="251" t="s">
        <v>6</v>
      </c>
      <c r="BZ751" s="251" t="s">
        <v>6</v>
      </c>
      <c r="CA751" s="253" t="s">
        <v>184</v>
      </c>
      <c r="CB751" s="253" t="s">
        <v>6</v>
      </c>
      <c r="CC751" s="253" t="s">
        <v>6</v>
      </c>
      <c r="CD751" s="253" t="s">
        <v>6</v>
      </c>
    </row>
    <row r="752" spans="1:82" ht="31" x14ac:dyDescent="0.35">
      <c r="A752" s="269" t="s">
        <v>3008</v>
      </c>
      <c r="B752" s="269" t="s">
        <v>2880</v>
      </c>
      <c r="C752" s="269" t="s">
        <v>356</v>
      </c>
      <c r="D752" s="269" t="s">
        <v>1567</v>
      </c>
      <c r="E752" s="244" t="s">
        <v>304</v>
      </c>
      <c r="F752" s="244" t="s">
        <v>2674</v>
      </c>
      <c r="G752" s="253" t="s">
        <v>1</v>
      </c>
      <c r="H752" s="253" t="s">
        <v>3271</v>
      </c>
      <c r="I752" s="244" t="str">
        <f>IF(H752="","",VLOOKUP(H752,'Cost Categories'!$A$1:$B$66,2,FALSE))</f>
        <v>Personnel</v>
      </c>
      <c r="J752" s="244" t="s">
        <v>3271</v>
      </c>
      <c r="K752" s="244" t="str">
        <f>IF(J752="","",VLOOKUP(J752,'Cost Categories'!$A$70:$B$85,2,FALSE))</f>
        <v>Personnel</v>
      </c>
      <c r="L752" s="244" t="s">
        <v>3307</v>
      </c>
      <c r="M752" s="244" t="str">
        <f>IF(L752="","",VLOOKUP(L752,'Cost Categories'!$A$112:$B$133,2,FALSE))</f>
        <v>Primary service delivery</v>
      </c>
      <c r="N752" s="253" t="s">
        <v>3368</v>
      </c>
      <c r="O752" s="270" t="s">
        <v>13</v>
      </c>
      <c r="P752" s="253" t="s">
        <v>3369</v>
      </c>
      <c r="Q752" s="253" t="s">
        <v>3372</v>
      </c>
      <c r="R752" s="253" t="s">
        <v>13</v>
      </c>
      <c r="S752" s="253" t="s">
        <v>517</v>
      </c>
      <c r="T752" s="253" t="s">
        <v>1539</v>
      </c>
      <c r="U752" s="244" t="s">
        <v>1087</v>
      </c>
      <c r="V752" s="253" t="s">
        <v>1309</v>
      </c>
      <c r="W752" s="253" t="s">
        <v>217</v>
      </c>
      <c r="X752" s="271">
        <v>22.69</v>
      </c>
      <c r="Y752" s="271" t="s">
        <v>6</v>
      </c>
      <c r="Z752" s="271" t="s">
        <v>6</v>
      </c>
      <c r="AA752" s="271" t="s">
        <v>6</v>
      </c>
      <c r="AB752" s="271" t="s">
        <v>6</v>
      </c>
      <c r="AC752" s="271" t="s">
        <v>6</v>
      </c>
      <c r="AD752" s="271" t="s">
        <v>6</v>
      </c>
      <c r="AE752" s="353">
        <v>80</v>
      </c>
      <c r="AF752" s="353" t="s">
        <v>369</v>
      </c>
      <c r="AG752" s="253" t="s">
        <v>110</v>
      </c>
      <c r="AI752" s="271" t="s">
        <v>6</v>
      </c>
      <c r="AJ752" s="272" t="s">
        <v>6</v>
      </c>
      <c r="AK752" s="253" t="s">
        <v>6</v>
      </c>
      <c r="AL752" s="253" t="s">
        <v>6</v>
      </c>
      <c r="AM752" s="273" t="s">
        <v>6</v>
      </c>
      <c r="AN752" s="265">
        <f t="shared" si="0"/>
        <v>610</v>
      </c>
      <c r="AO752" s="265">
        <v>1</v>
      </c>
      <c r="AP752" s="253" t="s">
        <v>3017</v>
      </c>
      <c r="AQ752" s="253" t="s">
        <v>184</v>
      </c>
      <c r="AR752" s="251" t="s">
        <v>3018</v>
      </c>
      <c r="AS752" s="251" t="s">
        <v>118</v>
      </c>
      <c r="AT752" s="251" t="s">
        <v>184</v>
      </c>
      <c r="AU752" s="251" t="s">
        <v>184</v>
      </c>
      <c r="AV752" s="251" t="s">
        <v>1305</v>
      </c>
      <c r="AW752" s="251" t="s">
        <v>6</v>
      </c>
      <c r="AX752" s="251" t="s">
        <v>6</v>
      </c>
      <c r="AY752" s="251" t="s">
        <v>6</v>
      </c>
      <c r="AZ752" s="251" t="s">
        <v>6</v>
      </c>
      <c r="BA752" s="251" t="s">
        <v>381</v>
      </c>
      <c r="BB752" s="251" t="s">
        <v>119</v>
      </c>
      <c r="BC752" s="251" t="s">
        <v>384</v>
      </c>
      <c r="BD752" s="251" t="s">
        <v>119</v>
      </c>
      <c r="BE752" s="251" t="s">
        <v>6</v>
      </c>
      <c r="BF752" s="251" t="s">
        <v>6</v>
      </c>
      <c r="BG752" s="251" t="s">
        <v>6</v>
      </c>
      <c r="BH752" s="251" t="s">
        <v>6</v>
      </c>
      <c r="BI752" s="251" t="s">
        <v>6</v>
      </c>
      <c r="BJ752" s="251" t="s">
        <v>6</v>
      </c>
      <c r="BK752" s="251" t="s">
        <v>6</v>
      </c>
      <c r="BL752" s="251" t="s">
        <v>6</v>
      </c>
      <c r="BM752" s="251" t="s">
        <v>6</v>
      </c>
      <c r="BN752" s="251" t="s">
        <v>6</v>
      </c>
      <c r="BO752" s="251" t="s">
        <v>13</v>
      </c>
      <c r="BP752" s="251" t="s">
        <v>13</v>
      </c>
      <c r="BQ752" s="251" t="s">
        <v>167</v>
      </c>
      <c r="BR752" s="251" t="s">
        <v>118</v>
      </c>
      <c r="BS752" s="251" t="s">
        <v>41</v>
      </c>
      <c r="BT752" s="251" t="s">
        <v>118</v>
      </c>
      <c r="BU752" s="265" t="s">
        <v>6</v>
      </c>
      <c r="BV752" s="251" t="s">
        <v>6</v>
      </c>
      <c r="BW752" s="251" t="s">
        <v>6</v>
      </c>
      <c r="BX752" s="251" t="s">
        <v>6</v>
      </c>
      <c r="BY752" s="251" t="s">
        <v>6</v>
      </c>
      <c r="BZ752" s="251" t="s">
        <v>6</v>
      </c>
      <c r="CA752" s="253" t="s">
        <v>184</v>
      </c>
      <c r="CB752" s="253" t="s">
        <v>6</v>
      </c>
      <c r="CC752" s="253" t="s">
        <v>6</v>
      </c>
      <c r="CD752" s="253" t="s">
        <v>6</v>
      </c>
    </row>
    <row r="753" spans="1:82" ht="31" x14ac:dyDescent="0.35">
      <c r="A753" s="269" t="s">
        <v>3008</v>
      </c>
      <c r="B753" s="269" t="s">
        <v>2880</v>
      </c>
      <c r="C753" s="269" t="s">
        <v>1555</v>
      </c>
      <c r="D753" s="269" t="s">
        <v>1567</v>
      </c>
      <c r="E753" s="244" t="s">
        <v>304</v>
      </c>
      <c r="F753" s="244" t="s">
        <v>2674</v>
      </c>
      <c r="G753" s="253" t="s">
        <v>1757</v>
      </c>
      <c r="H753" s="253" t="s">
        <v>3353</v>
      </c>
      <c r="I753" s="244" t="str">
        <f>IF(H753="","",VLOOKUP(H753,'Cost Categories'!$A$1:$B$66,2,FALSE))</f>
        <v>Personnel</v>
      </c>
      <c r="J753" s="244" t="s">
        <v>1757</v>
      </c>
      <c r="K753" s="244" t="str">
        <f>IF(J753="","",VLOOKUP(J753,'Cost Categories'!$A$70:$B$85,2,FALSE))</f>
        <v>Personnel</v>
      </c>
      <c r="L753" s="244" t="s">
        <v>3324</v>
      </c>
      <c r="M753" s="244" t="str">
        <f>IF(L753="","",VLOOKUP(L753,'Cost Categories'!$A$112:$B$133,2,FALSE))</f>
        <v>Operational</v>
      </c>
      <c r="N753" s="253" t="s">
        <v>3368</v>
      </c>
      <c r="O753" s="270" t="s">
        <v>13</v>
      </c>
      <c r="P753" s="253" t="s">
        <v>3369</v>
      </c>
      <c r="Q753" s="253" t="s">
        <v>3372</v>
      </c>
      <c r="R753" s="253" t="s">
        <v>13</v>
      </c>
      <c r="S753" s="253" t="s">
        <v>111</v>
      </c>
      <c r="T753" s="253" t="s">
        <v>1539</v>
      </c>
      <c r="U753" s="244" t="s">
        <v>1087</v>
      </c>
      <c r="V753" s="253" t="s">
        <v>1309</v>
      </c>
      <c r="W753" s="253" t="s">
        <v>217</v>
      </c>
      <c r="X753" s="271">
        <v>0.8</v>
      </c>
      <c r="Y753" s="271" t="s">
        <v>6</v>
      </c>
      <c r="Z753" s="271" t="s">
        <v>6</v>
      </c>
      <c r="AA753" s="271" t="s">
        <v>6</v>
      </c>
      <c r="AB753" s="271" t="s">
        <v>6</v>
      </c>
      <c r="AC753" s="271" t="s">
        <v>6</v>
      </c>
      <c r="AD753" s="271" t="s">
        <v>6</v>
      </c>
      <c r="AE753" s="353">
        <v>80</v>
      </c>
      <c r="AF753" s="353" t="s">
        <v>369</v>
      </c>
      <c r="AG753" s="253" t="s">
        <v>110</v>
      </c>
      <c r="AI753" s="271" t="s">
        <v>6</v>
      </c>
      <c r="AJ753" s="272" t="s">
        <v>6</v>
      </c>
      <c r="AK753" s="253" t="s">
        <v>6</v>
      </c>
      <c r="AL753" s="253" t="s">
        <v>6</v>
      </c>
      <c r="AM753" s="273" t="s">
        <v>6</v>
      </c>
      <c r="AN753" s="265">
        <f t="shared" si="0"/>
        <v>610</v>
      </c>
      <c r="AO753" s="265">
        <v>1</v>
      </c>
      <c r="AP753" s="253" t="s">
        <v>3017</v>
      </c>
      <c r="AQ753" s="253" t="s">
        <v>184</v>
      </c>
      <c r="AR753" s="251" t="s">
        <v>3018</v>
      </c>
      <c r="AS753" s="251" t="s">
        <v>118</v>
      </c>
      <c r="AT753" s="251" t="s">
        <v>184</v>
      </c>
      <c r="AU753" s="251" t="s">
        <v>184</v>
      </c>
      <c r="AV753" s="251" t="s">
        <v>1305</v>
      </c>
      <c r="AW753" s="251" t="s">
        <v>6</v>
      </c>
      <c r="AX753" s="251" t="s">
        <v>6</v>
      </c>
      <c r="AY753" s="251" t="s">
        <v>6</v>
      </c>
      <c r="AZ753" s="251" t="s">
        <v>6</v>
      </c>
      <c r="BA753" s="251" t="s">
        <v>381</v>
      </c>
      <c r="BB753" s="251" t="s">
        <v>119</v>
      </c>
      <c r="BC753" s="251" t="s">
        <v>384</v>
      </c>
      <c r="BD753" s="251" t="s">
        <v>119</v>
      </c>
      <c r="BE753" s="251" t="s">
        <v>6</v>
      </c>
      <c r="BF753" s="251" t="s">
        <v>6</v>
      </c>
      <c r="BG753" s="251" t="s">
        <v>6</v>
      </c>
      <c r="BH753" s="251" t="s">
        <v>6</v>
      </c>
      <c r="BI753" s="251" t="s">
        <v>6</v>
      </c>
      <c r="BJ753" s="251" t="s">
        <v>6</v>
      </c>
      <c r="BK753" s="251" t="s">
        <v>6</v>
      </c>
      <c r="BL753" s="251" t="s">
        <v>6</v>
      </c>
      <c r="BM753" s="251" t="s">
        <v>6</v>
      </c>
      <c r="BN753" s="251" t="s">
        <v>6</v>
      </c>
      <c r="BO753" s="251" t="s">
        <v>13</v>
      </c>
      <c r="BP753" s="251" t="s">
        <v>13</v>
      </c>
      <c r="BQ753" s="251" t="s">
        <v>167</v>
      </c>
      <c r="BR753" s="251" t="s">
        <v>118</v>
      </c>
      <c r="BS753" s="251" t="s">
        <v>41</v>
      </c>
      <c r="BT753" s="251" t="s">
        <v>118</v>
      </c>
      <c r="BU753" s="265" t="s">
        <v>6</v>
      </c>
      <c r="BV753" s="251" t="s">
        <v>6</v>
      </c>
      <c r="BW753" s="251" t="s">
        <v>6</v>
      </c>
      <c r="BX753" s="251" t="s">
        <v>6</v>
      </c>
      <c r="BY753" s="251" t="s">
        <v>6</v>
      </c>
      <c r="BZ753" s="251" t="s">
        <v>6</v>
      </c>
      <c r="CA753" s="253" t="s">
        <v>184</v>
      </c>
      <c r="CB753" s="253" t="s">
        <v>6</v>
      </c>
      <c r="CC753" s="253" t="s">
        <v>6</v>
      </c>
      <c r="CD753" s="253" t="s">
        <v>6</v>
      </c>
    </row>
    <row r="754" spans="1:82" ht="31" x14ac:dyDescent="0.35">
      <c r="A754" s="269" t="s">
        <v>3008</v>
      </c>
      <c r="B754" s="269" t="s">
        <v>2880</v>
      </c>
      <c r="C754" s="269" t="s">
        <v>1540</v>
      </c>
      <c r="D754" s="269" t="s">
        <v>1567</v>
      </c>
      <c r="E754" s="244" t="s">
        <v>304</v>
      </c>
      <c r="F754" s="244" t="s">
        <v>2674</v>
      </c>
      <c r="G754" s="253" t="s">
        <v>3</v>
      </c>
      <c r="H754" s="253" t="s">
        <v>3</v>
      </c>
      <c r="I754" s="244" t="str">
        <f>IF(H754="","",VLOOKUP(H754,'Cost Categories'!$A$1:$B$66,2,FALSE))</f>
        <v>Recurring services</v>
      </c>
      <c r="J754" s="244" t="s">
        <v>3297</v>
      </c>
      <c r="K754" s="244" t="str">
        <f>IF(J754="","",VLOOKUP(J754,'Cost Categories'!$A$70:$B$85,2,FALSE))</f>
        <v>Mixed</v>
      </c>
      <c r="L754" s="244" t="s">
        <v>3</v>
      </c>
      <c r="M754" s="244" t="str">
        <f>IF(L754="","",VLOOKUP(L754,'Cost Categories'!$A$112:$B$133,2,FALSE))</f>
        <v>Operational</v>
      </c>
      <c r="N754" s="253" t="s">
        <v>3368</v>
      </c>
      <c r="O754" s="270" t="s">
        <v>13</v>
      </c>
      <c r="P754" s="253" t="s">
        <v>3369</v>
      </c>
      <c r="Q754" s="253" t="s">
        <v>3372</v>
      </c>
      <c r="R754" s="253" t="s">
        <v>13</v>
      </c>
      <c r="S754" s="253" t="s">
        <v>111</v>
      </c>
      <c r="T754" s="253" t="s">
        <v>1539</v>
      </c>
      <c r="U754" s="244" t="s">
        <v>1087</v>
      </c>
      <c r="V754" s="253" t="s">
        <v>1309</v>
      </c>
      <c r="W754" s="253" t="s">
        <v>217</v>
      </c>
      <c r="X754" s="271">
        <v>0.27</v>
      </c>
      <c r="Y754" s="271" t="s">
        <v>6</v>
      </c>
      <c r="Z754" s="271" t="s">
        <v>6</v>
      </c>
      <c r="AA754" s="271" t="s">
        <v>6</v>
      </c>
      <c r="AB754" s="271" t="s">
        <v>6</v>
      </c>
      <c r="AC754" s="271" t="s">
        <v>6</v>
      </c>
      <c r="AD754" s="271" t="s">
        <v>6</v>
      </c>
      <c r="AE754" s="353">
        <v>80</v>
      </c>
      <c r="AF754" s="353" t="s">
        <v>369</v>
      </c>
      <c r="AG754" s="253" t="s">
        <v>110</v>
      </c>
      <c r="AI754" s="271" t="s">
        <v>6</v>
      </c>
      <c r="AJ754" s="272" t="s">
        <v>6</v>
      </c>
      <c r="AK754" s="253" t="s">
        <v>6</v>
      </c>
      <c r="AL754" s="253" t="s">
        <v>6</v>
      </c>
      <c r="AM754" s="273" t="s">
        <v>6</v>
      </c>
      <c r="AN754" s="265">
        <f t="shared" si="0"/>
        <v>610</v>
      </c>
      <c r="AO754" s="265">
        <v>1</v>
      </c>
      <c r="AP754" s="253" t="s">
        <v>3017</v>
      </c>
      <c r="AQ754" s="253" t="s">
        <v>184</v>
      </c>
      <c r="AR754" s="251" t="s">
        <v>3018</v>
      </c>
      <c r="AS754" s="251" t="s">
        <v>118</v>
      </c>
      <c r="AT754" s="251" t="s">
        <v>184</v>
      </c>
      <c r="AU754" s="251" t="s">
        <v>184</v>
      </c>
      <c r="AV754" s="251" t="s">
        <v>1305</v>
      </c>
      <c r="AW754" s="251" t="s">
        <v>6</v>
      </c>
      <c r="AX754" s="251" t="s">
        <v>6</v>
      </c>
      <c r="AY754" s="251" t="s">
        <v>6</v>
      </c>
      <c r="AZ754" s="251" t="s">
        <v>6</v>
      </c>
      <c r="BA754" s="251" t="s">
        <v>381</v>
      </c>
      <c r="BB754" s="251" t="s">
        <v>119</v>
      </c>
      <c r="BC754" s="251" t="s">
        <v>384</v>
      </c>
      <c r="BD754" s="251" t="s">
        <v>119</v>
      </c>
      <c r="BE754" s="251" t="s">
        <v>6</v>
      </c>
      <c r="BF754" s="251" t="s">
        <v>6</v>
      </c>
      <c r="BG754" s="251" t="s">
        <v>6</v>
      </c>
      <c r="BH754" s="251" t="s">
        <v>6</v>
      </c>
      <c r="BI754" s="251" t="s">
        <v>6</v>
      </c>
      <c r="BJ754" s="251" t="s">
        <v>6</v>
      </c>
      <c r="BK754" s="251" t="s">
        <v>6</v>
      </c>
      <c r="BL754" s="251" t="s">
        <v>6</v>
      </c>
      <c r="BM754" s="251" t="s">
        <v>6</v>
      </c>
      <c r="BN754" s="251" t="s">
        <v>6</v>
      </c>
      <c r="BO754" s="251" t="s">
        <v>13</v>
      </c>
      <c r="BP754" s="251" t="s">
        <v>13</v>
      </c>
      <c r="BQ754" s="251" t="s">
        <v>167</v>
      </c>
      <c r="BR754" s="251" t="s">
        <v>118</v>
      </c>
      <c r="BS754" s="251" t="s">
        <v>41</v>
      </c>
      <c r="BT754" s="251" t="s">
        <v>118</v>
      </c>
      <c r="BU754" s="265" t="s">
        <v>6</v>
      </c>
      <c r="BV754" s="251" t="s">
        <v>6</v>
      </c>
      <c r="BW754" s="251" t="s">
        <v>6</v>
      </c>
      <c r="BX754" s="251" t="s">
        <v>6</v>
      </c>
      <c r="BY754" s="251" t="s">
        <v>6</v>
      </c>
      <c r="BZ754" s="251" t="s">
        <v>6</v>
      </c>
      <c r="CA754" s="253" t="s">
        <v>184</v>
      </c>
      <c r="CB754" s="253" t="s">
        <v>6</v>
      </c>
      <c r="CC754" s="253" t="s">
        <v>6</v>
      </c>
      <c r="CD754" s="253" t="s">
        <v>6</v>
      </c>
    </row>
    <row r="755" spans="1:82" ht="31" x14ac:dyDescent="0.35">
      <c r="A755" s="269" t="s">
        <v>3008</v>
      </c>
      <c r="B755" s="269" t="s">
        <v>2880</v>
      </c>
      <c r="C755" s="269" t="s">
        <v>1561</v>
      </c>
      <c r="D755" s="269" t="s">
        <v>1567</v>
      </c>
      <c r="E755" s="244" t="s">
        <v>304</v>
      </c>
      <c r="F755" s="244" t="s">
        <v>2674</v>
      </c>
      <c r="G755" s="253" t="s">
        <v>1925</v>
      </c>
      <c r="H755" s="253" t="s">
        <v>3350</v>
      </c>
      <c r="I755" s="244" t="str">
        <f>IF(H755="","",VLOOKUP(H755,'Cost Categories'!$A$1:$B$66,2,FALSE))</f>
        <v>Capital</v>
      </c>
      <c r="J755" s="244" t="s">
        <v>3283</v>
      </c>
      <c r="K755" s="244" t="str">
        <f>IF(J755="","",VLOOKUP(J755,'Cost Categories'!$A$70:$B$85,2,FALSE))</f>
        <v>Capital</v>
      </c>
      <c r="L755" s="244" t="s">
        <v>3324</v>
      </c>
      <c r="M755" s="244" t="str">
        <f>IF(L755="","",VLOOKUP(L755,'Cost Categories'!$A$112:$B$133,2,FALSE))</f>
        <v>Operational</v>
      </c>
      <c r="N755" s="253" t="s">
        <v>3368</v>
      </c>
      <c r="O755" s="270" t="s">
        <v>1245</v>
      </c>
      <c r="P755" s="253" t="s">
        <v>3370</v>
      </c>
      <c r="Q755" s="253" t="s">
        <v>3372</v>
      </c>
      <c r="R755" s="253" t="s">
        <v>13</v>
      </c>
      <c r="S755" s="253" t="s">
        <v>111</v>
      </c>
      <c r="T755" s="253" t="s">
        <v>1539</v>
      </c>
      <c r="U755" s="244" t="s">
        <v>1087</v>
      </c>
      <c r="V755" s="253" t="s">
        <v>1309</v>
      </c>
      <c r="W755" s="253" t="s">
        <v>217</v>
      </c>
      <c r="X755" s="271">
        <v>0.48</v>
      </c>
      <c r="Y755" s="271" t="s">
        <v>6</v>
      </c>
      <c r="Z755" s="271" t="s">
        <v>6</v>
      </c>
      <c r="AA755" s="271" t="s">
        <v>6</v>
      </c>
      <c r="AB755" s="271" t="s">
        <v>6</v>
      </c>
      <c r="AC755" s="271" t="s">
        <v>6</v>
      </c>
      <c r="AD755" s="271" t="s">
        <v>6</v>
      </c>
      <c r="AE755" s="353">
        <v>80</v>
      </c>
      <c r="AF755" s="353" t="s">
        <v>369</v>
      </c>
      <c r="AG755" s="253" t="s">
        <v>110</v>
      </c>
      <c r="AI755" s="271" t="s">
        <v>6</v>
      </c>
      <c r="AJ755" s="272" t="s">
        <v>6</v>
      </c>
      <c r="AK755" s="253" t="s">
        <v>6</v>
      </c>
      <c r="AL755" s="253" t="s">
        <v>6</v>
      </c>
      <c r="AM755" s="273" t="s">
        <v>6</v>
      </c>
      <c r="AN755" s="265">
        <f t="shared" si="0"/>
        <v>610</v>
      </c>
      <c r="AO755" s="265">
        <v>1</v>
      </c>
      <c r="AP755" s="253" t="s">
        <v>3017</v>
      </c>
      <c r="AQ755" s="253" t="s">
        <v>184</v>
      </c>
      <c r="AR755" s="251" t="s">
        <v>3018</v>
      </c>
      <c r="AS755" s="251" t="s">
        <v>118</v>
      </c>
      <c r="AT755" s="251" t="s">
        <v>184</v>
      </c>
      <c r="AU755" s="251" t="s">
        <v>184</v>
      </c>
      <c r="AV755" s="251" t="s">
        <v>1305</v>
      </c>
      <c r="AW755" s="251" t="s">
        <v>6</v>
      </c>
      <c r="AX755" s="251" t="s">
        <v>6</v>
      </c>
      <c r="AY755" s="251" t="s">
        <v>6</v>
      </c>
      <c r="AZ755" s="251" t="s">
        <v>6</v>
      </c>
      <c r="BA755" s="251" t="s">
        <v>381</v>
      </c>
      <c r="BB755" s="251" t="s">
        <v>119</v>
      </c>
      <c r="BC755" s="251" t="s">
        <v>384</v>
      </c>
      <c r="BD755" s="251" t="s">
        <v>119</v>
      </c>
      <c r="BE755" s="251" t="s">
        <v>6</v>
      </c>
      <c r="BF755" s="251" t="s">
        <v>6</v>
      </c>
      <c r="BG755" s="251" t="s">
        <v>6</v>
      </c>
      <c r="BH755" s="251" t="s">
        <v>6</v>
      </c>
      <c r="BI755" s="251" t="s">
        <v>6</v>
      </c>
      <c r="BJ755" s="251" t="s">
        <v>6</v>
      </c>
      <c r="BK755" s="251" t="s">
        <v>6</v>
      </c>
      <c r="BL755" s="251" t="s">
        <v>6</v>
      </c>
      <c r="BM755" s="251" t="s">
        <v>6</v>
      </c>
      <c r="BN755" s="251" t="s">
        <v>6</v>
      </c>
      <c r="BO755" s="251" t="s">
        <v>13</v>
      </c>
      <c r="BP755" s="251" t="s">
        <v>13</v>
      </c>
      <c r="BQ755" s="251" t="s">
        <v>167</v>
      </c>
      <c r="BR755" s="251" t="s">
        <v>118</v>
      </c>
      <c r="BS755" s="251" t="s">
        <v>41</v>
      </c>
      <c r="BT755" s="251" t="s">
        <v>118</v>
      </c>
      <c r="BU755" s="265" t="s">
        <v>6</v>
      </c>
      <c r="BV755" s="251" t="s">
        <v>6</v>
      </c>
      <c r="BW755" s="251" t="s">
        <v>6</v>
      </c>
      <c r="BX755" s="251" t="s">
        <v>6</v>
      </c>
      <c r="BY755" s="251" t="s">
        <v>6</v>
      </c>
      <c r="BZ755" s="251" t="s">
        <v>6</v>
      </c>
      <c r="CA755" s="253" t="s">
        <v>184</v>
      </c>
      <c r="CB755" s="253" t="s">
        <v>6</v>
      </c>
      <c r="CC755" s="253" t="s">
        <v>6</v>
      </c>
      <c r="CD755" s="253" t="s">
        <v>6</v>
      </c>
    </row>
    <row r="756" spans="1:82" ht="31" x14ac:dyDescent="0.35">
      <c r="A756" s="269" t="s">
        <v>3008</v>
      </c>
      <c r="B756" s="269" t="s">
        <v>2880</v>
      </c>
      <c r="C756" s="269" t="s">
        <v>1567</v>
      </c>
      <c r="D756" s="269" t="s">
        <v>1579</v>
      </c>
      <c r="E756" s="244" t="s">
        <v>304</v>
      </c>
      <c r="F756" s="244" t="s">
        <v>2674</v>
      </c>
      <c r="G756" s="253" t="s">
        <v>1944</v>
      </c>
      <c r="H756" s="253" t="s">
        <v>2817</v>
      </c>
      <c r="I756" s="244" t="str">
        <f>IF(H756="","",VLOOKUP(H756,'Cost Categories'!$A$1:$B$66,2,FALSE))</f>
        <v>Total</v>
      </c>
      <c r="J756" s="244" t="s">
        <v>3297</v>
      </c>
      <c r="K756" s="244" t="str">
        <f>IF(J756="","",VLOOKUP(J756,'Cost Categories'!$A$70:$B$85,2,FALSE))</f>
        <v>Mixed</v>
      </c>
      <c r="L756" s="244" t="s">
        <v>3297</v>
      </c>
      <c r="M756" s="244" t="str">
        <f>IF(L756="","",VLOOKUP(L756,'Cost Categories'!$A$112:$B$133,2,FALSE))</f>
        <v>Mixed</v>
      </c>
      <c r="N756" s="253" t="s">
        <v>3368</v>
      </c>
      <c r="O756" s="270" t="s">
        <v>22</v>
      </c>
      <c r="P756" s="253" t="s">
        <v>3416</v>
      </c>
      <c r="Q756" s="253" t="s">
        <v>3372</v>
      </c>
      <c r="R756" s="253" t="s">
        <v>13</v>
      </c>
      <c r="S756" s="253" t="s">
        <v>111</v>
      </c>
      <c r="T756" s="253" t="s">
        <v>1539</v>
      </c>
      <c r="U756" s="244" t="s">
        <v>1087</v>
      </c>
      <c r="V756" s="253" t="s">
        <v>1309</v>
      </c>
      <c r="W756" s="253" t="s">
        <v>217</v>
      </c>
      <c r="X756" s="271">
        <v>54.26</v>
      </c>
      <c r="Y756" s="271" t="s">
        <v>6</v>
      </c>
      <c r="Z756" s="271" t="s">
        <v>6</v>
      </c>
      <c r="AA756" s="271" t="s">
        <v>6</v>
      </c>
      <c r="AB756" s="271" t="s">
        <v>6</v>
      </c>
      <c r="AC756" s="271" t="s">
        <v>6</v>
      </c>
      <c r="AD756" s="271" t="s">
        <v>6</v>
      </c>
      <c r="AE756" s="353">
        <v>80</v>
      </c>
      <c r="AF756" s="353" t="s">
        <v>369</v>
      </c>
      <c r="AG756" s="253" t="s">
        <v>110</v>
      </c>
      <c r="AI756" s="271" t="s">
        <v>6</v>
      </c>
      <c r="AJ756" s="272" t="s">
        <v>6</v>
      </c>
      <c r="AK756" s="253" t="s">
        <v>6</v>
      </c>
      <c r="AL756" s="253" t="s">
        <v>6</v>
      </c>
      <c r="AM756" s="273" t="s">
        <v>6</v>
      </c>
      <c r="AN756" s="265">
        <f t="shared" si="0"/>
        <v>610</v>
      </c>
      <c r="AO756" s="265">
        <v>1</v>
      </c>
      <c r="AP756" s="253" t="s">
        <v>3017</v>
      </c>
      <c r="AQ756" s="253" t="s">
        <v>184</v>
      </c>
      <c r="AR756" s="251" t="s">
        <v>3018</v>
      </c>
      <c r="AS756" s="251" t="s">
        <v>118</v>
      </c>
      <c r="AT756" s="251" t="s">
        <v>184</v>
      </c>
      <c r="AU756" s="251" t="s">
        <v>184</v>
      </c>
      <c r="AV756" s="251" t="s">
        <v>1305</v>
      </c>
      <c r="AW756" s="251" t="s">
        <v>13</v>
      </c>
      <c r="AX756" s="251" t="s">
        <v>13</v>
      </c>
      <c r="AY756" s="251" t="s">
        <v>13</v>
      </c>
      <c r="AZ756" s="251" t="s">
        <v>13</v>
      </c>
      <c r="BA756" s="251" t="s">
        <v>381</v>
      </c>
      <c r="BB756" s="251" t="s">
        <v>119</v>
      </c>
      <c r="BC756" s="251" t="s">
        <v>384</v>
      </c>
      <c r="BD756" s="251" t="s">
        <v>119</v>
      </c>
      <c r="BE756" s="251" t="s">
        <v>13</v>
      </c>
      <c r="BF756" s="251" t="s">
        <v>13</v>
      </c>
      <c r="BG756" s="251" t="s">
        <v>13</v>
      </c>
      <c r="BH756" s="251" t="s">
        <v>13</v>
      </c>
      <c r="BI756" s="251" t="s">
        <v>6</v>
      </c>
      <c r="BJ756" s="251" t="s">
        <v>6</v>
      </c>
      <c r="BK756" s="251" t="s">
        <v>6</v>
      </c>
      <c r="BL756" s="251" t="s">
        <v>6</v>
      </c>
      <c r="BM756" s="251" t="s">
        <v>6</v>
      </c>
      <c r="BN756" s="251" t="s">
        <v>6</v>
      </c>
      <c r="BO756" s="251" t="s">
        <v>13</v>
      </c>
      <c r="BP756" s="251" t="s">
        <v>13</v>
      </c>
      <c r="BQ756" s="251" t="s">
        <v>167</v>
      </c>
      <c r="BR756" s="251" t="s">
        <v>118</v>
      </c>
      <c r="BS756" s="251" t="s">
        <v>41</v>
      </c>
      <c r="BT756" s="251" t="s">
        <v>118</v>
      </c>
      <c r="BU756" s="265" t="s">
        <v>6</v>
      </c>
      <c r="BV756" s="251" t="s">
        <v>6</v>
      </c>
      <c r="BW756" s="251" t="s">
        <v>6</v>
      </c>
      <c r="BX756" s="251" t="s">
        <v>6</v>
      </c>
      <c r="BY756" s="251" t="s">
        <v>6</v>
      </c>
      <c r="BZ756" s="251" t="s">
        <v>6</v>
      </c>
      <c r="CA756" s="253" t="s">
        <v>184</v>
      </c>
      <c r="CB756" s="253" t="s">
        <v>6</v>
      </c>
      <c r="CC756" s="253" t="s">
        <v>6</v>
      </c>
      <c r="CD756" s="253" t="s">
        <v>6</v>
      </c>
    </row>
    <row r="757" spans="1:82" ht="46.5" x14ac:dyDescent="0.35">
      <c r="A757" s="269" t="s">
        <v>3009</v>
      </c>
      <c r="B757" s="269" t="s">
        <v>2880</v>
      </c>
      <c r="C757" s="269" t="s">
        <v>1538</v>
      </c>
      <c r="D757" s="269" t="s">
        <v>1567</v>
      </c>
      <c r="E757" s="244" t="s">
        <v>304</v>
      </c>
      <c r="F757" s="244" t="s">
        <v>2674</v>
      </c>
      <c r="G757" s="253" t="s">
        <v>1743</v>
      </c>
      <c r="H757" s="253" t="s">
        <v>1623</v>
      </c>
      <c r="I757" s="244" t="str">
        <f>IF(H757="","",VLOOKUP(H757,'Cost Categories'!$A$1:$B$66,2,FALSE))</f>
        <v>Recurring goods</v>
      </c>
      <c r="J757" s="244" t="s">
        <v>3288</v>
      </c>
      <c r="K757" s="244" t="str">
        <f>IF(J757="","",VLOOKUP(J757,'Cost Categories'!$A$70:$B$85,2,FALSE))</f>
        <v>Recurrent - other</v>
      </c>
      <c r="L757" s="244" t="s">
        <v>3307</v>
      </c>
      <c r="M757" s="244" t="str">
        <f>IF(L757="","",VLOOKUP(L757,'Cost Categories'!$A$112:$B$133,2,FALSE))</f>
        <v>Primary service delivery</v>
      </c>
      <c r="N757" s="253" t="s">
        <v>3368</v>
      </c>
      <c r="O757" s="270" t="s">
        <v>1245</v>
      </c>
      <c r="P757" s="253" t="s">
        <v>3371</v>
      </c>
      <c r="Q757" s="253" t="s">
        <v>3372</v>
      </c>
      <c r="R757" s="253" t="s">
        <v>13</v>
      </c>
      <c r="S757" s="253" t="s">
        <v>111</v>
      </c>
      <c r="T757" s="253" t="s">
        <v>1539</v>
      </c>
      <c r="U757" s="244" t="s">
        <v>1087</v>
      </c>
      <c r="V757" s="253" t="s">
        <v>1309</v>
      </c>
      <c r="W757" s="253" t="s">
        <v>217</v>
      </c>
      <c r="X757" s="271">
        <v>27.92</v>
      </c>
      <c r="Y757" s="271" t="s">
        <v>6</v>
      </c>
      <c r="Z757" s="271" t="s">
        <v>6</v>
      </c>
      <c r="AA757" s="271" t="s">
        <v>6</v>
      </c>
      <c r="AB757" s="271" t="s">
        <v>6</v>
      </c>
      <c r="AC757" s="271" t="s">
        <v>6</v>
      </c>
      <c r="AD757" s="271" t="s">
        <v>6</v>
      </c>
      <c r="AE757" s="353">
        <v>157</v>
      </c>
      <c r="AF757" s="353" t="s">
        <v>369</v>
      </c>
      <c r="AG757" s="253" t="s">
        <v>110</v>
      </c>
      <c r="AI757" s="271" t="s">
        <v>6</v>
      </c>
      <c r="AJ757" s="272" t="s">
        <v>6</v>
      </c>
      <c r="AK757" s="253" t="s">
        <v>6</v>
      </c>
      <c r="AL757" s="253" t="s">
        <v>6</v>
      </c>
      <c r="AM757" s="273" t="s">
        <v>6</v>
      </c>
      <c r="AN757" s="265">
        <f t="shared" si="0"/>
        <v>610</v>
      </c>
      <c r="AO757" s="265">
        <v>1</v>
      </c>
      <c r="AP757" s="253" t="s">
        <v>3017</v>
      </c>
      <c r="AQ757" s="253" t="s">
        <v>184</v>
      </c>
      <c r="AR757" s="251" t="s">
        <v>3018</v>
      </c>
      <c r="AS757" s="251" t="s">
        <v>118</v>
      </c>
      <c r="AT757" s="251" t="s">
        <v>184</v>
      </c>
      <c r="AU757" s="251" t="s">
        <v>184</v>
      </c>
      <c r="AV757" s="251" t="s">
        <v>1305</v>
      </c>
      <c r="AW757" s="251" t="s">
        <v>3019</v>
      </c>
      <c r="AX757" s="250" t="s">
        <v>118</v>
      </c>
      <c r="AY757" s="251" t="s">
        <v>6</v>
      </c>
      <c r="AZ757" s="251" t="s">
        <v>6</v>
      </c>
      <c r="BA757" s="251" t="s">
        <v>381</v>
      </c>
      <c r="BB757" s="251" t="s">
        <v>119</v>
      </c>
      <c r="BC757" s="251" t="s">
        <v>384</v>
      </c>
      <c r="BD757" s="251" t="s">
        <v>119</v>
      </c>
      <c r="BE757" s="251" t="s">
        <v>259</v>
      </c>
      <c r="BF757" s="251" t="s">
        <v>118</v>
      </c>
      <c r="BG757" s="251" t="s">
        <v>6</v>
      </c>
      <c r="BH757" s="251" t="s">
        <v>6</v>
      </c>
      <c r="BI757" s="251" t="s">
        <v>6</v>
      </c>
      <c r="BJ757" s="251" t="s">
        <v>6</v>
      </c>
      <c r="BK757" s="251" t="s">
        <v>6</v>
      </c>
      <c r="BL757" s="251" t="s">
        <v>6</v>
      </c>
      <c r="BM757" s="251" t="s">
        <v>6</v>
      </c>
      <c r="BN757" s="251" t="s">
        <v>6</v>
      </c>
      <c r="BO757" s="251" t="s">
        <v>13</v>
      </c>
      <c r="BP757" s="251" t="s">
        <v>13</v>
      </c>
      <c r="BQ757" s="251" t="s">
        <v>167</v>
      </c>
      <c r="BR757" s="251" t="s">
        <v>118</v>
      </c>
      <c r="BS757" s="251" t="s">
        <v>41</v>
      </c>
      <c r="BT757" s="251" t="s">
        <v>118</v>
      </c>
      <c r="BU757" s="265" t="s">
        <v>6</v>
      </c>
      <c r="BV757" s="251" t="s">
        <v>6</v>
      </c>
      <c r="BW757" s="251" t="s">
        <v>6</v>
      </c>
      <c r="BX757" s="251" t="s">
        <v>6</v>
      </c>
      <c r="BY757" s="251" t="s">
        <v>6</v>
      </c>
      <c r="BZ757" s="251" t="s">
        <v>6</v>
      </c>
      <c r="CA757" s="253" t="s">
        <v>184</v>
      </c>
      <c r="CB757" s="253" t="s">
        <v>6</v>
      </c>
      <c r="CC757" s="253" t="s">
        <v>6</v>
      </c>
      <c r="CD757" s="253" t="s">
        <v>6</v>
      </c>
    </row>
    <row r="758" spans="1:82" ht="31" x14ac:dyDescent="0.35">
      <c r="A758" s="269" t="s">
        <v>3009</v>
      </c>
      <c r="B758" s="269" t="s">
        <v>2880</v>
      </c>
      <c r="C758" s="269" t="s">
        <v>1548</v>
      </c>
      <c r="D758" s="269" t="s">
        <v>1567</v>
      </c>
      <c r="E758" s="244" t="s">
        <v>304</v>
      </c>
      <c r="F758" s="244" t="s">
        <v>2674</v>
      </c>
      <c r="G758" s="253" t="s">
        <v>1317</v>
      </c>
      <c r="H758" s="253" t="s">
        <v>1317</v>
      </c>
      <c r="I758" s="244" t="str">
        <f>IF(H758="","",VLOOKUP(H758,'Cost Categories'!$A$1:$B$66,2,FALSE))</f>
        <v>Capital</v>
      </c>
      <c r="J758" s="244" t="s">
        <v>3276</v>
      </c>
      <c r="K758" s="244" t="str">
        <f>IF(J758="","",VLOOKUP(J758,'Cost Categories'!$A$70:$B$85,2,FALSE))</f>
        <v>Capital</v>
      </c>
      <c r="L758" s="244" t="s">
        <v>3307</v>
      </c>
      <c r="M758" s="244" t="str">
        <f>IF(L758="","",VLOOKUP(L758,'Cost Categories'!$A$112:$B$133,2,FALSE))</f>
        <v>Primary service delivery</v>
      </c>
      <c r="N758" s="253" t="s">
        <v>3368</v>
      </c>
      <c r="O758" s="270" t="s">
        <v>1245</v>
      </c>
      <c r="P758" s="253" t="s">
        <v>3369</v>
      </c>
      <c r="Q758" s="253" t="s">
        <v>3372</v>
      </c>
      <c r="R758" s="253" t="s">
        <v>13</v>
      </c>
      <c r="S758" s="253" t="s">
        <v>111</v>
      </c>
      <c r="T758" s="253" t="s">
        <v>1539</v>
      </c>
      <c r="U758" s="244" t="s">
        <v>1087</v>
      </c>
      <c r="V758" s="253" t="s">
        <v>1309</v>
      </c>
      <c r="W758" s="253" t="s">
        <v>217</v>
      </c>
      <c r="X758" s="271">
        <v>0.41</v>
      </c>
      <c r="Y758" s="271" t="s">
        <v>6</v>
      </c>
      <c r="Z758" s="271" t="s">
        <v>6</v>
      </c>
      <c r="AA758" s="271" t="s">
        <v>6</v>
      </c>
      <c r="AB758" s="271" t="s">
        <v>6</v>
      </c>
      <c r="AC758" s="271" t="s">
        <v>6</v>
      </c>
      <c r="AD758" s="271" t="s">
        <v>6</v>
      </c>
      <c r="AE758" s="353">
        <v>157</v>
      </c>
      <c r="AF758" s="353" t="s">
        <v>369</v>
      </c>
      <c r="AG758" s="253" t="s">
        <v>110</v>
      </c>
      <c r="AI758" s="271" t="s">
        <v>6</v>
      </c>
      <c r="AJ758" s="272" t="s">
        <v>6</v>
      </c>
      <c r="AK758" s="253" t="s">
        <v>6</v>
      </c>
      <c r="AL758" s="253" t="s">
        <v>6</v>
      </c>
      <c r="AM758" s="273" t="s">
        <v>6</v>
      </c>
      <c r="AN758" s="265">
        <f t="shared" si="0"/>
        <v>610</v>
      </c>
      <c r="AO758" s="265">
        <v>1</v>
      </c>
      <c r="AP758" s="253" t="s">
        <v>3017</v>
      </c>
      <c r="AQ758" s="253" t="s">
        <v>184</v>
      </c>
      <c r="AR758" s="251" t="s">
        <v>3018</v>
      </c>
      <c r="AS758" s="251" t="s">
        <v>118</v>
      </c>
      <c r="AT758" s="251" t="s">
        <v>184</v>
      </c>
      <c r="AU758" s="251" t="s">
        <v>184</v>
      </c>
      <c r="AV758" s="251" t="s">
        <v>1305</v>
      </c>
      <c r="AW758" s="251" t="s">
        <v>3019</v>
      </c>
      <c r="AX758" s="250" t="s">
        <v>118</v>
      </c>
      <c r="AY758" s="251" t="s">
        <v>6</v>
      </c>
      <c r="AZ758" s="251" t="s">
        <v>6</v>
      </c>
      <c r="BA758" s="251" t="s">
        <v>381</v>
      </c>
      <c r="BB758" s="251" t="s">
        <v>119</v>
      </c>
      <c r="BC758" s="251" t="s">
        <v>384</v>
      </c>
      <c r="BD758" s="251" t="s">
        <v>119</v>
      </c>
      <c r="BE758" s="251" t="s">
        <v>259</v>
      </c>
      <c r="BF758" s="251" t="s">
        <v>118</v>
      </c>
      <c r="BG758" s="251" t="s">
        <v>6</v>
      </c>
      <c r="BH758" s="251" t="s">
        <v>6</v>
      </c>
      <c r="BI758" s="251" t="s">
        <v>6</v>
      </c>
      <c r="BJ758" s="251" t="s">
        <v>6</v>
      </c>
      <c r="BK758" s="251" t="s">
        <v>6</v>
      </c>
      <c r="BL758" s="251" t="s">
        <v>6</v>
      </c>
      <c r="BM758" s="251" t="s">
        <v>6</v>
      </c>
      <c r="BN758" s="251" t="s">
        <v>6</v>
      </c>
      <c r="BO758" s="251" t="s">
        <v>13</v>
      </c>
      <c r="BP758" s="251" t="s">
        <v>13</v>
      </c>
      <c r="BQ758" s="251" t="s">
        <v>167</v>
      </c>
      <c r="BR758" s="251" t="s">
        <v>118</v>
      </c>
      <c r="BS758" s="251" t="s">
        <v>41</v>
      </c>
      <c r="BT758" s="251" t="s">
        <v>118</v>
      </c>
      <c r="BU758" s="265" t="s">
        <v>6</v>
      </c>
      <c r="BV758" s="251" t="s">
        <v>6</v>
      </c>
      <c r="BW758" s="251" t="s">
        <v>6</v>
      </c>
      <c r="BX758" s="251" t="s">
        <v>6</v>
      </c>
      <c r="BY758" s="251" t="s">
        <v>6</v>
      </c>
      <c r="BZ758" s="251" t="s">
        <v>6</v>
      </c>
      <c r="CA758" s="253" t="s">
        <v>184</v>
      </c>
      <c r="CB758" s="253" t="s">
        <v>6</v>
      </c>
      <c r="CC758" s="253" t="s">
        <v>6</v>
      </c>
      <c r="CD758" s="253" t="s">
        <v>6</v>
      </c>
    </row>
    <row r="759" spans="1:82" ht="31" x14ac:dyDescent="0.35">
      <c r="A759" s="269" t="s">
        <v>3009</v>
      </c>
      <c r="B759" s="269" t="s">
        <v>2880</v>
      </c>
      <c r="C759" s="269" t="s">
        <v>356</v>
      </c>
      <c r="D759" s="269" t="s">
        <v>1567</v>
      </c>
      <c r="E759" s="244" t="s">
        <v>304</v>
      </c>
      <c r="F759" s="244" t="s">
        <v>2674</v>
      </c>
      <c r="G759" s="253" t="s">
        <v>1</v>
      </c>
      <c r="H759" s="253" t="s">
        <v>3271</v>
      </c>
      <c r="I759" s="244" t="str">
        <f>IF(H759="","",VLOOKUP(H759,'Cost Categories'!$A$1:$B$66,2,FALSE))</f>
        <v>Personnel</v>
      </c>
      <c r="J759" s="244" t="s">
        <v>3271</v>
      </c>
      <c r="K759" s="244" t="str">
        <f>IF(J759="","",VLOOKUP(J759,'Cost Categories'!$A$70:$B$85,2,FALSE))</f>
        <v>Personnel</v>
      </c>
      <c r="L759" s="244" t="s">
        <v>3307</v>
      </c>
      <c r="M759" s="244" t="str">
        <f>IF(L759="","",VLOOKUP(L759,'Cost Categories'!$A$112:$B$133,2,FALSE))</f>
        <v>Primary service delivery</v>
      </c>
      <c r="N759" s="253" t="s">
        <v>3368</v>
      </c>
      <c r="O759" s="270" t="s">
        <v>13</v>
      </c>
      <c r="P759" s="253" t="s">
        <v>3369</v>
      </c>
      <c r="Q759" s="253" t="s">
        <v>3372</v>
      </c>
      <c r="R759" s="253" t="s">
        <v>13</v>
      </c>
      <c r="S759" s="253" t="s">
        <v>517</v>
      </c>
      <c r="T759" s="253" t="s">
        <v>1539</v>
      </c>
      <c r="U759" s="244" t="s">
        <v>1087</v>
      </c>
      <c r="V759" s="253" t="s">
        <v>1309</v>
      </c>
      <c r="W759" s="253" t="s">
        <v>217</v>
      </c>
      <c r="X759" s="271">
        <v>16.38</v>
      </c>
      <c r="Y759" s="271" t="s">
        <v>6</v>
      </c>
      <c r="Z759" s="271" t="s">
        <v>6</v>
      </c>
      <c r="AA759" s="271" t="s">
        <v>6</v>
      </c>
      <c r="AB759" s="271" t="s">
        <v>6</v>
      </c>
      <c r="AC759" s="271" t="s">
        <v>6</v>
      </c>
      <c r="AD759" s="271" t="s">
        <v>6</v>
      </c>
      <c r="AE759" s="353">
        <v>157</v>
      </c>
      <c r="AF759" s="353" t="s">
        <v>369</v>
      </c>
      <c r="AG759" s="253" t="s">
        <v>110</v>
      </c>
      <c r="AI759" s="271" t="s">
        <v>6</v>
      </c>
      <c r="AJ759" s="272" t="s">
        <v>6</v>
      </c>
      <c r="AK759" s="253" t="s">
        <v>6</v>
      </c>
      <c r="AL759" s="253" t="s">
        <v>6</v>
      </c>
      <c r="AM759" s="273" t="s">
        <v>6</v>
      </c>
      <c r="AN759" s="265">
        <f t="shared" si="0"/>
        <v>610</v>
      </c>
      <c r="AO759" s="265">
        <v>1</v>
      </c>
      <c r="AP759" s="253" t="s">
        <v>3017</v>
      </c>
      <c r="AQ759" s="253" t="s">
        <v>184</v>
      </c>
      <c r="AR759" s="251" t="s">
        <v>3018</v>
      </c>
      <c r="AS759" s="251" t="s">
        <v>118</v>
      </c>
      <c r="AT759" s="251" t="s">
        <v>184</v>
      </c>
      <c r="AU759" s="251" t="s">
        <v>184</v>
      </c>
      <c r="AV759" s="251" t="s">
        <v>1305</v>
      </c>
      <c r="AW759" s="251" t="s">
        <v>6</v>
      </c>
      <c r="AX759" s="251" t="s">
        <v>6</v>
      </c>
      <c r="AY759" s="251" t="s">
        <v>6</v>
      </c>
      <c r="AZ759" s="251" t="s">
        <v>6</v>
      </c>
      <c r="BA759" s="251" t="s">
        <v>381</v>
      </c>
      <c r="BB759" s="251" t="s">
        <v>119</v>
      </c>
      <c r="BC759" s="251" t="s">
        <v>384</v>
      </c>
      <c r="BD759" s="251" t="s">
        <v>119</v>
      </c>
      <c r="BE759" s="251" t="s">
        <v>6</v>
      </c>
      <c r="BF759" s="251" t="s">
        <v>6</v>
      </c>
      <c r="BG759" s="251" t="s">
        <v>6</v>
      </c>
      <c r="BH759" s="251" t="s">
        <v>6</v>
      </c>
      <c r="BI759" s="251" t="s">
        <v>6</v>
      </c>
      <c r="BJ759" s="251" t="s">
        <v>6</v>
      </c>
      <c r="BK759" s="251" t="s">
        <v>6</v>
      </c>
      <c r="BL759" s="251" t="s">
        <v>6</v>
      </c>
      <c r="BM759" s="251" t="s">
        <v>6</v>
      </c>
      <c r="BN759" s="251" t="s">
        <v>6</v>
      </c>
      <c r="BO759" s="251" t="s">
        <v>13</v>
      </c>
      <c r="BP759" s="251" t="s">
        <v>13</v>
      </c>
      <c r="BQ759" s="251" t="s">
        <v>167</v>
      </c>
      <c r="BR759" s="251" t="s">
        <v>118</v>
      </c>
      <c r="BS759" s="251" t="s">
        <v>41</v>
      </c>
      <c r="BT759" s="251" t="s">
        <v>118</v>
      </c>
      <c r="BU759" s="265" t="s">
        <v>6</v>
      </c>
      <c r="BV759" s="251" t="s">
        <v>6</v>
      </c>
      <c r="BW759" s="251" t="s">
        <v>6</v>
      </c>
      <c r="BX759" s="251" t="s">
        <v>6</v>
      </c>
      <c r="BY759" s="251" t="s">
        <v>6</v>
      </c>
      <c r="BZ759" s="251" t="s">
        <v>6</v>
      </c>
      <c r="CA759" s="253" t="s">
        <v>184</v>
      </c>
      <c r="CB759" s="253" t="s">
        <v>6</v>
      </c>
      <c r="CC759" s="253" t="s">
        <v>6</v>
      </c>
      <c r="CD759" s="253" t="s">
        <v>6</v>
      </c>
    </row>
    <row r="760" spans="1:82" ht="31" x14ac:dyDescent="0.35">
      <c r="A760" s="269" t="s">
        <v>3009</v>
      </c>
      <c r="B760" s="269" t="s">
        <v>2880</v>
      </c>
      <c r="C760" s="269" t="s">
        <v>1555</v>
      </c>
      <c r="D760" s="269" t="s">
        <v>1567</v>
      </c>
      <c r="E760" s="244" t="s">
        <v>304</v>
      </c>
      <c r="F760" s="244" t="s">
        <v>2674</v>
      </c>
      <c r="G760" s="253" t="s">
        <v>1757</v>
      </c>
      <c r="H760" s="253" t="s">
        <v>3353</v>
      </c>
      <c r="I760" s="244" t="str">
        <f>IF(H760="","",VLOOKUP(H760,'Cost Categories'!$A$1:$B$66,2,FALSE))</f>
        <v>Personnel</v>
      </c>
      <c r="J760" s="244" t="s">
        <v>1757</v>
      </c>
      <c r="K760" s="244" t="str">
        <f>IF(J760="","",VLOOKUP(J760,'Cost Categories'!$A$70:$B$85,2,FALSE))</f>
        <v>Personnel</v>
      </c>
      <c r="L760" s="244" t="s">
        <v>3324</v>
      </c>
      <c r="M760" s="244" t="str">
        <f>IF(L760="","",VLOOKUP(L760,'Cost Categories'!$A$112:$B$133,2,FALSE))</f>
        <v>Operational</v>
      </c>
      <c r="N760" s="253" t="s">
        <v>3368</v>
      </c>
      <c r="O760" s="270" t="s">
        <v>13</v>
      </c>
      <c r="P760" s="253" t="s">
        <v>3369</v>
      </c>
      <c r="Q760" s="253" t="s">
        <v>3372</v>
      </c>
      <c r="R760" s="253" t="s">
        <v>13</v>
      </c>
      <c r="S760" s="253" t="s">
        <v>111</v>
      </c>
      <c r="T760" s="253" t="s">
        <v>1539</v>
      </c>
      <c r="U760" s="244" t="s">
        <v>1087</v>
      </c>
      <c r="V760" s="253" t="s">
        <v>1309</v>
      </c>
      <c r="W760" s="253" t="s">
        <v>217</v>
      </c>
      <c r="X760" s="271">
        <v>0.8</v>
      </c>
      <c r="Y760" s="271" t="s">
        <v>6</v>
      </c>
      <c r="Z760" s="271" t="s">
        <v>6</v>
      </c>
      <c r="AA760" s="271" t="s">
        <v>6</v>
      </c>
      <c r="AB760" s="271" t="s">
        <v>6</v>
      </c>
      <c r="AC760" s="271" t="s">
        <v>6</v>
      </c>
      <c r="AD760" s="271" t="s">
        <v>6</v>
      </c>
      <c r="AE760" s="353">
        <v>157</v>
      </c>
      <c r="AF760" s="353" t="s">
        <v>369</v>
      </c>
      <c r="AG760" s="253" t="s">
        <v>110</v>
      </c>
      <c r="AI760" s="271" t="s">
        <v>6</v>
      </c>
      <c r="AJ760" s="272" t="s">
        <v>6</v>
      </c>
      <c r="AK760" s="253" t="s">
        <v>6</v>
      </c>
      <c r="AL760" s="253" t="s">
        <v>6</v>
      </c>
      <c r="AM760" s="273" t="s">
        <v>6</v>
      </c>
      <c r="AN760" s="265">
        <f t="shared" si="0"/>
        <v>610</v>
      </c>
      <c r="AO760" s="265">
        <v>1</v>
      </c>
      <c r="AP760" s="253" t="s">
        <v>3017</v>
      </c>
      <c r="AQ760" s="253" t="s">
        <v>184</v>
      </c>
      <c r="AR760" s="251" t="s">
        <v>3018</v>
      </c>
      <c r="AS760" s="251" t="s">
        <v>118</v>
      </c>
      <c r="AT760" s="251" t="s">
        <v>184</v>
      </c>
      <c r="AU760" s="251" t="s">
        <v>184</v>
      </c>
      <c r="AV760" s="251" t="s">
        <v>1305</v>
      </c>
      <c r="AW760" s="251" t="s">
        <v>6</v>
      </c>
      <c r="AX760" s="251" t="s">
        <v>6</v>
      </c>
      <c r="AY760" s="251" t="s">
        <v>6</v>
      </c>
      <c r="AZ760" s="251" t="s">
        <v>6</v>
      </c>
      <c r="BA760" s="251" t="s">
        <v>381</v>
      </c>
      <c r="BB760" s="251" t="s">
        <v>119</v>
      </c>
      <c r="BC760" s="251" t="s">
        <v>384</v>
      </c>
      <c r="BD760" s="251" t="s">
        <v>119</v>
      </c>
      <c r="BE760" s="251" t="s">
        <v>6</v>
      </c>
      <c r="BF760" s="251" t="s">
        <v>6</v>
      </c>
      <c r="BG760" s="251" t="s">
        <v>6</v>
      </c>
      <c r="BH760" s="251" t="s">
        <v>6</v>
      </c>
      <c r="BI760" s="251" t="s">
        <v>6</v>
      </c>
      <c r="BJ760" s="251" t="s">
        <v>6</v>
      </c>
      <c r="BK760" s="251" t="s">
        <v>6</v>
      </c>
      <c r="BL760" s="251" t="s">
        <v>6</v>
      </c>
      <c r="BM760" s="251" t="s">
        <v>6</v>
      </c>
      <c r="BN760" s="251" t="s">
        <v>6</v>
      </c>
      <c r="BO760" s="251" t="s">
        <v>13</v>
      </c>
      <c r="BP760" s="251" t="s">
        <v>13</v>
      </c>
      <c r="BQ760" s="251" t="s">
        <v>167</v>
      </c>
      <c r="BR760" s="251" t="s">
        <v>118</v>
      </c>
      <c r="BS760" s="251" t="s">
        <v>41</v>
      </c>
      <c r="BT760" s="251" t="s">
        <v>118</v>
      </c>
      <c r="BU760" s="265" t="s">
        <v>6</v>
      </c>
      <c r="BV760" s="251" t="s">
        <v>6</v>
      </c>
      <c r="BW760" s="251" t="s">
        <v>6</v>
      </c>
      <c r="BX760" s="251" t="s">
        <v>6</v>
      </c>
      <c r="BY760" s="251" t="s">
        <v>6</v>
      </c>
      <c r="BZ760" s="251" t="s">
        <v>6</v>
      </c>
      <c r="CA760" s="253" t="s">
        <v>184</v>
      </c>
      <c r="CB760" s="253" t="s">
        <v>6</v>
      </c>
      <c r="CC760" s="253" t="s">
        <v>6</v>
      </c>
      <c r="CD760" s="253" t="s">
        <v>6</v>
      </c>
    </row>
    <row r="761" spans="1:82" ht="31" x14ac:dyDescent="0.35">
      <c r="A761" s="269" t="s">
        <v>3009</v>
      </c>
      <c r="B761" s="269" t="s">
        <v>2880</v>
      </c>
      <c r="C761" s="269" t="s">
        <v>1540</v>
      </c>
      <c r="D761" s="269" t="s">
        <v>1567</v>
      </c>
      <c r="E761" s="244" t="s">
        <v>304</v>
      </c>
      <c r="F761" s="244" t="s">
        <v>2674</v>
      </c>
      <c r="G761" s="253" t="s">
        <v>3</v>
      </c>
      <c r="H761" s="253" t="s">
        <v>3</v>
      </c>
      <c r="I761" s="244" t="str">
        <f>IF(H761="","",VLOOKUP(H761,'Cost Categories'!$A$1:$B$66,2,FALSE))</f>
        <v>Recurring services</v>
      </c>
      <c r="J761" s="244" t="s">
        <v>3297</v>
      </c>
      <c r="K761" s="244" t="str">
        <f>IF(J761="","",VLOOKUP(J761,'Cost Categories'!$A$70:$B$85,2,FALSE))</f>
        <v>Mixed</v>
      </c>
      <c r="L761" s="244" t="s">
        <v>3</v>
      </c>
      <c r="M761" s="244" t="str">
        <f>IF(L761="","",VLOOKUP(L761,'Cost Categories'!$A$112:$B$133,2,FALSE))</f>
        <v>Operational</v>
      </c>
      <c r="N761" s="253" t="s">
        <v>3368</v>
      </c>
      <c r="O761" s="270" t="s">
        <v>13</v>
      </c>
      <c r="P761" s="253" t="s">
        <v>3369</v>
      </c>
      <c r="Q761" s="253" t="s">
        <v>3372</v>
      </c>
      <c r="R761" s="253" t="s">
        <v>13</v>
      </c>
      <c r="S761" s="253" t="s">
        <v>111</v>
      </c>
      <c r="T761" s="253" t="s">
        <v>1539</v>
      </c>
      <c r="U761" s="244" t="s">
        <v>1087</v>
      </c>
      <c r="V761" s="253" t="s">
        <v>1309</v>
      </c>
      <c r="W761" s="253" t="s">
        <v>217</v>
      </c>
      <c r="X761" s="271">
        <v>0.18</v>
      </c>
      <c r="Y761" s="271" t="s">
        <v>6</v>
      </c>
      <c r="Z761" s="271" t="s">
        <v>6</v>
      </c>
      <c r="AA761" s="271" t="s">
        <v>6</v>
      </c>
      <c r="AB761" s="271" t="s">
        <v>6</v>
      </c>
      <c r="AC761" s="271" t="s">
        <v>6</v>
      </c>
      <c r="AD761" s="271" t="s">
        <v>6</v>
      </c>
      <c r="AE761" s="353">
        <v>157</v>
      </c>
      <c r="AF761" s="353" t="s">
        <v>369</v>
      </c>
      <c r="AG761" s="253" t="s">
        <v>110</v>
      </c>
      <c r="AI761" s="271" t="s">
        <v>6</v>
      </c>
      <c r="AJ761" s="272" t="s">
        <v>6</v>
      </c>
      <c r="AK761" s="253" t="s">
        <v>6</v>
      </c>
      <c r="AL761" s="253" t="s">
        <v>6</v>
      </c>
      <c r="AM761" s="273" t="s">
        <v>6</v>
      </c>
      <c r="AN761" s="265">
        <f t="shared" si="0"/>
        <v>610</v>
      </c>
      <c r="AO761" s="265">
        <v>1</v>
      </c>
      <c r="AP761" s="253" t="s">
        <v>3017</v>
      </c>
      <c r="AQ761" s="253" t="s">
        <v>184</v>
      </c>
      <c r="AR761" s="251" t="s">
        <v>3018</v>
      </c>
      <c r="AS761" s="251" t="s">
        <v>118</v>
      </c>
      <c r="AT761" s="251" t="s">
        <v>184</v>
      </c>
      <c r="AU761" s="251" t="s">
        <v>184</v>
      </c>
      <c r="AV761" s="251" t="s">
        <v>1305</v>
      </c>
      <c r="AW761" s="251" t="s">
        <v>6</v>
      </c>
      <c r="AX761" s="251" t="s">
        <v>6</v>
      </c>
      <c r="AY761" s="251" t="s">
        <v>6</v>
      </c>
      <c r="AZ761" s="251" t="s">
        <v>6</v>
      </c>
      <c r="BA761" s="251" t="s">
        <v>381</v>
      </c>
      <c r="BB761" s="251" t="s">
        <v>119</v>
      </c>
      <c r="BC761" s="251" t="s">
        <v>384</v>
      </c>
      <c r="BD761" s="251" t="s">
        <v>119</v>
      </c>
      <c r="BE761" s="251" t="s">
        <v>6</v>
      </c>
      <c r="BF761" s="251" t="s">
        <v>6</v>
      </c>
      <c r="BG761" s="251" t="s">
        <v>6</v>
      </c>
      <c r="BH761" s="251" t="s">
        <v>6</v>
      </c>
      <c r="BI761" s="251" t="s">
        <v>6</v>
      </c>
      <c r="BJ761" s="251" t="s">
        <v>6</v>
      </c>
      <c r="BK761" s="251" t="s">
        <v>6</v>
      </c>
      <c r="BL761" s="251" t="s">
        <v>6</v>
      </c>
      <c r="BM761" s="251" t="s">
        <v>6</v>
      </c>
      <c r="BN761" s="251" t="s">
        <v>6</v>
      </c>
      <c r="BO761" s="251" t="s">
        <v>13</v>
      </c>
      <c r="BP761" s="251" t="s">
        <v>13</v>
      </c>
      <c r="BQ761" s="251" t="s">
        <v>167</v>
      </c>
      <c r="BR761" s="251" t="s">
        <v>118</v>
      </c>
      <c r="BS761" s="251" t="s">
        <v>41</v>
      </c>
      <c r="BT761" s="251" t="s">
        <v>118</v>
      </c>
      <c r="BU761" s="265" t="s">
        <v>6</v>
      </c>
      <c r="BV761" s="251" t="s">
        <v>6</v>
      </c>
      <c r="BW761" s="251" t="s">
        <v>6</v>
      </c>
      <c r="BX761" s="251" t="s">
        <v>6</v>
      </c>
      <c r="BY761" s="251" t="s">
        <v>6</v>
      </c>
      <c r="BZ761" s="251" t="s">
        <v>6</v>
      </c>
      <c r="CA761" s="253" t="s">
        <v>184</v>
      </c>
      <c r="CB761" s="253" t="s">
        <v>6</v>
      </c>
      <c r="CC761" s="253" t="s">
        <v>6</v>
      </c>
      <c r="CD761" s="253" t="s">
        <v>6</v>
      </c>
    </row>
    <row r="762" spans="1:82" ht="31" x14ac:dyDescent="0.35">
      <c r="A762" s="269" t="s">
        <v>3009</v>
      </c>
      <c r="B762" s="269" t="s">
        <v>2880</v>
      </c>
      <c r="C762" s="269" t="s">
        <v>1561</v>
      </c>
      <c r="D762" s="269" t="s">
        <v>1567</v>
      </c>
      <c r="E762" s="244" t="s">
        <v>304</v>
      </c>
      <c r="F762" s="244" t="s">
        <v>2674</v>
      </c>
      <c r="G762" s="253" t="s">
        <v>1925</v>
      </c>
      <c r="H762" s="253" t="s">
        <v>3350</v>
      </c>
      <c r="I762" s="244" t="str">
        <f>IF(H762="","",VLOOKUP(H762,'Cost Categories'!$A$1:$B$66,2,FALSE))</f>
        <v>Capital</v>
      </c>
      <c r="J762" s="244" t="s">
        <v>3283</v>
      </c>
      <c r="K762" s="244" t="str">
        <f>IF(J762="","",VLOOKUP(J762,'Cost Categories'!$A$70:$B$85,2,FALSE))</f>
        <v>Capital</v>
      </c>
      <c r="L762" s="244" t="s">
        <v>3324</v>
      </c>
      <c r="M762" s="244" t="str">
        <f>IF(L762="","",VLOOKUP(L762,'Cost Categories'!$A$112:$B$133,2,FALSE))</f>
        <v>Operational</v>
      </c>
      <c r="N762" s="253" t="s">
        <v>3368</v>
      </c>
      <c r="O762" s="270" t="s">
        <v>1245</v>
      </c>
      <c r="P762" s="253" t="s">
        <v>3370</v>
      </c>
      <c r="Q762" s="253" t="s">
        <v>3372</v>
      </c>
      <c r="R762" s="253" t="s">
        <v>13</v>
      </c>
      <c r="S762" s="253" t="s">
        <v>111</v>
      </c>
      <c r="T762" s="253" t="s">
        <v>1539</v>
      </c>
      <c r="U762" s="244" t="s">
        <v>1087</v>
      </c>
      <c r="V762" s="253" t="s">
        <v>1309</v>
      </c>
      <c r="W762" s="253" t="s">
        <v>217</v>
      </c>
      <c r="X762" s="271">
        <v>0.3</v>
      </c>
      <c r="Y762" s="271" t="s">
        <v>6</v>
      </c>
      <c r="Z762" s="271" t="s">
        <v>6</v>
      </c>
      <c r="AA762" s="271" t="s">
        <v>6</v>
      </c>
      <c r="AB762" s="271" t="s">
        <v>6</v>
      </c>
      <c r="AC762" s="271" t="s">
        <v>6</v>
      </c>
      <c r="AD762" s="271" t="s">
        <v>6</v>
      </c>
      <c r="AE762" s="353">
        <v>157</v>
      </c>
      <c r="AF762" s="353" t="s">
        <v>369</v>
      </c>
      <c r="AG762" s="253" t="s">
        <v>110</v>
      </c>
      <c r="AI762" s="271" t="s">
        <v>6</v>
      </c>
      <c r="AJ762" s="272" t="s">
        <v>6</v>
      </c>
      <c r="AK762" s="253" t="s">
        <v>6</v>
      </c>
      <c r="AL762" s="253" t="s">
        <v>6</v>
      </c>
      <c r="AM762" s="273" t="s">
        <v>6</v>
      </c>
      <c r="AN762" s="265">
        <f t="shared" si="0"/>
        <v>610</v>
      </c>
      <c r="AO762" s="265">
        <v>1</v>
      </c>
      <c r="AP762" s="253" t="s">
        <v>3017</v>
      </c>
      <c r="AQ762" s="253" t="s">
        <v>184</v>
      </c>
      <c r="AR762" s="251" t="s">
        <v>3018</v>
      </c>
      <c r="AS762" s="251" t="s">
        <v>118</v>
      </c>
      <c r="AT762" s="251" t="s">
        <v>184</v>
      </c>
      <c r="AU762" s="251" t="s">
        <v>184</v>
      </c>
      <c r="AV762" s="251" t="s">
        <v>1305</v>
      </c>
      <c r="AW762" s="251" t="s">
        <v>6</v>
      </c>
      <c r="AX762" s="251" t="s">
        <v>6</v>
      </c>
      <c r="AY762" s="251" t="s">
        <v>6</v>
      </c>
      <c r="AZ762" s="251" t="s">
        <v>6</v>
      </c>
      <c r="BA762" s="251" t="s">
        <v>381</v>
      </c>
      <c r="BB762" s="251" t="s">
        <v>119</v>
      </c>
      <c r="BC762" s="251" t="s">
        <v>384</v>
      </c>
      <c r="BD762" s="251" t="s">
        <v>119</v>
      </c>
      <c r="BE762" s="251" t="s">
        <v>6</v>
      </c>
      <c r="BF762" s="251" t="s">
        <v>6</v>
      </c>
      <c r="BG762" s="251" t="s">
        <v>6</v>
      </c>
      <c r="BH762" s="251" t="s">
        <v>6</v>
      </c>
      <c r="BI762" s="251" t="s">
        <v>6</v>
      </c>
      <c r="BJ762" s="251" t="s">
        <v>6</v>
      </c>
      <c r="BK762" s="251" t="s">
        <v>6</v>
      </c>
      <c r="BL762" s="251" t="s">
        <v>6</v>
      </c>
      <c r="BM762" s="251" t="s">
        <v>6</v>
      </c>
      <c r="BN762" s="251" t="s">
        <v>6</v>
      </c>
      <c r="BO762" s="251" t="s">
        <v>13</v>
      </c>
      <c r="BP762" s="251" t="s">
        <v>13</v>
      </c>
      <c r="BQ762" s="251" t="s">
        <v>167</v>
      </c>
      <c r="BR762" s="251" t="s">
        <v>118</v>
      </c>
      <c r="BS762" s="251" t="s">
        <v>41</v>
      </c>
      <c r="BT762" s="251" t="s">
        <v>118</v>
      </c>
      <c r="BU762" s="265" t="s">
        <v>6</v>
      </c>
      <c r="BV762" s="251" t="s">
        <v>6</v>
      </c>
      <c r="BW762" s="251" t="s">
        <v>6</v>
      </c>
      <c r="BX762" s="251" t="s">
        <v>6</v>
      </c>
      <c r="BY762" s="251" t="s">
        <v>6</v>
      </c>
      <c r="BZ762" s="251" t="s">
        <v>6</v>
      </c>
      <c r="CA762" s="253" t="s">
        <v>184</v>
      </c>
      <c r="CB762" s="253" t="s">
        <v>6</v>
      </c>
      <c r="CC762" s="253" t="s">
        <v>6</v>
      </c>
      <c r="CD762" s="253" t="s">
        <v>6</v>
      </c>
    </row>
    <row r="763" spans="1:82" ht="31" x14ac:dyDescent="0.35">
      <c r="A763" s="269" t="s">
        <v>3009</v>
      </c>
      <c r="B763" s="269" t="s">
        <v>2880</v>
      </c>
      <c r="C763" s="269" t="s">
        <v>1567</v>
      </c>
      <c r="D763" s="269" t="s">
        <v>1579</v>
      </c>
      <c r="E763" s="244" t="s">
        <v>304</v>
      </c>
      <c r="F763" s="244" t="s">
        <v>2674</v>
      </c>
      <c r="G763" s="253" t="s">
        <v>1944</v>
      </c>
      <c r="H763" s="253" t="s">
        <v>2817</v>
      </c>
      <c r="I763" s="244" t="str">
        <f>IF(H763="","",VLOOKUP(H763,'Cost Categories'!$A$1:$B$66,2,FALSE))</f>
        <v>Total</v>
      </c>
      <c r="J763" s="244" t="s">
        <v>3297</v>
      </c>
      <c r="K763" s="244" t="str">
        <f>IF(J763="","",VLOOKUP(J763,'Cost Categories'!$A$70:$B$85,2,FALSE))</f>
        <v>Mixed</v>
      </c>
      <c r="L763" s="244" t="s">
        <v>3297</v>
      </c>
      <c r="M763" s="244" t="str">
        <f>IF(L763="","",VLOOKUP(L763,'Cost Categories'!$A$112:$B$133,2,FALSE))</f>
        <v>Mixed</v>
      </c>
      <c r="N763" s="253" t="s">
        <v>3368</v>
      </c>
      <c r="O763" s="270" t="s">
        <v>22</v>
      </c>
      <c r="P763" s="253" t="s">
        <v>3416</v>
      </c>
      <c r="Q763" s="253" t="s">
        <v>3372</v>
      </c>
      <c r="R763" s="253" t="s">
        <v>13</v>
      </c>
      <c r="S763" s="253" t="s">
        <v>111</v>
      </c>
      <c r="T763" s="253" t="s">
        <v>1539</v>
      </c>
      <c r="U763" s="244" t="s">
        <v>1087</v>
      </c>
      <c r="V763" s="253" t="s">
        <v>1309</v>
      </c>
      <c r="W763" s="253" t="s">
        <v>217</v>
      </c>
      <c r="X763" s="271">
        <v>45.99</v>
      </c>
      <c r="Y763" s="271" t="s">
        <v>6</v>
      </c>
      <c r="Z763" s="271" t="s">
        <v>6</v>
      </c>
      <c r="AA763" s="271" t="s">
        <v>6</v>
      </c>
      <c r="AB763" s="271" t="s">
        <v>6</v>
      </c>
      <c r="AC763" s="271" t="s">
        <v>6</v>
      </c>
      <c r="AD763" s="271" t="s">
        <v>6</v>
      </c>
      <c r="AE763" s="353">
        <v>157</v>
      </c>
      <c r="AF763" s="353" t="s">
        <v>369</v>
      </c>
      <c r="AG763" s="253" t="s">
        <v>110</v>
      </c>
      <c r="AI763" s="271" t="s">
        <v>6</v>
      </c>
      <c r="AJ763" s="272" t="s">
        <v>6</v>
      </c>
      <c r="AK763" s="253" t="s">
        <v>6</v>
      </c>
      <c r="AL763" s="253" t="s">
        <v>6</v>
      </c>
      <c r="AM763" s="273" t="s">
        <v>6</v>
      </c>
      <c r="AN763" s="265">
        <f t="shared" si="0"/>
        <v>610</v>
      </c>
      <c r="AO763" s="265">
        <v>1</v>
      </c>
      <c r="AP763" s="253" t="s">
        <v>3017</v>
      </c>
      <c r="AQ763" s="253" t="s">
        <v>184</v>
      </c>
      <c r="AR763" s="251" t="s">
        <v>3018</v>
      </c>
      <c r="AS763" s="251" t="s">
        <v>118</v>
      </c>
      <c r="AT763" s="251" t="s">
        <v>184</v>
      </c>
      <c r="AU763" s="251" t="s">
        <v>184</v>
      </c>
      <c r="AV763" s="251" t="s">
        <v>1305</v>
      </c>
      <c r="AW763" s="251" t="s">
        <v>13</v>
      </c>
      <c r="AX763" s="251" t="s">
        <v>13</v>
      </c>
      <c r="AY763" s="251" t="s">
        <v>13</v>
      </c>
      <c r="AZ763" s="251" t="s">
        <v>13</v>
      </c>
      <c r="BA763" s="251" t="s">
        <v>381</v>
      </c>
      <c r="BB763" s="251" t="s">
        <v>119</v>
      </c>
      <c r="BC763" s="251" t="s">
        <v>384</v>
      </c>
      <c r="BD763" s="251" t="s">
        <v>119</v>
      </c>
      <c r="BE763" s="251" t="s">
        <v>13</v>
      </c>
      <c r="BF763" s="251" t="s">
        <v>13</v>
      </c>
      <c r="BG763" s="251" t="s">
        <v>13</v>
      </c>
      <c r="BH763" s="251" t="s">
        <v>13</v>
      </c>
      <c r="BI763" s="251" t="s">
        <v>6</v>
      </c>
      <c r="BJ763" s="251" t="s">
        <v>6</v>
      </c>
      <c r="BK763" s="251" t="s">
        <v>6</v>
      </c>
      <c r="BL763" s="251" t="s">
        <v>6</v>
      </c>
      <c r="BM763" s="251" t="s">
        <v>6</v>
      </c>
      <c r="BN763" s="251" t="s">
        <v>6</v>
      </c>
      <c r="BO763" s="251" t="s">
        <v>13</v>
      </c>
      <c r="BP763" s="251" t="s">
        <v>13</v>
      </c>
      <c r="BQ763" s="251" t="s">
        <v>167</v>
      </c>
      <c r="BR763" s="251" t="s">
        <v>118</v>
      </c>
      <c r="BS763" s="251" t="s">
        <v>41</v>
      </c>
      <c r="BT763" s="251" t="s">
        <v>118</v>
      </c>
      <c r="BU763" s="265" t="s">
        <v>6</v>
      </c>
      <c r="BV763" s="251" t="s">
        <v>6</v>
      </c>
      <c r="BW763" s="251" t="s">
        <v>6</v>
      </c>
      <c r="BX763" s="251" t="s">
        <v>6</v>
      </c>
      <c r="BY763" s="251" t="s">
        <v>6</v>
      </c>
      <c r="BZ763" s="251" t="s">
        <v>6</v>
      </c>
      <c r="CA763" s="253" t="s">
        <v>184</v>
      </c>
      <c r="CB763" s="253" t="s">
        <v>6</v>
      </c>
      <c r="CC763" s="253" t="s">
        <v>6</v>
      </c>
      <c r="CD763" s="253" t="s">
        <v>6</v>
      </c>
    </row>
    <row r="764" spans="1:82" ht="31" x14ac:dyDescent="0.35">
      <c r="A764" s="269" t="s">
        <v>3023</v>
      </c>
      <c r="B764" s="269" t="s">
        <v>2880</v>
      </c>
      <c r="C764" s="269" t="s">
        <v>1538</v>
      </c>
      <c r="D764" s="269" t="s">
        <v>1567</v>
      </c>
      <c r="E764" s="244" t="s">
        <v>304</v>
      </c>
      <c r="F764" s="244" t="s">
        <v>2674</v>
      </c>
      <c r="G764" s="253" t="s">
        <v>3044</v>
      </c>
      <c r="H764" s="253" t="s">
        <v>2083</v>
      </c>
      <c r="I764" s="244" t="str">
        <f>IF(H764="","",VLOOKUP(H764,'Cost Categories'!$A$1:$B$66,2,FALSE))</f>
        <v>Recurring services</v>
      </c>
      <c r="J764" s="244" t="s">
        <v>3297</v>
      </c>
      <c r="K764" s="244" t="str">
        <f>IF(J764="","",VLOOKUP(J764,'Cost Categories'!$A$70:$B$85,2,FALSE))</f>
        <v>Mixed</v>
      </c>
      <c r="L764" s="244" t="s">
        <v>2083</v>
      </c>
      <c r="M764" s="244" t="str">
        <f>IF(L764="","",VLOOKUP(L764,'Cost Categories'!$A$112:$B$133,2,FALSE))</f>
        <v>Ancillary</v>
      </c>
      <c r="N764" s="253" t="s">
        <v>3368</v>
      </c>
      <c r="O764" s="270" t="s">
        <v>13</v>
      </c>
      <c r="P764" s="253" t="s">
        <v>3369</v>
      </c>
      <c r="Q764" s="253" t="s">
        <v>3372</v>
      </c>
      <c r="R764" s="253" t="s">
        <v>13</v>
      </c>
      <c r="S764" s="253" t="s">
        <v>111</v>
      </c>
      <c r="T764" s="253" t="s">
        <v>1539</v>
      </c>
      <c r="U764" s="244" t="s">
        <v>1087</v>
      </c>
      <c r="V764" s="253" t="s">
        <v>1309</v>
      </c>
      <c r="W764" s="253" t="s">
        <v>217</v>
      </c>
      <c r="X764" s="271">
        <v>1.91</v>
      </c>
      <c r="Y764" s="271" t="s">
        <v>6</v>
      </c>
      <c r="Z764" s="271" t="s">
        <v>6</v>
      </c>
      <c r="AA764" s="271" t="s">
        <v>6</v>
      </c>
      <c r="AB764" s="271" t="s">
        <v>6</v>
      </c>
      <c r="AC764" s="271" t="s">
        <v>6</v>
      </c>
      <c r="AD764" s="271" t="s">
        <v>6</v>
      </c>
      <c r="AE764" s="353">
        <v>1</v>
      </c>
      <c r="AF764" s="353" t="s">
        <v>20</v>
      </c>
      <c r="AG764" s="253" t="s">
        <v>6</v>
      </c>
      <c r="AI764" s="271" t="s">
        <v>6</v>
      </c>
      <c r="AJ764" s="272" t="s">
        <v>6</v>
      </c>
      <c r="AK764" s="253" t="s">
        <v>6</v>
      </c>
      <c r="AL764" s="253" t="s">
        <v>6</v>
      </c>
      <c r="AM764" s="273" t="s">
        <v>6</v>
      </c>
      <c r="AN764" s="265" t="s">
        <v>6</v>
      </c>
      <c r="AO764" s="265" t="s">
        <v>6</v>
      </c>
      <c r="AP764" s="253" t="s">
        <v>1708</v>
      </c>
      <c r="AQ764" s="253" t="s">
        <v>3052</v>
      </c>
      <c r="AR764" s="251" t="s">
        <v>6</v>
      </c>
      <c r="AS764" s="251" t="s">
        <v>6</v>
      </c>
      <c r="AT764" s="251" t="s">
        <v>6</v>
      </c>
      <c r="AU764" s="251" t="s">
        <v>184</v>
      </c>
      <c r="AV764" s="251" t="s">
        <v>1305</v>
      </c>
      <c r="AW764" s="251" t="s">
        <v>3053</v>
      </c>
      <c r="AX764" s="251" t="s">
        <v>118</v>
      </c>
      <c r="AY764" s="251" t="s">
        <v>3055</v>
      </c>
      <c r="AZ764" s="251" t="s">
        <v>118</v>
      </c>
      <c r="BA764" s="251" t="s">
        <v>381</v>
      </c>
      <c r="BB764" s="251" t="s">
        <v>118</v>
      </c>
      <c r="BC764" s="251" t="s">
        <v>384</v>
      </c>
      <c r="BD764" s="251" t="s">
        <v>119</v>
      </c>
      <c r="BE764" s="251" t="s">
        <v>259</v>
      </c>
      <c r="BF764" s="251" t="s">
        <v>118</v>
      </c>
      <c r="BG764" s="251" t="s">
        <v>6</v>
      </c>
      <c r="BH764" s="251" t="s">
        <v>6</v>
      </c>
      <c r="BI764" s="251" t="s">
        <v>6</v>
      </c>
      <c r="BJ764" s="251" t="s">
        <v>6</v>
      </c>
      <c r="BK764" s="251" t="s">
        <v>6</v>
      </c>
      <c r="BL764" s="251" t="s">
        <v>6</v>
      </c>
      <c r="BM764" s="251" t="s">
        <v>40</v>
      </c>
      <c r="BN764" s="251" t="s">
        <v>119</v>
      </c>
      <c r="BO764" s="251" t="s">
        <v>13</v>
      </c>
      <c r="BP764" s="251" t="s">
        <v>13</v>
      </c>
      <c r="BQ764" s="251" t="s">
        <v>6</v>
      </c>
      <c r="BR764" s="251" t="s">
        <v>6</v>
      </c>
      <c r="BS764" s="251" t="s">
        <v>40</v>
      </c>
      <c r="BT764" s="251" t="s">
        <v>119</v>
      </c>
      <c r="BU764" s="265" t="s">
        <v>13</v>
      </c>
      <c r="BV764" s="251" t="s">
        <v>13</v>
      </c>
      <c r="BW764" s="251" t="s">
        <v>209</v>
      </c>
      <c r="BX764" s="251" t="s">
        <v>119</v>
      </c>
      <c r="BY764" s="251" t="s">
        <v>173</v>
      </c>
      <c r="BZ764" s="251" t="s">
        <v>119</v>
      </c>
      <c r="CA764" s="253" t="s">
        <v>3057</v>
      </c>
      <c r="CB764" s="253" t="s">
        <v>911</v>
      </c>
      <c r="CC764" s="253" t="s">
        <v>600</v>
      </c>
      <c r="CD764" s="253" t="s">
        <v>118</v>
      </c>
    </row>
    <row r="765" spans="1:82" ht="31" x14ac:dyDescent="0.35">
      <c r="A765" s="269" t="s">
        <v>3023</v>
      </c>
      <c r="B765" s="269" t="s">
        <v>2880</v>
      </c>
      <c r="C765" s="269" t="s">
        <v>1548</v>
      </c>
      <c r="D765" s="269" t="s">
        <v>1567</v>
      </c>
      <c r="E765" s="244" t="s">
        <v>304</v>
      </c>
      <c r="F765" s="244" t="s">
        <v>2674</v>
      </c>
      <c r="G765" s="253" t="s">
        <v>3045</v>
      </c>
      <c r="H765" s="253" t="s">
        <v>1735</v>
      </c>
      <c r="I765" s="244" t="str">
        <f>IF(H765="","",VLOOKUP(H765,'Cost Categories'!$A$1:$B$66,2,FALSE))</f>
        <v>Recurring services</v>
      </c>
      <c r="J765" s="244" t="s">
        <v>3297</v>
      </c>
      <c r="K765" s="244" t="str">
        <f>IF(J765="","",VLOOKUP(J765,'Cost Categories'!$A$70:$B$85,2,FALSE))</f>
        <v>Mixed</v>
      </c>
      <c r="L765" s="244" t="s">
        <v>3421</v>
      </c>
      <c r="M765" s="244" t="str">
        <f>IF(L765="","",VLOOKUP(L765,'Cost Categories'!$A$112:$B$133,2,FALSE))</f>
        <v>Secondary service delivery</v>
      </c>
      <c r="N765" s="253" t="s">
        <v>3368</v>
      </c>
      <c r="O765" s="270" t="s">
        <v>13</v>
      </c>
      <c r="P765" s="253" t="s">
        <v>3371</v>
      </c>
      <c r="Q765" s="253" t="s">
        <v>3372</v>
      </c>
      <c r="R765" s="253" t="s">
        <v>13</v>
      </c>
      <c r="S765" s="253" t="s">
        <v>111</v>
      </c>
      <c r="T765" s="253" t="s">
        <v>1539</v>
      </c>
      <c r="U765" s="244" t="s">
        <v>1087</v>
      </c>
      <c r="V765" s="253" t="s">
        <v>1309</v>
      </c>
      <c r="W765" s="253" t="s">
        <v>217</v>
      </c>
      <c r="X765" s="271">
        <v>3.41</v>
      </c>
      <c r="Y765" s="271" t="s">
        <v>6</v>
      </c>
      <c r="Z765" s="271" t="s">
        <v>6</v>
      </c>
      <c r="AA765" s="271" t="s">
        <v>6</v>
      </c>
      <c r="AB765" s="271" t="s">
        <v>6</v>
      </c>
      <c r="AC765" s="271" t="s">
        <v>6</v>
      </c>
      <c r="AD765" s="271" t="s">
        <v>6</v>
      </c>
      <c r="AE765" s="353">
        <v>1</v>
      </c>
      <c r="AF765" s="353" t="s">
        <v>20</v>
      </c>
      <c r="AG765" s="253" t="s">
        <v>6</v>
      </c>
      <c r="AI765" s="271" t="s">
        <v>6</v>
      </c>
      <c r="AJ765" s="272" t="s">
        <v>6</v>
      </c>
      <c r="AK765" s="253" t="s">
        <v>6</v>
      </c>
      <c r="AL765" s="253" t="s">
        <v>6</v>
      </c>
      <c r="AM765" s="273" t="s">
        <v>6</v>
      </c>
      <c r="AN765" s="265" t="s">
        <v>6</v>
      </c>
      <c r="AO765" s="265" t="s">
        <v>6</v>
      </c>
      <c r="AP765" s="253" t="s">
        <v>1708</v>
      </c>
      <c r="AQ765" s="253" t="s">
        <v>3052</v>
      </c>
      <c r="AR765" s="251" t="s">
        <v>6</v>
      </c>
      <c r="AS765" s="251" t="s">
        <v>6</v>
      </c>
      <c r="AT765" s="251" t="s">
        <v>6</v>
      </c>
      <c r="AU765" s="251" t="s">
        <v>184</v>
      </c>
      <c r="AV765" s="251" t="s">
        <v>1305</v>
      </c>
      <c r="AW765" s="251" t="s">
        <v>3053</v>
      </c>
      <c r="AX765" s="251" t="s">
        <v>118</v>
      </c>
      <c r="AY765" s="251" t="s">
        <v>3055</v>
      </c>
      <c r="AZ765" s="251" t="s">
        <v>118</v>
      </c>
      <c r="BA765" s="251" t="s">
        <v>381</v>
      </c>
      <c r="BB765" s="251" t="s">
        <v>118</v>
      </c>
      <c r="BC765" s="251" t="s">
        <v>22</v>
      </c>
      <c r="BD765" s="251" t="s">
        <v>119</v>
      </c>
      <c r="BE765" s="251" t="s">
        <v>259</v>
      </c>
      <c r="BF765" s="251" t="s">
        <v>118</v>
      </c>
      <c r="BG765" s="251" t="s">
        <v>6</v>
      </c>
      <c r="BH765" s="251" t="s">
        <v>6</v>
      </c>
      <c r="BI765" s="251" t="s">
        <v>6</v>
      </c>
      <c r="BJ765" s="251" t="s">
        <v>6</v>
      </c>
      <c r="BK765" s="251" t="s">
        <v>6</v>
      </c>
      <c r="BL765" s="251" t="s">
        <v>6</v>
      </c>
      <c r="BM765" s="251" t="s">
        <v>40</v>
      </c>
      <c r="BN765" s="251" t="s">
        <v>119</v>
      </c>
      <c r="BO765" s="251" t="s">
        <v>13</v>
      </c>
      <c r="BP765" s="251" t="s">
        <v>13</v>
      </c>
      <c r="BQ765" s="251" t="s">
        <v>6</v>
      </c>
      <c r="BR765" s="251" t="s">
        <v>6</v>
      </c>
      <c r="BS765" s="251" t="s">
        <v>40</v>
      </c>
      <c r="BT765" s="251" t="s">
        <v>119</v>
      </c>
      <c r="BU765" s="265" t="s">
        <v>13</v>
      </c>
      <c r="BV765" s="251" t="s">
        <v>13</v>
      </c>
      <c r="BW765" s="251" t="s">
        <v>209</v>
      </c>
      <c r="BX765" s="251" t="s">
        <v>119</v>
      </c>
      <c r="BY765" s="251" t="s">
        <v>173</v>
      </c>
      <c r="BZ765" s="251" t="s">
        <v>119</v>
      </c>
      <c r="CA765" s="253" t="s">
        <v>3057</v>
      </c>
      <c r="CB765" s="253" t="s">
        <v>911</v>
      </c>
      <c r="CC765" s="253" t="s">
        <v>600</v>
      </c>
      <c r="CD765" s="253" t="s">
        <v>118</v>
      </c>
    </row>
    <row r="766" spans="1:82" ht="31" x14ac:dyDescent="0.35">
      <c r="A766" s="269" t="s">
        <v>3023</v>
      </c>
      <c r="B766" s="269" t="s">
        <v>2880</v>
      </c>
      <c r="C766" s="269" t="s">
        <v>356</v>
      </c>
      <c r="D766" s="269" t="s">
        <v>1567</v>
      </c>
      <c r="E766" s="244" t="s">
        <v>304</v>
      </c>
      <c r="F766" s="244" t="s">
        <v>2674</v>
      </c>
      <c r="G766" s="253" t="s">
        <v>3046</v>
      </c>
      <c r="H766" s="253" t="s">
        <v>349</v>
      </c>
      <c r="I766" s="244" t="str">
        <f>IF(H766="","",VLOOKUP(H766,'Cost Categories'!$A$1:$B$66,2,FALSE))</f>
        <v>Recurring services</v>
      </c>
      <c r="J766" s="244" t="s">
        <v>3297</v>
      </c>
      <c r="K766" s="244" t="str">
        <f>IF(J766="","",VLOOKUP(J766,'Cost Categories'!$A$70:$B$85,2,FALSE))</f>
        <v>Mixed</v>
      </c>
      <c r="L766" s="244" t="s">
        <v>3428</v>
      </c>
      <c r="M766" s="244" t="str">
        <f>IF(L766="","",VLOOKUP(L766,'Cost Categories'!$A$112:$B$133,2,FALSE))</f>
        <v>Primary service delivery</v>
      </c>
      <c r="N766" s="253" t="s">
        <v>3368</v>
      </c>
      <c r="O766" s="270" t="s">
        <v>13</v>
      </c>
      <c r="P766" s="253" t="s">
        <v>3371</v>
      </c>
      <c r="Q766" s="253" t="s">
        <v>3372</v>
      </c>
      <c r="R766" s="253" t="s">
        <v>13</v>
      </c>
      <c r="S766" s="253" t="s">
        <v>111</v>
      </c>
      <c r="T766" s="253" t="s">
        <v>1539</v>
      </c>
      <c r="U766" s="244" t="s">
        <v>1087</v>
      </c>
      <c r="V766" s="253" t="s">
        <v>1309</v>
      </c>
      <c r="W766" s="253" t="s">
        <v>217</v>
      </c>
      <c r="X766" s="271">
        <v>0.56000000000000005</v>
      </c>
      <c r="Y766" s="271" t="s">
        <v>6</v>
      </c>
      <c r="Z766" s="271" t="s">
        <v>6</v>
      </c>
      <c r="AA766" s="271" t="s">
        <v>6</v>
      </c>
      <c r="AB766" s="271" t="s">
        <v>6</v>
      </c>
      <c r="AC766" s="271" t="s">
        <v>6</v>
      </c>
      <c r="AD766" s="271" t="s">
        <v>6</v>
      </c>
      <c r="AE766" s="353">
        <v>1</v>
      </c>
      <c r="AF766" s="353" t="s">
        <v>20</v>
      </c>
      <c r="AG766" s="253" t="s">
        <v>6</v>
      </c>
      <c r="AI766" s="271" t="s">
        <v>6</v>
      </c>
      <c r="AJ766" s="272" t="s">
        <v>6</v>
      </c>
      <c r="AK766" s="253" t="s">
        <v>6</v>
      </c>
      <c r="AL766" s="253" t="s">
        <v>6</v>
      </c>
      <c r="AM766" s="273" t="s">
        <v>6</v>
      </c>
      <c r="AN766" s="265" t="s">
        <v>6</v>
      </c>
      <c r="AO766" s="265" t="s">
        <v>6</v>
      </c>
      <c r="AP766" s="253" t="s">
        <v>1708</v>
      </c>
      <c r="AQ766" s="253" t="s">
        <v>3052</v>
      </c>
      <c r="AR766" s="251" t="s">
        <v>6</v>
      </c>
      <c r="AS766" s="251" t="s">
        <v>6</v>
      </c>
      <c r="AT766" s="251" t="s">
        <v>6</v>
      </c>
      <c r="AU766" s="251" t="s">
        <v>184</v>
      </c>
      <c r="AV766" s="251" t="s">
        <v>1305</v>
      </c>
      <c r="AW766" s="251" t="s">
        <v>3053</v>
      </c>
      <c r="AX766" s="251" t="s">
        <v>118</v>
      </c>
      <c r="AY766" s="251" t="s">
        <v>3055</v>
      </c>
      <c r="AZ766" s="251" t="s">
        <v>118</v>
      </c>
      <c r="BA766" s="251" t="s">
        <v>381</v>
      </c>
      <c r="BB766" s="251" t="s">
        <v>118</v>
      </c>
      <c r="BC766" s="251" t="s">
        <v>22</v>
      </c>
      <c r="BD766" s="251" t="s">
        <v>119</v>
      </c>
      <c r="BE766" s="251" t="s">
        <v>259</v>
      </c>
      <c r="BF766" s="251" t="s">
        <v>118</v>
      </c>
      <c r="BG766" s="251" t="s">
        <v>6</v>
      </c>
      <c r="BH766" s="251" t="s">
        <v>6</v>
      </c>
      <c r="BI766" s="251" t="s">
        <v>6</v>
      </c>
      <c r="BJ766" s="251" t="s">
        <v>6</v>
      </c>
      <c r="BK766" s="251" t="s">
        <v>6</v>
      </c>
      <c r="BL766" s="251" t="s">
        <v>6</v>
      </c>
      <c r="BM766" s="251" t="s">
        <v>40</v>
      </c>
      <c r="BN766" s="251" t="s">
        <v>119</v>
      </c>
      <c r="BO766" s="251" t="s">
        <v>13</v>
      </c>
      <c r="BP766" s="251" t="s">
        <v>13</v>
      </c>
      <c r="BQ766" s="251" t="s">
        <v>6</v>
      </c>
      <c r="BR766" s="251" t="s">
        <v>6</v>
      </c>
      <c r="BS766" s="251" t="s">
        <v>40</v>
      </c>
      <c r="BT766" s="251" t="s">
        <v>119</v>
      </c>
      <c r="BU766" s="265" t="s">
        <v>13</v>
      </c>
      <c r="BV766" s="251" t="s">
        <v>13</v>
      </c>
      <c r="BW766" s="251" t="s">
        <v>209</v>
      </c>
      <c r="BX766" s="251" t="s">
        <v>119</v>
      </c>
      <c r="BY766" s="251" t="s">
        <v>173</v>
      </c>
      <c r="BZ766" s="251" t="s">
        <v>119</v>
      </c>
      <c r="CA766" s="253" t="s">
        <v>3057</v>
      </c>
      <c r="CB766" s="253" t="s">
        <v>911</v>
      </c>
      <c r="CC766" s="253" t="s">
        <v>600</v>
      </c>
      <c r="CD766" s="253" t="s">
        <v>118</v>
      </c>
    </row>
    <row r="767" spans="1:82" ht="31" x14ac:dyDescent="0.35">
      <c r="A767" s="269" t="s">
        <v>3023</v>
      </c>
      <c r="B767" s="269" t="s">
        <v>2880</v>
      </c>
      <c r="C767" s="269" t="s">
        <v>1555</v>
      </c>
      <c r="D767" s="269" t="s">
        <v>1567</v>
      </c>
      <c r="E767" s="244" t="s">
        <v>304</v>
      </c>
      <c r="F767" s="244" t="s">
        <v>2674</v>
      </c>
      <c r="G767" s="253" t="s">
        <v>1902</v>
      </c>
      <c r="H767" s="253" t="s">
        <v>3351</v>
      </c>
      <c r="I767" s="244" t="str">
        <f>IF(H767="","",VLOOKUP(H767,'Cost Categories'!$A$1:$B$66,2,FALSE))</f>
        <v>Personnel</v>
      </c>
      <c r="J767" s="244" t="s">
        <v>3271</v>
      </c>
      <c r="K767" s="244" t="str">
        <f>IF(J767="","",VLOOKUP(J767,'Cost Categories'!$A$70:$B$85,2,FALSE))</f>
        <v>Personnel</v>
      </c>
      <c r="L767" s="244" t="s">
        <v>3307</v>
      </c>
      <c r="M767" s="244" t="str">
        <f>IF(L767="","",VLOOKUP(L767,'Cost Categories'!$A$112:$B$133,2,FALSE))</f>
        <v>Primary service delivery</v>
      </c>
      <c r="N767" s="253" t="s">
        <v>3368</v>
      </c>
      <c r="O767" s="270" t="s">
        <v>13</v>
      </c>
      <c r="P767" s="253" t="s">
        <v>3369</v>
      </c>
      <c r="Q767" s="253" t="s">
        <v>3372</v>
      </c>
      <c r="R767" s="253" t="s">
        <v>13</v>
      </c>
      <c r="S767" s="253" t="s">
        <v>517</v>
      </c>
      <c r="T767" s="253" t="s">
        <v>1539</v>
      </c>
      <c r="U767" s="244" t="s">
        <v>1087</v>
      </c>
      <c r="V767" s="253" t="s">
        <v>1309</v>
      </c>
      <c r="W767" s="253" t="s">
        <v>217</v>
      </c>
      <c r="X767" s="271">
        <v>8.86</v>
      </c>
      <c r="Y767" s="271" t="s">
        <v>6</v>
      </c>
      <c r="Z767" s="271" t="s">
        <v>6</v>
      </c>
      <c r="AA767" s="271" t="s">
        <v>6</v>
      </c>
      <c r="AB767" s="271" t="s">
        <v>6</v>
      </c>
      <c r="AC767" s="271" t="s">
        <v>6</v>
      </c>
      <c r="AD767" s="271" t="s">
        <v>6</v>
      </c>
      <c r="AE767" s="353">
        <v>1</v>
      </c>
      <c r="AF767" s="353" t="s">
        <v>20</v>
      </c>
      <c r="AG767" s="253" t="s">
        <v>6</v>
      </c>
      <c r="AI767" s="271" t="s">
        <v>6</v>
      </c>
      <c r="AJ767" s="272" t="s">
        <v>6</v>
      </c>
      <c r="AK767" s="253" t="s">
        <v>6</v>
      </c>
      <c r="AL767" s="253" t="s">
        <v>6</v>
      </c>
      <c r="AM767" s="273" t="s">
        <v>6</v>
      </c>
      <c r="AN767" s="265" t="s">
        <v>6</v>
      </c>
      <c r="AO767" s="265" t="s">
        <v>6</v>
      </c>
      <c r="AP767" s="253" t="s">
        <v>1708</v>
      </c>
      <c r="AQ767" s="253" t="s">
        <v>3052</v>
      </c>
      <c r="AR767" s="251" t="s">
        <v>6</v>
      </c>
      <c r="AS767" s="251" t="s">
        <v>6</v>
      </c>
      <c r="AT767" s="251" t="s">
        <v>6</v>
      </c>
      <c r="AU767" s="251" t="s">
        <v>184</v>
      </c>
      <c r="AV767" s="251" t="s">
        <v>1305</v>
      </c>
      <c r="AW767" s="251" t="s">
        <v>3054</v>
      </c>
      <c r="AX767" s="251" t="s">
        <v>118</v>
      </c>
      <c r="AY767" s="251" t="s">
        <v>3055</v>
      </c>
      <c r="AZ767" s="251" t="s">
        <v>118</v>
      </c>
      <c r="BA767" s="251" t="s">
        <v>381</v>
      </c>
      <c r="BB767" s="251" t="s">
        <v>118</v>
      </c>
      <c r="BC767" s="251" t="s">
        <v>384</v>
      </c>
      <c r="BD767" s="251" t="s">
        <v>119</v>
      </c>
      <c r="BE767" s="251" t="s">
        <v>259</v>
      </c>
      <c r="BF767" s="251" t="s">
        <v>118</v>
      </c>
      <c r="BG767" s="251" t="s">
        <v>6</v>
      </c>
      <c r="BH767" s="251" t="s">
        <v>6</v>
      </c>
      <c r="BI767" s="251" t="s">
        <v>6</v>
      </c>
      <c r="BJ767" s="251" t="s">
        <v>6</v>
      </c>
      <c r="BK767" s="251" t="s">
        <v>6</v>
      </c>
      <c r="BL767" s="251" t="s">
        <v>6</v>
      </c>
      <c r="BM767" s="251" t="s">
        <v>40</v>
      </c>
      <c r="BN767" s="251" t="s">
        <v>119</v>
      </c>
      <c r="BO767" s="251" t="s">
        <v>13</v>
      </c>
      <c r="BP767" s="251" t="s">
        <v>13</v>
      </c>
      <c r="BQ767" s="251" t="s">
        <v>6</v>
      </c>
      <c r="BR767" s="251" t="s">
        <v>6</v>
      </c>
      <c r="BS767" s="251" t="s">
        <v>40</v>
      </c>
      <c r="BT767" s="251" t="s">
        <v>119</v>
      </c>
      <c r="BU767" s="265" t="s">
        <v>13</v>
      </c>
      <c r="BV767" s="251" t="s">
        <v>13</v>
      </c>
      <c r="BW767" s="251" t="s">
        <v>209</v>
      </c>
      <c r="BX767" s="251" t="s">
        <v>119</v>
      </c>
      <c r="BY767" s="251" t="s">
        <v>173</v>
      </c>
      <c r="BZ767" s="251" t="s">
        <v>119</v>
      </c>
      <c r="CA767" s="253" t="s">
        <v>3057</v>
      </c>
      <c r="CB767" s="253" t="s">
        <v>911</v>
      </c>
      <c r="CC767" s="253" t="s">
        <v>600</v>
      </c>
      <c r="CD767" s="253" t="s">
        <v>118</v>
      </c>
    </row>
    <row r="768" spans="1:82" ht="31" x14ac:dyDescent="0.35">
      <c r="A768" s="269" t="s">
        <v>3023</v>
      </c>
      <c r="B768" s="269" t="s">
        <v>2880</v>
      </c>
      <c r="C768" s="269" t="s">
        <v>1540</v>
      </c>
      <c r="D768" s="269" t="s">
        <v>1567</v>
      </c>
      <c r="E768" s="244" t="s">
        <v>304</v>
      </c>
      <c r="F768" s="244" t="s">
        <v>2674</v>
      </c>
      <c r="G768" s="253" t="s">
        <v>3051</v>
      </c>
      <c r="H768" s="253" t="s">
        <v>409</v>
      </c>
      <c r="I768" s="244" t="str">
        <f>IF(H768="","",VLOOKUP(H768,'Cost Categories'!$A$1:$B$66,2,FALSE))</f>
        <v>Capital</v>
      </c>
      <c r="J768" s="244" t="s">
        <v>3283</v>
      </c>
      <c r="K768" s="244" t="str">
        <f>IF(J768="","",VLOOKUP(J768,'Cost Categories'!$A$70:$B$85,2,FALSE))</f>
        <v>Capital</v>
      </c>
      <c r="L768" s="244" t="s">
        <v>3324</v>
      </c>
      <c r="M768" s="244" t="str">
        <f>IF(L768="","",VLOOKUP(L768,'Cost Categories'!$A$112:$B$133,2,FALSE))</f>
        <v>Operational</v>
      </c>
      <c r="N768" s="253" t="s">
        <v>3368</v>
      </c>
      <c r="O768" s="270" t="s">
        <v>1245</v>
      </c>
      <c r="P768" s="253" t="s">
        <v>3370</v>
      </c>
      <c r="Q768" s="253" t="s">
        <v>3372</v>
      </c>
      <c r="R768" s="253" t="s">
        <v>13</v>
      </c>
      <c r="S768" s="253" t="s">
        <v>111</v>
      </c>
      <c r="T768" s="253" t="s">
        <v>1539</v>
      </c>
      <c r="U768" s="244" t="s">
        <v>1087</v>
      </c>
      <c r="V768" s="253" t="s">
        <v>1309</v>
      </c>
      <c r="W768" s="253" t="s">
        <v>217</v>
      </c>
      <c r="X768" s="271">
        <v>18.34</v>
      </c>
      <c r="Y768" s="271" t="s">
        <v>6</v>
      </c>
      <c r="Z768" s="271" t="s">
        <v>6</v>
      </c>
      <c r="AA768" s="271" t="s">
        <v>6</v>
      </c>
      <c r="AB768" s="271" t="s">
        <v>6</v>
      </c>
      <c r="AC768" s="271" t="s">
        <v>6</v>
      </c>
      <c r="AD768" s="271" t="s">
        <v>6</v>
      </c>
      <c r="AE768" s="353">
        <v>1</v>
      </c>
      <c r="AF768" s="353" t="s">
        <v>20</v>
      </c>
      <c r="AG768" s="253" t="s">
        <v>6</v>
      </c>
      <c r="AI768" s="271" t="s">
        <v>6</v>
      </c>
      <c r="AJ768" s="272" t="s">
        <v>6</v>
      </c>
      <c r="AK768" s="253" t="s">
        <v>6</v>
      </c>
      <c r="AL768" s="253" t="s">
        <v>6</v>
      </c>
      <c r="AM768" s="273" t="s">
        <v>6</v>
      </c>
      <c r="AN768" s="265" t="s">
        <v>6</v>
      </c>
      <c r="AO768" s="265" t="s">
        <v>6</v>
      </c>
      <c r="AP768" s="253" t="s">
        <v>1708</v>
      </c>
      <c r="AQ768" s="253" t="s">
        <v>3052</v>
      </c>
      <c r="AR768" s="251" t="s">
        <v>6</v>
      </c>
      <c r="AS768" s="251" t="s">
        <v>6</v>
      </c>
      <c r="AT768" s="251" t="s">
        <v>6</v>
      </c>
      <c r="AU768" s="251" t="s">
        <v>184</v>
      </c>
      <c r="AV768" s="251" t="s">
        <v>1305</v>
      </c>
      <c r="AW768" s="251" t="s">
        <v>3053</v>
      </c>
      <c r="AX768" s="251" t="s">
        <v>118</v>
      </c>
      <c r="AY768" s="251" t="s">
        <v>3055</v>
      </c>
      <c r="AZ768" s="251" t="s">
        <v>118</v>
      </c>
      <c r="BA768" s="251" t="s">
        <v>381</v>
      </c>
      <c r="BB768" s="251" t="s">
        <v>118</v>
      </c>
      <c r="BC768" s="251" t="s">
        <v>22</v>
      </c>
      <c r="BD768" s="251" t="s">
        <v>119</v>
      </c>
      <c r="BE768" s="251" t="s">
        <v>259</v>
      </c>
      <c r="BF768" s="251" t="s">
        <v>118</v>
      </c>
      <c r="BG768" s="251" t="s">
        <v>6</v>
      </c>
      <c r="BH768" s="251" t="s">
        <v>6</v>
      </c>
      <c r="BI768" s="251" t="s">
        <v>6</v>
      </c>
      <c r="BJ768" s="251" t="s">
        <v>6</v>
      </c>
      <c r="BK768" s="251" t="s">
        <v>6</v>
      </c>
      <c r="BL768" s="251" t="s">
        <v>6</v>
      </c>
      <c r="BM768" s="251" t="s">
        <v>40</v>
      </c>
      <c r="BN768" s="251" t="s">
        <v>119</v>
      </c>
      <c r="BO768" s="251" t="s">
        <v>13</v>
      </c>
      <c r="BP768" s="251" t="s">
        <v>13</v>
      </c>
      <c r="BQ768" s="251" t="s">
        <v>6</v>
      </c>
      <c r="BR768" s="251" t="s">
        <v>6</v>
      </c>
      <c r="BS768" s="251" t="s">
        <v>40</v>
      </c>
      <c r="BT768" s="251" t="s">
        <v>119</v>
      </c>
      <c r="BU768" s="265" t="s">
        <v>13</v>
      </c>
      <c r="BV768" s="251" t="s">
        <v>13</v>
      </c>
      <c r="BW768" s="251" t="s">
        <v>209</v>
      </c>
      <c r="BX768" s="251" t="s">
        <v>119</v>
      </c>
      <c r="BY768" s="251" t="s">
        <v>173</v>
      </c>
      <c r="BZ768" s="251" t="s">
        <v>119</v>
      </c>
      <c r="CA768" s="253" t="s">
        <v>3057</v>
      </c>
      <c r="CB768" s="253" t="s">
        <v>911</v>
      </c>
      <c r="CC768" s="253" t="s">
        <v>600</v>
      </c>
      <c r="CD768" s="253" t="s">
        <v>118</v>
      </c>
    </row>
    <row r="769" spans="1:82" ht="46.5" x14ac:dyDescent="0.35">
      <c r="A769" s="269" t="s">
        <v>3023</v>
      </c>
      <c r="B769" s="269" t="s">
        <v>2880</v>
      </c>
      <c r="C769" s="269" t="s">
        <v>1561</v>
      </c>
      <c r="D769" s="269" t="s">
        <v>1567</v>
      </c>
      <c r="E769" s="244" t="s">
        <v>304</v>
      </c>
      <c r="F769" s="244" t="s">
        <v>2674</v>
      </c>
      <c r="G769" s="253" t="s">
        <v>3047</v>
      </c>
      <c r="H769" s="253" t="s">
        <v>407</v>
      </c>
      <c r="I769" s="244" t="str">
        <f>IF(H769="","",VLOOKUP(H769,'Cost Categories'!$A$1:$B$66,2,FALSE))</f>
        <v>Recurring goods</v>
      </c>
      <c r="J769" s="244" t="s">
        <v>3288</v>
      </c>
      <c r="K769" s="244" t="str">
        <f>IF(J769="","",VLOOKUP(J769,'Cost Categories'!$A$70:$B$85,2,FALSE))</f>
        <v>Recurrent - other</v>
      </c>
      <c r="L769" s="244" t="s">
        <v>3307</v>
      </c>
      <c r="M769" s="244" t="str">
        <f>IF(L769="","",VLOOKUP(L769,'Cost Categories'!$A$112:$B$133,2,FALSE))</f>
        <v>Primary service delivery</v>
      </c>
      <c r="N769" s="253" t="s">
        <v>3368</v>
      </c>
      <c r="O769" s="270" t="s">
        <v>1245</v>
      </c>
      <c r="P769" s="253" t="s">
        <v>3371</v>
      </c>
      <c r="Q769" s="253" t="s">
        <v>3372</v>
      </c>
      <c r="R769" s="253" t="s">
        <v>13</v>
      </c>
      <c r="S769" s="253" t="s">
        <v>111</v>
      </c>
      <c r="T769" s="253" t="s">
        <v>1539</v>
      </c>
      <c r="U769" s="244" t="s">
        <v>1087</v>
      </c>
      <c r="V769" s="253" t="s">
        <v>1309</v>
      </c>
      <c r="W769" s="253" t="s">
        <v>217</v>
      </c>
      <c r="X769" s="271">
        <v>27.7</v>
      </c>
      <c r="Y769" s="271" t="s">
        <v>6</v>
      </c>
      <c r="Z769" s="271" t="s">
        <v>6</v>
      </c>
      <c r="AA769" s="271" t="s">
        <v>6</v>
      </c>
      <c r="AB769" s="271" t="s">
        <v>6</v>
      </c>
      <c r="AC769" s="271" t="s">
        <v>6</v>
      </c>
      <c r="AD769" s="271" t="s">
        <v>6</v>
      </c>
      <c r="AE769" s="353">
        <v>1</v>
      </c>
      <c r="AF769" s="353" t="s">
        <v>20</v>
      </c>
      <c r="AG769" s="253" t="s">
        <v>6</v>
      </c>
      <c r="AI769" s="271" t="s">
        <v>6</v>
      </c>
      <c r="AJ769" s="272" t="s">
        <v>6</v>
      </c>
      <c r="AK769" s="253" t="s">
        <v>6</v>
      </c>
      <c r="AL769" s="253" t="s">
        <v>6</v>
      </c>
      <c r="AM769" s="273" t="s">
        <v>6</v>
      </c>
      <c r="AN769" s="265" t="s">
        <v>6</v>
      </c>
      <c r="AO769" s="265" t="s">
        <v>6</v>
      </c>
      <c r="AP769" s="253" t="s">
        <v>1708</v>
      </c>
      <c r="AQ769" s="253" t="s">
        <v>3052</v>
      </c>
      <c r="AR769" s="251" t="s">
        <v>6</v>
      </c>
      <c r="AS769" s="251" t="s">
        <v>6</v>
      </c>
      <c r="AT769" s="251" t="s">
        <v>6</v>
      </c>
      <c r="AU769" s="251" t="s">
        <v>184</v>
      </c>
      <c r="AV769" s="251" t="s">
        <v>1305</v>
      </c>
      <c r="AW769" s="251" t="s">
        <v>3053</v>
      </c>
      <c r="AX769" s="251" t="s">
        <v>118</v>
      </c>
      <c r="AY769" s="251" t="s">
        <v>3055</v>
      </c>
      <c r="AZ769" s="251" t="s">
        <v>118</v>
      </c>
      <c r="BA769" s="251" t="s">
        <v>381</v>
      </c>
      <c r="BB769" s="251" t="s">
        <v>118</v>
      </c>
      <c r="BC769" s="251" t="s">
        <v>22</v>
      </c>
      <c r="BD769" s="251" t="s">
        <v>119</v>
      </c>
      <c r="BE769" s="251" t="s">
        <v>259</v>
      </c>
      <c r="BF769" s="251" t="s">
        <v>118</v>
      </c>
      <c r="BG769" s="251" t="s">
        <v>6</v>
      </c>
      <c r="BH769" s="251" t="s">
        <v>6</v>
      </c>
      <c r="BI769" s="251" t="s">
        <v>6</v>
      </c>
      <c r="BJ769" s="251" t="s">
        <v>6</v>
      </c>
      <c r="BK769" s="251" t="s">
        <v>6</v>
      </c>
      <c r="BL769" s="251" t="s">
        <v>6</v>
      </c>
      <c r="BM769" s="251" t="s">
        <v>40</v>
      </c>
      <c r="BN769" s="251" t="s">
        <v>119</v>
      </c>
      <c r="BO769" s="251" t="s">
        <v>13</v>
      </c>
      <c r="BP769" s="251" t="s">
        <v>13</v>
      </c>
      <c r="BQ769" s="251" t="s">
        <v>6</v>
      </c>
      <c r="BR769" s="251" t="s">
        <v>6</v>
      </c>
      <c r="BS769" s="251" t="s">
        <v>40</v>
      </c>
      <c r="BT769" s="251" t="s">
        <v>119</v>
      </c>
      <c r="BU769" s="265" t="s">
        <v>13</v>
      </c>
      <c r="BV769" s="251" t="s">
        <v>13</v>
      </c>
      <c r="BW769" s="251" t="s">
        <v>209</v>
      </c>
      <c r="BX769" s="251" t="s">
        <v>119</v>
      </c>
      <c r="BY769" s="251" t="s">
        <v>173</v>
      </c>
      <c r="BZ769" s="251" t="s">
        <v>119</v>
      </c>
      <c r="CA769" s="253" t="s">
        <v>3057</v>
      </c>
      <c r="CB769" s="253" t="s">
        <v>911</v>
      </c>
      <c r="CC769" s="253" t="s">
        <v>600</v>
      </c>
      <c r="CD769" s="253" t="s">
        <v>118</v>
      </c>
    </row>
    <row r="770" spans="1:82" ht="31" x14ac:dyDescent="0.35">
      <c r="A770" s="269" t="s">
        <v>3023</v>
      </c>
      <c r="B770" s="269" t="s">
        <v>2880</v>
      </c>
      <c r="C770" s="269" t="s">
        <v>1567</v>
      </c>
      <c r="D770" s="269" t="s">
        <v>1579</v>
      </c>
      <c r="E770" s="244" t="s">
        <v>304</v>
      </c>
      <c r="F770" s="244" t="s">
        <v>2674</v>
      </c>
      <c r="G770" s="253" t="s">
        <v>3048</v>
      </c>
      <c r="H770" s="253" t="s">
        <v>2817</v>
      </c>
      <c r="I770" s="244" t="str">
        <f>IF(H770="","",VLOOKUP(H770,'Cost Categories'!$A$1:$B$66,2,FALSE))</f>
        <v>Total</v>
      </c>
      <c r="J770" s="244" t="s">
        <v>3297</v>
      </c>
      <c r="K770" s="244" t="str">
        <f>IF(J770="","",VLOOKUP(J770,'Cost Categories'!$A$70:$B$85,2,FALSE))</f>
        <v>Mixed</v>
      </c>
      <c r="L770" s="244" t="s">
        <v>3297</v>
      </c>
      <c r="M770" s="244" t="str">
        <f>IF(L770="","",VLOOKUP(L770,'Cost Categories'!$A$112:$B$133,2,FALSE))</f>
        <v>Mixed</v>
      </c>
      <c r="N770" s="253" t="s">
        <v>22</v>
      </c>
      <c r="O770" s="270" t="s">
        <v>22</v>
      </c>
      <c r="P770" s="253" t="s">
        <v>3416</v>
      </c>
      <c r="Q770" s="253" t="s">
        <v>3372</v>
      </c>
      <c r="R770" s="253" t="s">
        <v>13</v>
      </c>
      <c r="S770" s="253" t="s">
        <v>111</v>
      </c>
      <c r="T770" s="253" t="s">
        <v>1539</v>
      </c>
      <c r="U770" s="244" t="s">
        <v>1087</v>
      </c>
      <c r="V770" s="253" t="s">
        <v>1309</v>
      </c>
      <c r="W770" s="253" t="s">
        <v>217</v>
      </c>
      <c r="X770" s="271">
        <v>60.79</v>
      </c>
      <c r="Y770" s="271" t="s">
        <v>6</v>
      </c>
      <c r="Z770" s="271" t="s">
        <v>6</v>
      </c>
      <c r="AA770" s="271" t="s">
        <v>6</v>
      </c>
      <c r="AB770" s="271" t="s">
        <v>6</v>
      </c>
      <c r="AC770" s="271" t="s">
        <v>6</v>
      </c>
      <c r="AD770" s="271" t="s">
        <v>6</v>
      </c>
      <c r="AE770" s="353">
        <v>1</v>
      </c>
      <c r="AF770" s="353" t="s">
        <v>20</v>
      </c>
      <c r="AG770" s="253" t="s">
        <v>6</v>
      </c>
      <c r="AI770" s="271" t="s">
        <v>6</v>
      </c>
      <c r="AJ770" s="272" t="s">
        <v>6</v>
      </c>
      <c r="AK770" s="253" t="s">
        <v>6</v>
      </c>
      <c r="AL770" s="253" t="s">
        <v>6</v>
      </c>
      <c r="AM770" s="273" t="s">
        <v>6</v>
      </c>
      <c r="AN770" s="265" t="s">
        <v>6</v>
      </c>
      <c r="AO770" s="265" t="s">
        <v>6</v>
      </c>
      <c r="AP770" s="253" t="s">
        <v>1708</v>
      </c>
      <c r="AQ770" s="253" t="s">
        <v>3052</v>
      </c>
      <c r="AR770" s="251" t="s">
        <v>6</v>
      </c>
      <c r="AS770" s="251" t="s">
        <v>6</v>
      </c>
      <c r="AT770" s="251" t="s">
        <v>6</v>
      </c>
      <c r="AU770" s="251" t="s">
        <v>184</v>
      </c>
      <c r="AV770" s="251" t="s">
        <v>1305</v>
      </c>
      <c r="AW770" s="251" t="s">
        <v>3053</v>
      </c>
      <c r="AX770" s="251" t="s">
        <v>118</v>
      </c>
      <c r="AY770" s="251" t="s">
        <v>3055</v>
      </c>
      <c r="AZ770" s="251" t="s">
        <v>118</v>
      </c>
      <c r="BA770" s="251" t="s">
        <v>381</v>
      </c>
      <c r="BB770" s="251" t="s">
        <v>118</v>
      </c>
      <c r="BC770" s="251" t="s">
        <v>22</v>
      </c>
      <c r="BD770" s="251" t="s">
        <v>119</v>
      </c>
      <c r="BE770" s="251" t="s">
        <v>13</v>
      </c>
      <c r="BF770" s="251" t="s">
        <v>13</v>
      </c>
      <c r="BG770" s="251" t="s">
        <v>6</v>
      </c>
      <c r="BH770" s="251" t="s">
        <v>6</v>
      </c>
      <c r="BI770" s="251" t="s">
        <v>6</v>
      </c>
      <c r="BJ770" s="251" t="s">
        <v>6</v>
      </c>
      <c r="BK770" s="251" t="s">
        <v>6</v>
      </c>
      <c r="BL770" s="251" t="s">
        <v>6</v>
      </c>
      <c r="BM770" s="251" t="s">
        <v>40</v>
      </c>
      <c r="BN770" s="251" t="s">
        <v>119</v>
      </c>
      <c r="BO770" s="251" t="s">
        <v>13</v>
      </c>
      <c r="BP770" s="251" t="s">
        <v>13</v>
      </c>
      <c r="BQ770" s="251" t="s">
        <v>6</v>
      </c>
      <c r="BR770" s="251" t="s">
        <v>6</v>
      </c>
      <c r="BS770" s="251" t="s">
        <v>40</v>
      </c>
      <c r="BT770" s="251" t="s">
        <v>119</v>
      </c>
      <c r="BU770" s="265" t="s">
        <v>13</v>
      </c>
      <c r="BV770" s="251" t="s">
        <v>13</v>
      </c>
      <c r="BW770" s="251" t="s">
        <v>209</v>
      </c>
      <c r="BX770" s="251" t="s">
        <v>119</v>
      </c>
      <c r="BY770" s="251" t="s">
        <v>173</v>
      </c>
      <c r="BZ770" s="251" t="s">
        <v>119</v>
      </c>
      <c r="CA770" s="253" t="s">
        <v>3057</v>
      </c>
      <c r="CB770" s="253" t="s">
        <v>911</v>
      </c>
      <c r="CC770" s="253" t="s">
        <v>600</v>
      </c>
      <c r="CD770" s="253" t="s">
        <v>118</v>
      </c>
    </row>
    <row r="771" spans="1:82" ht="31" x14ac:dyDescent="0.35">
      <c r="A771" s="269" t="s">
        <v>3028</v>
      </c>
      <c r="B771" s="269" t="s">
        <v>2880</v>
      </c>
      <c r="C771" s="269" t="s">
        <v>1538</v>
      </c>
      <c r="D771" s="269" t="s">
        <v>1567</v>
      </c>
      <c r="E771" s="244" t="s">
        <v>304</v>
      </c>
      <c r="F771" s="244" t="s">
        <v>2674</v>
      </c>
      <c r="G771" s="253" t="s">
        <v>3044</v>
      </c>
      <c r="H771" s="253" t="s">
        <v>2083</v>
      </c>
      <c r="I771" s="244" t="str">
        <f>IF(H771="","",VLOOKUP(H771,'Cost Categories'!$A$1:$B$66,2,FALSE))</f>
        <v>Recurring services</v>
      </c>
      <c r="J771" s="244" t="s">
        <v>3297</v>
      </c>
      <c r="K771" s="244" t="str">
        <f>IF(J771="","",VLOOKUP(J771,'Cost Categories'!$A$70:$B$85,2,FALSE))</f>
        <v>Mixed</v>
      </c>
      <c r="L771" s="244" t="s">
        <v>2083</v>
      </c>
      <c r="M771" s="244" t="str">
        <f>IF(L771="","",VLOOKUP(L771,'Cost Categories'!$A$112:$B$133,2,FALSE))</f>
        <v>Ancillary</v>
      </c>
      <c r="N771" s="253" t="s">
        <v>3368</v>
      </c>
      <c r="O771" s="270" t="s">
        <v>13</v>
      </c>
      <c r="P771" s="253" t="s">
        <v>3369</v>
      </c>
      <c r="Q771" s="253" t="s">
        <v>3372</v>
      </c>
      <c r="R771" s="253" t="s">
        <v>13</v>
      </c>
      <c r="S771" s="253" t="s">
        <v>111</v>
      </c>
      <c r="T771" s="253" t="s">
        <v>1539</v>
      </c>
      <c r="U771" s="244" t="s">
        <v>1087</v>
      </c>
      <c r="V771" s="253" t="s">
        <v>1309</v>
      </c>
      <c r="W771" s="253" t="s">
        <v>217</v>
      </c>
      <c r="X771" s="271">
        <v>1.91</v>
      </c>
      <c r="Y771" s="271" t="s">
        <v>6</v>
      </c>
      <c r="Z771" s="271" t="s">
        <v>6</v>
      </c>
      <c r="AA771" s="271" t="s">
        <v>6</v>
      </c>
      <c r="AB771" s="271" t="s">
        <v>6</v>
      </c>
      <c r="AC771" s="271" t="s">
        <v>6</v>
      </c>
      <c r="AD771" s="271" t="s">
        <v>6</v>
      </c>
      <c r="AE771" s="353">
        <v>1</v>
      </c>
      <c r="AF771" s="353" t="s">
        <v>20</v>
      </c>
      <c r="AG771" s="253" t="s">
        <v>6</v>
      </c>
      <c r="AI771" s="271" t="s">
        <v>6</v>
      </c>
      <c r="AJ771" s="272" t="s">
        <v>6</v>
      </c>
      <c r="AK771" s="253" t="s">
        <v>6</v>
      </c>
      <c r="AL771" s="253" t="s">
        <v>6</v>
      </c>
      <c r="AM771" s="273" t="s">
        <v>6</v>
      </c>
      <c r="AN771" s="265" t="s">
        <v>6</v>
      </c>
      <c r="AO771" s="265" t="s">
        <v>6</v>
      </c>
      <c r="AP771" s="253" t="s">
        <v>1708</v>
      </c>
      <c r="AQ771" s="253" t="s">
        <v>3052</v>
      </c>
      <c r="AR771" s="251" t="s">
        <v>6</v>
      </c>
      <c r="AS771" s="251" t="s">
        <v>6</v>
      </c>
      <c r="AT771" s="251" t="s">
        <v>6</v>
      </c>
      <c r="AU771" s="251" t="s">
        <v>184</v>
      </c>
      <c r="AV771" s="251" t="s">
        <v>1305</v>
      </c>
      <c r="AW771" s="251" t="s">
        <v>3053</v>
      </c>
      <c r="AX771" s="251" t="s">
        <v>118</v>
      </c>
      <c r="AY771" s="251" t="s">
        <v>3055</v>
      </c>
      <c r="AZ771" s="251" t="s">
        <v>118</v>
      </c>
      <c r="BA771" s="251" t="s">
        <v>381</v>
      </c>
      <c r="BB771" s="251" t="s">
        <v>118</v>
      </c>
      <c r="BC771" s="251" t="s">
        <v>384</v>
      </c>
      <c r="BD771" s="251" t="s">
        <v>119</v>
      </c>
      <c r="BE771" s="251" t="s">
        <v>259</v>
      </c>
      <c r="BF771" s="251" t="s">
        <v>118</v>
      </c>
      <c r="BG771" s="251" t="s">
        <v>6</v>
      </c>
      <c r="BH771" s="251" t="s">
        <v>6</v>
      </c>
      <c r="BI771" s="251" t="s">
        <v>6</v>
      </c>
      <c r="BJ771" s="251" t="s">
        <v>6</v>
      </c>
      <c r="BK771" s="251" t="s">
        <v>6</v>
      </c>
      <c r="BL771" s="251" t="s">
        <v>6</v>
      </c>
      <c r="BM771" s="251" t="s">
        <v>40</v>
      </c>
      <c r="BN771" s="251" t="s">
        <v>119</v>
      </c>
      <c r="BO771" s="251" t="s">
        <v>13</v>
      </c>
      <c r="BP771" s="251" t="s">
        <v>13</v>
      </c>
      <c r="BQ771" s="251" t="s">
        <v>6</v>
      </c>
      <c r="BR771" s="251" t="s">
        <v>6</v>
      </c>
      <c r="BS771" s="251" t="s">
        <v>40</v>
      </c>
      <c r="BT771" s="251" t="s">
        <v>119</v>
      </c>
      <c r="BU771" s="265" t="s">
        <v>13</v>
      </c>
      <c r="BV771" s="251" t="s">
        <v>13</v>
      </c>
      <c r="BW771" s="251" t="s">
        <v>209</v>
      </c>
      <c r="BX771" s="251" t="s">
        <v>119</v>
      </c>
      <c r="BY771" s="251" t="s">
        <v>173</v>
      </c>
      <c r="BZ771" s="251" t="s">
        <v>119</v>
      </c>
      <c r="CA771" s="253" t="s">
        <v>3057</v>
      </c>
      <c r="CB771" s="253" t="s">
        <v>911</v>
      </c>
      <c r="CC771" s="253" t="s">
        <v>600</v>
      </c>
      <c r="CD771" s="253" t="s">
        <v>118</v>
      </c>
    </row>
    <row r="772" spans="1:82" ht="31" x14ac:dyDescent="0.35">
      <c r="A772" s="269" t="s">
        <v>3028</v>
      </c>
      <c r="B772" s="269" t="s">
        <v>2880</v>
      </c>
      <c r="C772" s="269" t="s">
        <v>1548</v>
      </c>
      <c r="D772" s="269" t="s">
        <v>1567</v>
      </c>
      <c r="E772" s="244" t="s">
        <v>304</v>
      </c>
      <c r="F772" s="244" t="s">
        <v>2674</v>
      </c>
      <c r="G772" s="253" t="s">
        <v>3045</v>
      </c>
      <c r="H772" s="253" t="s">
        <v>1735</v>
      </c>
      <c r="I772" s="244" t="str">
        <f>IF(H772="","",VLOOKUP(H772,'Cost Categories'!$A$1:$B$66,2,FALSE))</f>
        <v>Recurring services</v>
      </c>
      <c r="J772" s="244" t="s">
        <v>3297</v>
      </c>
      <c r="K772" s="244" t="str">
        <f>IF(J772="","",VLOOKUP(J772,'Cost Categories'!$A$70:$B$85,2,FALSE))</f>
        <v>Mixed</v>
      </c>
      <c r="L772" s="244" t="s">
        <v>3421</v>
      </c>
      <c r="M772" s="244" t="str">
        <f>IF(L772="","",VLOOKUP(L772,'Cost Categories'!$A$112:$B$133,2,FALSE))</f>
        <v>Secondary service delivery</v>
      </c>
      <c r="N772" s="253" t="s">
        <v>3368</v>
      </c>
      <c r="O772" s="270" t="s">
        <v>13</v>
      </c>
      <c r="P772" s="253" t="s">
        <v>3371</v>
      </c>
      <c r="Q772" s="253" t="s">
        <v>3372</v>
      </c>
      <c r="R772" s="253" t="s">
        <v>13</v>
      </c>
      <c r="S772" s="253" t="s">
        <v>111</v>
      </c>
      <c r="T772" s="253" t="s">
        <v>1539</v>
      </c>
      <c r="U772" s="244" t="s">
        <v>1087</v>
      </c>
      <c r="V772" s="253" t="s">
        <v>1309</v>
      </c>
      <c r="W772" s="253" t="s">
        <v>217</v>
      </c>
      <c r="X772" s="271">
        <v>3.41</v>
      </c>
      <c r="Y772" s="271" t="s">
        <v>6</v>
      </c>
      <c r="Z772" s="271" t="s">
        <v>6</v>
      </c>
      <c r="AA772" s="271" t="s">
        <v>6</v>
      </c>
      <c r="AB772" s="271" t="s">
        <v>6</v>
      </c>
      <c r="AC772" s="271" t="s">
        <v>6</v>
      </c>
      <c r="AD772" s="271" t="s">
        <v>6</v>
      </c>
      <c r="AE772" s="353">
        <v>1</v>
      </c>
      <c r="AF772" s="353" t="s">
        <v>20</v>
      </c>
      <c r="AG772" s="253" t="s">
        <v>6</v>
      </c>
      <c r="AI772" s="271" t="s">
        <v>6</v>
      </c>
      <c r="AJ772" s="272" t="s">
        <v>6</v>
      </c>
      <c r="AK772" s="253" t="s">
        <v>6</v>
      </c>
      <c r="AL772" s="253" t="s">
        <v>6</v>
      </c>
      <c r="AM772" s="273" t="s">
        <v>6</v>
      </c>
      <c r="AN772" s="265" t="s">
        <v>6</v>
      </c>
      <c r="AO772" s="265" t="s">
        <v>6</v>
      </c>
      <c r="AP772" s="253" t="s">
        <v>1708</v>
      </c>
      <c r="AQ772" s="253" t="s">
        <v>3052</v>
      </c>
      <c r="AR772" s="251" t="s">
        <v>6</v>
      </c>
      <c r="AS772" s="251" t="s">
        <v>6</v>
      </c>
      <c r="AT772" s="251" t="s">
        <v>6</v>
      </c>
      <c r="AU772" s="251" t="s">
        <v>184</v>
      </c>
      <c r="AV772" s="251" t="s">
        <v>1305</v>
      </c>
      <c r="AW772" s="251" t="s">
        <v>3053</v>
      </c>
      <c r="AX772" s="251" t="s">
        <v>118</v>
      </c>
      <c r="AY772" s="251" t="s">
        <v>3055</v>
      </c>
      <c r="AZ772" s="251" t="s">
        <v>118</v>
      </c>
      <c r="BA772" s="251" t="s">
        <v>381</v>
      </c>
      <c r="BB772" s="251" t="s">
        <v>118</v>
      </c>
      <c r="BC772" s="251" t="s">
        <v>22</v>
      </c>
      <c r="BD772" s="251" t="s">
        <v>119</v>
      </c>
      <c r="BE772" s="251" t="s">
        <v>259</v>
      </c>
      <c r="BF772" s="251" t="s">
        <v>118</v>
      </c>
      <c r="BG772" s="251" t="s">
        <v>6</v>
      </c>
      <c r="BH772" s="251" t="s">
        <v>6</v>
      </c>
      <c r="BI772" s="251" t="s">
        <v>6</v>
      </c>
      <c r="BJ772" s="251" t="s">
        <v>6</v>
      </c>
      <c r="BK772" s="251" t="s">
        <v>6</v>
      </c>
      <c r="BL772" s="251" t="s">
        <v>6</v>
      </c>
      <c r="BM772" s="251" t="s">
        <v>40</v>
      </c>
      <c r="BN772" s="251" t="s">
        <v>119</v>
      </c>
      <c r="BO772" s="251" t="s">
        <v>13</v>
      </c>
      <c r="BP772" s="251" t="s">
        <v>13</v>
      </c>
      <c r="BQ772" s="251" t="s">
        <v>6</v>
      </c>
      <c r="BR772" s="251" t="s">
        <v>6</v>
      </c>
      <c r="BS772" s="251" t="s">
        <v>40</v>
      </c>
      <c r="BT772" s="251" t="s">
        <v>119</v>
      </c>
      <c r="BU772" s="265" t="s">
        <v>13</v>
      </c>
      <c r="BV772" s="251" t="s">
        <v>13</v>
      </c>
      <c r="BW772" s="251" t="s">
        <v>209</v>
      </c>
      <c r="BX772" s="251" t="s">
        <v>119</v>
      </c>
      <c r="BY772" s="251" t="s">
        <v>173</v>
      </c>
      <c r="BZ772" s="251" t="s">
        <v>119</v>
      </c>
      <c r="CA772" s="253" t="s">
        <v>3057</v>
      </c>
      <c r="CB772" s="253" t="s">
        <v>911</v>
      </c>
      <c r="CC772" s="253" t="s">
        <v>600</v>
      </c>
      <c r="CD772" s="253" t="s">
        <v>118</v>
      </c>
    </row>
    <row r="773" spans="1:82" ht="31" x14ac:dyDescent="0.35">
      <c r="A773" s="269" t="s">
        <v>3028</v>
      </c>
      <c r="B773" s="269" t="s">
        <v>2880</v>
      </c>
      <c r="C773" s="269" t="s">
        <v>356</v>
      </c>
      <c r="D773" s="269" t="s">
        <v>1567</v>
      </c>
      <c r="E773" s="244" t="s">
        <v>304</v>
      </c>
      <c r="F773" s="244" t="s">
        <v>2674</v>
      </c>
      <c r="G773" s="253" t="s">
        <v>3046</v>
      </c>
      <c r="H773" s="253" t="s">
        <v>349</v>
      </c>
      <c r="I773" s="244" t="str">
        <f>IF(H773="","",VLOOKUP(H773,'Cost Categories'!$A$1:$B$66,2,FALSE))</f>
        <v>Recurring services</v>
      </c>
      <c r="J773" s="244" t="s">
        <v>3297</v>
      </c>
      <c r="K773" s="244" t="str">
        <f>IF(J773="","",VLOOKUP(J773,'Cost Categories'!$A$70:$B$85,2,FALSE))</f>
        <v>Mixed</v>
      </c>
      <c r="L773" s="244" t="s">
        <v>3428</v>
      </c>
      <c r="M773" s="244" t="str">
        <f>IF(L773="","",VLOOKUP(L773,'Cost Categories'!$A$112:$B$133,2,FALSE))</f>
        <v>Primary service delivery</v>
      </c>
      <c r="N773" s="253" t="s">
        <v>3368</v>
      </c>
      <c r="O773" s="270" t="s">
        <v>13</v>
      </c>
      <c r="P773" s="253" t="s">
        <v>3371</v>
      </c>
      <c r="Q773" s="253" t="s">
        <v>3372</v>
      </c>
      <c r="R773" s="253" t="s">
        <v>13</v>
      </c>
      <c r="S773" s="253" t="s">
        <v>111</v>
      </c>
      <c r="T773" s="253" t="s">
        <v>1539</v>
      </c>
      <c r="U773" s="244" t="s">
        <v>1087</v>
      </c>
      <c r="V773" s="253" t="s">
        <v>1309</v>
      </c>
      <c r="W773" s="253" t="s">
        <v>217</v>
      </c>
      <c r="X773" s="271">
        <v>0.56000000000000005</v>
      </c>
      <c r="Y773" s="271" t="s">
        <v>6</v>
      </c>
      <c r="Z773" s="271" t="s">
        <v>6</v>
      </c>
      <c r="AA773" s="271" t="s">
        <v>6</v>
      </c>
      <c r="AB773" s="271" t="s">
        <v>6</v>
      </c>
      <c r="AC773" s="271" t="s">
        <v>6</v>
      </c>
      <c r="AD773" s="271" t="s">
        <v>6</v>
      </c>
      <c r="AE773" s="353">
        <v>1</v>
      </c>
      <c r="AF773" s="353" t="s">
        <v>20</v>
      </c>
      <c r="AG773" s="253" t="s">
        <v>6</v>
      </c>
      <c r="AI773" s="271" t="s">
        <v>6</v>
      </c>
      <c r="AJ773" s="272" t="s">
        <v>6</v>
      </c>
      <c r="AK773" s="253" t="s">
        <v>6</v>
      </c>
      <c r="AL773" s="253" t="s">
        <v>6</v>
      </c>
      <c r="AM773" s="273" t="s">
        <v>6</v>
      </c>
      <c r="AN773" s="265" t="s">
        <v>6</v>
      </c>
      <c r="AO773" s="265" t="s">
        <v>6</v>
      </c>
      <c r="AP773" s="253" t="s">
        <v>1708</v>
      </c>
      <c r="AQ773" s="253" t="s">
        <v>3052</v>
      </c>
      <c r="AR773" s="251" t="s">
        <v>6</v>
      </c>
      <c r="AS773" s="251" t="s">
        <v>6</v>
      </c>
      <c r="AT773" s="251" t="s">
        <v>6</v>
      </c>
      <c r="AU773" s="251" t="s">
        <v>184</v>
      </c>
      <c r="AV773" s="251" t="s">
        <v>1305</v>
      </c>
      <c r="AW773" s="251" t="s">
        <v>3053</v>
      </c>
      <c r="AX773" s="251" t="s">
        <v>118</v>
      </c>
      <c r="AY773" s="251" t="s">
        <v>3055</v>
      </c>
      <c r="AZ773" s="251" t="s">
        <v>118</v>
      </c>
      <c r="BA773" s="251" t="s">
        <v>381</v>
      </c>
      <c r="BB773" s="251" t="s">
        <v>118</v>
      </c>
      <c r="BC773" s="251" t="s">
        <v>22</v>
      </c>
      <c r="BD773" s="251" t="s">
        <v>119</v>
      </c>
      <c r="BE773" s="251" t="s">
        <v>259</v>
      </c>
      <c r="BF773" s="251" t="s">
        <v>118</v>
      </c>
      <c r="BG773" s="251" t="s">
        <v>6</v>
      </c>
      <c r="BH773" s="251" t="s">
        <v>6</v>
      </c>
      <c r="BI773" s="251" t="s">
        <v>6</v>
      </c>
      <c r="BJ773" s="251" t="s">
        <v>6</v>
      </c>
      <c r="BK773" s="251" t="s">
        <v>6</v>
      </c>
      <c r="BL773" s="251" t="s">
        <v>6</v>
      </c>
      <c r="BM773" s="251" t="s">
        <v>40</v>
      </c>
      <c r="BN773" s="251" t="s">
        <v>119</v>
      </c>
      <c r="BO773" s="251" t="s">
        <v>13</v>
      </c>
      <c r="BP773" s="251" t="s">
        <v>13</v>
      </c>
      <c r="BQ773" s="251" t="s">
        <v>6</v>
      </c>
      <c r="BR773" s="251" t="s">
        <v>6</v>
      </c>
      <c r="BS773" s="251" t="s">
        <v>40</v>
      </c>
      <c r="BT773" s="251" t="s">
        <v>119</v>
      </c>
      <c r="BU773" s="265" t="s">
        <v>13</v>
      </c>
      <c r="BV773" s="251" t="s">
        <v>13</v>
      </c>
      <c r="BW773" s="251" t="s">
        <v>209</v>
      </c>
      <c r="BX773" s="251" t="s">
        <v>119</v>
      </c>
      <c r="BY773" s="251" t="s">
        <v>173</v>
      </c>
      <c r="BZ773" s="251" t="s">
        <v>119</v>
      </c>
      <c r="CA773" s="253" t="s">
        <v>3057</v>
      </c>
      <c r="CB773" s="253" t="s">
        <v>911</v>
      </c>
      <c r="CC773" s="253" t="s">
        <v>600</v>
      </c>
      <c r="CD773" s="253" t="s">
        <v>118</v>
      </c>
    </row>
    <row r="774" spans="1:82" ht="31" x14ac:dyDescent="0.35">
      <c r="A774" s="269" t="s">
        <v>3028</v>
      </c>
      <c r="B774" s="269" t="s">
        <v>2880</v>
      </c>
      <c r="C774" s="269" t="s">
        <v>1555</v>
      </c>
      <c r="D774" s="269" t="s">
        <v>1567</v>
      </c>
      <c r="E774" s="244" t="s">
        <v>304</v>
      </c>
      <c r="F774" s="244" t="s">
        <v>2674</v>
      </c>
      <c r="G774" s="253" t="s">
        <v>1902</v>
      </c>
      <c r="H774" s="253" t="s">
        <v>3351</v>
      </c>
      <c r="I774" s="244" t="str">
        <f>IF(H774="","",VLOOKUP(H774,'Cost Categories'!$A$1:$B$66,2,FALSE))</f>
        <v>Personnel</v>
      </c>
      <c r="J774" s="244" t="s">
        <v>3271</v>
      </c>
      <c r="K774" s="244" t="str">
        <f>IF(J774="","",VLOOKUP(J774,'Cost Categories'!$A$70:$B$85,2,FALSE))</f>
        <v>Personnel</v>
      </c>
      <c r="L774" s="244" t="s">
        <v>3307</v>
      </c>
      <c r="M774" s="244" t="str">
        <f>IF(L774="","",VLOOKUP(L774,'Cost Categories'!$A$112:$B$133,2,FALSE))</f>
        <v>Primary service delivery</v>
      </c>
      <c r="N774" s="253" t="s">
        <v>3368</v>
      </c>
      <c r="O774" s="270" t="s">
        <v>13</v>
      </c>
      <c r="P774" s="253" t="s">
        <v>3369</v>
      </c>
      <c r="Q774" s="253" t="s">
        <v>3372</v>
      </c>
      <c r="R774" s="253" t="s">
        <v>13</v>
      </c>
      <c r="S774" s="253" t="s">
        <v>517</v>
      </c>
      <c r="T774" s="253" t="s">
        <v>1539</v>
      </c>
      <c r="U774" s="244" t="s">
        <v>1087</v>
      </c>
      <c r="V774" s="253" t="s">
        <v>1309</v>
      </c>
      <c r="W774" s="253" t="s">
        <v>217</v>
      </c>
      <c r="X774" s="271">
        <v>20.89</v>
      </c>
      <c r="Y774" s="271" t="s">
        <v>6</v>
      </c>
      <c r="Z774" s="271" t="s">
        <v>6</v>
      </c>
      <c r="AA774" s="271" t="s">
        <v>6</v>
      </c>
      <c r="AB774" s="271" t="s">
        <v>6</v>
      </c>
      <c r="AC774" s="271" t="s">
        <v>6</v>
      </c>
      <c r="AD774" s="271" t="s">
        <v>6</v>
      </c>
      <c r="AE774" s="353">
        <v>1</v>
      </c>
      <c r="AF774" s="353" t="s">
        <v>20</v>
      </c>
      <c r="AG774" s="253" t="s">
        <v>6</v>
      </c>
      <c r="AI774" s="271" t="s">
        <v>6</v>
      </c>
      <c r="AJ774" s="272" t="s">
        <v>6</v>
      </c>
      <c r="AK774" s="253" t="s">
        <v>6</v>
      </c>
      <c r="AL774" s="253" t="s">
        <v>6</v>
      </c>
      <c r="AM774" s="273" t="s">
        <v>6</v>
      </c>
      <c r="AN774" s="265" t="s">
        <v>6</v>
      </c>
      <c r="AO774" s="265" t="s">
        <v>6</v>
      </c>
      <c r="AP774" s="253" t="s">
        <v>1708</v>
      </c>
      <c r="AQ774" s="253" t="s">
        <v>3052</v>
      </c>
      <c r="AR774" s="251" t="s">
        <v>6</v>
      </c>
      <c r="AS774" s="251" t="s">
        <v>6</v>
      </c>
      <c r="AT774" s="251" t="s">
        <v>6</v>
      </c>
      <c r="AU774" s="251" t="s">
        <v>184</v>
      </c>
      <c r="AV774" s="251" t="s">
        <v>1305</v>
      </c>
      <c r="AW774" s="251" t="s">
        <v>3054</v>
      </c>
      <c r="AX774" s="251" t="s">
        <v>118</v>
      </c>
      <c r="AY774" s="251" t="s">
        <v>3055</v>
      </c>
      <c r="AZ774" s="251" t="s">
        <v>118</v>
      </c>
      <c r="BA774" s="251" t="s">
        <v>381</v>
      </c>
      <c r="BB774" s="251" t="s">
        <v>118</v>
      </c>
      <c r="BC774" s="251" t="s">
        <v>384</v>
      </c>
      <c r="BD774" s="251" t="s">
        <v>119</v>
      </c>
      <c r="BE774" s="251" t="s">
        <v>259</v>
      </c>
      <c r="BF774" s="251" t="s">
        <v>118</v>
      </c>
      <c r="BG774" s="251" t="s">
        <v>6</v>
      </c>
      <c r="BH774" s="251" t="s">
        <v>6</v>
      </c>
      <c r="BI774" s="251" t="s">
        <v>6</v>
      </c>
      <c r="BJ774" s="251" t="s">
        <v>6</v>
      </c>
      <c r="BK774" s="251" t="s">
        <v>6</v>
      </c>
      <c r="BL774" s="251" t="s">
        <v>6</v>
      </c>
      <c r="BM774" s="251" t="s">
        <v>40</v>
      </c>
      <c r="BN774" s="251" t="s">
        <v>119</v>
      </c>
      <c r="BO774" s="251" t="s">
        <v>13</v>
      </c>
      <c r="BP774" s="251" t="s">
        <v>13</v>
      </c>
      <c r="BQ774" s="251" t="s">
        <v>6</v>
      </c>
      <c r="BR774" s="251" t="s">
        <v>6</v>
      </c>
      <c r="BS774" s="251" t="s">
        <v>40</v>
      </c>
      <c r="BT774" s="251" t="s">
        <v>119</v>
      </c>
      <c r="BU774" s="265" t="s">
        <v>13</v>
      </c>
      <c r="BV774" s="251" t="s">
        <v>13</v>
      </c>
      <c r="BW774" s="251" t="s">
        <v>209</v>
      </c>
      <c r="BX774" s="251" t="s">
        <v>119</v>
      </c>
      <c r="BY774" s="251" t="s">
        <v>173</v>
      </c>
      <c r="BZ774" s="251" t="s">
        <v>119</v>
      </c>
      <c r="CA774" s="253" t="s">
        <v>3057</v>
      </c>
      <c r="CB774" s="253" t="s">
        <v>911</v>
      </c>
      <c r="CC774" s="253" t="s">
        <v>600</v>
      </c>
      <c r="CD774" s="253" t="s">
        <v>118</v>
      </c>
    </row>
    <row r="775" spans="1:82" ht="31" x14ac:dyDescent="0.35">
      <c r="A775" s="269" t="s">
        <v>3028</v>
      </c>
      <c r="B775" s="269" t="s">
        <v>2880</v>
      </c>
      <c r="C775" s="269" t="s">
        <v>1540</v>
      </c>
      <c r="D775" s="269" t="s">
        <v>1567</v>
      </c>
      <c r="E775" s="244" t="s">
        <v>304</v>
      </c>
      <c r="F775" s="244" t="s">
        <v>2674</v>
      </c>
      <c r="G775" s="253" t="s">
        <v>3051</v>
      </c>
      <c r="H775" s="253" t="s">
        <v>409</v>
      </c>
      <c r="I775" s="244" t="str">
        <f>IF(H775="","",VLOOKUP(H775,'Cost Categories'!$A$1:$B$66,2,FALSE))</f>
        <v>Capital</v>
      </c>
      <c r="J775" s="244" t="s">
        <v>3283</v>
      </c>
      <c r="K775" s="244" t="str">
        <f>IF(J775="","",VLOOKUP(J775,'Cost Categories'!$A$70:$B$85,2,FALSE))</f>
        <v>Capital</v>
      </c>
      <c r="L775" s="244" t="s">
        <v>3324</v>
      </c>
      <c r="M775" s="244" t="str">
        <f>IF(L775="","",VLOOKUP(L775,'Cost Categories'!$A$112:$B$133,2,FALSE))</f>
        <v>Operational</v>
      </c>
      <c r="N775" s="253" t="s">
        <v>3368</v>
      </c>
      <c r="O775" s="270" t="s">
        <v>1245</v>
      </c>
      <c r="P775" s="253" t="s">
        <v>3370</v>
      </c>
      <c r="Q775" s="253" t="s">
        <v>3372</v>
      </c>
      <c r="R775" s="253" t="s">
        <v>13</v>
      </c>
      <c r="S775" s="253" t="s">
        <v>111</v>
      </c>
      <c r="T775" s="253" t="s">
        <v>1539</v>
      </c>
      <c r="U775" s="244" t="s">
        <v>1087</v>
      </c>
      <c r="V775" s="253" t="s">
        <v>1309</v>
      </c>
      <c r="W775" s="253" t="s">
        <v>217</v>
      </c>
      <c r="X775" s="271">
        <v>17.739999999999998</v>
      </c>
      <c r="Y775" s="271" t="s">
        <v>6</v>
      </c>
      <c r="Z775" s="271" t="s">
        <v>6</v>
      </c>
      <c r="AA775" s="271" t="s">
        <v>6</v>
      </c>
      <c r="AB775" s="271" t="s">
        <v>6</v>
      </c>
      <c r="AC775" s="271" t="s">
        <v>6</v>
      </c>
      <c r="AD775" s="271" t="s">
        <v>6</v>
      </c>
      <c r="AE775" s="353">
        <v>1</v>
      </c>
      <c r="AF775" s="353" t="s">
        <v>20</v>
      </c>
      <c r="AG775" s="253" t="s">
        <v>6</v>
      </c>
      <c r="AI775" s="271" t="s">
        <v>6</v>
      </c>
      <c r="AJ775" s="272" t="s">
        <v>6</v>
      </c>
      <c r="AK775" s="253" t="s">
        <v>6</v>
      </c>
      <c r="AL775" s="253" t="s">
        <v>6</v>
      </c>
      <c r="AM775" s="273" t="s">
        <v>6</v>
      </c>
      <c r="AN775" s="265" t="s">
        <v>6</v>
      </c>
      <c r="AO775" s="265" t="s">
        <v>6</v>
      </c>
      <c r="AP775" s="253" t="s">
        <v>1708</v>
      </c>
      <c r="AQ775" s="253" t="s">
        <v>3052</v>
      </c>
      <c r="AR775" s="251" t="s">
        <v>6</v>
      </c>
      <c r="AS775" s="251" t="s">
        <v>6</v>
      </c>
      <c r="AT775" s="251" t="s">
        <v>6</v>
      </c>
      <c r="AU775" s="251" t="s">
        <v>184</v>
      </c>
      <c r="AV775" s="251" t="s">
        <v>1305</v>
      </c>
      <c r="AW775" s="251" t="s">
        <v>3053</v>
      </c>
      <c r="AX775" s="251" t="s">
        <v>118</v>
      </c>
      <c r="AY775" s="251" t="s">
        <v>3055</v>
      </c>
      <c r="AZ775" s="251" t="s">
        <v>118</v>
      </c>
      <c r="BA775" s="251" t="s">
        <v>381</v>
      </c>
      <c r="BB775" s="251" t="s">
        <v>118</v>
      </c>
      <c r="BC775" s="251" t="s">
        <v>22</v>
      </c>
      <c r="BD775" s="251" t="s">
        <v>119</v>
      </c>
      <c r="BE775" s="251" t="s">
        <v>259</v>
      </c>
      <c r="BF775" s="251" t="s">
        <v>118</v>
      </c>
      <c r="BG775" s="251" t="s">
        <v>6</v>
      </c>
      <c r="BH775" s="251" t="s">
        <v>6</v>
      </c>
      <c r="BI775" s="251" t="s">
        <v>6</v>
      </c>
      <c r="BJ775" s="251" t="s">
        <v>6</v>
      </c>
      <c r="BK775" s="251" t="s">
        <v>6</v>
      </c>
      <c r="BL775" s="251" t="s">
        <v>6</v>
      </c>
      <c r="BM775" s="251" t="s">
        <v>40</v>
      </c>
      <c r="BN775" s="251" t="s">
        <v>119</v>
      </c>
      <c r="BO775" s="251" t="s">
        <v>13</v>
      </c>
      <c r="BP775" s="251" t="s">
        <v>13</v>
      </c>
      <c r="BQ775" s="251" t="s">
        <v>6</v>
      </c>
      <c r="BR775" s="251" t="s">
        <v>6</v>
      </c>
      <c r="BS775" s="251" t="s">
        <v>40</v>
      </c>
      <c r="BT775" s="251" t="s">
        <v>119</v>
      </c>
      <c r="BU775" s="265" t="s">
        <v>13</v>
      </c>
      <c r="BV775" s="251" t="s">
        <v>13</v>
      </c>
      <c r="BW775" s="251" t="s">
        <v>209</v>
      </c>
      <c r="BX775" s="251" t="s">
        <v>119</v>
      </c>
      <c r="BY775" s="251" t="s">
        <v>173</v>
      </c>
      <c r="BZ775" s="251" t="s">
        <v>119</v>
      </c>
      <c r="CA775" s="253" t="s">
        <v>3057</v>
      </c>
      <c r="CB775" s="253" t="s">
        <v>911</v>
      </c>
      <c r="CC775" s="253" t="s">
        <v>600</v>
      </c>
      <c r="CD775" s="253" t="s">
        <v>118</v>
      </c>
    </row>
    <row r="776" spans="1:82" ht="46.5" x14ac:dyDescent="0.35">
      <c r="A776" s="269" t="s">
        <v>3028</v>
      </c>
      <c r="B776" s="269" t="s">
        <v>2880</v>
      </c>
      <c r="C776" s="269" t="s">
        <v>1561</v>
      </c>
      <c r="D776" s="269" t="s">
        <v>1567</v>
      </c>
      <c r="E776" s="244" t="s">
        <v>304</v>
      </c>
      <c r="F776" s="244" t="s">
        <v>2674</v>
      </c>
      <c r="G776" s="253" t="s">
        <v>3047</v>
      </c>
      <c r="H776" s="253" t="s">
        <v>407</v>
      </c>
      <c r="I776" s="244" t="str">
        <f>IF(H776="","",VLOOKUP(H776,'Cost Categories'!$A$1:$B$66,2,FALSE))</f>
        <v>Recurring goods</v>
      </c>
      <c r="J776" s="244" t="s">
        <v>3288</v>
      </c>
      <c r="K776" s="244" t="str">
        <f>IF(J776="","",VLOOKUP(J776,'Cost Categories'!$A$70:$B$85,2,FALSE))</f>
        <v>Recurrent - other</v>
      </c>
      <c r="L776" s="244" t="s">
        <v>3307</v>
      </c>
      <c r="M776" s="244" t="str">
        <f>IF(L776="","",VLOOKUP(L776,'Cost Categories'!$A$112:$B$133,2,FALSE))</f>
        <v>Primary service delivery</v>
      </c>
      <c r="N776" s="253" t="s">
        <v>3368</v>
      </c>
      <c r="O776" s="270" t="s">
        <v>1245</v>
      </c>
      <c r="P776" s="253" t="s">
        <v>3371</v>
      </c>
      <c r="Q776" s="253" t="s">
        <v>3372</v>
      </c>
      <c r="R776" s="253" t="s">
        <v>13</v>
      </c>
      <c r="S776" s="253" t="s">
        <v>111</v>
      </c>
      <c r="T776" s="253" t="s">
        <v>1539</v>
      </c>
      <c r="U776" s="244" t="s">
        <v>1087</v>
      </c>
      <c r="V776" s="253" t="s">
        <v>1309</v>
      </c>
      <c r="W776" s="253" t="s">
        <v>217</v>
      </c>
      <c r="X776" s="271">
        <v>27.7</v>
      </c>
      <c r="Y776" s="271" t="s">
        <v>6</v>
      </c>
      <c r="Z776" s="271" t="s">
        <v>6</v>
      </c>
      <c r="AA776" s="271" t="s">
        <v>6</v>
      </c>
      <c r="AB776" s="271" t="s">
        <v>6</v>
      </c>
      <c r="AC776" s="271" t="s">
        <v>6</v>
      </c>
      <c r="AD776" s="271" t="s">
        <v>6</v>
      </c>
      <c r="AE776" s="353">
        <v>1</v>
      </c>
      <c r="AF776" s="353" t="s">
        <v>20</v>
      </c>
      <c r="AG776" s="253" t="s">
        <v>6</v>
      </c>
      <c r="AI776" s="271" t="s">
        <v>6</v>
      </c>
      <c r="AJ776" s="272" t="s">
        <v>6</v>
      </c>
      <c r="AK776" s="253" t="s">
        <v>6</v>
      </c>
      <c r="AL776" s="253" t="s">
        <v>6</v>
      </c>
      <c r="AM776" s="273" t="s">
        <v>6</v>
      </c>
      <c r="AN776" s="265" t="s">
        <v>6</v>
      </c>
      <c r="AO776" s="265" t="s">
        <v>6</v>
      </c>
      <c r="AP776" s="253" t="s">
        <v>1708</v>
      </c>
      <c r="AQ776" s="253" t="s">
        <v>3052</v>
      </c>
      <c r="AR776" s="251" t="s">
        <v>6</v>
      </c>
      <c r="AS776" s="251" t="s">
        <v>6</v>
      </c>
      <c r="AT776" s="251" t="s">
        <v>6</v>
      </c>
      <c r="AU776" s="251" t="s">
        <v>184</v>
      </c>
      <c r="AV776" s="251" t="s">
        <v>1305</v>
      </c>
      <c r="AW776" s="251" t="s">
        <v>3053</v>
      </c>
      <c r="AX776" s="251" t="s">
        <v>118</v>
      </c>
      <c r="AY776" s="251" t="s">
        <v>3055</v>
      </c>
      <c r="AZ776" s="251" t="s">
        <v>118</v>
      </c>
      <c r="BA776" s="251" t="s">
        <v>381</v>
      </c>
      <c r="BB776" s="251" t="s">
        <v>118</v>
      </c>
      <c r="BC776" s="251" t="s">
        <v>22</v>
      </c>
      <c r="BD776" s="251" t="s">
        <v>119</v>
      </c>
      <c r="BE776" s="251" t="s">
        <v>259</v>
      </c>
      <c r="BF776" s="251" t="s">
        <v>118</v>
      </c>
      <c r="BG776" s="251" t="s">
        <v>6</v>
      </c>
      <c r="BH776" s="251" t="s">
        <v>6</v>
      </c>
      <c r="BI776" s="251" t="s">
        <v>6</v>
      </c>
      <c r="BJ776" s="251" t="s">
        <v>6</v>
      </c>
      <c r="BK776" s="251" t="s">
        <v>6</v>
      </c>
      <c r="BL776" s="251" t="s">
        <v>6</v>
      </c>
      <c r="BM776" s="251" t="s">
        <v>40</v>
      </c>
      <c r="BN776" s="251" t="s">
        <v>119</v>
      </c>
      <c r="BO776" s="251" t="s">
        <v>13</v>
      </c>
      <c r="BP776" s="251" t="s">
        <v>13</v>
      </c>
      <c r="BQ776" s="251" t="s">
        <v>6</v>
      </c>
      <c r="BR776" s="251" t="s">
        <v>6</v>
      </c>
      <c r="BS776" s="251" t="s">
        <v>40</v>
      </c>
      <c r="BT776" s="251" t="s">
        <v>119</v>
      </c>
      <c r="BU776" s="265" t="s">
        <v>13</v>
      </c>
      <c r="BV776" s="251" t="s">
        <v>13</v>
      </c>
      <c r="BW776" s="251" t="s">
        <v>209</v>
      </c>
      <c r="BX776" s="251" t="s">
        <v>119</v>
      </c>
      <c r="BY776" s="251" t="s">
        <v>173</v>
      </c>
      <c r="BZ776" s="251" t="s">
        <v>119</v>
      </c>
      <c r="CA776" s="253" t="s">
        <v>3057</v>
      </c>
      <c r="CB776" s="253" t="s">
        <v>911</v>
      </c>
      <c r="CC776" s="253" t="s">
        <v>600</v>
      </c>
      <c r="CD776" s="253" t="s">
        <v>118</v>
      </c>
    </row>
    <row r="777" spans="1:82" ht="31" x14ac:dyDescent="0.35">
      <c r="A777" s="269" t="s">
        <v>3028</v>
      </c>
      <c r="B777" s="269" t="s">
        <v>2880</v>
      </c>
      <c r="C777" s="269" t="s">
        <v>1567</v>
      </c>
      <c r="D777" s="269" t="s">
        <v>1579</v>
      </c>
      <c r="E777" s="244" t="s">
        <v>304</v>
      </c>
      <c r="F777" s="244" t="s">
        <v>2674</v>
      </c>
      <c r="G777" s="253" t="s">
        <v>3048</v>
      </c>
      <c r="H777" s="253" t="s">
        <v>2817</v>
      </c>
      <c r="I777" s="244" t="str">
        <f>IF(H777="","",VLOOKUP(H777,'Cost Categories'!$A$1:$B$66,2,FALSE))</f>
        <v>Total</v>
      </c>
      <c r="J777" s="244" t="s">
        <v>3297</v>
      </c>
      <c r="K777" s="244" t="str">
        <f>IF(J777="","",VLOOKUP(J777,'Cost Categories'!$A$70:$B$85,2,FALSE))</f>
        <v>Mixed</v>
      </c>
      <c r="L777" s="244" t="s">
        <v>3297</v>
      </c>
      <c r="M777" s="244" t="str">
        <f>IF(L777="","",VLOOKUP(L777,'Cost Categories'!$A$112:$B$133,2,FALSE))</f>
        <v>Mixed</v>
      </c>
      <c r="N777" s="253" t="s">
        <v>22</v>
      </c>
      <c r="O777" s="270" t="s">
        <v>22</v>
      </c>
      <c r="P777" s="253" t="s">
        <v>3416</v>
      </c>
      <c r="Q777" s="253" t="s">
        <v>3372</v>
      </c>
      <c r="R777" s="253" t="s">
        <v>13</v>
      </c>
      <c r="S777" s="253" t="s">
        <v>111</v>
      </c>
      <c r="T777" s="253" t="s">
        <v>1539</v>
      </c>
      <c r="U777" s="244" t="s">
        <v>1087</v>
      </c>
      <c r="V777" s="253" t="s">
        <v>1309</v>
      </c>
      <c r="W777" s="253" t="s">
        <v>217</v>
      </c>
      <c r="X777" s="271">
        <v>72.209999999999994</v>
      </c>
      <c r="Y777" s="271" t="s">
        <v>6</v>
      </c>
      <c r="Z777" s="271" t="s">
        <v>6</v>
      </c>
      <c r="AA777" s="271" t="s">
        <v>6</v>
      </c>
      <c r="AB777" s="271" t="s">
        <v>6</v>
      </c>
      <c r="AC777" s="271" t="s">
        <v>6</v>
      </c>
      <c r="AD777" s="271" t="s">
        <v>6</v>
      </c>
      <c r="AE777" s="353">
        <v>1</v>
      </c>
      <c r="AF777" s="353" t="s">
        <v>20</v>
      </c>
      <c r="AG777" s="253" t="s">
        <v>6</v>
      </c>
      <c r="AI777" s="271" t="s">
        <v>6</v>
      </c>
      <c r="AJ777" s="272" t="s">
        <v>6</v>
      </c>
      <c r="AK777" s="253" t="s">
        <v>6</v>
      </c>
      <c r="AL777" s="253" t="s">
        <v>6</v>
      </c>
      <c r="AM777" s="273" t="s">
        <v>6</v>
      </c>
      <c r="AN777" s="265" t="s">
        <v>6</v>
      </c>
      <c r="AO777" s="265" t="s">
        <v>6</v>
      </c>
      <c r="AP777" s="253" t="s">
        <v>1708</v>
      </c>
      <c r="AQ777" s="253" t="s">
        <v>3052</v>
      </c>
      <c r="AR777" s="251" t="s">
        <v>6</v>
      </c>
      <c r="AS777" s="251" t="s">
        <v>6</v>
      </c>
      <c r="AT777" s="251" t="s">
        <v>6</v>
      </c>
      <c r="AU777" s="251" t="s">
        <v>184</v>
      </c>
      <c r="AV777" s="251" t="s">
        <v>1305</v>
      </c>
      <c r="AW777" s="251" t="s">
        <v>3053</v>
      </c>
      <c r="AX777" s="251" t="s">
        <v>118</v>
      </c>
      <c r="AY777" s="251" t="s">
        <v>3055</v>
      </c>
      <c r="AZ777" s="251" t="s">
        <v>118</v>
      </c>
      <c r="BA777" s="251" t="s">
        <v>381</v>
      </c>
      <c r="BB777" s="251" t="s">
        <v>118</v>
      </c>
      <c r="BC777" s="251" t="s">
        <v>22</v>
      </c>
      <c r="BD777" s="251" t="s">
        <v>119</v>
      </c>
      <c r="BE777" s="251" t="s">
        <v>13</v>
      </c>
      <c r="BF777" s="251" t="s">
        <v>13</v>
      </c>
      <c r="BG777" s="251" t="s">
        <v>6</v>
      </c>
      <c r="BH777" s="251" t="s">
        <v>6</v>
      </c>
      <c r="BI777" s="251" t="s">
        <v>6</v>
      </c>
      <c r="BJ777" s="251" t="s">
        <v>6</v>
      </c>
      <c r="BK777" s="251" t="s">
        <v>6</v>
      </c>
      <c r="BL777" s="251" t="s">
        <v>6</v>
      </c>
      <c r="BM777" s="251" t="s">
        <v>40</v>
      </c>
      <c r="BN777" s="251" t="s">
        <v>119</v>
      </c>
      <c r="BO777" s="251" t="s">
        <v>13</v>
      </c>
      <c r="BP777" s="251" t="s">
        <v>13</v>
      </c>
      <c r="BQ777" s="251" t="s">
        <v>6</v>
      </c>
      <c r="BR777" s="251" t="s">
        <v>6</v>
      </c>
      <c r="BS777" s="251" t="s">
        <v>40</v>
      </c>
      <c r="BT777" s="251" t="s">
        <v>119</v>
      </c>
      <c r="BU777" s="265" t="s">
        <v>13</v>
      </c>
      <c r="BV777" s="251" t="s">
        <v>13</v>
      </c>
      <c r="BW777" s="251" t="s">
        <v>209</v>
      </c>
      <c r="BX777" s="251" t="s">
        <v>119</v>
      </c>
      <c r="BY777" s="251" t="s">
        <v>173</v>
      </c>
      <c r="BZ777" s="251" t="s">
        <v>119</v>
      </c>
      <c r="CA777" s="253" t="s">
        <v>3057</v>
      </c>
      <c r="CB777" s="253" t="s">
        <v>911</v>
      </c>
      <c r="CC777" s="253" t="s">
        <v>600</v>
      </c>
      <c r="CD777" s="253" t="s">
        <v>118</v>
      </c>
    </row>
    <row r="778" spans="1:82" ht="31" x14ac:dyDescent="0.35">
      <c r="A778" s="269" t="s">
        <v>3043</v>
      </c>
      <c r="B778" s="269" t="s">
        <v>2880</v>
      </c>
      <c r="C778" s="269" t="s">
        <v>1538</v>
      </c>
      <c r="D778" s="269" t="s">
        <v>1567</v>
      </c>
      <c r="E778" s="244" t="s">
        <v>304</v>
      </c>
      <c r="F778" s="244" t="s">
        <v>2674</v>
      </c>
      <c r="G778" s="253" t="s">
        <v>3044</v>
      </c>
      <c r="H778" s="253" t="s">
        <v>2083</v>
      </c>
      <c r="I778" s="244" t="str">
        <f>IF(H778="","",VLOOKUP(H778,'Cost Categories'!$A$1:$B$66,2,FALSE))</f>
        <v>Recurring services</v>
      </c>
      <c r="J778" s="244" t="s">
        <v>3297</v>
      </c>
      <c r="K778" s="244" t="str">
        <f>IF(J778="","",VLOOKUP(J778,'Cost Categories'!$A$70:$B$85,2,FALSE))</f>
        <v>Mixed</v>
      </c>
      <c r="L778" s="244" t="s">
        <v>2083</v>
      </c>
      <c r="M778" s="244" t="str">
        <f>IF(L778="","",VLOOKUP(L778,'Cost Categories'!$A$112:$B$133,2,FALSE))</f>
        <v>Ancillary</v>
      </c>
      <c r="N778" s="253" t="s">
        <v>3368</v>
      </c>
      <c r="O778" s="270" t="s">
        <v>13</v>
      </c>
      <c r="P778" s="253" t="s">
        <v>3369</v>
      </c>
      <c r="Q778" s="253" t="s">
        <v>3372</v>
      </c>
      <c r="R778" s="253" t="s">
        <v>13</v>
      </c>
      <c r="S778" s="253" t="s">
        <v>111</v>
      </c>
      <c r="T778" s="253" t="s">
        <v>1539</v>
      </c>
      <c r="U778" s="244" t="s">
        <v>1087</v>
      </c>
      <c r="V778" s="253" t="s">
        <v>1309</v>
      </c>
      <c r="W778" s="253" t="s">
        <v>217</v>
      </c>
      <c r="X778" s="271">
        <v>0.28999999999999998</v>
      </c>
      <c r="Y778" s="271" t="s">
        <v>6</v>
      </c>
      <c r="Z778" s="271" t="s">
        <v>6</v>
      </c>
      <c r="AA778" s="271" t="s">
        <v>6</v>
      </c>
      <c r="AB778" s="271" t="s">
        <v>6</v>
      </c>
      <c r="AC778" s="271" t="s">
        <v>6</v>
      </c>
      <c r="AD778" s="271" t="s">
        <v>6</v>
      </c>
      <c r="AE778" s="353">
        <v>3</v>
      </c>
      <c r="AF778" s="353" t="s">
        <v>20</v>
      </c>
      <c r="AG778" s="253" t="s">
        <v>6</v>
      </c>
      <c r="AI778" s="271" t="s">
        <v>6</v>
      </c>
      <c r="AJ778" s="272" t="s">
        <v>6</v>
      </c>
      <c r="AK778" s="253" t="s">
        <v>6</v>
      </c>
      <c r="AL778" s="253" t="s">
        <v>6</v>
      </c>
      <c r="AM778" s="273" t="s">
        <v>6</v>
      </c>
      <c r="AN778" s="265" t="s">
        <v>6</v>
      </c>
      <c r="AO778" s="265" t="s">
        <v>6</v>
      </c>
      <c r="AP778" s="253" t="s">
        <v>1708</v>
      </c>
      <c r="AQ778" s="253" t="s">
        <v>3052</v>
      </c>
      <c r="AR778" s="251" t="s">
        <v>6</v>
      </c>
      <c r="AS778" s="251" t="s">
        <v>6</v>
      </c>
      <c r="AT778" s="251" t="s">
        <v>6</v>
      </c>
      <c r="AU778" s="251" t="s">
        <v>184</v>
      </c>
      <c r="AV778" s="251" t="s">
        <v>1305</v>
      </c>
      <c r="AW778" s="251" t="s">
        <v>3053</v>
      </c>
      <c r="AX778" s="251" t="s">
        <v>118</v>
      </c>
      <c r="AY778" s="251" t="s">
        <v>3056</v>
      </c>
      <c r="AZ778" s="251" t="s">
        <v>118</v>
      </c>
      <c r="BA778" s="251" t="s">
        <v>381</v>
      </c>
      <c r="BB778" s="251" t="s">
        <v>118</v>
      </c>
      <c r="BC778" s="251" t="s">
        <v>384</v>
      </c>
      <c r="BD778" s="251" t="s">
        <v>119</v>
      </c>
      <c r="BE778" s="251" t="s">
        <v>259</v>
      </c>
      <c r="BF778" s="251" t="s">
        <v>118</v>
      </c>
      <c r="BG778" s="251" t="s">
        <v>6</v>
      </c>
      <c r="BH778" s="251" t="s">
        <v>6</v>
      </c>
      <c r="BI778" s="251" t="s">
        <v>6</v>
      </c>
      <c r="BJ778" s="251" t="s">
        <v>6</v>
      </c>
      <c r="BK778" s="251" t="s">
        <v>6</v>
      </c>
      <c r="BL778" s="251" t="s">
        <v>6</v>
      </c>
      <c r="BM778" s="251" t="s">
        <v>40</v>
      </c>
      <c r="BN778" s="251" t="s">
        <v>119</v>
      </c>
      <c r="BO778" s="251" t="s">
        <v>13</v>
      </c>
      <c r="BP778" s="251" t="s">
        <v>13</v>
      </c>
      <c r="BQ778" s="251" t="s">
        <v>6</v>
      </c>
      <c r="BR778" s="251" t="s">
        <v>6</v>
      </c>
      <c r="BS778" s="251" t="s">
        <v>40</v>
      </c>
      <c r="BT778" s="251" t="s">
        <v>119</v>
      </c>
      <c r="BU778" s="265" t="s">
        <v>13</v>
      </c>
      <c r="BV778" s="251" t="s">
        <v>13</v>
      </c>
      <c r="BW778" s="251" t="s">
        <v>209</v>
      </c>
      <c r="BX778" s="251" t="s">
        <v>119</v>
      </c>
      <c r="BY778" s="251" t="s">
        <v>173</v>
      </c>
      <c r="BZ778" s="251" t="s">
        <v>119</v>
      </c>
      <c r="CA778" s="253" t="s">
        <v>3058</v>
      </c>
      <c r="CB778" s="253" t="s">
        <v>911</v>
      </c>
      <c r="CC778" s="253" t="s">
        <v>600</v>
      </c>
      <c r="CD778" s="253" t="s">
        <v>118</v>
      </c>
    </row>
    <row r="779" spans="1:82" ht="31" x14ac:dyDescent="0.35">
      <c r="A779" s="269" t="s">
        <v>3043</v>
      </c>
      <c r="B779" s="269" t="s">
        <v>2880</v>
      </c>
      <c r="C779" s="269" t="s">
        <v>1548</v>
      </c>
      <c r="D779" s="269" t="s">
        <v>1567</v>
      </c>
      <c r="E779" s="244" t="s">
        <v>304</v>
      </c>
      <c r="F779" s="244" t="s">
        <v>2674</v>
      </c>
      <c r="G779" s="253" t="s">
        <v>3045</v>
      </c>
      <c r="H779" s="253" t="s">
        <v>1735</v>
      </c>
      <c r="I779" s="244" t="str">
        <f>IF(H779="","",VLOOKUP(H779,'Cost Categories'!$A$1:$B$66,2,FALSE))</f>
        <v>Recurring services</v>
      </c>
      <c r="J779" s="244" t="s">
        <v>3297</v>
      </c>
      <c r="K779" s="244" t="str">
        <f>IF(J779="","",VLOOKUP(J779,'Cost Categories'!$A$70:$B$85,2,FALSE))</f>
        <v>Mixed</v>
      </c>
      <c r="L779" s="244" t="s">
        <v>3421</v>
      </c>
      <c r="M779" s="244" t="str">
        <f>IF(L779="","",VLOOKUP(L779,'Cost Categories'!$A$112:$B$133,2,FALSE))</f>
        <v>Secondary service delivery</v>
      </c>
      <c r="N779" s="253" t="s">
        <v>3368</v>
      </c>
      <c r="O779" s="270" t="s">
        <v>13</v>
      </c>
      <c r="P779" s="253" t="s">
        <v>3371</v>
      </c>
      <c r="Q779" s="253" t="s">
        <v>3372</v>
      </c>
      <c r="R779" s="253" t="s">
        <v>13</v>
      </c>
      <c r="S779" s="253" t="s">
        <v>111</v>
      </c>
      <c r="T779" s="253" t="s">
        <v>1539</v>
      </c>
      <c r="U779" s="244" t="s">
        <v>1087</v>
      </c>
      <c r="V779" s="253" t="s">
        <v>1309</v>
      </c>
      <c r="W779" s="253" t="s">
        <v>217</v>
      </c>
      <c r="X779" s="271">
        <v>2.98</v>
      </c>
      <c r="Y779" s="271" t="s">
        <v>6</v>
      </c>
      <c r="Z779" s="271" t="s">
        <v>6</v>
      </c>
      <c r="AA779" s="271" t="s">
        <v>6</v>
      </c>
      <c r="AB779" s="271" t="s">
        <v>6</v>
      </c>
      <c r="AC779" s="271" t="s">
        <v>6</v>
      </c>
      <c r="AD779" s="271" t="s">
        <v>6</v>
      </c>
      <c r="AE779" s="353">
        <v>3</v>
      </c>
      <c r="AF779" s="353" t="s">
        <v>20</v>
      </c>
      <c r="AG779" s="253" t="s">
        <v>6</v>
      </c>
      <c r="AI779" s="271" t="s">
        <v>6</v>
      </c>
      <c r="AJ779" s="272" t="s">
        <v>6</v>
      </c>
      <c r="AK779" s="253" t="s">
        <v>6</v>
      </c>
      <c r="AL779" s="253" t="s">
        <v>6</v>
      </c>
      <c r="AM779" s="273" t="s">
        <v>6</v>
      </c>
      <c r="AN779" s="265" t="s">
        <v>6</v>
      </c>
      <c r="AO779" s="265" t="s">
        <v>6</v>
      </c>
      <c r="AP779" s="253" t="s">
        <v>1708</v>
      </c>
      <c r="AQ779" s="253" t="s">
        <v>3052</v>
      </c>
      <c r="AR779" s="251" t="s">
        <v>6</v>
      </c>
      <c r="AS779" s="251" t="s">
        <v>6</v>
      </c>
      <c r="AT779" s="251" t="s">
        <v>6</v>
      </c>
      <c r="AU779" s="251" t="s">
        <v>184</v>
      </c>
      <c r="AV779" s="251" t="s">
        <v>1305</v>
      </c>
      <c r="AW779" s="251" t="s">
        <v>3053</v>
      </c>
      <c r="AX779" s="251" t="s">
        <v>118</v>
      </c>
      <c r="AY779" s="251" t="s">
        <v>3056</v>
      </c>
      <c r="AZ779" s="251" t="s">
        <v>118</v>
      </c>
      <c r="BA779" s="251" t="s">
        <v>381</v>
      </c>
      <c r="BB779" s="251" t="s">
        <v>118</v>
      </c>
      <c r="BC779" s="251" t="s">
        <v>22</v>
      </c>
      <c r="BD779" s="251" t="s">
        <v>119</v>
      </c>
      <c r="BE779" s="251" t="s">
        <v>259</v>
      </c>
      <c r="BF779" s="251" t="s">
        <v>118</v>
      </c>
      <c r="BG779" s="251" t="s">
        <v>6</v>
      </c>
      <c r="BH779" s="251" t="s">
        <v>6</v>
      </c>
      <c r="BI779" s="251" t="s">
        <v>6</v>
      </c>
      <c r="BJ779" s="251" t="s">
        <v>6</v>
      </c>
      <c r="BK779" s="251" t="s">
        <v>6</v>
      </c>
      <c r="BL779" s="251" t="s">
        <v>6</v>
      </c>
      <c r="BM779" s="251" t="s">
        <v>40</v>
      </c>
      <c r="BN779" s="251" t="s">
        <v>119</v>
      </c>
      <c r="BO779" s="251" t="s">
        <v>13</v>
      </c>
      <c r="BP779" s="251" t="s">
        <v>13</v>
      </c>
      <c r="BQ779" s="251" t="s">
        <v>6</v>
      </c>
      <c r="BR779" s="251" t="s">
        <v>6</v>
      </c>
      <c r="BS779" s="251" t="s">
        <v>40</v>
      </c>
      <c r="BT779" s="251" t="s">
        <v>119</v>
      </c>
      <c r="BU779" s="265" t="s">
        <v>13</v>
      </c>
      <c r="BV779" s="251" t="s">
        <v>13</v>
      </c>
      <c r="BW779" s="251" t="s">
        <v>209</v>
      </c>
      <c r="BX779" s="251" t="s">
        <v>119</v>
      </c>
      <c r="BY779" s="251" t="s">
        <v>173</v>
      </c>
      <c r="BZ779" s="251" t="s">
        <v>119</v>
      </c>
      <c r="CA779" s="253" t="s">
        <v>3058</v>
      </c>
      <c r="CB779" s="253" t="s">
        <v>911</v>
      </c>
      <c r="CC779" s="253" t="s">
        <v>600</v>
      </c>
      <c r="CD779" s="253" t="s">
        <v>118</v>
      </c>
    </row>
    <row r="780" spans="1:82" ht="31" x14ac:dyDescent="0.35">
      <c r="A780" s="269" t="s">
        <v>3043</v>
      </c>
      <c r="B780" s="269" t="s">
        <v>2880</v>
      </c>
      <c r="C780" s="269" t="s">
        <v>356</v>
      </c>
      <c r="D780" s="269" t="s">
        <v>1567</v>
      </c>
      <c r="E780" s="244" t="s">
        <v>304</v>
      </c>
      <c r="F780" s="244" t="s">
        <v>2674</v>
      </c>
      <c r="G780" s="253" t="s">
        <v>3046</v>
      </c>
      <c r="H780" s="253" t="s">
        <v>349</v>
      </c>
      <c r="I780" s="244" t="str">
        <f>IF(H780="","",VLOOKUP(H780,'Cost Categories'!$A$1:$B$66,2,FALSE))</f>
        <v>Recurring services</v>
      </c>
      <c r="J780" s="244" t="s">
        <v>3297</v>
      </c>
      <c r="K780" s="244" t="str">
        <f>IF(J780="","",VLOOKUP(J780,'Cost Categories'!$A$70:$B$85,2,FALSE))</f>
        <v>Mixed</v>
      </c>
      <c r="L780" s="244" t="s">
        <v>3428</v>
      </c>
      <c r="M780" s="244" t="str">
        <f>IF(L780="","",VLOOKUP(L780,'Cost Categories'!$A$112:$B$133,2,FALSE))</f>
        <v>Primary service delivery</v>
      </c>
      <c r="N780" s="253" t="s">
        <v>3368</v>
      </c>
      <c r="O780" s="270" t="s">
        <v>13</v>
      </c>
      <c r="P780" s="253" t="s">
        <v>3371</v>
      </c>
      <c r="Q780" s="253" t="s">
        <v>3372</v>
      </c>
      <c r="R780" s="253" t="s">
        <v>13</v>
      </c>
      <c r="S780" s="253" t="s">
        <v>111</v>
      </c>
      <c r="T780" s="253" t="s">
        <v>1539</v>
      </c>
      <c r="U780" s="244" t="s">
        <v>1087</v>
      </c>
      <c r="V780" s="253" t="s">
        <v>1309</v>
      </c>
      <c r="W780" s="253" t="s">
        <v>217</v>
      </c>
      <c r="X780" s="271">
        <v>0.31</v>
      </c>
      <c r="Y780" s="271" t="s">
        <v>6</v>
      </c>
      <c r="Z780" s="271" t="s">
        <v>6</v>
      </c>
      <c r="AA780" s="271" t="s">
        <v>6</v>
      </c>
      <c r="AB780" s="271" t="s">
        <v>6</v>
      </c>
      <c r="AC780" s="271" t="s">
        <v>6</v>
      </c>
      <c r="AD780" s="271" t="s">
        <v>6</v>
      </c>
      <c r="AE780" s="353">
        <v>3</v>
      </c>
      <c r="AF780" s="353" t="s">
        <v>20</v>
      </c>
      <c r="AG780" s="253" t="s">
        <v>6</v>
      </c>
      <c r="AI780" s="271" t="s">
        <v>6</v>
      </c>
      <c r="AJ780" s="272" t="s">
        <v>6</v>
      </c>
      <c r="AK780" s="253" t="s">
        <v>6</v>
      </c>
      <c r="AL780" s="253" t="s">
        <v>6</v>
      </c>
      <c r="AM780" s="273" t="s">
        <v>6</v>
      </c>
      <c r="AN780" s="265" t="s">
        <v>6</v>
      </c>
      <c r="AO780" s="265" t="s">
        <v>6</v>
      </c>
      <c r="AP780" s="253" t="s">
        <v>1708</v>
      </c>
      <c r="AQ780" s="253" t="s">
        <v>3052</v>
      </c>
      <c r="AR780" s="251" t="s">
        <v>6</v>
      </c>
      <c r="AS780" s="251" t="s">
        <v>6</v>
      </c>
      <c r="AT780" s="251" t="s">
        <v>6</v>
      </c>
      <c r="AU780" s="251" t="s">
        <v>184</v>
      </c>
      <c r="AV780" s="251" t="s">
        <v>1305</v>
      </c>
      <c r="AW780" s="251" t="s">
        <v>3053</v>
      </c>
      <c r="AX780" s="251" t="s">
        <v>118</v>
      </c>
      <c r="AY780" s="251" t="s">
        <v>3056</v>
      </c>
      <c r="AZ780" s="251" t="s">
        <v>118</v>
      </c>
      <c r="BA780" s="251" t="s">
        <v>381</v>
      </c>
      <c r="BB780" s="251" t="s">
        <v>118</v>
      </c>
      <c r="BC780" s="251" t="s">
        <v>22</v>
      </c>
      <c r="BD780" s="251" t="s">
        <v>119</v>
      </c>
      <c r="BE780" s="251" t="s">
        <v>259</v>
      </c>
      <c r="BF780" s="251" t="s">
        <v>118</v>
      </c>
      <c r="BG780" s="251" t="s">
        <v>6</v>
      </c>
      <c r="BH780" s="251" t="s">
        <v>6</v>
      </c>
      <c r="BI780" s="251" t="s">
        <v>6</v>
      </c>
      <c r="BJ780" s="251" t="s">
        <v>6</v>
      </c>
      <c r="BK780" s="251" t="s">
        <v>6</v>
      </c>
      <c r="BL780" s="251" t="s">
        <v>6</v>
      </c>
      <c r="BM780" s="251" t="s">
        <v>40</v>
      </c>
      <c r="BN780" s="251" t="s">
        <v>119</v>
      </c>
      <c r="BO780" s="251" t="s">
        <v>13</v>
      </c>
      <c r="BP780" s="251" t="s">
        <v>13</v>
      </c>
      <c r="BQ780" s="251" t="s">
        <v>6</v>
      </c>
      <c r="BR780" s="251" t="s">
        <v>6</v>
      </c>
      <c r="BS780" s="251" t="s">
        <v>40</v>
      </c>
      <c r="BT780" s="251" t="s">
        <v>119</v>
      </c>
      <c r="BU780" s="265" t="s">
        <v>13</v>
      </c>
      <c r="BV780" s="251" t="s">
        <v>13</v>
      </c>
      <c r="BW780" s="251" t="s">
        <v>209</v>
      </c>
      <c r="BX780" s="251" t="s">
        <v>119</v>
      </c>
      <c r="BY780" s="251" t="s">
        <v>173</v>
      </c>
      <c r="BZ780" s="251" t="s">
        <v>119</v>
      </c>
      <c r="CA780" s="253" t="s">
        <v>3058</v>
      </c>
      <c r="CB780" s="253" t="s">
        <v>911</v>
      </c>
      <c r="CC780" s="253" t="s">
        <v>600</v>
      </c>
      <c r="CD780" s="253" t="s">
        <v>118</v>
      </c>
    </row>
    <row r="781" spans="1:82" ht="31" x14ac:dyDescent="0.35">
      <c r="A781" s="269" t="s">
        <v>3043</v>
      </c>
      <c r="B781" s="269" t="s">
        <v>2880</v>
      </c>
      <c r="C781" s="269" t="s">
        <v>1555</v>
      </c>
      <c r="D781" s="269" t="s">
        <v>1567</v>
      </c>
      <c r="E781" s="244" t="s">
        <v>304</v>
      </c>
      <c r="F781" s="244" t="s">
        <v>2674</v>
      </c>
      <c r="G781" s="253" t="s">
        <v>1902</v>
      </c>
      <c r="H781" s="253" t="s">
        <v>3351</v>
      </c>
      <c r="I781" s="244" t="str">
        <f>IF(H781="","",VLOOKUP(H781,'Cost Categories'!$A$1:$B$66,2,FALSE))</f>
        <v>Personnel</v>
      </c>
      <c r="J781" s="244" t="s">
        <v>3271</v>
      </c>
      <c r="K781" s="244" t="str">
        <f>IF(J781="","",VLOOKUP(J781,'Cost Categories'!$A$70:$B$85,2,FALSE))</f>
        <v>Personnel</v>
      </c>
      <c r="L781" s="244" t="s">
        <v>3307</v>
      </c>
      <c r="M781" s="244" t="str">
        <f>IF(L781="","",VLOOKUP(L781,'Cost Categories'!$A$112:$B$133,2,FALSE))</f>
        <v>Primary service delivery</v>
      </c>
      <c r="N781" s="253" t="s">
        <v>3368</v>
      </c>
      <c r="O781" s="270" t="s">
        <v>13</v>
      </c>
      <c r="P781" s="253" t="s">
        <v>3369</v>
      </c>
      <c r="Q781" s="253" t="s">
        <v>3372</v>
      </c>
      <c r="R781" s="253" t="s">
        <v>13</v>
      </c>
      <c r="S781" s="253" t="s">
        <v>517</v>
      </c>
      <c r="T781" s="253" t="s">
        <v>1539</v>
      </c>
      <c r="U781" s="244" t="s">
        <v>1087</v>
      </c>
      <c r="V781" s="253" t="s">
        <v>1309</v>
      </c>
      <c r="W781" s="253" t="s">
        <v>217</v>
      </c>
      <c r="X781" s="271">
        <v>12.4</v>
      </c>
      <c r="Y781" s="271" t="s">
        <v>6</v>
      </c>
      <c r="Z781" s="271" t="s">
        <v>6</v>
      </c>
      <c r="AA781" s="271" t="s">
        <v>6</v>
      </c>
      <c r="AB781" s="271" t="s">
        <v>6</v>
      </c>
      <c r="AC781" s="271" t="s">
        <v>6</v>
      </c>
      <c r="AD781" s="271" t="s">
        <v>6</v>
      </c>
      <c r="AE781" s="353">
        <v>3</v>
      </c>
      <c r="AF781" s="353" t="s">
        <v>20</v>
      </c>
      <c r="AG781" s="253" t="s">
        <v>6</v>
      </c>
      <c r="AI781" s="271" t="s">
        <v>6</v>
      </c>
      <c r="AJ781" s="272" t="s">
        <v>6</v>
      </c>
      <c r="AK781" s="253" t="s">
        <v>6</v>
      </c>
      <c r="AL781" s="253" t="s">
        <v>6</v>
      </c>
      <c r="AM781" s="273" t="s">
        <v>6</v>
      </c>
      <c r="AN781" s="265" t="s">
        <v>6</v>
      </c>
      <c r="AO781" s="265" t="s">
        <v>6</v>
      </c>
      <c r="AP781" s="253" t="s">
        <v>1708</v>
      </c>
      <c r="AQ781" s="253" t="s">
        <v>3052</v>
      </c>
      <c r="AR781" s="251" t="s">
        <v>6</v>
      </c>
      <c r="AS781" s="251" t="s">
        <v>6</v>
      </c>
      <c r="AT781" s="251" t="s">
        <v>6</v>
      </c>
      <c r="AU781" s="251" t="s">
        <v>184</v>
      </c>
      <c r="AV781" s="251" t="s">
        <v>1305</v>
      </c>
      <c r="AW781" s="251" t="s">
        <v>3054</v>
      </c>
      <c r="AX781" s="251" t="s">
        <v>118</v>
      </c>
      <c r="AY781" s="251" t="s">
        <v>3056</v>
      </c>
      <c r="AZ781" s="251" t="s">
        <v>118</v>
      </c>
      <c r="BA781" s="251" t="s">
        <v>381</v>
      </c>
      <c r="BB781" s="251" t="s">
        <v>118</v>
      </c>
      <c r="BC781" s="251" t="s">
        <v>384</v>
      </c>
      <c r="BD781" s="251" t="s">
        <v>119</v>
      </c>
      <c r="BE781" s="251" t="s">
        <v>259</v>
      </c>
      <c r="BF781" s="251" t="s">
        <v>118</v>
      </c>
      <c r="BG781" s="251" t="s">
        <v>6</v>
      </c>
      <c r="BH781" s="251" t="s">
        <v>6</v>
      </c>
      <c r="BI781" s="251" t="s">
        <v>6</v>
      </c>
      <c r="BJ781" s="251" t="s">
        <v>6</v>
      </c>
      <c r="BK781" s="251" t="s">
        <v>6</v>
      </c>
      <c r="BL781" s="251" t="s">
        <v>6</v>
      </c>
      <c r="BM781" s="251" t="s">
        <v>40</v>
      </c>
      <c r="BN781" s="251" t="s">
        <v>119</v>
      </c>
      <c r="BO781" s="251" t="s">
        <v>13</v>
      </c>
      <c r="BP781" s="251" t="s">
        <v>13</v>
      </c>
      <c r="BQ781" s="251" t="s">
        <v>6</v>
      </c>
      <c r="BR781" s="251" t="s">
        <v>6</v>
      </c>
      <c r="BS781" s="251" t="s">
        <v>40</v>
      </c>
      <c r="BT781" s="251" t="s">
        <v>119</v>
      </c>
      <c r="BU781" s="265" t="s">
        <v>13</v>
      </c>
      <c r="BV781" s="251" t="s">
        <v>13</v>
      </c>
      <c r="BW781" s="251" t="s">
        <v>209</v>
      </c>
      <c r="BX781" s="251" t="s">
        <v>119</v>
      </c>
      <c r="BY781" s="251" t="s">
        <v>173</v>
      </c>
      <c r="BZ781" s="251" t="s">
        <v>119</v>
      </c>
      <c r="CA781" s="253" t="s">
        <v>3058</v>
      </c>
      <c r="CB781" s="253" t="s">
        <v>911</v>
      </c>
      <c r="CC781" s="253" t="s">
        <v>600</v>
      </c>
      <c r="CD781" s="253" t="s">
        <v>118</v>
      </c>
    </row>
    <row r="782" spans="1:82" ht="31" x14ac:dyDescent="0.35">
      <c r="A782" s="269" t="s">
        <v>3043</v>
      </c>
      <c r="B782" s="269" t="s">
        <v>2880</v>
      </c>
      <c r="C782" s="269" t="s">
        <v>1540</v>
      </c>
      <c r="D782" s="269" t="s">
        <v>1567</v>
      </c>
      <c r="E782" s="244" t="s">
        <v>304</v>
      </c>
      <c r="F782" s="244" t="s">
        <v>2674</v>
      </c>
      <c r="G782" s="253" t="s">
        <v>3049</v>
      </c>
      <c r="H782" s="253" t="s">
        <v>1632</v>
      </c>
      <c r="I782" s="244" t="str">
        <f>IF(H782="","",VLOOKUP(H782,'Cost Categories'!$A$1:$B$66,2,FALSE))</f>
        <v>Facility</v>
      </c>
      <c r="J782" s="244" t="s">
        <v>3283</v>
      </c>
      <c r="K782" s="244" t="str">
        <f>IF(J782="","",VLOOKUP(J782,'Cost Categories'!$A$70:$B$85,2,FALSE))</f>
        <v>Capital</v>
      </c>
      <c r="L782" s="244" t="s">
        <v>3324</v>
      </c>
      <c r="M782" s="244" t="str">
        <f>IF(L782="","",VLOOKUP(L782,'Cost Categories'!$A$112:$B$133,2,FALSE))</f>
        <v>Operational</v>
      </c>
      <c r="N782" s="253" t="s">
        <v>3368</v>
      </c>
      <c r="O782" s="270" t="s">
        <v>1245</v>
      </c>
      <c r="P782" s="253" t="s">
        <v>3370</v>
      </c>
      <c r="Q782" s="253" t="s">
        <v>3372</v>
      </c>
      <c r="R782" s="253" t="s">
        <v>13</v>
      </c>
      <c r="S782" s="253" t="s">
        <v>111</v>
      </c>
      <c r="T782" s="253" t="s">
        <v>1539</v>
      </c>
      <c r="U782" s="244" t="s">
        <v>1087</v>
      </c>
      <c r="V782" s="253" t="s">
        <v>1309</v>
      </c>
      <c r="W782" s="253" t="s">
        <v>217</v>
      </c>
      <c r="X782" s="271">
        <v>12.02</v>
      </c>
      <c r="Y782" s="271" t="s">
        <v>6</v>
      </c>
      <c r="Z782" s="271" t="s">
        <v>6</v>
      </c>
      <c r="AA782" s="271" t="s">
        <v>6</v>
      </c>
      <c r="AB782" s="271" t="s">
        <v>6</v>
      </c>
      <c r="AC782" s="271" t="s">
        <v>6</v>
      </c>
      <c r="AD782" s="271" t="s">
        <v>6</v>
      </c>
      <c r="AE782" s="353">
        <v>3</v>
      </c>
      <c r="AF782" s="353" t="s">
        <v>20</v>
      </c>
      <c r="AG782" s="253" t="s">
        <v>6</v>
      </c>
      <c r="AI782" s="271" t="s">
        <v>6</v>
      </c>
      <c r="AJ782" s="272" t="s">
        <v>6</v>
      </c>
      <c r="AK782" s="253" t="s">
        <v>6</v>
      </c>
      <c r="AL782" s="253" t="s">
        <v>6</v>
      </c>
      <c r="AM782" s="273" t="s">
        <v>6</v>
      </c>
      <c r="AN782" s="265" t="s">
        <v>6</v>
      </c>
      <c r="AO782" s="265" t="s">
        <v>6</v>
      </c>
      <c r="AP782" s="253" t="s">
        <v>1708</v>
      </c>
      <c r="AQ782" s="253" t="s">
        <v>3052</v>
      </c>
      <c r="AR782" s="251" t="s">
        <v>6</v>
      </c>
      <c r="AS782" s="251" t="s">
        <v>6</v>
      </c>
      <c r="AT782" s="251" t="s">
        <v>6</v>
      </c>
      <c r="AU782" s="251" t="s">
        <v>184</v>
      </c>
      <c r="AV782" s="251" t="s">
        <v>1305</v>
      </c>
      <c r="AW782" s="251" t="s">
        <v>3053</v>
      </c>
      <c r="AX782" s="251" t="s">
        <v>118</v>
      </c>
      <c r="AY782" s="251" t="s">
        <v>3056</v>
      </c>
      <c r="AZ782" s="251" t="s">
        <v>118</v>
      </c>
      <c r="BA782" s="251" t="s">
        <v>381</v>
      </c>
      <c r="BB782" s="251" t="s">
        <v>118</v>
      </c>
      <c r="BC782" s="251" t="s">
        <v>22</v>
      </c>
      <c r="BD782" s="251" t="s">
        <v>119</v>
      </c>
      <c r="BE782" s="251" t="s">
        <v>259</v>
      </c>
      <c r="BF782" s="251" t="s">
        <v>118</v>
      </c>
      <c r="BG782" s="251" t="s">
        <v>6</v>
      </c>
      <c r="BH782" s="251" t="s">
        <v>6</v>
      </c>
      <c r="BI782" s="251" t="s">
        <v>6</v>
      </c>
      <c r="BJ782" s="251" t="s">
        <v>6</v>
      </c>
      <c r="BK782" s="251" t="s">
        <v>6</v>
      </c>
      <c r="BL782" s="251" t="s">
        <v>6</v>
      </c>
      <c r="BM782" s="251" t="s">
        <v>40</v>
      </c>
      <c r="BN782" s="251" t="s">
        <v>119</v>
      </c>
      <c r="BO782" s="251" t="s">
        <v>13</v>
      </c>
      <c r="BP782" s="251" t="s">
        <v>13</v>
      </c>
      <c r="BQ782" s="251" t="s">
        <v>6</v>
      </c>
      <c r="BR782" s="251" t="s">
        <v>6</v>
      </c>
      <c r="BS782" s="251" t="s">
        <v>40</v>
      </c>
      <c r="BT782" s="251" t="s">
        <v>119</v>
      </c>
      <c r="BU782" s="265" t="s">
        <v>13</v>
      </c>
      <c r="BV782" s="251" t="s">
        <v>13</v>
      </c>
      <c r="BW782" s="251" t="s">
        <v>209</v>
      </c>
      <c r="BX782" s="251" t="s">
        <v>119</v>
      </c>
      <c r="BY782" s="251" t="s">
        <v>173</v>
      </c>
      <c r="BZ782" s="251" t="s">
        <v>119</v>
      </c>
      <c r="CA782" s="253" t="s">
        <v>3058</v>
      </c>
      <c r="CB782" s="253" t="s">
        <v>911</v>
      </c>
      <c r="CC782" s="253" t="s">
        <v>600</v>
      </c>
      <c r="CD782" s="253" t="s">
        <v>118</v>
      </c>
    </row>
    <row r="783" spans="1:82" ht="46.5" x14ac:dyDescent="0.35">
      <c r="A783" s="269" t="s">
        <v>3043</v>
      </c>
      <c r="B783" s="269" t="s">
        <v>2880</v>
      </c>
      <c r="C783" s="269" t="s">
        <v>1561</v>
      </c>
      <c r="D783" s="269" t="s">
        <v>1567</v>
      </c>
      <c r="E783" s="244" t="s">
        <v>304</v>
      </c>
      <c r="F783" s="244" t="s">
        <v>2674</v>
      </c>
      <c r="G783" s="253" t="s">
        <v>3050</v>
      </c>
      <c r="H783" s="253" t="s">
        <v>3350</v>
      </c>
      <c r="I783" s="244" t="str">
        <f>IF(H783="","",VLOOKUP(H783,'Cost Categories'!$A$1:$B$66,2,FALSE))</f>
        <v>Capital</v>
      </c>
      <c r="J783" s="244" t="s">
        <v>3288</v>
      </c>
      <c r="K783" s="244" t="str">
        <f>IF(J783="","",VLOOKUP(J783,'Cost Categories'!$A$70:$B$85,2,FALSE))</f>
        <v>Recurrent - other</v>
      </c>
      <c r="L783" s="244" t="s">
        <v>3307</v>
      </c>
      <c r="M783" s="244" t="str">
        <f>IF(L783="","",VLOOKUP(L783,'Cost Categories'!$A$112:$B$133,2,FALSE))</f>
        <v>Primary service delivery</v>
      </c>
      <c r="N783" s="253" t="s">
        <v>3368</v>
      </c>
      <c r="O783" s="270" t="s">
        <v>1245</v>
      </c>
      <c r="P783" s="253" t="s">
        <v>3371</v>
      </c>
      <c r="Q783" s="253" t="s">
        <v>3372</v>
      </c>
      <c r="R783" s="253" t="s">
        <v>13</v>
      </c>
      <c r="S783" s="253" t="s">
        <v>111</v>
      </c>
      <c r="T783" s="253" t="s">
        <v>1539</v>
      </c>
      <c r="U783" s="244" t="s">
        <v>1087</v>
      </c>
      <c r="V783" s="253" t="s">
        <v>1309</v>
      </c>
      <c r="W783" s="253" t="s">
        <v>217</v>
      </c>
      <c r="X783" s="271">
        <v>6.19</v>
      </c>
      <c r="Y783" s="271" t="s">
        <v>6</v>
      </c>
      <c r="Z783" s="271" t="s">
        <v>6</v>
      </c>
      <c r="AA783" s="271" t="s">
        <v>6</v>
      </c>
      <c r="AB783" s="271" t="s">
        <v>6</v>
      </c>
      <c r="AC783" s="271" t="s">
        <v>6</v>
      </c>
      <c r="AD783" s="271" t="s">
        <v>6</v>
      </c>
      <c r="AE783" s="353">
        <v>3</v>
      </c>
      <c r="AF783" s="353" t="s">
        <v>20</v>
      </c>
      <c r="AG783" s="253" t="s">
        <v>6</v>
      </c>
      <c r="AI783" s="271" t="s">
        <v>6</v>
      </c>
      <c r="AJ783" s="272" t="s">
        <v>6</v>
      </c>
      <c r="AK783" s="253" t="s">
        <v>6</v>
      </c>
      <c r="AL783" s="253" t="s">
        <v>6</v>
      </c>
      <c r="AM783" s="273" t="s">
        <v>6</v>
      </c>
      <c r="AN783" s="265" t="s">
        <v>6</v>
      </c>
      <c r="AO783" s="265" t="s">
        <v>6</v>
      </c>
      <c r="AP783" s="253" t="s">
        <v>1708</v>
      </c>
      <c r="AQ783" s="253" t="s">
        <v>3052</v>
      </c>
      <c r="AR783" s="251" t="s">
        <v>6</v>
      </c>
      <c r="AS783" s="251" t="s">
        <v>6</v>
      </c>
      <c r="AT783" s="251" t="s">
        <v>6</v>
      </c>
      <c r="AU783" s="251" t="s">
        <v>184</v>
      </c>
      <c r="AV783" s="251" t="s">
        <v>1305</v>
      </c>
      <c r="AW783" s="251" t="s">
        <v>3053</v>
      </c>
      <c r="AX783" s="251" t="s">
        <v>118</v>
      </c>
      <c r="AY783" s="251" t="s">
        <v>3056</v>
      </c>
      <c r="AZ783" s="251" t="s">
        <v>118</v>
      </c>
      <c r="BA783" s="251" t="s">
        <v>381</v>
      </c>
      <c r="BB783" s="251" t="s">
        <v>118</v>
      </c>
      <c r="BC783" s="251" t="s">
        <v>22</v>
      </c>
      <c r="BD783" s="251" t="s">
        <v>119</v>
      </c>
      <c r="BE783" s="251" t="s">
        <v>259</v>
      </c>
      <c r="BF783" s="251" t="s">
        <v>118</v>
      </c>
      <c r="BG783" s="251" t="s">
        <v>6</v>
      </c>
      <c r="BH783" s="251" t="s">
        <v>6</v>
      </c>
      <c r="BI783" s="251" t="s">
        <v>6</v>
      </c>
      <c r="BJ783" s="251" t="s">
        <v>6</v>
      </c>
      <c r="BK783" s="251" t="s">
        <v>6</v>
      </c>
      <c r="BL783" s="251" t="s">
        <v>6</v>
      </c>
      <c r="BM783" s="251" t="s">
        <v>40</v>
      </c>
      <c r="BN783" s="251" t="s">
        <v>119</v>
      </c>
      <c r="BO783" s="251" t="s">
        <v>13</v>
      </c>
      <c r="BP783" s="251" t="s">
        <v>13</v>
      </c>
      <c r="BQ783" s="251" t="s">
        <v>6</v>
      </c>
      <c r="BR783" s="251" t="s">
        <v>6</v>
      </c>
      <c r="BS783" s="251" t="s">
        <v>40</v>
      </c>
      <c r="BT783" s="251" t="s">
        <v>119</v>
      </c>
      <c r="BU783" s="265" t="s">
        <v>13</v>
      </c>
      <c r="BV783" s="251" t="s">
        <v>13</v>
      </c>
      <c r="BW783" s="251" t="s">
        <v>209</v>
      </c>
      <c r="BX783" s="251" t="s">
        <v>119</v>
      </c>
      <c r="BY783" s="251" t="s">
        <v>173</v>
      </c>
      <c r="BZ783" s="251" t="s">
        <v>119</v>
      </c>
      <c r="CA783" s="253" t="s">
        <v>3058</v>
      </c>
      <c r="CB783" s="253" t="s">
        <v>911</v>
      </c>
      <c r="CC783" s="253" t="s">
        <v>600</v>
      </c>
      <c r="CD783" s="253" t="s">
        <v>118</v>
      </c>
    </row>
    <row r="784" spans="1:82" ht="31" x14ac:dyDescent="0.35">
      <c r="A784" s="269" t="s">
        <v>3043</v>
      </c>
      <c r="B784" s="269" t="s">
        <v>2880</v>
      </c>
      <c r="C784" s="269" t="s">
        <v>1567</v>
      </c>
      <c r="D784" s="269" t="s">
        <v>1579</v>
      </c>
      <c r="E784" s="244" t="s">
        <v>304</v>
      </c>
      <c r="F784" s="244" t="s">
        <v>2674</v>
      </c>
      <c r="G784" s="253" t="s">
        <v>3048</v>
      </c>
      <c r="H784" s="253" t="s">
        <v>2817</v>
      </c>
      <c r="I784" s="244" t="str">
        <f>IF(H784="","",VLOOKUP(H784,'Cost Categories'!$A$1:$B$66,2,FALSE))</f>
        <v>Total</v>
      </c>
      <c r="J784" s="244" t="s">
        <v>3297</v>
      </c>
      <c r="K784" s="244" t="str">
        <f>IF(J784="","",VLOOKUP(J784,'Cost Categories'!$A$70:$B$85,2,FALSE))</f>
        <v>Mixed</v>
      </c>
      <c r="L784" s="244" t="s">
        <v>3297</v>
      </c>
      <c r="M784" s="244" t="str">
        <f>IF(L784="","",VLOOKUP(L784,'Cost Categories'!$A$112:$B$133,2,FALSE))</f>
        <v>Mixed</v>
      </c>
      <c r="N784" s="253" t="s">
        <v>22</v>
      </c>
      <c r="O784" s="270" t="s">
        <v>22</v>
      </c>
      <c r="P784" s="253" t="s">
        <v>3416</v>
      </c>
      <c r="Q784" s="253" t="s">
        <v>3372</v>
      </c>
      <c r="R784" s="253" t="s">
        <v>13</v>
      </c>
      <c r="S784" s="253" t="s">
        <v>111</v>
      </c>
      <c r="T784" s="253" t="s">
        <v>1539</v>
      </c>
      <c r="U784" s="244" t="s">
        <v>1087</v>
      </c>
      <c r="V784" s="253" t="s">
        <v>1309</v>
      </c>
      <c r="W784" s="253" t="s">
        <v>217</v>
      </c>
      <c r="X784" s="271">
        <v>34.200000000000003</v>
      </c>
      <c r="Y784" s="271" t="s">
        <v>6</v>
      </c>
      <c r="Z784" s="271" t="s">
        <v>6</v>
      </c>
      <c r="AA784" s="271" t="s">
        <v>6</v>
      </c>
      <c r="AB784" s="271" t="s">
        <v>6</v>
      </c>
      <c r="AC784" s="271" t="s">
        <v>6</v>
      </c>
      <c r="AD784" s="271" t="s">
        <v>6</v>
      </c>
      <c r="AE784" s="353">
        <v>3</v>
      </c>
      <c r="AF784" s="353" t="s">
        <v>20</v>
      </c>
      <c r="AG784" s="253" t="s">
        <v>6</v>
      </c>
      <c r="AI784" s="271" t="s">
        <v>6</v>
      </c>
      <c r="AJ784" s="272" t="s">
        <v>6</v>
      </c>
      <c r="AK784" s="253" t="s">
        <v>6</v>
      </c>
      <c r="AL784" s="253" t="s">
        <v>6</v>
      </c>
      <c r="AM784" s="273" t="s">
        <v>6</v>
      </c>
      <c r="AN784" s="265" t="s">
        <v>6</v>
      </c>
      <c r="AO784" s="265" t="s">
        <v>6</v>
      </c>
      <c r="AP784" s="253" t="s">
        <v>1708</v>
      </c>
      <c r="AQ784" s="253" t="s">
        <v>3052</v>
      </c>
      <c r="AR784" s="251" t="s">
        <v>6</v>
      </c>
      <c r="AS784" s="251" t="s">
        <v>6</v>
      </c>
      <c r="AT784" s="251" t="s">
        <v>6</v>
      </c>
      <c r="AU784" s="251" t="s">
        <v>184</v>
      </c>
      <c r="AV784" s="251" t="s">
        <v>1305</v>
      </c>
      <c r="AW784" s="251" t="s">
        <v>3053</v>
      </c>
      <c r="AX784" s="251" t="s">
        <v>118</v>
      </c>
      <c r="AY784" s="251" t="s">
        <v>3056</v>
      </c>
      <c r="AZ784" s="251" t="s">
        <v>118</v>
      </c>
      <c r="BA784" s="251" t="s">
        <v>381</v>
      </c>
      <c r="BB784" s="251" t="s">
        <v>118</v>
      </c>
      <c r="BC784" s="251" t="s">
        <v>22</v>
      </c>
      <c r="BD784" s="251" t="s">
        <v>119</v>
      </c>
      <c r="BE784" s="251" t="s">
        <v>13</v>
      </c>
      <c r="BF784" s="251" t="s">
        <v>13</v>
      </c>
      <c r="BG784" s="251" t="s">
        <v>6</v>
      </c>
      <c r="BH784" s="251" t="s">
        <v>6</v>
      </c>
      <c r="BI784" s="251" t="s">
        <v>6</v>
      </c>
      <c r="BJ784" s="251" t="s">
        <v>6</v>
      </c>
      <c r="BK784" s="251" t="s">
        <v>6</v>
      </c>
      <c r="BL784" s="251" t="s">
        <v>6</v>
      </c>
      <c r="BM784" s="251" t="s">
        <v>40</v>
      </c>
      <c r="BN784" s="251" t="s">
        <v>119</v>
      </c>
      <c r="BO784" s="251" t="s">
        <v>13</v>
      </c>
      <c r="BP784" s="251" t="s">
        <v>13</v>
      </c>
      <c r="BQ784" s="251" t="s">
        <v>6</v>
      </c>
      <c r="BR784" s="251" t="s">
        <v>6</v>
      </c>
      <c r="BS784" s="251" t="s">
        <v>40</v>
      </c>
      <c r="BT784" s="251" t="s">
        <v>119</v>
      </c>
      <c r="BU784" s="265" t="s">
        <v>13</v>
      </c>
      <c r="BV784" s="251" t="s">
        <v>13</v>
      </c>
      <c r="BW784" s="251" t="s">
        <v>209</v>
      </c>
      <c r="BX784" s="251" t="s">
        <v>119</v>
      </c>
      <c r="BY784" s="251" t="s">
        <v>173</v>
      </c>
      <c r="BZ784" s="251" t="s">
        <v>119</v>
      </c>
      <c r="CA784" s="253" t="s">
        <v>3058</v>
      </c>
      <c r="CB784" s="253" t="s">
        <v>911</v>
      </c>
      <c r="CC784" s="253" t="s">
        <v>600</v>
      </c>
      <c r="CD784" s="253" t="s">
        <v>118</v>
      </c>
    </row>
    <row r="785" spans="1:82" s="335" customFormat="1" x14ac:dyDescent="0.35">
      <c r="A785" s="334" t="s">
        <v>3533</v>
      </c>
      <c r="B785" s="334" t="s">
        <v>2880</v>
      </c>
      <c r="C785" s="334" t="s">
        <v>1538</v>
      </c>
      <c r="D785" s="334" t="s">
        <v>1881</v>
      </c>
      <c r="E785" s="335" t="s">
        <v>304</v>
      </c>
      <c r="F785" s="335" t="s">
        <v>2674</v>
      </c>
      <c r="G785" s="335" t="s">
        <v>3558</v>
      </c>
      <c r="H785" s="335" t="s">
        <v>3329</v>
      </c>
      <c r="I785" s="335" t="s">
        <v>1</v>
      </c>
      <c r="J785" s="335" t="s">
        <v>3271</v>
      </c>
      <c r="K785" s="335" t="s">
        <v>1</v>
      </c>
      <c r="L785" s="335" t="s">
        <v>3417</v>
      </c>
      <c r="M785" s="335" t="s">
        <v>3305</v>
      </c>
      <c r="N785" s="335" t="s">
        <v>3368</v>
      </c>
      <c r="O785" s="336" t="s">
        <v>13</v>
      </c>
      <c r="P785" s="335" t="s">
        <v>3369</v>
      </c>
      <c r="Q785" s="335" t="s">
        <v>3372</v>
      </c>
      <c r="R785" s="335" t="s">
        <v>13</v>
      </c>
      <c r="S785" s="335" t="s">
        <v>517</v>
      </c>
      <c r="T785" s="335" t="s">
        <v>1539</v>
      </c>
      <c r="U785" s="335" t="s">
        <v>1087</v>
      </c>
      <c r="V785" s="335" t="s">
        <v>1309</v>
      </c>
      <c r="W785" s="335" t="s">
        <v>217</v>
      </c>
      <c r="X785" s="337">
        <v>1.2403100775193798</v>
      </c>
      <c r="Y785" s="337" t="s">
        <v>6</v>
      </c>
      <c r="Z785" s="338" t="s">
        <v>6</v>
      </c>
      <c r="AA785" s="338" t="s">
        <v>6</v>
      </c>
      <c r="AB785" s="338" t="s">
        <v>6</v>
      </c>
      <c r="AC785" s="338" t="s">
        <v>6</v>
      </c>
      <c r="AD785" s="338" t="s">
        <v>6</v>
      </c>
      <c r="AE785" s="354">
        <v>645</v>
      </c>
      <c r="AF785" s="15" t="s">
        <v>3738</v>
      </c>
      <c r="AG785" s="335" t="s">
        <v>6</v>
      </c>
      <c r="AH785" s="335" t="s">
        <v>6</v>
      </c>
      <c r="AI785" s="337">
        <v>400</v>
      </c>
      <c r="AJ785" s="339">
        <v>2</v>
      </c>
      <c r="AK785" s="335" t="s">
        <v>3559</v>
      </c>
      <c r="AL785" s="335" t="s">
        <v>6</v>
      </c>
      <c r="AM785" s="340" t="s">
        <v>6</v>
      </c>
      <c r="AN785" s="341" t="s">
        <v>6</v>
      </c>
      <c r="AO785" s="341" t="s">
        <v>6</v>
      </c>
      <c r="AP785" s="335" t="s">
        <v>1737</v>
      </c>
      <c r="AR785" s="338" t="s">
        <v>6</v>
      </c>
      <c r="AS785" s="338" t="s">
        <v>6</v>
      </c>
      <c r="AT785" s="338" t="s">
        <v>6</v>
      </c>
      <c r="AU785" s="338" t="s">
        <v>184</v>
      </c>
      <c r="AV785" s="338" t="s">
        <v>1305</v>
      </c>
      <c r="AW785" s="338" t="s">
        <v>3560</v>
      </c>
      <c r="AX785" s="338" t="s">
        <v>119</v>
      </c>
      <c r="AY785" s="338" t="s">
        <v>3561</v>
      </c>
      <c r="AZ785" s="338" t="s">
        <v>118</v>
      </c>
      <c r="BA785" s="338" t="s">
        <v>381</v>
      </c>
      <c r="BB785" s="338" t="s">
        <v>119</v>
      </c>
      <c r="BC785" s="338" t="s">
        <v>383</v>
      </c>
      <c r="BD785" s="338" t="s">
        <v>119</v>
      </c>
      <c r="BE785" s="338" t="s">
        <v>259</v>
      </c>
      <c r="BF785" s="338" t="s">
        <v>119</v>
      </c>
      <c r="BG785" s="338" t="s">
        <v>3560</v>
      </c>
      <c r="BH785" s="338" t="s">
        <v>118</v>
      </c>
      <c r="BI785" s="338" t="s">
        <v>6</v>
      </c>
      <c r="BJ785" s="338" t="s">
        <v>6</v>
      </c>
      <c r="BK785" s="338" t="s">
        <v>6</v>
      </c>
      <c r="BL785" s="338" t="s">
        <v>6</v>
      </c>
      <c r="BM785" s="338" t="s">
        <v>40</v>
      </c>
      <c r="BN785" s="338" t="s">
        <v>119</v>
      </c>
      <c r="BO785" s="338" t="s">
        <v>13</v>
      </c>
      <c r="BP785" s="338" t="s">
        <v>13</v>
      </c>
      <c r="BQ785" s="338" t="s">
        <v>160</v>
      </c>
      <c r="BR785" s="338" t="s">
        <v>119</v>
      </c>
      <c r="BS785" s="338" t="s">
        <v>40</v>
      </c>
      <c r="BT785" s="338" t="s">
        <v>119</v>
      </c>
      <c r="BU785" s="341" t="s">
        <v>6</v>
      </c>
      <c r="BV785" s="338" t="s">
        <v>6</v>
      </c>
      <c r="BW785" s="338" t="s">
        <v>6</v>
      </c>
      <c r="BX785" s="338" t="s">
        <v>6</v>
      </c>
      <c r="BY785" s="338" t="s">
        <v>6</v>
      </c>
      <c r="BZ785" s="338" t="s">
        <v>6</v>
      </c>
      <c r="CB785" s="335" t="s">
        <v>911</v>
      </c>
      <c r="CC785" s="335" t="s">
        <v>600</v>
      </c>
      <c r="CD785" s="335" t="s">
        <v>118</v>
      </c>
    </row>
    <row r="786" spans="1:82" s="335" customFormat="1" x14ac:dyDescent="0.35">
      <c r="A786" s="334" t="s">
        <v>3533</v>
      </c>
      <c r="B786" s="334" t="s">
        <v>2880</v>
      </c>
      <c r="C786" s="334" t="s">
        <v>1548</v>
      </c>
      <c r="D786" s="334" t="s">
        <v>1881</v>
      </c>
      <c r="E786" s="335" t="s">
        <v>304</v>
      </c>
      <c r="F786" s="335" t="s">
        <v>2674</v>
      </c>
      <c r="G786" s="335" t="s">
        <v>3562</v>
      </c>
      <c r="H786" s="335" t="s">
        <v>368</v>
      </c>
      <c r="I786" s="335" t="s">
        <v>4</v>
      </c>
      <c r="J786" s="335" t="s">
        <v>3285</v>
      </c>
      <c r="K786" s="335" t="s">
        <v>3287</v>
      </c>
      <c r="L786" s="335" t="s">
        <v>3563</v>
      </c>
      <c r="M786" s="335" t="s">
        <v>3310</v>
      </c>
      <c r="N786" s="335" t="s">
        <v>3368</v>
      </c>
      <c r="O786" s="336" t="s">
        <v>1245</v>
      </c>
      <c r="P786" s="335" t="s">
        <v>3371</v>
      </c>
      <c r="Q786" s="335" t="s">
        <v>3372</v>
      </c>
      <c r="R786" s="335" t="s">
        <v>13</v>
      </c>
      <c r="S786" s="335" t="s">
        <v>111</v>
      </c>
      <c r="T786" s="335" t="s">
        <v>1539</v>
      </c>
      <c r="U786" s="335" t="s">
        <v>1087</v>
      </c>
      <c r="V786" s="335" t="s">
        <v>1309</v>
      </c>
      <c r="W786" s="335" t="s">
        <v>217</v>
      </c>
      <c r="X786" s="337">
        <v>0.77519379844961245</v>
      </c>
      <c r="Y786" s="337" t="s">
        <v>6</v>
      </c>
      <c r="Z786" s="338" t="s">
        <v>6</v>
      </c>
      <c r="AA786" s="338" t="s">
        <v>6</v>
      </c>
      <c r="AB786" s="338" t="s">
        <v>6</v>
      </c>
      <c r="AC786" s="338" t="s">
        <v>6</v>
      </c>
      <c r="AD786" s="338" t="s">
        <v>6</v>
      </c>
      <c r="AE786" s="354">
        <v>645</v>
      </c>
      <c r="AF786" s="15" t="s">
        <v>3738</v>
      </c>
      <c r="AG786" s="335" t="s">
        <v>6</v>
      </c>
      <c r="AH786" s="335" t="s">
        <v>6</v>
      </c>
      <c r="AI786" s="337">
        <v>500</v>
      </c>
      <c r="AJ786" s="339">
        <v>1</v>
      </c>
      <c r="AK786" s="335" t="s">
        <v>3564</v>
      </c>
      <c r="AL786" s="335" t="s">
        <v>6</v>
      </c>
      <c r="AM786" s="340" t="s">
        <v>6</v>
      </c>
      <c r="AN786" s="341" t="s">
        <v>6</v>
      </c>
      <c r="AO786" s="341" t="s">
        <v>6</v>
      </c>
      <c r="AP786" s="335" t="s">
        <v>1737</v>
      </c>
      <c r="AR786" s="338" t="s">
        <v>6</v>
      </c>
      <c r="AS786" s="338" t="s">
        <v>6</v>
      </c>
      <c r="AT786" s="338" t="s">
        <v>6</v>
      </c>
      <c r="AU786" s="338" t="s">
        <v>184</v>
      </c>
      <c r="AV786" s="338" t="s">
        <v>1305</v>
      </c>
      <c r="AW786" s="338" t="s">
        <v>3560</v>
      </c>
      <c r="AX786" s="338" t="s">
        <v>119</v>
      </c>
      <c r="AY786" s="338" t="s">
        <v>3561</v>
      </c>
      <c r="AZ786" s="338" t="s">
        <v>118</v>
      </c>
      <c r="BA786" s="338" t="s">
        <v>381</v>
      </c>
      <c r="BB786" s="338" t="s">
        <v>119</v>
      </c>
      <c r="BC786" s="338" t="s">
        <v>383</v>
      </c>
      <c r="BD786" s="338" t="s">
        <v>119</v>
      </c>
      <c r="BE786" s="338" t="s">
        <v>259</v>
      </c>
      <c r="BF786" s="338" t="s">
        <v>119</v>
      </c>
      <c r="BG786" s="338" t="s">
        <v>3560</v>
      </c>
      <c r="BH786" s="338" t="s">
        <v>118</v>
      </c>
      <c r="BI786" s="338" t="s">
        <v>6</v>
      </c>
      <c r="BJ786" s="338" t="s">
        <v>6</v>
      </c>
      <c r="BK786" s="338" t="s">
        <v>6</v>
      </c>
      <c r="BL786" s="338" t="s">
        <v>6</v>
      </c>
      <c r="BM786" s="338" t="s">
        <v>40</v>
      </c>
      <c r="BN786" s="338" t="s">
        <v>119</v>
      </c>
      <c r="BO786" s="338" t="s">
        <v>13</v>
      </c>
      <c r="BP786" s="338" t="s">
        <v>13</v>
      </c>
      <c r="BQ786" s="338" t="s">
        <v>160</v>
      </c>
      <c r="BR786" s="338" t="s">
        <v>119</v>
      </c>
      <c r="BS786" s="338" t="s">
        <v>40</v>
      </c>
      <c r="BT786" s="338" t="s">
        <v>119</v>
      </c>
      <c r="BU786" s="341" t="s">
        <v>6</v>
      </c>
      <c r="BV786" s="338" t="s">
        <v>6</v>
      </c>
      <c r="BW786" s="338" t="s">
        <v>6</v>
      </c>
      <c r="BX786" s="338" t="s">
        <v>6</v>
      </c>
      <c r="BY786" s="338" t="s">
        <v>6</v>
      </c>
      <c r="BZ786" s="338" t="s">
        <v>6</v>
      </c>
      <c r="CB786" s="335" t="s">
        <v>911</v>
      </c>
      <c r="CC786" s="335" t="s">
        <v>600</v>
      </c>
      <c r="CD786" s="335" t="s">
        <v>118</v>
      </c>
    </row>
    <row r="787" spans="1:82" s="335" customFormat="1" x14ac:dyDescent="0.35">
      <c r="A787" s="334" t="s">
        <v>3533</v>
      </c>
      <c r="B787" s="334" t="s">
        <v>2880</v>
      </c>
      <c r="C787" s="334" t="s">
        <v>356</v>
      </c>
      <c r="D787" s="334" t="s">
        <v>1881</v>
      </c>
      <c r="E787" s="335" t="s">
        <v>304</v>
      </c>
      <c r="F787" s="335" t="s">
        <v>2674</v>
      </c>
      <c r="G787" s="335" t="s">
        <v>3565</v>
      </c>
      <c r="H787" s="335" t="s">
        <v>359</v>
      </c>
      <c r="I787" s="335" t="s">
        <v>1925</v>
      </c>
      <c r="J787" s="335" t="s">
        <v>3276</v>
      </c>
      <c r="K787" s="335" t="s">
        <v>1925</v>
      </c>
      <c r="L787" s="335" t="s">
        <v>3563</v>
      </c>
      <c r="M787" s="335" t="s">
        <v>3310</v>
      </c>
      <c r="N787" s="335" t="s">
        <v>3368</v>
      </c>
      <c r="O787" s="336" t="s">
        <v>1245</v>
      </c>
      <c r="P787" s="335" t="s">
        <v>3370</v>
      </c>
      <c r="Q787" s="335" t="s">
        <v>3372</v>
      </c>
      <c r="R787" s="335" t="s">
        <v>13</v>
      </c>
      <c r="S787" s="335" t="s">
        <v>111</v>
      </c>
      <c r="T787" s="335" t="s">
        <v>1539</v>
      </c>
      <c r="U787" s="335" t="s">
        <v>1087</v>
      </c>
      <c r="V787" s="335" t="s">
        <v>1309</v>
      </c>
      <c r="W787" s="335" t="s">
        <v>217</v>
      </c>
      <c r="X787" s="337">
        <v>2.894573643410853E-2</v>
      </c>
      <c r="Y787" s="337" t="s">
        <v>6</v>
      </c>
      <c r="Z787" s="338" t="s">
        <v>6</v>
      </c>
      <c r="AA787" s="338" t="s">
        <v>6</v>
      </c>
      <c r="AB787" s="338" t="s">
        <v>6</v>
      </c>
      <c r="AC787" s="338" t="s">
        <v>6</v>
      </c>
      <c r="AD787" s="338" t="s">
        <v>6</v>
      </c>
      <c r="AE787" s="354">
        <v>645</v>
      </c>
      <c r="AF787" s="15" t="s">
        <v>3738</v>
      </c>
      <c r="AG787" s="335" t="s">
        <v>6</v>
      </c>
      <c r="AH787" s="335" t="s">
        <v>6</v>
      </c>
      <c r="AI787" s="337">
        <v>18.670000000000002</v>
      </c>
      <c r="AJ787" s="339">
        <v>1</v>
      </c>
      <c r="AK787" s="335" t="s">
        <v>3564</v>
      </c>
      <c r="AL787" s="335" t="s">
        <v>6</v>
      </c>
      <c r="AM787" s="340" t="s">
        <v>6</v>
      </c>
      <c r="AN787" s="341" t="s">
        <v>6</v>
      </c>
      <c r="AO787" s="341" t="s">
        <v>6</v>
      </c>
      <c r="AP787" s="335" t="s">
        <v>1737</v>
      </c>
      <c r="AR787" s="338" t="s">
        <v>6</v>
      </c>
      <c r="AS787" s="338" t="s">
        <v>6</v>
      </c>
      <c r="AT787" s="338" t="s">
        <v>6</v>
      </c>
      <c r="AU787" s="338" t="s">
        <v>184</v>
      </c>
      <c r="AV787" s="338" t="s">
        <v>1305</v>
      </c>
      <c r="AW787" s="338" t="s">
        <v>3560</v>
      </c>
      <c r="AX787" s="338" t="s">
        <v>119</v>
      </c>
      <c r="AY787" s="338" t="s">
        <v>3561</v>
      </c>
      <c r="AZ787" s="338" t="s">
        <v>118</v>
      </c>
      <c r="BA787" s="338" t="s">
        <v>381</v>
      </c>
      <c r="BB787" s="338" t="s">
        <v>119</v>
      </c>
      <c r="BC787" s="338" t="s">
        <v>383</v>
      </c>
      <c r="BD787" s="338" t="s">
        <v>119</v>
      </c>
      <c r="BE787" s="338" t="s">
        <v>259</v>
      </c>
      <c r="BF787" s="338" t="s">
        <v>119</v>
      </c>
      <c r="BG787" s="338" t="s">
        <v>3560</v>
      </c>
      <c r="BH787" s="338" t="s">
        <v>118</v>
      </c>
      <c r="BI787" s="338" t="s">
        <v>6</v>
      </c>
      <c r="BJ787" s="338" t="s">
        <v>6</v>
      </c>
      <c r="BK787" s="338" t="s">
        <v>6</v>
      </c>
      <c r="BL787" s="338" t="s">
        <v>6</v>
      </c>
      <c r="BM787" s="338" t="s">
        <v>40</v>
      </c>
      <c r="BN787" s="338" t="s">
        <v>119</v>
      </c>
      <c r="BO787" s="338" t="s">
        <v>13</v>
      </c>
      <c r="BP787" s="338" t="s">
        <v>13</v>
      </c>
      <c r="BQ787" s="338" t="s">
        <v>160</v>
      </c>
      <c r="BR787" s="338" t="s">
        <v>119</v>
      </c>
      <c r="BS787" s="338" t="s">
        <v>40</v>
      </c>
      <c r="BT787" s="338" t="s">
        <v>119</v>
      </c>
      <c r="BU787" s="341" t="s">
        <v>6</v>
      </c>
      <c r="BV787" s="338" t="s">
        <v>6</v>
      </c>
      <c r="BW787" s="338" t="s">
        <v>6</v>
      </c>
      <c r="BX787" s="338" t="s">
        <v>6</v>
      </c>
      <c r="BY787" s="338" t="s">
        <v>6</v>
      </c>
      <c r="BZ787" s="338" t="s">
        <v>6</v>
      </c>
      <c r="CB787" s="335" t="s">
        <v>911</v>
      </c>
      <c r="CC787" s="335" t="s">
        <v>600</v>
      </c>
      <c r="CD787" s="335" t="s">
        <v>118</v>
      </c>
    </row>
    <row r="788" spans="1:82" s="335" customFormat="1" x14ac:dyDescent="0.35">
      <c r="A788" s="334" t="s">
        <v>3533</v>
      </c>
      <c r="B788" s="334" t="s">
        <v>2880</v>
      </c>
      <c r="C788" s="334" t="s">
        <v>1555</v>
      </c>
      <c r="D788" s="334" t="s">
        <v>1881</v>
      </c>
      <c r="E788" s="335" t="s">
        <v>304</v>
      </c>
      <c r="F788" s="335" t="s">
        <v>2674</v>
      </c>
      <c r="G788" s="335" t="s">
        <v>3566</v>
      </c>
      <c r="H788" s="335" t="s">
        <v>359</v>
      </c>
      <c r="I788" s="335" t="s">
        <v>1925</v>
      </c>
      <c r="J788" s="335" t="s">
        <v>3276</v>
      </c>
      <c r="K788" s="335" t="s">
        <v>1925</v>
      </c>
      <c r="L788" s="335" t="s">
        <v>3563</v>
      </c>
      <c r="M788" s="335" t="s">
        <v>3310</v>
      </c>
      <c r="N788" s="335" t="s">
        <v>3368</v>
      </c>
      <c r="O788" s="336" t="s">
        <v>1245</v>
      </c>
      <c r="P788" s="335" t="s">
        <v>3370</v>
      </c>
      <c r="Q788" s="335" t="s">
        <v>3372</v>
      </c>
      <c r="R788" s="335" t="s">
        <v>13</v>
      </c>
      <c r="S788" s="335" t="s">
        <v>111</v>
      </c>
      <c r="T788" s="335" t="s">
        <v>1539</v>
      </c>
      <c r="U788" s="335" t="s">
        <v>1087</v>
      </c>
      <c r="V788" s="335" t="s">
        <v>1309</v>
      </c>
      <c r="W788" s="335" t="s">
        <v>217</v>
      </c>
      <c r="X788" s="337">
        <v>1.0341085271317829E-2</v>
      </c>
      <c r="Y788" s="337" t="s">
        <v>6</v>
      </c>
      <c r="Z788" s="338" t="s">
        <v>6</v>
      </c>
      <c r="AA788" s="338" t="s">
        <v>6</v>
      </c>
      <c r="AB788" s="338" t="s">
        <v>6</v>
      </c>
      <c r="AC788" s="338" t="s">
        <v>6</v>
      </c>
      <c r="AD788" s="338" t="s">
        <v>6</v>
      </c>
      <c r="AE788" s="354">
        <v>645</v>
      </c>
      <c r="AF788" s="15" t="s">
        <v>3738</v>
      </c>
      <c r="AG788" s="335" t="s">
        <v>6</v>
      </c>
      <c r="AH788" s="335" t="s">
        <v>6</v>
      </c>
      <c r="AI788" s="337">
        <v>6.67</v>
      </c>
      <c r="AJ788" s="339">
        <v>1</v>
      </c>
      <c r="AK788" s="335" t="s">
        <v>3564</v>
      </c>
      <c r="AL788" s="335" t="s">
        <v>6</v>
      </c>
      <c r="AM788" s="340" t="s">
        <v>6</v>
      </c>
      <c r="AN788" s="341" t="s">
        <v>6</v>
      </c>
      <c r="AO788" s="341" t="s">
        <v>6</v>
      </c>
      <c r="AP788" s="335" t="s">
        <v>1737</v>
      </c>
      <c r="AR788" s="338" t="s">
        <v>6</v>
      </c>
      <c r="AS788" s="338" t="s">
        <v>6</v>
      </c>
      <c r="AT788" s="338" t="s">
        <v>6</v>
      </c>
      <c r="AU788" s="338" t="s">
        <v>184</v>
      </c>
      <c r="AV788" s="338" t="s">
        <v>1305</v>
      </c>
      <c r="AW788" s="338" t="s">
        <v>3560</v>
      </c>
      <c r="AX788" s="338" t="s">
        <v>119</v>
      </c>
      <c r="AY788" s="338" t="s">
        <v>3561</v>
      </c>
      <c r="AZ788" s="338" t="s">
        <v>118</v>
      </c>
      <c r="BA788" s="338" t="s">
        <v>381</v>
      </c>
      <c r="BB788" s="338" t="s">
        <v>119</v>
      </c>
      <c r="BC788" s="338" t="s">
        <v>383</v>
      </c>
      <c r="BD788" s="338" t="s">
        <v>119</v>
      </c>
      <c r="BE788" s="338" t="s">
        <v>259</v>
      </c>
      <c r="BF788" s="338" t="s">
        <v>119</v>
      </c>
      <c r="BG788" s="338" t="s">
        <v>3560</v>
      </c>
      <c r="BH788" s="338" t="s">
        <v>118</v>
      </c>
      <c r="BI788" s="338" t="s">
        <v>6</v>
      </c>
      <c r="BJ788" s="338" t="s">
        <v>6</v>
      </c>
      <c r="BK788" s="338" t="s">
        <v>6</v>
      </c>
      <c r="BL788" s="338" t="s">
        <v>6</v>
      </c>
      <c r="BM788" s="338" t="s">
        <v>40</v>
      </c>
      <c r="BN788" s="338" t="s">
        <v>119</v>
      </c>
      <c r="BO788" s="338" t="s">
        <v>13</v>
      </c>
      <c r="BP788" s="338" t="s">
        <v>13</v>
      </c>
      <c r="BQ788" s="338" t="s">
        <v>160</v>
      </c>
      <c r="BR788" s="338" t="s">
        <v>119</v>
      </c>
      <c r="BS788" s="338" t="s">
        <v>40</v>
      </c>
      <c r="BT788" s="338" t="s">
        <v>119</v>
      </c>
      <c r="BU788" s="341" t="s">
        <v>6</v>
      </c>
      <c r="BV788" s="338" t="s">
        <v>6</v>
      </c>
      <c r="BW788" s="338" t="s">
        <v>6</v>
      </c>
      <c r="BX788" s="338" t="s">
        <v>6</v>
      </c>
      <c r="BY788" s="338" t="s">
        <v>6</v>
      </c>
      <c r="BZ788" s="338" t="s">
        <v>6</v>
      </c>
      <c r="CB788" s="335" t="s">
        <v>911</v>
      </c>
      <c r="CC788" s="335" t="s">
        <v>600</v>
      </c>
      <c r="CD788" s="335" t="s">
        <v>118</v>
      </c>
    </row>
    <row r="789" spans="1:82" s="335" customFormat="1" x14ac:dyDescent="0.35">
      <c r="A789" s="334" t="s">
        <v>3533</v>
      </c>
      <c r="B789" s="334" t="s">
        <v>2880</v>
      </c>
      <c r="C789" s="334" t="s">
        <v>1540</v>
      </c>
      <c r="D789" s="334" t="s">
        <v>1881</v>
      </c>
      <c r="E789" s="335" t="s">
        <v>304</v>
      </c>
      <c r="F789" s="335" t="s">
        <v>2674</v>
      </c>
      <c r="G789" s="335" t="s">
        <v>3567</v>
      </c>
      <c r="H789" s="335" t="s">
        <v>1317</v>
      </c>
      <c r="I789" s="335" t="s">
        <v>1925</v>
      </c>
      <c r="J789" s="335" t="s">
        <v>3288</v>
      </c>
      <c r="K789" s="335" t="s">
        <v>3287</v>
      </c>
      <c r="L789" s="335" t="s">
        <v>3417</v>
      </c>
      <c r="M789" s="335" t="s">
        <v>3305</v>
      </c>
      <c r="N789" s="335" t="s">
        <v>3368</v>
      </c>
      <c r="O789" s="336" t="s">
        <v>1245</v>
      </c>
      <c r="P789" s="335" t="s">
        <v>3371</v>
      </c>
      <c r="Q789" s="335" t="s">
        <v>3372</v>
      </c>
      <c r="R789" s="335" t="s">
        <v>13</v>
      </c>
      <c r="S789" s="335" t="s">
        <v>111</v>
      </c>
      <c r="T789" s="335" t="s">
        <v>1539</v>
      </c>
      <c r="U789" s="335" t="s">
        <v>1087</v>
      </c>
      <c r="V789" s="335" t="s">
        <v>1309</v>
      </c>
      <c r="W789" s="335" t="s">
        <v>217</v>
      </c>
      <c r="X789" s="337">
        <v>0.19431007751937984</v>
      </c>
      <c r="Y789" s="337" t="s">
        <v>6</v>
      </c>
      <c r="Z789" s="338" t="s">
        <v>6</v>
      </c>
      <c r="AA789" s="338" t="s">
        <v>6</v>
      </c>
      <c r="AB789" s="338" t="s">
        <v>6</v>
      </c>
      <c r="AC789" s="338" t="s">
        <v>6</v>
      </c>
      <c r="AD789" s="338" t="s">
        <v>6</v>
      </c>
      <c r="AE789" s="354">
        <v>645</v>
      </c>
      <c r="AF789" s="15" t="s">
        <v>3738</v>
      </c>
      <c r="AG789" s="335" t="s">
        <v>6</v>
      </c>
      <c r="AH789" s="335" t="s">
        <v>6</v>
      </c>
      <c r="AI789" s="337">
        <v>125.33</v>
      </c>
      <c r="AJ789" s="339">
        <v>1</v>
      </c>
      <c r="AK789" s="335" t="s">
        <v>3564</v>
      </c>
      <c r="AL789" s="335" t="s">
        <v>6</v>
      </c>
      <c r="AM789" s="340" t="s">
        <v>6</v>
      </c>
      <c r="AN789" s="341" t="s">
        <v>6</v>
      </c>
      <c r="AO789" s="341" t="s">
        <v>6</v>
      </c>
      <c r="AP789" s="335" t="s">
        <v>1737</v>
      </c>
      <c r="AR789" s="338" t="s">
        <v>6</v>
      </c>
      <c r="AS789" s="338" t="s">
        <v>6</v>
      </c>
      <c r="AT789" s="338" t="s">
        <v>6</v>
      </c>
      <c r="AU789" s="338" t="s">
        <v>184</v>
      </c>
      <c r="AV789" s="338" t="s">
        <v>1305</v>
      </c>
      <c r="AW789" s="338" t="s">
        <v>3560</v>
      </c>
      <c r="AX789" s="338" t="s">
        <v>119</v>
      </c>
      <c r="AY789" s="338" t="s">
        <v>3561</v>
      </c>
      <c r="AZ789" s="338" t="s">
        <v>118</v>
      </c>
      <c r="BA789" s="338" t="s">
        <v>381</v>
      </c>
      <c r="BB789" s="338" t="s">
        <v>119</v>
      </c>
      <c r="BC789" s="338" t="s">
        <v>383</v>
      </c>
      <c r="BD789" s="338" t="s">
        <v>119</v>
      </c>
      <c r="BE789" s="338" t="s">
        <v>259</v>
      </c>
      <c r="BF789" s="338" t="s">
        <v>119</v>
      </c>
      <c r="BG789" s="338" t="s">
        <v>3560</v>
      </c>
      <c r="BH789" s="338" t="s">
        <v>118</v>
      </c>
      <c r="BI789" s="338" t="s">
        <v>6</v>
      </c>
      <c r="BJ789" s="338" t="s">
        <v>6</v>
      </c>
      <c r="BK789" s="338" t="s">
        <v>6</v>
      </c>
      <c r="BL789" s="338" t="s">
        <v>6</v>
      </c>
      <c r="BM789" s="338" t="s">
        <v>40</v>
      </c>
      <c r="BN789" s="338" t="s">
        <v>119</v>
      </c>
      <c r="BO789" s="338" t="s">
        <v>13</v>
      </c>
      <c r="BP789" s="338" t="s">
        <v>13</v>
      </c>
      <c r="BQ789" s="338" t="s">
        <v>160</v>
      </c>
      <c r="BR789" s="338" t="s">
        <v>119</v>
      </c>
      <c r="BS789" s="338" t="s">
        <v>40</v>
      </c>
      <c r="BT789" s="338" t="s">
        <v>119</v>
      </c>
      <c r="BU789" s="341" t="s">
        <v>6</v>
      </c>
      <c r="BV789" s="338" t="s">
        <v>6</v>
      </c>
      <c r="BW789" s="338" t="s">
        <v>6</v>
      </c>
      <c r="BX789" s="338" t="s">
        <v>6</v>
      </c>
      <c r="BY789" s="338" t="s">
        <v>6</v>
      </c>
      <c r="BZ789" s="338" t="s">
        <v>6</v>
      </c>
      <c r="CB789" s="335" t="s">
        <v>911</v>
      </c>
      <c r="CC789" s="335" t="s">
        <v>600</v>
      </c>
      <c r="CD789" s="335" t="s">
        <v>118</v>
      </c>
    </row>
    <row r="790" spans="1:82" s="335" customFormat="1" x14ac:dyDescent="0.35">
      <c r="A790" s="334" t="s">
        <v>3533</v>
      </c>
      <c r="B790" s="334" t="s">
        <v>2880</v>
      </c>
      <c r="C790" s="334" t="s">
        <v>1561</v>
      </c>
      <c r="D790" s="334" t="s">
        <v>1881</v>
      </c>
      <c r="E790" s="335" t="s">
        <v>304</v>
      </c>
      <c r="F790" s="335" t="s">
        <v>2674</v>
      </c>
      <c r="G790" s="335" t="s">
        <v>3568</v>
      </c>
      <c r="H790" s="335" t="s">
        <v>33</v>
      </c>
      <c r="I790" s="335" t="s">
        <v>3331</v>
      </c>
      <c r="J790" s="335" t="s">
        <v>3293</v>
      </c>
      <c r="K790" s="335" t="s">
        <v>3287</v>
      </c>
      <c r="L790" s="335" t="s">
        <v>3563</v>
      </c>
      <c r="M790" s="335" t="s">
        <v>3310</v>
      </c>
      <c r="N790" s="335" t="s">
        <v>3368</v>
      </c>
      <c r="O790" s="336" t="s">
        <v>1245</v>
      </c>
      <c r="P790" s="335" t="s">
        <v>3371</v>
      </c>
      <c r="Q790" s="335" t="s">
        <v>3372</v>
      </c>
      <c r="R790" s="335" t="s">
        <v>13</v>
      </c>
      <c r="S790" s="335" t="s">
        <v>111</v>
      </c>
      <c r="T790" s="335" t="s">
        <v>1539</v>
      </c>
      <c r="U790" s="335" t="s">
        <v>1087</v>
      </c>
      <c r="V790" s="335" t="s">
        <v>1309</v>
      </c>
      <c r="W790" s="335" t="s">
        <v>217</v>
      </c>
      <c r="X790" s="337">
        <v>6.7286821705426353E-3</v>
      </c>
      <c r="Y790" s="337" t="s">
        <v>6</v>
      </c>
      <c r="Z790" s="338" t="s">
        <v>6</v>
      </c>
      <c r="AA790" s="338" t="s">
        <v>6</v>
      </c>
      <c r="AB790" s="338" t="s">
        <v>6</v>
      </c>
      <c r="AC790" s="338" t="s">
        <v>6</v>
      </c>
      <c r="AD790" s="338" t="s">
        <v>6</v>
      </c>
      <c r="AE790" s="354">
        <v>645</v>
      </c>
      <c r="AF790" s="15" t="s">
        <v>3738</v>
      </c>
      <c r="AG790" s="335" t="s">
        <v>6</v>
      </c>
      <c r="AH790" s="335" t="s">
        <v>6</v>
      </c>
      <c r="AI790" s="337">
        <v>4.34</v>
      </c>
      <c r="AJ790" s="339">
        <v>1</v>
      </c>
      <c r="AK790" s="335" t="s">
        <v>3564</v>
      </c>
      <c r="AL790" s="335" t="s">
        <v>6</v>
      </c>
      <c r="AM790" s="340" t="s">
        <v>6</v>
      </c>
      <c r="AN790" s="341" t="s">
        <v>6</v>
      </c>
      <c r="AO790" s="341" t="s">
        <v>6</v>
      </c>
      <c r="AP790" s="335" t="s">
        <v>1737</v>
      </c>
      <c r="AR790" s="338" t="s">
        <v>6</v>
      </c>
      <c r="AS790" s="338" t="s">
        <v>6</v>
      </c>
      <c r="AT790" s="338" t="s">
        <v>6</v>
      </c>
      <c r="AU790" s="338" t="s">
        <v>184</v>
      </c>
      <c r="AV790" s="338" t="s">
        <v>1305</v>
      </c>
      <c r="AW790" s="338" t="s">
        <v>3560</v>
      </c>
      <c r="AX790" s="338" t="s">
        <v>119</v>
      </c>
      <c r="AY790" s="338" t="s">
        <v>3561</v>
      </c>
      <c r="AZ790" s="338" t="s">
        <v>118</v>
      </c>
      <c r="BA790" s="338" t="s">
        <v>381</v>
      </c>
      <c r="BB790" s="338" t="s">
        <v>119</v>
      </c>
      <c r="BC790" s="338" t="s">
        <v>383</v>
      </c>
      <c r="BD790" s="338" t="s">
        <v>119</v>
      </c>
      <c r="BE790" s="338" t="s">
        <v>259</v>
      </c>
      <c r="BF790" s="338" t="s">
        <v>119</v>
      </c>
      <c r="BG790" s="338" t="s">
        <v>3560</v>
      </c>
      <c r="BH790" s="338" t="s">
        <v>118</v>
      </c>
      <c r="BI790" s="338" t="s">
        <v>6</v>
      </c>
      <c r="BJ790" s="338" t="s">
        <v>6</v>
      </c>
      <c r="BK790" s="338" t="s">
        <v>6</v>
      </c>
      <c r="BL790" s="338" t="s">
        <v>6</v>
      </c>
      <c r="BM790" s="338" t="s">
        <v>40</v>
      </c>
      <c r="BN790" s="338" t="s">
        <v>119</v>
      </c>
      <c r="BO790" s="338" t="s">
        <v>13</v>
      </c>
      <c r="BP790" s="338" t="s">
        <v>13</v>
      </c>
      <c r="BQ790" s="338" t="s">
        <v>160</v>
      </c>
      <c r="BR790" s="338" t="s">
        <v>119</v>
      </c>
      <c r="BS790" s="338" t="s">
        <v>40</v>
      </c>
      <c r="BT790" s="338" t="s">
        <v>119</v>
      </c>
      <c r="BU790" s="341" t="s">
        <v>6</v>
      </c>
      <c r="BV790" s="338" t="s">
        <v>6</v>
      </c>
      <c r="BW790" s="338" t="s">
        <v>6</v>
      </c>
      <c r="BX790" s="338" t="s">
        <v>6</v>
      </c>
      <c r="BY790" s="338" t="s">
        <v>6</v>
      </c>
      <c r="BZ790" s="338" t="s">
        <v>6</v>
      </c>
      <c r="CB790" s="335" t="s">
        <v>911</v>
      </c>
      <c r="CC790" s="335" t="s">
        <v>600</v>
      </c>
      <c r="CD790" s="335" t="s">
        <v>118</v>
      </c>
    </row>
    <row r="791" spans="1:82" s="335" customFormat="1" x14ac:dyDescent="0.35">
      <c r="A791" s="334" t="s">
        <v>3533</v>
      </c>
      <c r="B791" s="334" t="s">
        <v>2880</v>
      </c>
      <c r="C791" s="334" t="s">
        <v>1567</v>
      </c>
      <c r="D791" s="334" t="s">
        <v>1881</v>
      </c>
      <c r="E791" s="335" t="s">
        <v>304</v>
      </c>
      <c r="F791" s="335" t="s">
        <v>2674</v>
      </c>
      <c r="G791" s="335" t="s">
        <v>3569</v>
      </c>
      <c r="H791" s="335" t="s">
        <v>408</v>
      </c>
      <c r="I791" s="335" t="s">
        <v>3330</v>
      </c>
      <c r="J791" s="335" t="s">
        <v>3367</v>
      </c>
      <c r="K791" s="335" t="s">
        <v>3287</v>
      </c>
      <c r="L791" s="335" t="s">
        <v>3563</v>
      </c>
      <c r="M791" s="335" t="s">
        <v>3310</v>
      </c>
      <c r="N791" s="335" t="s">
        <v>3368</v>
      </c>
      <c r="O791" s="336" t="s">
        <v>1245</v>
      </c>
      <c r="P791" s="335" t="s">
        <v>3371</v>
      </c>
      <c r="Q791" s="335" t="s">
        <v>3372</v>
      </c>
      <c r="R791" s="335" t="s">
        <v>13</v>
      </c>
      <c r="S791" s="335" t="s">
        <v>111</v>
      </c>
      <c r="T791" s="335" t="s">
        <v>1539</v>
      </c>
      <c r="U791" s="335" t="s">
        <v>1087</v>
      </c>
      <c r="V791" s="335" t="s">
        <v>1309</v>
      </c>
      <c r="W791" s="335" t="s">
        <v>217</v>
      </c>
      <c r="X791" s="337">
        <v>8.6821705426356588E-2</v>
      </c>
      <c r="Y791" s="337" t="s">
        <v>6</v>
      </c>
      <c r="Z791" s="338" t="s">
        <v>6</v>
      </c>
      <c r="AA791" s="338" t="s">
        <v>6</v>
      </c>
      <c r="AB791" s="338" t="s">
        <v>6</v>
      </c>
      <c r="AC791" s="338" t="s">
        <v>6</v>
      </c>
      <c r="AD791" s="338" t="s">
        <v>6</v>
      </c>
      <c r="AE791" s="354">
        <v>645</v>
      </c>
      <c r="AF791" s="15" t="s">
        <v>3738</v>
      </c>
      <c r="AG791" s="335" t="s">
        <v>6</v>
      </c>
      <c r="AH791" s="335" t="s">
        <v>6</v>
      </c>
      <c r="AI791" s="337">
        <v>56</v>
      </c>
      <c r="AJ791" s="339">
        <v>1</v>
      </c>
      <c r="AK791" s="335" t="s">
        <v>3564</v>
      </c>
      <c r="AL791" s="335" t="s">
        <v>6</v>
      </c>
      <c r="AM791" s="340" t="s">
        <v>6</v>
      </c>
      <c r="AN791" s="341" t="s">
        <v>6</v>
      </c>
      <c r="AO791" s="341" t="s">
        <v>6</v>
      </c>
      <c r="AP791" s="335" t="s">
        <v>1737</v>
      </c>
      <c r="AR791" s="338" t="s">
        <v>6</v>
      </c>
      <c r="AS791" s="338" t="s">
        <v>6</v>
      </c>
      <c r="AT791" s="338" t="s">
        <v>6</v>
      </c>
      <c r="AU791" s="338" t="s">
        <v>184</v>
      </c>
      <c r="AV791" s="338" t="s">
        <v>1305</v>
      </c>
      <c r="AW791" s="338" t="s">
        <v>3560</v>
      </c>
      <c r="AX791" s="338" t="s">
        <v>119</v>
      </c>
      <c r="AY791" s="338" t="s">
        <v>3561</v>
      </c>
      <c r="AZ791" s="338" t="s">
        <v>118</v>
      </c>
      <c r="BA791" s="338" t="s">
        <v>381</v>
      </c>
      <c r="BB791" s="338" t="s">
        <v>119</v>
      </c>
      <c r="BC791" s="338" t="s">
        <v>383</v>
      </c>
      <c r="BD791" s="338" t="s">
        <v>119</v>
      </c>
      <c r="BE791" s="338" t="s">
        <v>259</v>
      </c>
      <c r="BF791" s="338" t="s">
        <v>119</v>
      </c>
      <c r="BG791" s="338" t="s">
        <v>3560</v>
      </c>
      <c r="BH791" s="338" t="s">
        <v>118</v>
      </c>
      <c r="BI791" s="338" t="s">
        <v>6</v>
      </c>
      <c r="BJ791" s="338" t="s">
        <v>6</v>
      </c>
      <c r="BK791" s="338" t="s">
        <v>6</v>
      </c>
      <c r="BL791" s="338" t="s">
        <v>6</v>
      </c>
      <c r="BM791" s="338" t="s">
        <v>40</v>
      </c>
      <c r="BN791" s="338" t="s">
        <v>119</v>
      </c>
      <c r="BO791" s="338" t="s">
        <v>13</v>
      </c>
      <c r="BP791" s="338" t="s">
        <v>13</v>
      </c>
      <c r="BQ791" s="338" t="s">
        <v>160</v>
      </c>
      <c r="BR791" s="338" t="s">
        <v>119</v>
      </c>
      <c r="BS791" s="338" t="s">
        <v>40</v>
      </c>
      <c r="BT791" s="338" t="s">
        <v>119</v>
      </c>
      <c r="BU791" s="341" t="s">
        <v>6</v>
      </c>
      <c r="BV791" s="338" t="s">
        <v>6</v>
      </c>
      <c r="BW791" s="338" t="s">
        <v>6</v>
      </c>
      <c r="BX791" s="338" t="s">
        <v>6</v>
      </c>
      <c r="BY791" s="338" t="s">
        <v>6</v>
      </c>
      <c r="BZ791" s="338" t="s">
        <v>6</v>
      </c>
      <c r="CB791" s="335" t="s">
        <v>911</v>
      </c>
      <c r="CC791" s="335" t="s">
        <v>600</v>
      </c>
      <c r="CD791" s="335" t="s">
        <v>118</v>
      </c>
    </row>
    <row r="792" spans="1:82" s="335" customFormat="1" x14ac:dyDescent="0.35">
      <c r="A792" s="334" t="s">
        <v>3533</v>
      </c>
      <c r="B792" s="334" t="s">
        <v>2880</v>
      </c>
      <c r="C792" s="334" t="s">
        <v>1571</v>
      </c>
      <c r="D792" s="334" t="s">
        <v>1881</v>
      </c>
      <c r="E792" s="335" t="s">
        <v>304</v>
      </c>
      <c r="F792" s="335" t="s">
        <v>2674</v>
      </c>
      <c r="G792" s="335" t="s">
        <v>3570</v>
      </c>
      <c r="H792" s="335" t="s">
        <v>359</v>
      </c>
      <c r="I792" s="335" t="s">
        <v>1925</v>
      </c>
      <c r="J792" s="335" t="s">
        <v>3276</v>
      </c>
      <c r="K792" s="335" t="s">
        <v>1925</v>
      </c>
      <c r="L792" s="335" t="s">
        <v>3563</v>
      </c>
      <c r="M792" s="335" t="s">
        <v>3310</v>
      </c>
      <c r="N792" s="335" t="s">
        <v>3368</v>
      </c>
      <c r="O792" s="336" t="s">
        <v>1245</v>
      </c>
      <c r="P792" s="335" t="s">
        <v>3370</v>
      </c>
      <c r="Q792" s="335" t="s">
        <v>3372</v>
      </c>
      <c r="R792" s="335" t="s">
        <v>13</v>
      </c>
      <c r="S792" s="335" t="s">
        <v>111</v>
      </c>
      <c r="T792" s="335" t="s">
        <v>1539</v>
      </c>
      <c r="U792" s="335" t="s">
        <v>1087</v>
      </c>
      <c r="V792" s="335" t="s">
        <v>1309</v>
      </c>
      <c r="W792" s="335" t="s">
        <v>217</v>
      </c>
      <c r="X792" s="337">
        <v>3.4418604651162794E-3</v>
      </c>
      <c r="Y792" s="337" t="s">
        <v>6</v>
      </c>
      <c r="Z792" s="338" t="s">
        <v>6</v>
      </c>
      <c r="AA792" s="338" t="s">
        <v>6</v>
      </c>
      <c r="AB792" s="338" t="s">
        <v>6</v>
      </c>
      <c r="AC792" s="338" t="s">
        <v>6</v>
      </c>
      <c r="AD792" s="338" t="s">
        <v>6</v>
      </c>
      <c r="AE792" s="354">
        <v>645</v>
      </c>
      <c r="AF792" s="15" t="s">
        <v>3738</v>
      </c>
      <c r="AG792" s="335" t="s">
        <v>6</v>
      </c>
      <c r="AH792" s="335" t="s">
        <v>6</v>
      </c>
      <c r="AI792" s="337">
        <v>2.2200000000000002</v>
      </c>
      <c r="AJ792" s="339">
        <v>1</v>
      </c>
      <c r="AK792" s="335" t="s">
        <v>3564</v>
      </c>
      <c r="AL792" s="335" t="s">
        <v>6</v>
      </c>
      <c r="AM792" s="340" t="s">
        <v>6</v>
      </c>
      <c r="AN792" s="341" t="s">
        <v>6</v>
      </c>
      <c r="AO792" s="341" t="s">
        <v>6</v>
      </c>
      <c r="AP792" s="335" t="s">
        <v>1737</v>
      </c>
      <c r="AR792" s="338" t="s">
        <v>6</v>
      </c>
      <c r="AS792" s="338" t="s">
        <v>6</v>
      </c>
      <c r="AT792" s="338" t="s">
        <v>6</v>
      </c>
      <c r="AU792" s="338" t="s">
        <v>184</v>
      </c>
      <c r="AV792" s="338" t="s">
        <v>1305</v>
      </c>
      <c r="AW792" s="338" t="s">
        <v>3560</v>
      </c>
      <c r="AX792" s="338" t="s">
        <v>119</v>
      </c>
      <c r="AY792" s="338" t="s">
        <v>3561</v>
      </c>
      <c r="AZ792" s="338" t="s">
        <v>118</v>
      </c>
      <c r="BA792" s="338" t="s">
        <v>381</v>
      </c>
      <c r="BB792" s="338" t="s">
        <v>119</v>
      </c>
      <c r="BC792" s="338" t="s">
        <v>383</v>
      </c>
      <c r="BD792" s="338" t="s">
        <v>119</v>
      </c>
      <c r="BE792" s="338" t="s">
        <v>259</v>
      </c>
      <c r="BF792" s="338" t="s">
        <v>119</v>
      </c>
      <c r="BG792" s="338" t="s">
        <v>3560</v>
      </c>
      <c r="BH792" s="338" t="s">
        <v>118</v>
      </c>
      <c r="BI792" s="338" t="s">
        <v>6</v>
      </c>
      <c r="BJ792" s="338" t="s">
        <v>6</v>
      </c>
      <c r="BK792" s="338" t="s">
        <v>6</v>
      </c>
      <c r="BL792" s="338" t="s">
        <v>6</v>
      </c>
      <c r="BM792" s="338" t="s">
        <v>40</v>
      </c>
      <c r="BN792" s="338" t="s">
        <v>119</v>
      </c>
      <c r="BO792" s="338" t="s">
        <v>13</v>
      </c>
      <c r="BP792" s="338" t="s">
        <v>13</v>
      </c>
      <c r="BQ792" s="338" t="s">
        <v>160</v>
      </c>
      <c r="BR792" s="338" t="s">
        <v>119</v>
      </c>
      <c r="BS792" s="338" t="s">
        <v>40</v>
      </c>
      <c r="BT792" s="338" t="s">
        <v>119</v>
      </c>
      <c r="BU792" s="341" t="s">
        <v>6</v>
      </c>
      <c r="BV792" s="338" t="s">
        <v>6</v>
      </c>
      <c r="BW792" s="338" t="s">
        <v>6</v>
      </c>
      <c r="BX792" s="338" t="s">
        <v>6</v>
      </c>
      <c r="BY792" s="338" t="s">
        <v>6</v>
      </c>
      <c r="BZ792" s="338" t="s">
        <v>6</v>
      </c>
      <c r="CB792" s="335" t="s">
        <v>911</v>
      </c>
      <c r="CC792" s="335" t="s">
        <v>600</v>
      </c>
      <c r="CD792" s="335" t="s">
        <v>118</v>
      </c>
    </row>
    <row r="793" spans="1:82" s="335" customFormat="1" x14ac:dyDescent="0.35">
      <c r="A793" s="334" t="s">
        <v>3533</v>
      </c>
      <c r="B793" s="334" t="s">
        <v>2880</v>
      </c>
      <c r="C793" s="334" t="s">
        <v>1573</v>
      </c>
      <c r="D793" s="334" t="s">
        <v>1881</v>
      </c>
      <c r="E793" s="335" t="s">
        <v>304</v>
      </c>
      <c r="F793" s="335" t="s">
        <v>2674</v>
      </c>
      <c r="G793" s="335" t="s">
        <v>3571</v>
      </c>
      <c r="H793" s="335" t="s">
        <v>359</v>
      </c>
      <c r="I793" s="335" t="s">
        <v>1925</v>
      </c>
      <c r="J793" s="335" t="s">
        <v>3276</v>
      </c>
      <c r="K793" s="335" t="s">
        <v>1925</v>
      </c>
      <c r="L793" s="335" t="s">
        <v>3563</v>
      </c>
      <c r="M793" s="335" t="s">
        <v>3310</v>
      </c>
      <c r="N793" s="335" t="s">
        <v>3368</v>
      </c>
      <c r="O793" s="336" t="s">
        <v>1245</v>
      </c>
      <c r="P793" s="335" t="s">
        <v>3370</v>
      </c>
      <c r="Q793" s="335" t="s">
        <v>3372</v>
      </c>
      <c r="R793" s="335" t="s">
        <v>13</v>
      </c>
      <c r="S793" s="335" t="s">
        <v>111</v>
      </c>
      <c r="T793" s="335" t="s">
        <v>1539</v>
      </c>
      <c r="U793" s="335" t="s">
        <v>1087</v>
      </c>
      <c r="V793" s="335" t="s">
        <v>1309</v>
      </c>
      <c r="W793" s="335" t="s">
        <v>217</v>
      </c>
      <c r="X793" s="337">
        <v>8.2170542635658919E-4</v>
      </c>
      <c r="Y793" s="337" t="s">
        <v>6</v>
      </c>
      <c r="Z793" s="338" t="s">
        <v>6</v>
      </c>
      <c r="AA793" s="338" t="s">
        <v>6</v>
      </c>
      <c r="AB793" s="338" t="s">
        <v>6</v>
      </c>
      <c r="AC793" s="338" t="s">
        <v>6</v>
      </c>
      <c r="AD793" s="338" t="s">
        <v>6</v>
      </c>
      <c r="AE793" s="354">
        <v>645</v>
      </c>
      <c r="AF793" s="15" t="s">
        <v>3738</v>
      </c>
      <c r="AG793" s="335" t="s">
        <v>6</v>
      </c>
      <c r="AH793" s="335" t="s">
        <v>6</v>
      </c>
      <c r="AI793" s="337">
        <v>0.53</v>
      </c>
      <c r="AJ793" s="339">
        <v>1</v>
      </c>
      <c r="AK793" s="335" t="s">
        <v>3564</v>
      </c>
      <c r="AL793" s="335" t="s">
        <v>6</v>
      </c>
      <c r="AM793" s="340" t="s">
        <v>6</v>
      </c>
      <c r="AN793" s="341" t="s">
        <v>6</v>
      </c>
      <c r="AO793" s="341" t="s">
        <v>6</v>
      </c>
      <c r="AP793" s="335" t="s">
        <v>1737</v>
      </c>
      <c r="AR793" s="338" t="s">
        <v>6</v>
      </c>
      <c r="AS793" s="338" t="s">
        <v>6</v>
      </c>
      <c r="AT793" s="338" t="s">
        <v>6</v>
      </c>
      <c r="AU793" s="338" t="s">
        <v>184</v>
      </c>
      <c r="AV793" s="338" t="s">
        <v>1305</v>
      </c>
      <c r="AW793" s="338" t="s">
        <v>3560</v>
      </c>
      <c r="AX793" s="338" t="s">
        <v>119</v>
      </c>
      <c r="AY793" s="338" t="s">
        <v>3561</v>
      </c>
      <c r="AZ793" s="338" t="s">
        <v>118</v>
      </c>
      <c r="BA793" s="338" t="s">
        <v>381</v>
      </c>
      <c r="BB793" s="338" t="s">
        <v>119</v>
      </c>
      <c r="BC793" s="338" t="s">
        <v>383</v>
      </c>
      <c r="BD793" s="338" t="s">
        <v>119</v>
      </c>
      <c r="BE793" s="338" t="s">
        <v>259</v>
      </c>
      <c r="BF793" s="338" t="s">
        <v>119</v>
      </c>
      <c r="BG793" s="338" t="s">
        <v>3560</v>
      </c>
      <c r="BH793" s="338" t="s">
        <v>118</v>
      </c>
      <c r="BI793" s="338" t="s">
        <v>6</v>
      </c>
      <c r="BJ793" s="338" t="s">
        <v>6</v>
      </c>
      <c r="BK793" s="338" t="s">
        <v>6</v>
      </c>
      <c r="BL793" s="338" t="s">
        <v>6</v>
      </c>
      <c r="BM793" s="338" t="s">
        <v>40</v>
      </c>
      <c r="BN793" s="338" t="s">
        <v>119</v>
      </c>
      <c r="BO793" s="338" t="s">
        <v>13</v>
      </c>
      <c r="BP793" s="338" t="s">
        <v>13</v>
      </c>
      <c r="BQ793" s="338" t="s">
        <v>160</v>
      </c>
      <c r="BR793" s="338" t="s">
        <v>119</v>
      </c>
      <c r="BS793" s="338" t="s">
        <v>40</v>
      </c>
      <c r="BT793" s="338" t="s">
        <v>119</v>
      </c>
      <c r="BU793" s="341" t="s">
        <v>6</v>
      </c>
      <c r="BV793" s="338" t="s">
        <v>6</v>
      </c>
      <c r="BW793" s="338" t="s">
        <v>6</v>
      </c>
      <c r="BX793" s="338" t="s">
        <v>6</v>
      </c>
      <c r="BY793" s="338" t="s">
        <v>6</v>
      </c>
      <c r="BZ793" s="338" t="s">
        <v>6</v>
      </c>
      <c r="CB793" s="335" t="s">
        <v>911</v>
      </c>
      <c r="CC793" s="335" t="s">
        <v>600</v>
      </c>
      <c r="CD793" s="335" t="s">
        <v>118</v>
      </c>
    </row>
    <row r="794" spans="1:82" s="335" customFormat="1" x14ac:dyDescent="0.35">
      <c r="A794" s="334" t="s">
        <v>3533</v>
      </c>
      <c r="B794" s="334" t="s">
        <v>2880</v>
      </c>
      <c r="C794" s="334" t="s">
        <v>358</v>
      </c>
      <c r="D794" s="334" t="s">
        <v>1881</v>
      </c>
      <c r="E794" s="335" t="s">
        <v>304</v>
      </c>
      <c r="F794" s="335" t="s">
        <v>2674</v>
      </c>
      <c r="G794" s="335" t="s">
        <v>1318</v>
      </c>
      <c r="H794" s="335" t="s">
        <v>1318</v>
      </c>
      <c r="I794" s="335" t="s">
        <v>3331</v>
      </c>
      <c r="J794" s="335" t="s">
        <v>3293</v>
      </c>
      <c r="K794" s="335" t="s">
        <v>3287</v>
      </c>
      <c r="L794" s="335" t="s">
        <v>1318</v>
      </c>
      <c r="M794" s="335" t="s">
        <v>3310</v>
      </c>
      <c r="N794" s="335" t="s">
        <v>3368</v>
      </c>
      <c r="O794" s="336" t="s">
        <v>1245</v>
      </c>
      <c r="P794" s="335" t="s">
        <v>3370</v>
      </c>
      <c r="Q794" s="335" t="s">
        <v>3372</v>
      </c>
      <c r="R794" s="335" t="s">
        <v>13</v>
      </c>
      <c r="S794" s="335" t="s">
        <v>111</v>
      </c>
      <c r="T794" s="335" t="s">
        <v>1539</v>
      </c>
      <c r="U794" s="335" t="s">
        <v>1087</v>
      </c>
      <c r="V794" s="335" t="s">
        <v>1309</v>
      </c>
      <c r="W794" s="335" t="s">
        <v>217</v>
      </c>
      <c r="X794" s="337">
        <v>0.53333333333333333</v>
      </c>
      <c r="Y794" s="337" t="s">
        <v>6</v>
      </c>
      <c r="Z794" s="338" t="s">
        <v>6</v>
      </c>
      <c r="AA794" s="338" t="s">
        <v>6</v>
      </c>
      <c r="AB794" s="338" t="s">
        <v>6</v>
      </c>
      <c r="AC794" s="338" t="s">
        <v>6</v>
      </c>
      <c r="AD794" s="338" t="s">
        <v>6</v>
      </c>
      <c r="AE794" s="354">
        <v>645</v>
      </c>
      <c r="AF794" s="15" t="s">
        <v>3738</v>
      </c>
      <c r="AG794" s="335" t="s">
        <v>6</v>
      </c>
      <c r="AH794" s="335" t="s">
        <v>6</v>
      </c>
      <c r="AI794" s="337">
        <v>344</v>
      </c>
      <c r="AJ794" s="339">
        <v>1</v>
      </c>
      <c r="AK794" s="335" t="s">
        <v>3564</v>
      </c>
      <c r="AL794" s="335" t="s">
        <v>6</v>
      </c>
      <c r="AM794" s="340" t="s">
        <v>6</v>
      </c>
      <c r="AN794" s="341" t="s">
        <v>6</v>
      </c>
      <c r="AO794" s="341" t="s">
        <v>6</v>
      </c>
      <c r="AP794" s="335" t="s">
        <v>1737</v>
      </c>
      <c r="AR794" s="338" t="s">
        <v>6</v>
      </c>
      <c r="AS794" s="338" t="s">
        <v>6</v>
      </c>
      <c r="AT794" s="338" t="s">
        <v>6</v>
      </c>
      <c r="AU794" s="338" t="s">
        <v>184</v>
      </c>
      <c r="AV794" s="338" t="s">
        <v>1305</v>
      </c>
      <c r="AW794" s="338" t="s">
        <v>3560</v>
      </c>
      <c r="AX794" s="338" t="s">
        <v>119</v>
      </c>
      <c r="AY794" s="338" t="s">
        <v>3561</v>
      </c>
      <c r="AZ794" s="338" t="s">
        <v>118</v>
      </c>
      <c r="BA794" s="338" t="s">
        <v>381</v>
      </c>
      <c r="BB794" s="338" t="s">
        <v>119</v>
      </c>
      <c r="BC794" s="338" t="s">
        <v>383</v>
      </c>
      <c r="BD794" s="338" t="s">
        <v>119</v>
      </c>
      <c r="BE794" s="338" t="s">
        <v>259</v>
      </c>
      <c r="BF794" s="338" t="s">
        <v>119</v>
      </c>
      <c r="BG794" s="338" t="s">
        <v>3560</v>
      </c>
      <c r="BH794" s="338" t="s">
        <v>118</v>
      </c>
      <c r="BI794" s="338" t="s">
        <v>6</v>
      </c>
      <c r="BJ794" s="338" t="s">
        <v>6</v>
      </c>
      <c r="BK794" s="338" t="s">
        <v>6</v>
      </c>
      <c r="BL794" s="338" t="s">
        <v>6</v>
      </c>
      <c r="BM794" s="338" t="s">
        <v>40</v>
      </c>
      <c r="BN794" s="338" t="s">
        <v>119</v>
      </c>
      <c r="BO794" s="338" t="s">
        <v>13</v>
      </c>
      <c r="BP794" s="338" t="s">
        <v>13</v>
      </c>
      <c r="BQ794" s="338" t="s">
        <v>160</v>
      </c>
      <c r="BR794" s="338" t="s">
        <v>119</v>
      </c>
      <c r="BS794" s="338" t="s">
        <v>40</v>
      </c>
      <c r="BT794" s="338" t="s">
        <v>119</v>
      </c>
      <c r="BU794" s="341" t="s">
        <v>6</v>
      </c>
      <c r="BV794" s="338" t="s">
        <v>6</v>
      </c>
      <c r="BW794" s="338" t="s">
        <v>6</v>
      </c>
      <c r="BX794" s="338" t="s">
        <v>6</v>
      </c>
      <c r="BY794" s="338" t="s">
        <v>6</v>
      </c>
      <c r="BZ794" s="338" t="s">
        <v>6</v>
      </c>
      <c r="CB794" s="335" t="s">
        <v>911</v>
      </c>
      <c r="CC794" s="335" t="s">
        <v>600</v>
      </c>
      <c r="CD794" s="335" t="s">
        <v>118</v>
      </c>
    </row>
    <row r="795" spans="1:82" s="335" customFormat="1" x14ac:dyDescent="0.35">
      <c r="A795" s="334" t="s">
        <v>3533</v>
      </c>
      <c r="B795" s="334" t="s">
        <v>2880</v>
      </c>
      <c r="C795" s="334" t="s">
        <v>1562</v>
      </c>
      <c r="D795" s="334" t="s">
        <v>1881</v>
      </c>
      <c r="E795" s="335" t="s">
        <v>304</v>
      </c>
      <c r="F795" s="335" t="s">
        <v>2674</v>
      </c>
      <c r="G795" s="335" t="s">
        <v>3572</v>
      </c>
      <c r="H795" s="335" t="s">
        <v>33</v>
      </c>
      <c r="I795" s="335" t="s">
        <v>3331</v>
      </c>
      <c r="J795" s="335" t="s">
        <v>3293</v>
      </c>
      <c r="K795" s="335" t="s">
        <v>3287</v>
      </c>
      <c r="L795" s="335" t="s">
        <v>3563</v>
      </c>
      <c r="M795" s="335" t="s">
        <v>3310</v>
      </c>
      <c r="N795" s="335" t="s">
        <v>3368</v>
      </c>
      <c r="O795" s="336" t="s">
        <v>1245</v>
      </c>
      <c r="P795" s="335" t="s">
        <v>3370</v>
      </c>
      <c r="Q795" s="335" t="s">
        <v>3372</v>
      </c>
      <c r="R795" s="335" t="s">
        <v>13</v>
      </c>
      <c r="S795" s="335" t="s">
        <v>111</v>
      </c>
      <c r="T795" s="335" t="s">
        <v>1539</v>
      </c>
      <c r="U795" s="335" t="s">
        <v>1087</v>
      </c>
      <c r="V795" s="335" t="s">
        <v>1309</v>
      </c>
      <c r="W795" s="335" t="s">
        <v>217</v>
      </c>
      <c r="X795" s="337">
        <v>6.2015503875968991E-2</v>
      </c>
      <c r="Y795" s="337" t="s">
        <v>6</v>
      </c>
      <c r="Z795" s="338" t="s">
        <v>6</v>
      </c>
      <c r="AA795" s="338" t="s">
        <v>6</v>
      </c>
      <c r="AB795" s="338" t="s">
        <v>6</v>
      </c>
      <c r="AC795" s="338" t="s">
        <v>6</v>
      </c>
      <c r="AD795" s="338" t="s">
        <v>6</v>
      </c>
      <c r="AE795" s="354">
        <v>645</v>
      </c>
      <c r="AF795" s="15" t="s">
        <v>3738</v>
      </c>
      <c r="AG795" s="335" t="s">
        <v>6</v>
      </c>
      <c r="AH795" s="335" t="s">
        <v>6</v>
      </c>
      <c r="AI795" s="337">
        <v>40</v>
      </c>
      <c r="AJ795" s="339">
        <v>1</v>
      </c>
      <c r="AK795" s="335" t="s">
        <v>3564</v>
      </c>
      <c r="AL795" s="335" t="s">
        <v>6</v>
      </c>
      <c r="AM795" s="340" t="s">
        <v>6</v>
      </c>
      <c r="AN795" s="341" t="s">
        <v>6</v>
      </c>
      <c r="AO795" s="341" t="s">
        <v>6</v>
      </c>
      <c r="AP795" s="335" t="s">
        <v>1737</v>
      </c>
      <c r="AR795" s="338" t="s">
        <v>6</v>
      </c>
      <c r="AS795" s="338" t="s">
        <v>6</v>
      </c>
      <c r="AT795" s="338" t="s">
        <v>6</v>
      </c>
      <c r="AU795" s="338" t="s">
        <v>184</v>
      </c>
      <c r="AV795" s="338" t="s">
        <v>1305</v>
      </c>
      <c r="AW795" s="338" t="s">
        <v>3560</v>
      </c>
      <c r="AX795" s="338" t="s">
        <v>119</v>
      </c>
      <c r="AY795" s="338" t="s">
        <v>3561</v>
      </c>
      <c r="AZ795" s="338" t="s">
        <v>118</v>
      </c>
      <c r="BA795" s="338" t="s">
        <v>381</v>
      </c>
      <c r="BB795" s="338" t="s">
        <v>119</v>
      </c>
      <c r="BC795" s="338" t="s">
        <v>383</v>
      </c>
      <c r="BD795" s="338" t="s">
        <v>119</v>
      </c>
      <c r="BE795" s="338" t="s">
        <v>259</v>
      </c>
      <c r="BF795" s="338" t="s">
        <v>119</v>
      </c>
      <c r="BG795" s="338" t="s">
        <v>3560</v>
      </c>
      <c r="BH795" s="338" t="s">
        <v>118</v>
      </c>
      <c r="BI795" s="338" t="s">
        <v>6</v>
      </c>
      <c r="BJ795" s="338" t="s">
        <v>6</v>
      </c>
      <c r="BK795" s="338" t="s">
        <v>6</v>
      </c>
      <c r="BL795" s="338" t="s">
        <v>6</v>
      </c>
      <c r="BM795" s="338" t="s">
        <v>40</v>
      </c>
      <c r="BN795" s="338" t="s">
        <v>119</v>
      </c>
      <c r="BO795" s="338" t="s">
        <v>13</v>
      </c>
      <c r="BP795" s="338" t="s">
        <v>13</v>
      </c>
      <c r="BQ795" s="338" t="s">
        <v>160</v>
      </c>
      <c r="BR795" s="338" t="s">
        <v>119</v>
      </c>
      <c r="BS795" s="338" t="s">
        <v>40</v>
      </c>
      <c r="BT795" s="338" t="s">
        <v>119</v>
      </c>
      <c r="BU795" s="341" t="s">
        <v>6</v>
      </c>
      <c r="BV795" s="338" t="s">
        <v>6</v>
      </c>
      <c r="BW795" s="338" t="s">
        <v>6</v>
      </c>
      <c r="BX795" s="338" t="s">
        <v>6</v>
      </c>
      <c r="BY795" s="338" t="s">
        <v>6</v>
      </c>
      <c r="BZ795" s="338" t="s">
        <v>6</v>
      </c>
      <c r="CB795" s="335" t="s">
        <v>911</v>
      </c>
      <c r="CC795" s="335" t="s">
        <v>600</v>
      </c>
      <c r="CD795" s="335" t="s">
        <v>118</v>
      </c>
    </row>
    <row r="796" spans="1:82" s="335" customFormat="1" x14ac:dyDescent="0.35">
      <c r="A796" s="334" t="s">
        <v>3533</v>
      </c>
      <c r="B796" s="334" t="s">
        <v>2880</v>
      </c>
      <c r="C796" s="334" t="s">
        <v>1718</v>
      </c>
      <c r="D796" s="334" t="s">
        <v>1881</v>
      </c>
      <c r="E796" s="335" t="s">
        <v>304</v>
      </c>
      <c r="F796" s="335" t="s">
        <v>2674</v>
      </c>
      <c r="G796" s="335" t="s">
        <v>3573</v>
      </c>
      <c r="H796" s="335" t="s">
        <v>33</v>
      </c>
      <c r="I796" s="335" t="s">
        <v>3331</v>
      </c>
      <c r="J796" s="335" t="s">
        <v>3293</v>
      </c>
      <c r="K796" s="335" t="s">
        <v>3287</v>
      </c>
      <c r="L796" s="335" t="s">
        <v>3563</v>
      </c>
      <c r="M796" s="335" t="s">
        <v>3310</v>
      </c>
      <c r="N796" s="335" t="s">
        <v>3368</v>
      </c>
      <c r="O796" s="336" t="s">
        <v>1245</v>
      </c>
      <c r="P796" s="335" t="s">
        <v>3370</v>
      </c>
      <c r="Q796" s="335" t="s">
        <v>3372</v>
      </c>
      <c r="R796" s="335" t="s">
        <v>13</v>
      </c>
      <c r="S796" s="335" t="s">
        <v>111</v>
      </c>
      <c r="T796" s="335" t="s">
        <v>1539</v>
      </c>
      <c r="U796" s="335" t="s">
        <v>1087</v>
      </c>
      <c r="V796" s="335" t="s">
        <v>1309</v>
      </c>
      <c r="W796" s="335" t="s">
        <v>217</v>
      </c>
      <c r="X796" s="337">
        <v>1.7999999999999999E-2</v>
      </c>
      <c r="Y796" s="337" t="s">
        <v>6</v>
      </c>
      <c r="Z796" s="338" t="s">
        <v>6</v>
      </c>
      <c r="AA796" s="338" t="s">
        <v>6</v>
      </c>
      <c r="AB796" s="338" t="s">
        <v>6</v>
      </c>
      <c r="AC796" s="338" t="s">
        <v>6</v>
      </c>
      <c r="AD796" s="338" t="s">
        <v>6</v>
      </c>
      <c r="AE796" s="354">
        <v>645</v>
      </c>
      <c r="AF796" s="15" t="s">
        <v>3738</v>
      </c>
      <c r="AG796" s="335" t="s">
        <v>6</v>
      </c>
      <c r="AH796" s="335" t="s">
        <v>6</v>
      </c>
      <c r="AI796" s="337">
        <v>11.61</v>
      </c>
      <c r="AJ796" s="339">
        <v>1</v>
      </c>
      <c r="AK796" s="335" t="s">
        <v>3564</v>
      </c>
      <c r="AL796" s="335" t="s">
        <v>6</v>
      </c>
      <c r="AM796" s="340" t="s">
        <v>6</v>
      </c>
      <c r="AN796" s="341" t="s">
        <v>6</v>
      </c>
      <c r="AO796" s="341" t="s">
        <v>6</v>
      </c>
      <c r="AP796" s="335" t="s">
        <v>1737</v>
      </c>
      <c r="AR796" s="338" t="s">
        <v>6</v>
      </c>
      <c r="AS796" s="338" t="s">
        <v>6</v>
      </c>
      <c r="AT796" s="338" t="s">
        <v>6</v>
      </c>
      <c r="AU796" s="338" t="s">
        <v>184</v>
      </c>
      <c r="AV796" s="338" t="s">
        <v>1305</v>
      </c>
      <c r="AW796" s="338" t="s">
        <v>3560</v>
      </c>
      <c r="AX796" s="338" t="s">
        <v>119</v>
      </c>
      <c r="AY796" s="338" t="s">
        <v>3561</v>
      </c>
      <c r="AZ796" s="338" t="s">
        <v>118</v>
      </c>
      <c r="BA796" s="338" t="s">
        <v>381</v>
      </c>
      <c r="BB796" s="338" t="s">
        <v>119</v>
      </c>
      <c r="BC796" s="338" t="s">
        <v>383</v>
      </c>
      <c r="BD796" s="338" t="s">
        <v>119</v>
      </c>
      <c r="BE796" s="338" t="s">
        <v>259</v>
      </c>
      <c r="BF796" s="338" t="s">
        <v>119</v>
      </c>
      <c r="BG796" s="338" t="s">
        <v>3560</v>
      </c>
      <c r="BH796" s="338" t="s">
        <v>118</v>
      </c>
      <c r="BI796" s="338" t="s">
        <v>6</v>
      </c>
      <c r="BJ796" s="338" t="s">
        <v>6</v>
      </c>
      <c r="BK796" s="338" t="s">
        <v>6</v>
      </c>
      <c r="BL796" s="338" t="s">
        <v>6</v>
      </c>
      <c r="BM796" s="338" t="s">
        <v>40</v>
      </c>
      <c r="BN796" s="338" t="s">
        <v>119</v>
      </c>
      <c r="BO796" s="338" t="s">
        <v>13</v>
      </c>
      <c r="BP796" s="338" t="s">
        <v>13</v>
      </c>
      <c r="BQ796" s="338" t="s">
        <v>160</v>
      </c>
      <c r="BR796" s="338" t="s">
        <v>119</v>
      </c>
      <c r="BS796" s="338" t="s">
        <v>40</v>
      </c>
      <c r="BT796" s="338" t="s">
        <v>119</v>
      </c>
      <c r="BU796" s="341" t="s">
        <v>6</v>
      </c>
      <c r="BV796" s="338" t="s">
        <v>6</v>
      </c>
      <c r="BW796" s="338" t="s">
        <v>6</v>
      </c>
      <c r="BX796" s="338" t="s">
        <v>6</v>
      </c>
      <c r="BY796" s="338" t="s">
        <v>6</v>
      </c>
      <c r="BZ796" s="338" t="s">
        <v>6</v>
      </c>
      <c r="CB796" s="335" t="s">
        <v>911</v>
      </c>
      <c r="CC796" s="335" t="s">
        <v>600</v>
      </c>
      <c r="CD796" s="335" t="s">
        <v>118</v>
      </c>
    </row>
    <row r="797" spans="1:82" s="335" customFormat="1" x14ac:dyDescent="0.35">
      <c r="A797" s="334" t="s">
        <v>3533</v>
      </c>
      <c r="B797" s="334" t="s">
        <v>2880</v>
      </c>
      <c r="C797" s="334" t="s">
        <v>1720</v>
      </c>
      <c r="D797" s="334" t="s">
        <v>1881</v>
      </c>
      <c r="E797" s="335" t="s">
        <v>304</v>
      </c>
      <c r="F797" s="335" t="s">
        <v>2674</v>
      </c>
      <c r="G797" s="335" t="s">
        <v>3574</v>
      </c>
      <c r="H797" s="335" t="s">
        <v>3418</v>
      </c>
      <c r="I797" s="335" t="s">
        <v>3331</v>
      </c>
      <c r="J797" s="335" t="s">
        <v>3293</v>
      </c>
      <c r="K797" s="335" t="s">
        <v>3287</v>
      </c>
      <c r="L797" s="335" t="s">
        <v>3563</v>
      </c>
      <c r="M797" s="335" t="s">
        <v>3310</v>
      </c>
      <c r="N797" s="335" t="s">
        <v>3368</v>
      </c>
      <c r="O797" s="336" t="s">
        <v>1245</v>
      </c>
      <c r="P797" s="335" t="s">
        <v>3370</v>
      </c>
      <c r="Q797" s="335" t="s">
        <v>3372</v>
      </c>
      <c r="R797" s="335" t="s">
        <v>13</v>
      </c>
      <c r="S797" s="335" t="s">
        <v>111</v>
      </c>
      <c r="T797" s="335" t="s">
        <v>1539</v>
      </c>
      <c r="U797" s="335" t="s">
        <v>1087</v>
      </c>
      <c r="V797" s="335" t="s">
        <v>1309</v>
      </c>
      <c r="W797" s="335" t="s">
        <v>217</v>
      </c>
      <c r="X797" s="337">
        <v>1.4883720930232557E-2</v>
      </c>
      <c r="Y797" s="337" t="s">
        <v>6</v>
      </c>
      <c r="Z797" s="338" t="s">
        <v>6</v>
      </c>
      <c r="AA797" s="338" t="s">
        <v>6</v>
      </c>
      <c r="AB797" s="338" t="s">
        <v>6</v>
      </c>
      <c r="AC797" s="338" t="s">
        <v>6</v>
      </c>
      <c r="AD797" s="338" t="s">
        <v>6</v>
      </c>
      <c r="AE797" s="354">
        <v>645</v>
      </c>
      <c r="AF797" s="15" t="s">
        <v>3738</v>
      </c>
      <c r="AG797" s="335" t="s">
        <v>6</v>
      </c>
      <c r="AH797" s="335" t="s">
        <v>6</v>
      </c>
      <c r="AI797" s="337">
        <v>9.6</v>
      </c>
      <c r="AJ797" s="339">
        <v>1</v>
      </c>
      <c r="AK797" s="335" t="s">
        <v>3564</v>
      </c>
      <c r="AL797" s="335" t="s">
        <v>6</v>
      </c>
      <c r="AM797" s="340" t="s">
        <v>6</v>
      </c>
      <c r="AN797" s="341" t="s">
        <v>6</v>
      </c>
      <c r="AO797" s="341" t="s">
        <v>6</v>
      </c>
      <c r="AP797" s="335" t="s">
        <v>1737</v>
      </c>
      <c r="AR797" s="338" t="s">
        <v>6</v>
      </c>
      <c r="AS797" s="338" t="s">
        <v>6</v>
      </c>
      <c r="AT797" s="338" t="s">
        <v>6</v>
      </c>
      <c r="AU797" s="338" t="s">
        <v>184</v>
      </c>
      <c r="AV797" s="338" t="s">
        <v>1305</v>
      </c>
      <c r="AW797" s="338" t="s">
        <v>3560</v>
      </c>
      <c r="AX797" s="338" t="s">
        <v>119</v>
      </c>
      <c r="AY797" s="338" t="s">
        <v>3561</v>
      </c>
      <c r="AZ797" s="338" t="s">
        <v>118</v>
      </c>
      <c r="BA797" s="338" t="s">
        <v>381</v>
      </c>
      <c r="BB797" s="338" t="s">
        <v>119</v>
      </c>
      <c r="BC797" s="338" t="s">
        <v>383</v>
      </c>
      <c r="BD797" s="338" t="s">
        <v>119</v>
      </c>
      <c r="BE797" s="338" t="s">
        <v>259</v>
      </c>
      <c r="BF797" s="338" t="s">
        <v>119</v>
      </c>
      <c r="BG797" s="338" t="s">
        <v>3560</v>
      </c>
      <c r="BH797" s="338" t="s">
        <v>118</v>
      </c>
      <c r="BI797" s="338" t="s">
        <v>6</v>
      </c>
      <c r="BJ797" s="338" t="s">
        <v>6</v>
      </c>
      <c r="BK797" s="338" t="s">
        <v>6</v>
      </c>
      <c r="BL797" s="338" t="s">
        <v>6</v>
      </c>
      <c r="BM797" s="338" t="s">
        <v>40</v>
      </c>
      <c r="BN797" s="338" t="s">
        <v>119</v>
      </c>
      <c r="BO797" s="338" t="s">
        <v>13</v>
      </c>
      <c r="BP797" s="338" t="s">
        <v>13</v>
      </c>
      <c r="BQ797" s="338" t="s">
        <v>160</v>
      </c>
      <c r="BR797" s="338" t="s">
        <v>119</v>
      </c>
      <c r="BS797" s="338" t="s">
        <v>40</v>
      </c>
      <c r="BT797" s="338" t="s">
        <v>119</v>
      </c>
      <c r="BU797" s="341" t="s">
        <v>6</v>
      </c>
      <c r="BV797" s="338" t="s">
        <v>6</v>
      </c>
      <c r="BW797" s="338" t="s">
        <v>6</v>
      </c>
      <c r="BX797" s="338" t="s">
        <v>6</v>
      </c>
      <c r="BY797" s="338" t="s">
        <v>6</v>
      </c>
      <c r="BZ797" s="338" t="s">
        <v>6</v>
      </c>
      <c r="CB797" s="335" t="s">
        <v>911</v>
      </c>
      <c r="CC797" s="335" t="s">
        <v>600</v>
      </c>
      <c r="CD797" s="335" t="s">
        <v>118</v>
      </c>
    </row>
    <row r="798" spans="1:82" s="335" customFormat="1" x14ac:dyDescent="0.35">
      <c r="A798" s="334" t="s">
        <v>3533</v>
      </c>
      <c r="B798" s="334" t="s">
        <v>2880</v>
      </c>
      <c r="C798" s="334" t="s">
        <v>1722</v>
      </c>
      <c r="D798" s="334" t="s">
        <v>1881</v>
      </c>
      <c r="E798" s="335" t="s">
        <v>304</v>
      </c>
      <c r="F798" s="335" t="s">
        <v>2674</v>
      </c>
      <c r="G798" s="335" t="s">
        <v>3575</v>
      </c>
      <c r="H798" s="335" t="s">
        <v>3418</v>
      </c>
      <c r="I798" s="335" t="s">
        <v>3331</v>
      </c>
      <c r="J798" s="335" t="s">
        <v>3293</v>
      </c>
      <c r="K798" s="335" t="s">
        <v>3287</v>
      </c>
      <c r="L798" s="335" t="s">
        <v>3563</v>
      </c>
      <c r="M798" s="335" t="s">
        <v>3310</v>
      </c>
      <c r="N798" s="335" t="s">
        <v>3368</v>
      </c>
      <c r="O798" s="336" t="s">
        <v>3415</v>
      </c>
      <c r="P798" s="335" t="s">
        <v>3370</v>
      </c>
      <c r="Q798" s="335" t="s">
        <v>3372</v>
      </c>
      <c r="R798" s="335" t="s">
        <v>13</v>
      </c>
      <c r="S798" s="335" t="s">
        <v>111</v>
      </c>
      <c r="T798" s="335" t="s">
        <v>1539</v>
      </c>
      <c r="U798" s="335" t="s">
        <v>1087</v>
      </c>
      <c r="V798" s="335" t="s">
        <v>1309</v>
      </c>
      <c r="W798" s="335" t="s">
        <v>217</v>
      </c>
      <c r="X798" s="337">
        <v>3.1007751937984496E-3</v>
      </c>
      <c r="Y798" s="337" t="s">
        <v>6</v>
      </c>
      <c r="Z798" s="338" t="s">
        <v>6</v>
      </c>
      <c r="AA798" s="338" t="s">
        <v>6</v>
      </c>
      <c r="AB798" s="338" t="s">
        <v>6</v>
      </c>
      <c r="AC798" s="338" t="s">
        <v>6</v>
      </c>
      <c r="AD798" s="338" t="s">
        <v>6</v>
      </c>
      <c r="AE798" s="354">
        <v>645</v>
      </c>
      <c r="AF798" s="15" t="s">
        <v>3738</v>
      </c>
      <c r="AG798" s="335" t="s">
        <v>6</v>
      </c>
      <c r="AH798" s="335" t="s">
        <v>6</v>
      </c>
      <c r="AI798" s="337">
        <v>2</v>
      </c>
      <c r="AJ798" s="339">
        <v>1</v>
      </c>
      <c r="AK798" s="335" t="s">
        <v>3564</v>
      </c>
      <c r="AL798" s="335" t="s">
        <v>6</v>
      </c>
      <c r="AM798" s="340" t="s">
        <v>6</v>
      </c>
      <c r="AN798" s="341" t="s">
        <v>6</v>
      </c>
      <c r="AO798" s="341" t="s">
        <v>6</v>
      </c>
      <c r="AP798" s="335" t="s">
        <v>1737</v>
      </c>
      <c r="AR798" s="338" t="s">
        <v>6</v>
      </c>
      <c r="AS798" s="338" t="s">
        <v>6</v>
      </c>
      <c r="AT798" s="338" t="s">
        <v>6</v>
      </c>
      <c r="AU798" s="338" t="s">
        <v>184</v>
      </c>
      <c r="AV798" s="338" t="s">
        <v>1305</v>
      </c>
      <c r="AW798" s="338" t="s">
        <v>3560</v>
      </c>
      <c r="AX798" s="338" t="s">
        <v>119</v>
      </c>
      <c r="AY798" s="338" t="s">
        <v>3561</v>
      </c>
      <c r="AZ798" s="338" t="s">
        <v>118</v>
      </c>
      <c r="BA798" s="338" t="s">
        <v>381</v>
      </c>
      <c r="BB798" s="338" t="s">
        <v>119</v>
      </c>
      <c r="BC798" s="338" t="s">
        <v>383</v>
      </c>
      <c r="BD798" s="338" t="s">
        <v>119</v>
      </c>
      <c r="BE798" s="338" t="s">
        <v>259</v>
      </c>
      <c r="BF798" s="338" t="s">
        <v>119</v>
      </c>
      <c r="BG798" s="338" t="s">
        <v>3560</v>
      </c>
      <c r="BH798" s="338" t="s">
        <v>118</v>
      </c>
      <c r="BI798" s="338" t="s">
        <v>6</v>
      </c>
      <c r="BJ798" s="338" t="s">
        <v>6</v>
      </c>
      <c r="BK798" s="338" t="s">
        <v>6</v>
      </c>
      <c r="BL798" s="338" t="s">
        <v>6</v>
      </c>
      <c r="BM798" s="338" t="s">
        <v>40</v>
      </c>
      <c r="BN798" s="338" t="s">
        <v>119</v>
      </c>
      <c r="BO798" s="338" t="s">
        <v>13</v>
      </c>
      <c r="BP798" s="338" t="s">
        <v>13</v>
      </c>
      <c r="BQ798" s="338" t="s">
        <v>160</v>
      </c>
      <c r="BR798" s="338" t="s">
        <v>119</v>
      </c>
      <c r="BS798" s="338" t="s">
        <v>40</v>
      </c>
      <c r="BT798" s="338" t="s">
        <v>119</v>
      </c>
      <c r="BU798" s="341" t="s">
        <v>6</v>
      </c>
      <c r="BV798" s="338" t="s">
        <v>6</v>
      </c>
      <c r="BW798" s="338" t="s">
        <v>6</v>
      </c>
      <c r="BX798" s="338" t="s">
        <v>6</v>
      </c>
      <c r="BY798" s="338" t="s">
        <v>6</v>
      </c>
      <c r="BZ798" s="338" t="s">
        <v>6</v>
      </c>
      <c r="CB798" s="335" t="s">
        <v>911</v>
      </c>
      <c r="CC798" s="335" t="s">
        <v>600</v>
      </c>
      <c r="CD798" s="335" t="s">
        <v>118</v>
      </c>
    </row>
    <row r="799" spans="1:82" s="335" customFormat="1" x14ac:dyDescent="0.35">
      <c r="A799" s="334" t="s">
        <v>3533</v>
      </c>
      <c r="B799" s="334" t="s">
        <v>2880</v>
      </c>
      <c r="C799" s="334" t="s">
        <v>1724</v>
      </c>
      <c r="D799" s="334" t="s">
        <v>1881</v>
      </c>
      <c r="E799" s="335" t="s">
        <v>304</v>
      </c>
      <c r="F799" s="335" t="s">
        <v>2674</v>
      </c>
      <c r="G799" s="335" t="s">
        <v>404</v>
      </c>
      <c r="H799" s="335" t="s">
        <v>3418</v>
      </c>
      <c r="I799" s="335" t="s">
        <v>3331</v>
      </c>
      <c r="J799" s="335" t="s">
        <v>3293</v>
      </c>
      <c r="K799" s="335" t="s">
        <v>3287</v>
      </c>
      <c r="L799" s="335" t="s">
        <v>3563</v>
      </c>
      <c r="M799" s="335" t="s">
        <v>3310</v>
      </c>
      <c r="N799" s="335" t="s">
        <v>3368</v>
      </c>
      <c r="O799" s="336" t="s">
        <v>3415</v>
      </c>
      <c r="P799" s="335" t="s">
        <v>3370</v>
      </c>
      <c r="Q799" s="335" t="s">
        <v>3372</v>
      </c>
      <c r="R799" s="335" t="s">
        <v>13</v>
      </c>
      <c r="S799" s="335" t="s">
        <v>111</v>
      </c>
      <c r="T799" s="335" t="s">
        <v>1539</v>
      </c>
      <c r="U799" s="335" t="s">
        <v>1087</v>
      </c>
      <c r="V799" s="335" t="s">
        <v>1309</v>
      </c>
      <c r="W799" s="335" t="s">
        <v>217</v>
      </c>
      <c r="X799" s="337">
        <v>1.6899224806201552E-3</v>
      </c>
      <c r="Y799" s="337" t="s">
        <v>6</v>
      </c>
      <c r="Z799" s="338" t="s">
        <v>6</v>
      </c>
      <c r="AA799" s="338" t="s">
        <v>6</v>
      </c>
      <c r="AB799" s="338" t="s">
        <v>6</v>
      </c>
      <c r="AC799" s="338" t="s">
        <v>6</v>
      </c>
      <c r="AD799" s="338" t="s">
        <v>6</v>
      </c>
      <c r="AE799" s="354">
        <v>645</v>
      </c>
      <c r="AF799" s="15" t="s">
        <v>3738</v>
      </c>
      <c r="AG799" s="335" t="s">
        <v>6</v>
      </c>
      <c r="AH799" s="335" t="s">
        <v>6</v>
      </c>
      <c r="AI799" s="337">
        <v>1.0900000000000001</v>
      </c>
      <c r="AJ799" s="339">
        <v>1</v>
      </c>
      <c r="AK799" s="335" t="s">
        <v>3564</v>
      </c>
      <c r="AL799" s="335" t="s">
        <v>6</v>
      </c>
      <c r="AM799" s="340" t="s">
        <v>6</v>
      </c>
      <c r="AN799" s="341" t="s">
        <v>6</v>
      </c>
      <c r="AO799" s="341" t="s">
        <v>6</v>
      </c>
      <c r="AP799" s="335" t="s">
        <v>1737</v>
      </c>
      <c r="AR799" s="338" t="s">
        <v>6</v>
      </c>
      <c r="AS799" s="338" t="s">
        <v>6</v>
      </c>
      <c r="AT799" s="338" t="s">
        <v>6</v>
      </c>
      <c r="AU799" s="338" t="s">
        <v>184</v>
      </c>
      <c r="AV799" s="338" t="s">
        <v>1305</v>
      </c>
      <c r="AW799" s="338" t="s">
        <v>3560</v>
      </c>
      <c r="AX799" s="338" t="s">
        <v>119</v>
      </c>
      <c r="AY799" s="338" t="s">
        <v>3561</v>
      </c>
      <c r="AZ799" s="338" t="s">
        <v>118</v>
      </c>
      <c r="BA799" s="338" t="s">
        <v>381</v>
      </c>
      <c r="BB799" s="338" t="s">
        <v>119</v>
      </c>
      <c r="BC799" s="338" t="s">
        <v>383</v>
      </c>
      <c r="BD799" s="338" t="s">
        <v>119</v>
      </c>
      <c r="BE799" s="338" t="s">
        <v>259</v>
      </c>
      <c r="BF799" s="338" t="s">
        <v>119</v>
      </c>
      <c r="BG799" s="338" t="s">
        <v>3560</v>
      </c>
      <c r="BH799" s="338" t="s">
        <v>118</v>
      </c>
      <c r="BI799" s="338" t="s">
        <v>6</v>
      </c>
      <c r="BJ799" s="338" t="s">
        <v>6</v>
      </c>
      <c r="BK799" s="338" t="s">
        <v>6</v>
      </c>
      <c r="BL799" s="338" t="s">
        <v>6</v>
      </c>
      <c r="BM799" s="338" t="s">
        <v>40</v>
      </c>
      <c r="BN799" s="338" t="s">
        <v>119</v>
      </c>
      <c r="BO799" s="338" t="s">
        <v>13</v>
      </c>
      <c r="BP799" s="338" t="s">
        <v>13</v>
      </c>
      <c r="BQ799" s="338" t="s">
        <v>160</v>
      </c>
      <c r="BR799" s="338" t="s">
        <v>119</v>
      </c>
      <c r="BS799" s="338" t="s">
        <v>40</v>
      </c>
      <c r="BT799" s="338" t="s">
        <v>119</v>
      </c>
      <c r="BU799" s="341" t="s">
        <v>6</v>
      </c>
      <c r="BV799" s="338" t="s">
        <v>6</v>
      </c>
      <c r="BW799" s="338" t="s">
        <v>6</v>
      </c>
      <c r="BX799" s="338" t="s">
        <v>6</v>
      </c>
      <c r="BY799" s="338" t="s">
        <v>6</v>
      </c>
      <c r="BZ799" s="338" t="s">
        <v>6</v>
      </c>
      <c r="CB799" s="335" t="s">
        <v>911</v>
      </c>
      <c r="CC799" s="335" t="s">
        <v>600</v>
      </c>
      <c r="CD799" s="335" t="s">
        <v>118</v>
      </c>
    </row>
    <row r="800" spans="1:82" s="335" customFormat="1" x14ac:dyDescent="0.35">
      <c r="A800" s="334" t="s">
        <v>3533</v>
      </c>
      <c r="B800" s="334" t="s">
        <v>2880</v>
      </c>
      <c r="C800" s="334" t="s">
        <v>1726</v>
      </c>
      <c r="D800" s="334" t="s">
        <v>1881</v>
      </c>
      <c r="E800" s="335" t="s">
        <v>304</v>
      </c>
      <c r="F800" s="335" t="s">
        <v>2674</v>
      </c>
      <c r="G800" s="335" t="s">
        <v>3576</v>
      </c>
      <c r="H800" s="335" t="s">
        <v>3418</v>
      </c>
      <c r="I800" s="335" t="s">
        <v>3331</v>
      </c>
      <c r="J800" s="335" t="s">
        <v>3293</v>
      </c>
      <c r="K800" s="335" t="s">
        <v>3287</v>
      </c>
      <c r="L800" s="335" t="s">
        <v>3563</v>
      </c>
      <c r="M800" s="335" t="s">
        <v>3310</v>
      </c>
      <c r="N800" s="335" t="s">
        <v>3368</v>
      </c>
      <c r="O800" s="336" t="s">
        <v>3415</v>
      </c>
      <c r="P800" s="335" t="s">
        <v>3370</v>
      </c>
      <c r="Q800" s="335" t="s">
        <v>3372</v>
      </c>
      <c r="R800" s="335" t="s">
        <v>13</v>
      </c>
      <c r="S800" s="335" t="s">
        <v>111</v>
      </c>
      <c r="T800" s="335" t="s">
        <v>1539</v>
      </c>
      <c r="U800" s="335" t="s">
        <v>1087</v>
      </c>
      <c r="V800" s="335" t="s">
        <v>1309</v>
      </c>
      <c r="W800" s="335" t="s">
        <v>217</v>
      </c>
      <c r="X800" s="337">
        <v>6.7131782945736435E-3</v>
      </c>
      <c r="Y800" s="337" t="s">
        <v>6</v>
      </c>
      <c r="Z800" s="338" t="s">
        <v>6</v>
      </c>
      <c r="AA800" s="338" t="s">
        <v>6</v>
      </c>
      <c r="AB800" s="338" t="s">
        <v>6</v>
      </c>
      <c r="AC800" s="338" t="s">
        <v>6</v>
      </c>
      <c r="AD800" s="338" t="s">
        <v>6</v>
      </c>
      <c r="AE800" s="354">
        <v>645</v>
      </c>
      <c r="AF800" s="15" t="s">
        <v>3738</v>
      </c>
      <c r="AG800" s="335" t="s">
        <v>6</v>
      </c>
      <c r="AH800" s="335" t="s">
        <v>6</v>
      </c>
      <c r="AI800" s="337">
        <v>4.33</v>
      </c>
      <c r="AJ800" s="339">
        <v>1</v>
      </c>
      <c r="AK800" s="335" t="s">
        <v>3564</v>
      </c>
      <c r="AL800" s="335" t="s">
        <v>6</v>
      </c>
      <c r="AM800" s="340" t="s">
        <v>6</v>
      </c>
      <c r="AN800" s="341" t="s">
        <v>6</v>
      </c>
      <c r="AO800" s="341" t="s">
        <v>6</v>
      </c>
      <c r="AP800" s="335" t="s">
        <v>1737</v>
      </c>
      <c r="AR800" s="338" t="s">
        <v>6</v>
      </c>
      <c r="AS800" s="338" t="s">
        <v>6</v>
      </c>
      <c r="AT800" s="338" t="s">
        <v>6</v>
      </c>
      <c r="AU800" s="338" t="s">
        <v>184</v>
      </c>
      <c r="AV800" s="338" t="s">
        <v>1305</v>
      </c>
      <c r="AW800" s="338" t="s">
        <v>3560</v>
      </c>
      <c r="AX800" s="338" t="s">
        <v>119</v>
      </c>
      <c r="AY800" s="338" t="s">
        <v>3561</v>
      </c>
      <c r="AZ800" s="338" t="s">
        <v>118</v>
      </c>
      <c r="BA800" s="338" t="s">
        <v>381</v>
      </c>
      <c r="BB800" s="338" t="s">
        <v>119</v>
      </c>
      <c r="BC800" s="338" t="s">
        <v>383</v>
      </c>
      <c r="BD800" s="338" t="s">
        <v>119</v>
      </c>
      <c r="BE800" s="338" t="s">
        <v>259</v>
      </c>
      <c r="BF800" s="338" t="s">
        <v>119</v>
      </c>
      <c r="BG800" s="338" t="s">
        <v>3560</v>
      </c>
      <c r="BH800" s="338" t="s">
        <v>118</v>
      </c>
      <c r="BI800" s="338" t="s">
        <v>6</v>
      </c>
      <c r="BJ800" s="338" t="s">
        <v>6</v>
      </c>
      <c r="BK800" s="338" t="s">
        <v>6</v>
      </c>
      <c r="BL800" s="338" t="s">
        <v>6</v>
      </c>
      <c r="BM800" s="338" t="s">
        <v>40</v>
      </c>
      <c r="BN800" s="338" t="s">
        <v>119</v>
      </c>
      <c r="BO800" s="338" t="s">
        <v>13</v>
      </c>
      <c r="BP800" s="338" t="s">
        <v>13</v>
      </c>
      <c r="BQ800" s="338" t="s">
        <v>160</v>
      </c>
      <c r="BR800" s="338" t="s">
        <v>119</v>
      </c>
      <c r="BS800" s="338" t="s">
        <v>40</v>
      </c>
      <c r="BT800" s="338" t="s">
        <v>119</v>
      </c>
      <c r="BU800" s="341" t="s">
        <v>6</v>
      </c>
      <c r="BV800" s="338" t="s">
        <v>6</v>
      </c>
      <c r="BW800" s="338" t="s">
        <v>6</v>
      </c>
      <c r="BX800" s="338" t="s">
        <v>6</v>
      </c>
      <c r="BY800" s="338" t="s">
        <v>6</v>
      </c>
      <c r="BZ800" s="338" t="s">
        <v>6</v>
      </c>
      <c r="CB800" s="335" t="s">
        <v>911</v>
      </c>
      <c r="CC800" s="335" t="s">
        <v>600</v>
      </c>
      <c r="CD800" s="335" t="s">
        <v>118</v>
      </c>
    </row>
    <row r="801" spans="1:82" s="335" customFormat="1" x14ac:dyDescent="0.35">
      <c r="A801" s="334" t="s">
        <v>3533</v>
      </c>
      <c r="B801" s="334" t="s">
        <v>2880</v>
      </c>
      <c r="C801" s="334" t="s">
        <v>1845</v>
      </c>
      <c r="D801" s="334" t="s">
        <v>1881</v>
      </c>
      <c r="E801" s="335" t="s">
        <v>304</v>
      </c>
      <c r="F801" s="335" t="s">
        <v>2674</v>
      </c>
      <c r="G801" s="335" t="s">
        <v>3577</v>
      </c>
      <c r="H801" s="335" t="s">
        <v>3418</v>
      </c>
      <c r="I801" s="335" t="s">
        <v>3331</v>
      </c>
      <c r="J801" s="335" t="s">
        <v>3293</v>
      </c>
      <c r="K801" s="335" t="s">
        <v>3287</v>
      </c>
      <c r="L801" s="335" t="s">
        <v>3563</v>
      </c>
      <c r="M801" s="335" t="s">
        <v>3310</v>
      </c>
      <c r="N801" s="335" t="s">
        <v>3368</v>
      </c>
      <c r="O801" s="336" t="s">
        <v>1245</v>
      </c>
      <c r="P801" s="335" t="s">
        <v>3370</v>
      </c>
      <c r="Q801" s="335" t="s">
        <v>3372</v>
      </c>
      <c r="R801" s="335" t="s">
        <v>13</v>
      </c>
      <c r="S801" s="335" t="s">
        <v>111</v>
      </c>
      <c r="T801" s="335" t="s">
        <v>1539</v>
      </c>
      <c r="U801" s="335" t="s">
        <v>1087</v>
      </c>
      <c r="V801" s="335" t="s">
        <v>1309</v>
      </c>
      <c r="W801" s="335" t="s">
        <v>217</v>
      </c>
      <c r="X801" s="337">
        <v>2.5860465116279069E-2</v>
      </c>
      <c r="Y801" s="337" t="s">
        <v>6</v>
      </c>
      <c r="Z801" s="338" t="s">
        <v>6</v>
      </c>
      <c r="AA801" s="338" t="s">
        <v>6</v>
      </c>
      <c r="AB801" s="338" t="s">
        <v>6</v>
      </c>
      <c r="AC801" s="338" t="s">
        <v>6</v>
      </c>
      <c r="AD801" s="338" t="s">
        <v>6</v>
      </c>
      <c r="AE801" s="354">
        <v>645</v>
      </c>
      <c r="AF801" s="15" t="s">
        <v>3738</v>
      </c>
      <c r="AG801" s="335" t="s">
        <v>6</v>
      </c>
      <c r="AH801" s="335" t="s">
        <v>6</v>
      </c>
      <c r="AI801" s="337">
        <v>16.68</v>
      </c>
      <c r="AJ801" s="339">
        <v>1</v>
      </c>
      <c r="AK801" s="335" t="s">
        <v>3564</v>
      </c>
      <c r="AL801" s="335" t="s">
        <v>6</v>
      </c>
      <c r="AM801" s="340" t="s">
        <v>6</v>
      </c>
      <c r="AN801" s="341" t="s">
        <v>6</v>
      </c>
      <c r="AO801" s="341" t="s">
        <v>6</v>
      </c>
      <c r="AP801" s="335" t="s">
        <v>1737</v>
      </c>
      <c r="AR801" s="338" t="s">
        <v>6</v>
      </c>
      <c r="AS801" s="338" t="s">
        <v>6</v>
      </c>
      <c r="AT801" s="338" t="s">
        <v>6</v>
      </c>
      <c r="AU801" s="338" t="s">
        <v>184</v>
      </c>
      <c r="AV801" s="338" t="s">
        <v>1305</v>
      </c>
      <c r="AW801" s="338" t="s">
        <v>3560</v>
      </c>
      <c r="AX801" s="338" t="s">
        <v>119</v>
      </c>
      <c r="AY801" s="338" t="s">
        <v>3561</v>
      </c>
      <c r="AZ801" s="338" t="s">
        <v>118</v>
      </c>
      <c r="BA801" s="338" t="s">
        <v>381</v>
      </c>
      <c r="BB801" s="338" t="s">
        <v>119</v>
      </c>
      <c r="BC801" s="338" t="s">
        <v>383</v>
      </c>
      <c r="BD801" s="338" t="s">
        <v>119</v>
      </c>
      <c r="BE801" s="338" t="s">
        <v>259</v>
      </c>
      <c r="BF801" s="338" t="s">
        <v>119</v>
      </c>
      <c r="BG801" s="338" t="s">
        <v>3560</v>
      </c>
      <c r="BH801" s="338" t="s">
        <v>118</v>
      </c>
      <c r="BI801" s="338" t="s">
        <v>6</v>
      </c>
      <c r="BJ801" s="338" t="s">
        <v>6</v>
      </c>
      <c r="BK801" s="338" t="s">
        <v>6</v>
      </c>
      <c r="BL801" s="338" t="s">
        <v>6</v>
      </c>
      <c r="BM801" s="338" t="s">
        <v>40</v>
      </c>
      <c r="BN801" s="338" t="s">
        <v>119</v>
      </c>
      <c r="BO801" s="338" t="s">
        <v>13</v>
      </c>
      <c r="BP801" s="338" t="s">
        <v>13</v>
      </c>
      <c r="BQ801" s="338" t="s">
        <v>160</v>
      </c>
      <c r="BR801" s="338" t="s">
        <v>119</v>
      </c>
      <c r="BS801" s="338" t="s">
        <v>40</v>
      </c>
      <c r="BT801" s="338" t="s">
        <v>119</v>
      </c>
      <c r="BU801" s="341" t="s">
        <v>6</v>
      </c>
      <c r="BV801" s="338" t="s">
        <v>6</v>
      </c>
      <c r="BW801" s="338" t="s">
        <v>6</v>
      </c>
      <c r="BX801" s="338" t="s">
        <v>6</v>
      </c>
      <c r="BY801" s="338" t="s">
        <v>6</v>
      </c>
      <c r="BZ801" s="338" t="s">
        <v>6</v>
      </c>
      <c r="CB801" s="335" t="s">
        <v>911</v>
      </c>
      <c r="CC801" s="335" t="s">
        <v>600</v>
      </c>
      <c r="CD801" s="335" t="s">
        <v>118</v>
      </c>
    </row>
    <row r="802" spans="1:82" s="335" customFormat="1" x14ac:dyDescent="0.35">
      <c r="A802" s="334" t="s">
        <v>3533</v>
      </c>
      <c r="B802" s="334" t="s">
        <v>2880</v>
      </c>
      <c r="C802" s="334" t="s">
        <v>1880</v>
      </c>
      <c r="D802" s="334" t="s">
        <v>1881</v>
      </c>
      <c r="E802" s="335" t="s">
        <v>304</v>
      </c>
      <c r="F802" s="335" t="s">
        <v>2674</v>
      </c>
      <c r="G802" s="335" t="s">
        <v>3578</v>
      </c>
      <c r="H802" s="335" t="s">
        <v>3418</v>
      </c>
      <c r="I802" s="335" t="s">
        <v>3331</v>
      </c>
      <c r="J802" s="335" t="s">
        <v>3293</v>
      </c>
      <c r="K802" s="335" t="s">
        <v>3287</v>
      </c>
      <c r="L802" s="335" t="s">
        <v>3563</v>
      </c>
      <c r="M802" s="335" t="s">
        <v>3310</v>
      </c>
      <c r="N802" s="335" t="s">
        <v>3368</v>
      </c>
      <c r="O802" s="336" t="s">
        <v>1245</v>
      </c>
      <c r="P802" s="335" t="s">
        <v>3370</v>
      </c>
      <c r="Q802" s="335" t="s">
        <v>3372</v>
      </c>
      <c r="R802" s="335" t="s">
        <v>13</v>
      </c>
      <c r="S802" s="335" t="s">
        <v>111</v>
      </c>
      <c r="T802" s="335" t="s">
        <v>1539</v>
      </c>
      <c r="U802" s="335" t="s">
        <v>1087</v>
      </c>
      <c r="V802" s="335" t="s">
        <v>1309</v>
      </c>
      <c r="W802" s="335" t="s">
        <v>217</v>
      </c>
      <c r="X802" s="337">
        <v>4.1860465116279073E-4</v>
      </c>
      <c r="Y802" s="337" t="s">
        <v>6</v>
      </c>
      <c r="Z802" s="338" t="s">
        <v>6</v>
      </c>
      <c r="AA802" s="338" t="s">
        <v>6</v>
      </c>
      <c r="AB802" s="338" t="s">
        <v>6</v>
      </c>
      <c r="AC802" s="338" t="s">
        <v>6</v>
      </c>
      <c r="AD802" s="338" t="s">
        <v>6</v>
      </c>
      <c r="AE802" s="354">
        <v>645</v>
      </c>
      <c r="AF802" s="15" t="s">
        <v>3738</v>
      </c>
      <c r="AG802" s="335" t="s">
        <v>6</v>
      </c>
      <c r="AH802" s="335" t="s">
        <v>6</v>
      </c>
      <c r="AI802" s="337">
        <v>0.27</v>
      </c>
      <c r="AJ802" s="339">
        <v>1</v>
      </c>
      <c r="AK802" s="335" t="s">
        <v>3564</v>
      </c>
      <c r="AL802" s="335" t="s">
        <v>6</v>
      </c>
      <c r="AM802" s="340" t="s">
        <v>6</v>
      </c>
      <c r="AN802" s="341" t="s">
        <v>6</v>
      </c>
      <c r="AO802" s="341" t="s">
        <v>6</v>
      </c>
      <c r="AP802" s="335" t="s">
        <v>1737</v>
      </c>
      <c r="AR802" s="338" t="s">
        <v>6</v>
      </c>
      <c r="AS802" s="338" t="s">
        <v>6</v>
      </c>
      <c r="AT802" s="338" t="s">
        <v>6</v>
      </c>
      <c r="AU802" s="338" t="s">
        <v>184</v>
      </c>
      <c r="AV802" s="338" t="s">
        <v>1305</v>
      </c>
      <c r="AW802" s="338" t="s">
        <v>3560</v>
      </c>
      <c r="AX802" s="338" t="s">
        <v>119</v>
      </c>
      <c r="AY802" s="338" t="s">
        <v>3561</v>
      </c>
      <c r="AZ802" s="338" t="s">
        <v>118</v>
      </c>
      <c r="BA802" s="338" t="s">
        <v>381</v>
      </c>
      <c r="BB802" s="338" t="s">
        <v>119</v>
      </c>
      <c r="BC802" s="338" t="s">
        <v>383</v>
      </c>
      <c r="BD802" s="338" t="s">
        <v>119</v>
      </c>
      <c r="BE802" s="338" t="s">
        <v>259</v>
      </c>
      <c r="BF802" s="338" t="s">
        <v>119</v>
      </c>
      <c r="BG802" s="338" t="s">
        <v>3560</v>
      </c>
      <c r="BH802" s="338" t="s">
        <v>118</v>
      </c>
      <c r="BI802" s="338" t="s">
        <v>6</v>
      </c>
      <c r="BJ802" s="338" t="s">
        <v>6</v>
      </c>
      <c r="BK802" s="338" t="s">
        <v>6</v>
      </c>
      <c r="BL802" s="338" t="s">
        <v>6</v>
      </c>
      <c r="BM802" s="338" t="s">
        <v>40</v>
      </c>
      <c r="BN802" s="338" t="s">
        <v>119</v>
      </c>
      <c r="BO802" s="338" t="s">
        <v>13</v>
      </c>
      <c r="BP802" s="338" t="s">
        <v>13</v>
      </c>
      <c r="BQ802" s="338" t="s">
        <v>160</v>
      </c>
      <c r="BR802" s="338" t="s">
        <v>119</v>
      </c>
      <c r="BS802" s="338" t="s">
        <v>40</v>
      </c>
      <c r="BT802" s="338" t="s">
        <v>119</v>
      </c>
      <c r="BU802" s="341" t="s">
        <v>6</v>
      </c>
      <c r="BV802" s="338" t="s">
        <v>6</v>
      </c>
      <c r="BW802" s="338" t="s">
        <v>6</v>
      </c>
      <c r="BX802" s="338" t="s">
        <v>6</v>
      </c>
      <c r="BY802" s="338" t="s">
        <v>6</v>
      </c>
      <c r="BZ802" s="338" t="s">
        <v>6</v>
      </c>
      <c r="CB802" s="335" t="s">
        <v>911</v>
      </c>
      <c r="CC802" s="335" t="s">
        <v>600</v>
      </c>
      <c r="CD802" s="335" t="s">
        <v>118</v>
      </c>
    </row>
    <row r="803" spans="1:82" s="335" customFormat="1" x14ac:dyDescent="0.35">
      <c r="A803" s="334" t="s">
        <v>3533</v>
      </c>
      <c r="B803" s="334" t="s">
        <v>2880</v>
      </c>
      <c r="C803" s="334" t="s">
        <v>1883</v>
      </c>
      <c r="D803" s="334" t="s">
        <v>1881</v>
      </c>
      <c r="E803" s="335" t="s">
        <v>304</v>
      </c>
      <c r="F803" s="335" t="s">
        <v>2674</v>
      </c>
      <c r="G803" s="335" t="s">
        <v>3579</v>
      </c>
      <c r="H803" s="335" t="s">
        <v>3418</v>
      </c>
      <c r="I803" s="335" t="s">
        <v>3331</v>
      </c>
      <c r="J803" s="335" t="s">
        <v>3293</v>
      </c>
      <c r="K803" s="335" t="s">
        <v>3287</v>
      </c>
      <c r="L803" s="335" t="s">
        <v>3563</v>
      </c>
      <c r="M803" s="335" t="s">
        <v>3310</v>
      </c>
      <c r="N803" s="335" t="s">
        <v>3368</v>
      </c>
      <c r="O803" s="336" t="s">
        <v>1245</v>
      </c>
      <c r="P803" s="335" t="s">
        <v>3370</v>
      </c>
      <c r="Q803" s="335" t="s">
        <v>3372</v>
      </c>
      <c r="R803" s="335" t="s">
        <v>13</v>
      </c>
      <c r="S803" s="335" t="s">
        <v>111</v>
      </c>
      <c r="T803" s="335" t="s">
        <v>1539</v>
      </c>
      <c r="U803" s="335" t="s">
        <v>1087</v>
      </c>
      <c r="V803" s="335" t="s">
        <v>1309</v>
      </c>
      <c r="W803" s="335" t="s">
        <v>217</v>
      </c>
      <c r="X803" s="337">
        <v>2.0620155038759691E-3</v>
      </c>
      <c r="Y803" s="337" t="s">
        <v>6</v>
      </c>
      <c r="Z803" s="338" t="s">
        <v>6</v>
      </c>
      <c r="AA803" s="338" t="s">
        <v>6</v>
      </c>
      <c r="AB803" s="338" t="s">
        <v>6</v>
      </c>
      <c r="AC803" s="338" t="s">
        <v>6</v>
      </c>
      <c r="AD803" s="338" t="s">
        <v>6</v>
      </c>
      <c r="AE803" s="354">
        <v>645</v>
      </c>
      <c r="AF803" s="15" t="s">
        <v>3738</v>
      </c>
      <c r="AG803" s="335" t="s">
        <v>6</v>
      </c>
      <c r="AH803" s="335" t="s">
        <v>6</v>
      </c>
      <c r="AI803" s="337">
        <v>1.33</v>
      </c>
      <c r="AJ803" s="339">
        <v>1</v>
      </c>
      <c r="AK803" s="335" t="s">
        <v>3564</v>
      </c>
      <c r="AL803" s="335" t="s">
        <v>6</v>
      </c>
      <c r="AM803" s="340" t="s">
        <v>6</v>
      </c>
      <c r="AN803" s="341" t="s">
        <v>6</v>
      </c>
      <c r="AO803" s="341" t="s">
        <v>6</v>
      </c>
      <c r="AP803" s="335" t="s">
        <v>1737</v>
      </c>
      <c r="AR803" s="338" t="s">
        <v>6</v>
      </c>
      <c r="AS803" s="338" t="s">
        <v>6</v>
      </c>
      <c r="AT803" s="338" t="s">
        <v>6</v>
      </c>
      <c r="AU803" s="338" t="s">
        <v>184</v>
      </c>
      <c r="AV803" s="338" t="s">
        <v>1305</v>
      </c>
      <c r="AW803" s="338" t="s">
        <v>3560</v>
      </c>
      <c r="AX803" s="338" t="s">
        <v>119</v>
      </c>
      <c r="AY803" s="338" t="s">
        <v>3561</v>
      </c>
      <c r="AZ803" s="338" t="s">
        <v>118</v>
      </c>
      <c r="BA803" s="338" t="s">
        <v>381</v>
      </c>
      <c r="BB803" s="338" t="s">
        <v>119</v>
      </c>
      <c r="BC803" s="338" t="s">
        <v>383</v>
      </c>
      <c r="BD803" s="338" t="s">
        <v>119</v>
      </c>
      <c r="BE803" s="338" t="s">
        <v>259</v>
      </c>
      <c r="BF803" s="338" t="s">
        <v>119</v>
      </c>
      <c r="BG803" s="338" t="s">
        <v>3560</v>
      </c>
      <c r="BH803" s="338" t="s">
        <v>118</v>
      </c>
      <c r="BI803" s="338" t="s">
        <v>6</v>
      </c>
      <c r="BJ803" s="338" t="s">
        <v>6</v>
      </c>
      <c r="BK803" s="338" t="s">
        <v>6</v>
      </c>
      <c r="BL803" s="338" t="s">
        <v>6</v>
      </c>
      <c r="BM803" s="338" t="s">
        <v>40</v>
      </c>
      <c r="BN803" s="338" t="s">
        <v>119</v>
      </c>
      <c r="BO803" s="338" t="s">
        <v>13</v>
      </c>
      <c r="BP803" s="338" t="s">
        <v>13</v>
      </c>
      <c r="BQ803" s="338" t="s">
        <v>160</v>
      </c>
      <c r="BR803" s="338" t="s">
        <v>119</v>
      </c>
      <c r="BS803" s="338" t="s">
        <v>40</v>
      </c>
      <c r="BT803" s="338" t="s">
        <v>119</v>
      </c>
      <c r="BU803" s="341" t="s">
        <v>6</v>
      </c>
      <c r="BV803" s="338" t="s">
        <v>6</v>
      </c>
      <c r="BW803" s="338" t="s">
        <v>6</v>
      </c>
      <c r="BX803" s="338" t="s">
        <v>6</v>
      </c>
      <c r="BY803" s="338" t="s">
        <v>6</v>
      </c>
      <c r="BZ803" s="338" t="s">
        <v>6</v>
      </c>
      <c r="CB803" s="335" t="s">
        <v>911</v>
      </c>
      <c r="CC803" s="335" t="s">
        <v>600</v>
      </c>
      <c r="CD803" s="335" t="s">
        <v>118</v>
      </c>
    </row>
    <row r="804" spans="1:82" s="335" customFormat="1" x14ac:dyDescent="0.35">
      <c r="A804" s="334" t="s">
        <v>3533</v>
      </c>
      <c r="B804" s="334" t="s">
        <v>2880</v>
      </c>
      <c r="C804" s="334" t="s">
        <v>1881</v>
      </c>
      <c r="D804" s="334" t="s">
        <v>1579</v>
      </c>
      <c r="E804" s="335" t="s">
        <v>304</v>
      </c>
      <c r="F804" s="335" t="s">
        <v>2674</v>
      </c>
      <c r="G804" s="335" t="s">
        <v>3580</v>
      </c>
      <c r="H804" s="335" t="s">
        <v>1578</v>
      </c>
      <c r="I804" s="342" t="s">
        <v>361</v>
      </c>
      <c r="J804" s="342" t="s">
        <v>3297</v>
      </c>
      <c r="K804" s="342" t="s">
        <v>3297</v>
      </c>
      <c r="L804" s="342" t="s">
        <v>3297</v>
      </c>
      <c r="M804" s="342" t="s">
        <v>3297</v>
      </c>
      <c r="N804" s="335" t="s">
        <v>22</v>
      </c>
      <c r="O804" s="336" t="s">
        <v>22</v>
      </c>
      <c r="P804" s="335" t="s">
        <v>3416</v>
      </c>
      <c r="Q804" s="335" t="s">
        <v>3372</v>
      </c>
      <c r="R804" s="335" t="s">
        <v>13</v>
      </c>
      <c r="S804" s="335" t="s">
        <v>111</v>
      </c>
      <c r="T804" s="335" t="s">
        <v>1539</v>
      </c>
      <c r="U804" s="335" t="s">
        <v>1087</v>
      </c>
      <c r="V804" s="335" t="s">
        <v>1309</v>
      </c>
      <c r="W804" s="335" t="s">
        <v>217</v>
      </c>
      <c r="X804" s="337">
        <v>3.0149922480620153</v>
      </c>
      <c r="Y804" s="337" t="s">
        <v>6</v>
      </c>
      <c r="Z804" s="338" t="s">
        <v>6</v>
      </c>
      <c r="AA804" s="338" t="s">
        <v>6</v>
      </c>
      <c r="AB804" s="338" t="s">
        <v>6</v>
      </c>
      <c r="AC804" s="338" t="s">
        <v>6</v>
      </c>
      <c r="AD804" s="338" t="s">
        <v>6</v>
      </c>
      <c r="AE804" s="354">
        <v>645</v>
      </c>
      <c r="AF804" s="15" t="s">
        <v>3738</v>
      </c>
      <c r="AG804" s="335" t="s">
        <v>6</v>
      </c>
      <c r="AH804" s="335" t="s">
        <v>6</v>
      </c>
      <c r="AI804" s="337" t="s">
        <v>13</v>
      </c>
      <c r="AJ804" s="339" t="s">
        <v>13</v>
      </c>
      <c r="AK804" s="335" t="s">
        <v>13</v>
      </c>
      <c r="AL804" s="335" t="s">
        <v>6</v>
      </c>
      <c r="AM804" s="340" t="s">
        <v>6</v>
      </c>
      <c r="AN804" s="341" t="s">
        <v>6</v>
      </c>
      <c r="AO804" s="341" t="s">
        <v>6</v>
      </c>
      <c r="AP804" s="335" t="s">
        <v>1737</v>
      </c>
      <c r="AR804" s="338" t="s">
        <v>6</v>
      </c>
      <c r="AS804" s="338" t="s">
        <v>6</v>
      </c>
      <c r="AT804" s="338" t="s">
        <v>6</v>
      </c>
      <c r="AU804" s="338" t="s">
        <v>184</v>
      </c>
      <c r="AV804" s="338" t="s">
        <v>1305</v>
      </c>
      <c r="AW804" s="338" t="s">
        <v>3560</v>
      </c>
      <c r="AX804" s="338" t="s">
        <v>119</v>
      </c>
      <c r="AY804" s="338" t="s">
        <v>3561</v>
      </c>
      <c r="AZ804" s="338" t="s">
        <v>118</v>
      </c>
      <c r="BA804" s="338" t="s">
        <v>381</v>
      </c>
      <c r="BB804" s="338" t="s">
        <v>119</v>
      </c>
      <c r="BC804" s="338" t="s">
        <v>383</v>
      </c>
      <c r="BD804" s="338" t="s">
        <v>119</v>
      </c>
      <c r="BE804" s="338" t="s">
        <v>13</v>
      </c>
      <c r="BF804" s="338" t="s">
        <v>13</v>
      </c>
      <c r="BG804" s="338" t="s">
        <v>3560</v>
      </c>
      <c r="BH804" s="338" t="s">
        <v>118</v>
      </c>
      <c r="BI804" s="338" t="s">
        <v>6</v>
      </c>
      <c r="BJ804" s="338" t="s">
        <v>6</v>
      </c>
      <c r="BK804" s="338" t="s">
        <v>6</v>
      </c>
      <c r="BL804" s="338" t="s">
        <v>6</v>
      </c>
      <c r="BM804" s="338" t="s">
        <v>40</v>
      </c>
      <c r="BN804" s="338" t="s">
        <v>119</v>
      </c>
      <c r="BO804" s="338" t="s">
        <v>13</v>
      </c>
      <c r="BP804" s="338" t="s">
        <v>13</v>
      </c>
      <c r="BQ804" s="338" t="s">
        <v>160</v>
      </c>
      <c r="BR804" s="338" t="s">
        <v>119</v>
      </c>
      <c r="BS804" s="338" t="s">
        <v>40</v>
      </c>
      <c r="BT804" s="338" t="s">
        <v>119</v>
      </c>
      <c r="BU804" s="341" t="s">
        <v>6</v>
      </c>
      <c r="BV804" s="338" t="s">
        <v>6</v>
      </c>
      <c r="BW804" s="338" t="s">
        <v>6</v>
      </c>
      <c r="BX804" s="338" t="s">
        <v>6</v>
      </c>
      <c r="BY804" s="338" t="s">
        <v>6</v>
      </c>
      <c r="BZ804" s="338" t="s">
        <v>6</v>
      </c>
      <c r="CB804" s="335" t="s">
        <v>911</v>
      </c>
      <c r="CC804" s="335" t="s">
        <v>600</v>
      </c>
      <c r="CD804" s="335" t="s">
        <v>118</v>
      </c>
    </row>
    <row r="805" spans="1:82" s="335" customFormat="1" x14ac:dyDescent="0.35">
      <c r="A805" s="334" t="s">
        <v>3545</v>
      </c>
      <c r="B805" s="334" t="s">
        <v>2880</v>
      </c>
      <c r="C805" s="334" t="s">
        <v>1538</v>
      </c>
      <c r="D805" s="334" t="s">
        <v>1885</v>
      </c>
      <c r="E805" s="335" t="s">
        <v>304</v>
      </c>
      <c r="F805" s="335" t="s">
        <v>2674</v>
      </c>
      <c r="G805" s="335" t="s">
        <v>3558</v>
      </c>
      <c r="H805" s="335" t="s">
        <v>3329</v>
      </c>
      <c r="I805" s="335" t="s">
        <v>1</v>
      </c>
      <c r="J805" s="335" t="s">
        <v>3271</v>
      </c>
      <c r="K805" s="335" t="s">
        <v>1</v>
      </c>
      <c r="L805" s="335" t="s">
        <v>3417</v>
      </c>
      <c r="M805" s="335" t="s">
        <v>3305</v>
      </c>
      <c r="N805" s="335" t="s">
        <v>3368</v>
      </c>
      <c r="O805" s="336" t="s">
        <v>13</v>
      </c>
      <c r="P805" s="335" t="s">
        <v>3369</v>
      </c>
      <c r="Q805" s="335" t="s">
        <v>3372</v>
      </c>
      <c r="R805" s="335" t="s">
        <v>13</v>
      </c>
      <c r="S805" s="335" t="s">
        <v>517</v>
      </c>
      <c r="T805" s="335" t="s">
        <v>1539</v>
      </c>
      <c r="U805" s="335" t="s">
        <v>1087</v>
      </c>
      <c r="V805" s="335" t="s">
        <v>1309</v>
      </c>
      <c r="W805" s="335" t="s">
        <v>217</v>
      </c>
      <c r="X805" s="337">
        <v>1.2403100775193798</v>
      </c>
      <c r="Y805" s="337" t="s">
        <v>6</v>
      </c>
      <c r="Z805" s="338" t="s">
        <v>6</v>
      </c>
      <c r="AA805" s="338" t="s">
        <v>6</v>
      </c>
      <c r="AB805" s="338" t="s">
        <v>6</v>
      </c>
      <c r="AC805" s="338" t="s">
        <v>6</v>
      </c>
      <c r="AD805" s="338" t="s">
        <v>6</v>
      </c>
      <c r="AE805" s="354">
        <v>645</v>
      </c>
      <c r="AF805" s="15" t="s">
        <v>3738</v>
      </c>
      <c r="AG805" s="335" t="s">
        <v>6</v>
      </c>
      <c r="AH805" s="335" t="s">
        <v>6</v>
      </c>
      <c r="AI805" s="337">
        <v>400</v>
      </c>
      <c r="AJ805" s="339">
        <v>2</v>
      </c>
      <c r="AK805" s="335" t="s">
        <v>3559</v>
      </c>
      <c r="AL805" s="335" t="s">
        <v>6</v>
      </c>
      <c r="AM805" s="340" t="s">
        <v>6</v>
      </c>
      <c r="AN805" s="341" t="s">
        <v>6</v>
      </c>
      <c r="AO805" s="341" t="s">
        <v>6</v>
      </c>
      <c r="AP805" s="335" t="s">
        <v>1737</v>
      </c>
      <c r="AR805" s="338" t="s">
        <v>6</v>
      </c>
      <c r="AS805" s="338" t="s">
        <v>6</v>
      </c>
      <c r="AT805" s="338" t="s">
        <v>6</v>
      </c>
      <c r="AU805" s="338" t="s">
        <v>184</v>
      </c>
      <c r="AV805" s="338" t="s">
        <v>1305</v>
      </c>
      <c r="AW805" s="338" t="s">
        <v>3560</v>
      </c>
      <c r="AX805" s="338" t="s">
        <v>119</v>
      </c>
      <c r="AY805" s="338" t="s">
        <v>3561</v>
      </c>
      <c r="AZ805" s="338" t="s">
        <v>118</v>
      </c>
      <c r="BA805" s="338" t="s">
        <v>381</v>
      </c>
      <c r="BB805" s="338" t="s">
        <v>119</v>
      </c>
      <c r="BC805" s="338" t="s">
        <v>383</v>
      </c>
      <c r="BD805" s="338" t="s">
        <v>119</v>
      </c>
      <c r="BE805" s="338" t="s">
        <v>259</v>
      </c>
      <c r="BF805" s="338" t="s">
        <v>119</v>
      </c>
      <c r="BG805" s="338" t="s">
        <v>3560</v>
      </c>
      <c r="BH805" s="338" t="s">
        <v>118</v>
      </c>
      <c r="BI805" s="338" t="s">
        <v>6</v>
      </c>
      <c r="BJ805" s="338" t="s">
        <v>6</v>
      </c>
      <c r="BK805" s="338" t="s">
        <v>6</v>
      </c>
      <c r="BL805" s="338" t="s">
        <v>6</v>
      </c>
      <c r="BM805" s="338" t="s">
        <v>40</v>
      </c>
      <c r="BN805" s="338" t="s">
        <v>119</v>
      </c>
      <c r="BO805" s="338" t="s">
        <v>13</v>
      </c>
      <c r="BP805" s="338" t="s">
        <v>13</v>
      </c>
      <c r="BQ805" s="338" t="s">
        <v>160</v>
      </c>
      <c r="BR805" s="338" t="s">
        <v>119</v>
      </c>
      <c r="BS805" s="338" t="s">
        <v>40</v>
      </c>
      <c r="BT805" s="338" t="s">
        <v>119</v>
      </c>
      <c r="BU805" s="341" t="s">
        <v>6</v>
      </c>
      <c r="BV805" s="338" t="s">
        <v>6</v>
      </c>
      <c r="BW805" s="338" t="s">
        <v>6</v>
      </c>
      <c r="BX805" s="338" t="s">
        <v>6</v>
      </c>
      <c r="BY805" s="338" t="s">
        <v>6</v>
      </c>
      <c r="BZ805" s="338" t="s">
        <v>6</v>
      </c>
      <c r="CB805" s="335" t="s">
        <v>911</v>
      </c>
      <c r="CC805" s="335" t="s">
        <v>600</v>
      </c>
      <c r="CD805" s="335" t="s">
        <v>118</v>
      </c>
    </row>
    <row r="806" spans="1:82" s="335" customFormat="1" x14ac:dyDescent="0.35">
      <c r="A806" s="334" t="s">
        <v>3545</v>
      </c>
      <c r="B806" s="334" t="s">
        <v>2880</v>
      </c>
      <c r="C806" s="334" t="s">
        <v>1548</v>
      </c>
      <c r="D806" s="334" t="s">
        <v>1885</v>
      </c>
      <c r="E806" s="335" t="s">
        <v>304</v>
      </c>
      <c r="F806" s="335" t="s">
        <v>2674</v>
      </c>
      <c r="G806" s="335" t="s">
        <v>3562</v>
      </c>
      <c r="H806" s="335" t="s">
        <v>368</v>
      </c>
      <c r="I806" s="335" t="s">
        <v>4</v>
      </c>
      <c r="J806" s="335" t="s">
        <v>3285</v>
      </c>
      <c r="K806" s="335" t="s">
        <v>3287</v>
      </c>
      <c r="L806" s="335" t="s">
        <v>3563</v>
      </c>
      <c r="M806" s="335" t="s">
        <v>3310</v>
      </c>
      <c r="N806" s="335" t="s">
        <v>3368</v>
      </c>
      <c r="O806" s="336" t="s">
        <v>1245</v>
      </c>
      <c r="P806" s="335" t="s">
        <v>3371</v>
      </c>
      <c r="Q806" s="335" t="s">
        <v>3372</v>
      </c>
      <c r="R806" s="335" t="s">
        <v>13</v>
      </c>
      <c r="S806" s="335" t="s">
        <v>111</v>
      </c>
      <c r="T806" s="335" t="s">
        <v>1539</v>
      </c>
      <c r="U806" s="335" t="s">
        <v>1087</v>
      </c>
      <c r="V806" s="335" t="s">
        <v>1309</v>
      </c>
      <c r="W806" s="335" t="s">
        <v>217</v>
      </c>
      <c r="X806" s="337">
        <v>0.77519379844961245</v>
      </c>
      <c r="Y806" s="337" t="s">
        <v>6</v>
      </c>
      <c r="Z806" s="338" t="s">
        <v>6</v>
      </c>
      <c r="AA806" s="338" t="s">
        <v>6</v>
      </c>
      <c r="AB806" s="338" t="s">
        <v>6</v>
      </c>
      <c r="AC806" s="338" t="s">
        <v>6</v>
      </c>
      <c r="AD806" s="338" t="s">
        <v>6</v>
      </c>
      <c r="AE806" s="354">
        <v>645</v>
      </c>
      <c r="AF806" s="15" t="s">
        <v>3738</v>
      </c>
      <c r="AG806" s="335" t="s">
        <v>6</v>
      </c>
      <c r="AH806" s="335" t="s">
        <v>6</v>
      </c>
      <c r="AI806" s="337">
        <v>500</v>
      </c>
      <c r="AJ806" s="339">
        <v>1</v>
      </c>
      <c r="AK806" s="335" t="s">
        <v>3564</v>
      </c>
      <c r="AL806" s="335" t="s">
        <v>6</v>
      </c>
      <c r="AM806" s="340" t="s">
        <v>6</v>
      </c>
      <c r="AN806" s="341" t="s">
        <v>6</v>
      </c>
      <c r="AO806" s="341" t="s">
        <v>6</v>
      </c>
      <c r="AP806" s="335" t="s">
        <v>1737</v>
      </c>
      <c r="AR806" s="338" t="s">
        <v>6</v>
      </c>
      <c r="AS806" s="338" t="s">
        <v>6</v>
      </c>
      <c r="AT806" s="338" t="s">
        <v>6</v>
      </c>
      <c r="AU806" s="338" t="s">
        <v>184</v>
      </c>
      <c r="AV806" s="338" t="s">
        <v>1305</v>
      </c>
      <c r="AW806" s="338" t="s">
        <v>3560</v>
      </c>
      <c r="AX806" s="338" t="s">
        <v>119</v>
      </c>
      <c r="AY806" s="338" t="s">
        <v>3561</v>
      </c>
      <c r="AZ806" s="338" t="s">
        <v>118</v>
      </c>
      <c r="BA806" s="338" t="s">
        <v>381</v>
      </c>
      <c r="BB806" s="338" t="s">
        <v>119</v>
      </c>
      <c r="BC806" s="338" t="s">
        <v>383</v>
      </c>
      <c r="BD806" s="338" t="s">
        <v>119</v>
      </c>
      <c r="BE806" s="338" t="s">
        <v>259</v>
      </c>
      <c r="BF806" s="338" t="s">
        <v>119</v>
      </c>
      <c r="BG806" s="338" t="s">
        <v>3560</v>
      </c>
      <c r="BH806" s="338" t="s">
        <v>118</v>
      </c>
      <c r="BI806" s="338" t="s">
        <v>6</v>
      </c>
      <c r="BJ806" s="338" t="s">
        <v>6</v>
      </c>
      <c r="BK806" s="338" t="s">
        <v>6</v>
      </c>
      <c r="BL806" s="338" t="s">
        <v>6</v>
      </c>
      <c r="BM806" s="338" t="s">
        <v>40</v>
      </c>
      <c r="BN806" s="338" t="s">
        <v>119</v>
      </c>
      <c r="BO806" s="338" t="s">
        <v>13</v>
      </c>
      <c r="BP806" s="338" t="s">
        <v>13</v>
      </c>
      <c r="BQ806" s="338" t="s">
        <v>160</v>
      </c>
      <c r="BR806" s="338" t="s">
        <v>119</v>
      </c>
      <c r="BS806" s="338" t="s">
        <v>40</v>
      </c>
      <c r="BT806" s="338" t="s">
        <v>119</v>
      </c>
      <c r="BU806" s="341" t="s">
        <v>6</v>
      </c>
      <c r="BV806" s="338" t="s">
        <v>6</v>
      </c>
      <c r="BW806" s="338" t="s">
        <v>6</v>
      </c>
      <c r="BX806" s="338" t="s">
        <v>6</v>
      </c>
      <c r="BY806" s="338" t="s">
        <v>6</v>
      </c>
      <c r="BZ806" s="338" t="s">
        <v>6</v>
      </c>
      <c r="CB806" s="335" t="s">
        <v>911</v>
      </c>
      <c r="CC806" s="335" t="s">
        <v>600</v>
      </c>
      <c r="CD806" s="335" t="s">
        <v>118</v>
      </c>
    </row>
    <row r="807" spans="1:82" s="335" customFormat="1" x14ac:dyDescent="0.35">
      <c r="A807" s="334" t="s">
        <v>3545</v>
      </c>
      <c r="B807" s="334" t="s">
        <v>2880</v>
      </c>
      <c r="C807" s="334" t="s">
        <v>356</v>
      </c>
      <c r="D807" s="334" t="s">
        <v>1885</v>
      </c>
      <c r="E807" s="335" t="s">
        <v>304</v>
      </c>
      <c r="F807" s="335" t="s">
        <v>2674</v>
      </c>
      <c r="G807" s="335" t="s">
        <v>3565</v>
      </c>
      <c r="H807" s="335" t="s">
        <v>359</v>
      </c>
      <c r="I807" s="335" t="s">
        <v>1925</v>
      </c>
      <c r="J807" s="335" t="s">
        <v>3276</v>
      </c>
      <c r="K807" s="335" t="s">
        <v>1925</v>
      </c>
      <c r="L807" s="335" t="s">
        <v>3563</v>
      </c>
      <c r="M807" s="335" t="s">
        <v>3310</v>
      </c>
      <c r="N807" s="335" t="s">
        <v>3368</v>
      </c>
      <c r="O807" s="336" t="s">
        <v>1245</v>
      </c>
      <c r="P807" s="335" t="s">
        <v>3370</v>
      </c>
      <c r="Q807" s="335" t="s">
        <v>3372</v>
      </c>
      <c r="R807" s="335" t="s">
        <v>13</v>
      </c>
      <c r="S807" s="335" t="s">
        <v>111</v>
      </c>
      <c r="T807" s="335" t="s">
        <v>1539</v>
      </c>
      <c r="U807" s="335" t="s">
        <v>1087</v>
      </c>
      <c r="V807" s="335" t="s">
        <v>1309</v>
      </c>
      <c r="W807" s="335" t="s">
        <v>217</v>
      </c>
      <c r="X807" s="337">
        <v>2.894573643410853E-2</v>
      </c>
      <c r="Y807" s="337" t="s">
        <v>6</v>
      </c>
      <c r="Z807" s="338" t="s">
        <v>6</v>
      </c>
      <c r="AA807" s="338" t="s">
        <v>6</v>
      </c>
      <c r="AB807" s="338" t="s">
        <v>6</v>
      </c>
      <c r="AC807" s="338" t="s">
        <v>6</v>
      </c>
      <c r="AD807" s="338" t="s">
        <v>6</v>
      </c>
      <c r="AE807" s="354">
        <v>645</v>
      </c>
      <c r="AF807" s="15" t="s">
        <v>3738</v>
      </c>
      <c r="AG807" s="335" t="s">
        <v>6</v>
      </c>
      <c r="AH807" s="335" t="s">
        <v>6</v>
      </c>
      <c r="AI807" s="337">
        <v>18.670000000000002</v>
      </c>
      <c r="AJ807" s="339">
        <v>1</v>
      </c>
      <c r="AK807" s="335" t="s">
        <v>3564</v>
      </c>
      <c r="AL807" s="335" t="s">
        <v>6</v>
      </c>
      <c r="AM807" s="340" t="s">
        <v>6</v>
      </c>
      <c r="AN807" s="341" t="s">
        <v>6</v>
      </c>
      <c r="AO807" s="341" t="s">
        <v>6</v>
      </c>
      <c r="AP807" s="335" t="s">
        <v>1737</v>
      </c>
      <c r="AR807" s="338" t="s">
        <v>6</v>
      </c>
      <c r="AS807" s="338" t="s">
        <v>6</v>
      </c>
      <c r="AT807" s="338" t="s">
        <v>6</v>
      </c>
      <c r="AU807" s="338" t="s">
        <v>184</v>
      </c>
      <c r="AV807" s="338" t="s">
        <v>1305</v>
      </c>
      <c r="AW807" s="338" t="s">
        <v>3560</v>
      </c>
      <c r="AX807" s="338" t="s">
        <v>119</v>
      </c>
      <c r="AY807" s="338" t="s">
        <v>3561</v>
      </c>
      <c r="AZ807" s="338" t="s">
        <v>118</v>
      </c>
      <c r="BA807" s="338" t="s">
        <v>381</v>
      </c>
      <c r="BB807" s="338" t="s">
        <v>119</v>
      </c>
      <c r="BC807" s="338" t="s">
        <v>383</v>
      </c>
      <c r="BD807" s="338" t="s">
        <v>119</v>
      </c>
      <c r="BE807" s="338" t="s">
        <v>259</v>
      </c>
      <c r="BF807" s="338" t="s">
        <v>119</v>
      </c>
      <c r="BG807" s="338" t="s">
        <v>3560</v>
      </c>
      <c r="BH807" s="338" t="s">
        <v>118</v>
      </c>
      <c r="BI807" s="338" t="s">
        <v>6</v>
      </c>
      <c r="BJ807" s="338" t="s">
        <v>6</v>
      </c>
      <c r="BK807" s="338" t="s">
        <v>6</v>
      </c>
      <c r="BL807" s="338" t="s">
        <v>6</v>
      </c>
      <c r="BM807" s="338" t="s">
        <v>40</v>
      </c>
      <c r="BN807" s="338" t="s">
        <v>119</v>
      </c>
      <c r="BO807" s="338" t="s">
        <v>13</v>
      </c>
      <c r="BP807" s="338" t="s">
        <v>13</v>
      </c>
      <c r="BQ807" s="338" t="s">
        <v>160</v>
      </c>
      <c r="BR807" s="338" t="s">
        <v>119</v>
      </c>
      <c r="BS807" s="338" t="s">
        <v>40</v>
      </c>
      <c r="BT807" s="338" t="s">
        <v>119</v>
      </c>
      <c r="BU807" s="341" t="s">
        <v>6</v>
      </c>
      <c r="BV807" s="338" t="s">
        <v>6</v>
      </c>
      <c r="BW807" s="338" t="s">
        <v>6</v>
      </c>
      <c r="BX807" s="338" t="s">
        <v>6</v>
      </c>
      <c r="BY807" s="338" t="s">
        <v>6</v>
      </c>
      <c r="BZ807" s="338" t="s">
        <v>6</v>
      </c>
      <c r="CB807" s="335" t="s">
        <v>911</v>
      </c>
      <c r="CC807" s="335" t="s">
        <v>600</v>
      </c>
      <c r="CD807" s="335" t="s">
        <v>118</v>
      </c>
    </row>
    <row r="808" spans="1:82" s="335" customFormat="1" x14ac:dyDescent="0.35">
      <c r="A808" s="334" t="s">
        <v>3545</v>
      </c>
      <c r="B808" s="334" t="s">
        <v>2880</v>
      </c>
      <c r="C808" s="334" t="s">
        <v>1555</v>
      </c>
      <c r="D808" s="334" t="s">
        <v>1885</v>
      </c>
      <c r="E808" s="335" t="s">
        <v>304</v>
      </c>
      <c r="F808" s="335" t="s">
        <v>2674</v>
      </c>
      <c r="G808" s="335" t="s">
        <v>3566</v>
      </c>
      <c r="H808" s="335" t="s">
        <v>359</v>
      </c>
      <c r="I808" s="335" t="s">
        <v>1925</v>
      </c>
      <c r="J808" s="335" t="s">
        <v>3276</v>
      </c>
      <c r="K808" s="335" t="s">
        <v>1925</v>
      </c>
      <c r="L808" s="335" t="s">
        <v>3563</v>
      </c>
      <c r="M808" s="335" t="s">
        <v>3310</v>
      </c>
      <c r="N808" s="335" t="s">
        <v>3368</v>
      </c>
      <c r="O808" s="336" t="s">
        <v>1245</v>
      </c>
      <c r="P808" s="335" t="s">
        <v>3370</v>
      </c>
      <c r="Q808" s="335" t="s">
        <v>3372</v>
      </c>
      <c r="R808" s="335" t="s">
        <v>13</v>
      </c>
      <c r="S808" s="335" t="s">
        <v>111</v>
      </c>
      <c r="T808" s="335" t="s">
        <v>1539</v>
      </c>
      <c r="U808" s="335" t="s">
        <v>1087</v>
      </c>
      <c r="V808" s="335" t="s">
        <v>1309</v>
      </c>
      <c r="W808" s="335" t="s">
        <v>217</v>
      </c>
      <c r="X808" s="337">
        <v>1.0341085271317829E-2</v>
      </c>
      <c r="Y808" s="337" t="s">
        <v>6</v>
      </c>
      <c r="Z808" s="338" t="s">
        <v>6</v>
      </c>
      <c r="AA808" s="338" t="s">
        <v>6</v>
      </c>
      <c r="AB808" s="338" t="s">
        <v>6</v>
      </c>
      <c r="AC808" s="338" t="s">
        <v>6</v>
      </c>
      <c r="AD808" s="338" t="s">
        <v>6</v>
      </c>
      <c r="AE808" s="354">
        <v>645</v>
      </c>
      <c r="AF808" s="15" t="s">
        <v>3738</v>
      </c>
      <c r="AG808" s="335" t="s">
        <v>6</v>
      </c>
      <c r="AH808" s="335" t="s">
        <v>6</v>
      </c>
      <c r="AI808" s="337">
        <v>6.67</v>
      </c>
      <c r="AJ808" s="339">
        <v>1</v>
      </c>
      <c r="AK808" s="335" t="s">
        <v>3564</v>
      </c>
      <c r="AL808" s="335" t="s">
        <v>6</v>
      </c>
      <c r="AM808" s="340" t="s">
        <v>6</v>
      </c>
      <c r="AN808" s="341" t="s">
        <v>6</v>
      </c>
      <c r="AO808" s="341" t="s">
        <v>6</v>
      </c>
      <c r="AP808" s="335" t="s">
        <v>1737</v>
      </c>
      <c r="AR808" s="338" t="s">
        <v>6</v>
      </c>
      <c r="AS808" s="338" t="s">
        <v>6</v>
      </c>
      <c r="AT808" s="338" t="s">
        <v>6</v>
      </c>
      <c r="AU808" s="338" t="s">
        <v>184</v>
      </c>
      <c r="AV808" s="338" t="s">
        <v>1305</v>
      </c>
      <c r="AW808" s="338" t="s">
        <v>3560</v>
      </c>
      <c r="AX808" s="338" t="s">
        <v>119</v>
      </c>
      <c r="AY808" s="338" t="s">
        <v>3561</v>
      </c>
      <c r="AZ808" s="338" t="s">
        <v>118</v>
      </c>
      <c r="BA808" s="338" t="s">
        <v>381</v>
      </c>
      <c r="BB808" s="338" t="s">
        <v>119</v>
      </c>
      <c r="BC808" s="338" t="s">
        <v>383</v>
      </c>
      <c r="BD808" s="338" t="s">
        <v>119</v>
      </c>
      <c r="BE808" s="338" t="s">
        <v>259</v>
      </c>
      <c r="BF808" s="338" t="s">
        <v>119</v>
      </c>
      <c r="BG808" s="338" t="s">
        <v>3560</v>
      </c>
      <c r="BH808" s="338" t="s">
        <v>118</v>
      </c>
      <c r="BI808" s="338" t="s">
        <v>6</v>
      </c>
      <c r="BJ808" s="338" t="s">
        <v>6</v>
      </c>
      <c r="BK808" s="338" t="s">
        <v>6</v>
      </c>
      <c r="BL808" s="338" t="s">
        <v>6</v>
      </c>
      <c r="BM808" s="338" t="s">
        <v>40</v>
      </c>
      <c r="BN808" s="338" t="s">
        <v>119</v>
      </c>
      <c r="BO808" s="338" t="s">
        <v>13</v>
      </c>
      <c r="BP808" s="338" t="s">
        <v>13</v>
      </c>
      <c r="BQ808" s="338" t="s">
        <v>160</v>
      </c>
      <c r="BR808" s="338" t="s">
        <v>119</v>
      </c>
      <c r="BS808" s="338" t="s">
        <v>40</v>
      </c>
      <c r="BT808" s="338" t="s">
        <v>119</v>
      </c>
      <c r="BU808" s="341" t="s">
        <v>6</v>
      </c>
      <c r="BV808" s="338" t="s">
        <v>6</v>
      </c>
      <c r="BW808" s="338" t="s">
        <v>6</v>
      </c>
      <c r="BX808" s="338" t="s">
        <v>6</v>
      </c>
      <c r="BY808" s="338" t="s">
        <v>6</v>
      </c>
      <c r="BZ808" s="338" t="s">
        <v>6</v>
      </c>
      <c r="CB808" s="335" t="s">
        <v>911</v>
      </c>
      <c r="CC808" s="335" t="s">
        <v>600</v>
      </c>
      <c r="CD808" s="335" t="s">
        <v>118</v>
      </c>
    </row>
    <row r="809" spans="1:82" s="335" customFormat="1" x14ac:dyDescent="0.35">
      <c r="A809" s="334" t="s">
        <v>3545</v>
      </c>
      <c r="B809" s="334" t="s">
        <v>2880</v>
      </c>
      <c r="C809" s="334" t="s">
        <v>1540</v>
      </c>
      <c r="D809" s="334" t="s">
        <v>1885</v>
      </c>
      <c r="E809" s="335" t="s">
        <v>304</v>
      </c>
      <c r="F809" s="335" t="s">
        <v>2674</v>
      </c>
      <c r="G809" s="335" t="s">
        <v>3567</v>
      </c>
      <c r="H809" s="335" t="s">
        <v>1317</v>
      </c>
      <c r="I809" s="335" t="s">
        <v>1925</v>
      </c>
      <c r="J809" s="335" t="s">
        <v>3288</v>
      </c>
      <c r="K809" s="335" t="s">
        <v>3287</v>
      </c>
      <c r="L809" s="335" t="s">
        <v>3417</v>
      </c>
      <c r="M809" s="335" t="s">
        <v>3305</v>
      </c>
      <c r="N809" s="335" t="s">
        <v>3368</v>
      </c>
      <c r="O809" s="336" t="s">
        <v>1245</v>
      </c>
      <c r="P809" s="335" t="s">
        <v>3371</v>
      </c>
      <c r="Q809" s="335" t="s">
        <v>3372</v>
      </c>
      <c r="R809" s="335" t="s">
        <v>13</v>
      </c>
      <c r="S809" s="335" t="s">
        <v>111</v>
      </c>
      <c r="T809" s="335" t="s">
        <v>1539</v>
      </c>
      <c r="U809" s="335" t="s">
        <v>1087</v>
      </c>
      <c r="V809" s="335" t="s">
        <v>1309</v>
      </c>
      <c r="W809" s="335" t="s">
        <v>217</v>
      </c>
      <c r="X809" s="337">
        <v>0.19431007751937984</v>
      </c>
      <c r="Y809" s="337" t="s">
        <v>6</v>
      </c>
      <c r="Z809" s="338" t="s">
        <v>6</v>
      </c>
      <c r="AA809" s="338" t="s">
        <v>6</v>
      </c>
      <c r="AB809" s="338" t="s">
        <v>6</v>
      </c>
      <c r="AC809" s="338" t="s">
        <v>6</v>
      </c>
      <c r="AD809" s="338" t="s">
        <v>6</v>
      </c>
      <c r="AE809" s="354">
        <v>645</v>
      </c>
      <c r="AF809" s="15" t="s">
        <v>3738</v>
      </c>
      <c r="AG809" s="335" t="s">
        <v>6</v>
      </c>
      <c r="AH809" s="335" t="s">
        <v>6</v>
      </c>
      <c r="AI809" s="337">
        <v>125.33</v>
      </c>
      <c r="AJ809" s="339">
        <v>1</v>
      </c>
      <c r="AK809" s="335" t="s">
        <v>3564</v>
      </c>
      <c r="AL809" s="335" t="s">
        <v>6</v>
      </c>
      <c r="AM809" s="340" t="s">
        <v>6</v>
      </c>
      <c r="AN809" s="341" t="s">
        <v>6</v>
      </c>
      <c r="AO809" s="341" t="s">
        <v>6</v>
      </c>
      <c r="AP809" s="335" t="s">
        <v>1737</v>
      </c>
      <c r="AR809" s="338" t="s">
        <v>6</v>
      </c>
      <c r="AS809" s="338" t="s">
        <v>6</v>
      </c>
      <c r="AT809" s="338" t="s">
        <v>6</v>
      </c>
      <c r="AU809" s="338" t="s">
        <v>184</v>
      </c>
      <c r="AV809" s="338" t="s">
        <v>1305</v>
      </c>
      <c r="AW809" s="338" t="s">
        <v>3560</v>
      </c>
      <c r="AX809" s="338" t="s">
        <v>119</v>
      </c>
      <c r="AY809" s="338" t="s">
        <v>3561</v>
      </c>
      <c r="AZ809" s="338" t="s">
        <v>118</v>
      </c>
      <c r="BA809" s="338" t="s">
        <v>381</v>
      </c>
      <c r="BB809" s="338" t="s">
        <v>119</v>
      </c>
      <c r="BC809" s="338" t="s">
        <v>383</v>
      </c>
      <c r="BD809" s="338" t="s">
        <v>119</v>
      </c>
      <c r="BE809" s="338" t="s">
        <v>259</v>
      </c>
      <c r="BF809" s="338" t="s">
        <v>119</v>
      </c>
      <c r="BG809" s="338" t="s">
        <v>3560</v>
      </c>
      <c r="BH809" s="338" t="s">
        <v>118</v>
      </c>
      <c r="BI809" s="338" t="s">
        <v>6</v>
      </c>
      <c r="BJ809" s="338" t="s">
        <v>6</v>
      </c>
      <c r="BK809" s="338" t="s">
        <v>6</v>
      </c>
      <c r="BL809" s="338" t="s">
        <v>6</v>
      </c>
      <c r="BM809" s="338" t="s">
        <v>40</v>
      </c>
      <c r="BN809" s="338" t="s">
        <v>119</v>
      </c>
      <c r="BO809" s="338" t="s">
        <v>13</v>
      </c>
      <c r="BP809" s="338" t="s">
        <v>13</v>
      </c>
      <c r="BQ809" s="338" t="s">
        <v>160</v>
      </c>
      <c r="BR809" s="338" t="s">
        <v>119</v>
      </c>
      <c r="BS809" s="338" t="s">
        <v>40</v>
      </c>
      <c r="BT809" s="338" t="s">
        <v>119</v>
      </c>
      <c r="BU809" s="341" t="s">
        <v>6</v>
      </c>
      <c r="BV809" s="338" t="s">
        <v>6</v>
      </c>
      <c r="BW809" s="338" t="s">
        <v>6</v>
      </c>
      <c r="BX809" s="338" t="s">
        <v>6</v>
      </c>
      <c r="BY809" s="338" t="s">
        <v>6</v>
      </c>
      <c r="BZ809" s="338" t="s">
        <v>6</v>
      </c>
      <c r="CB809" s="335" t="s">
        <v>911</v>
      </c>
      <c r="CC809" s="335" t="s">
        <v>600</v>
      </c>
      <c r="CD809" s="335" t="s">
        <v>118</v>
      </c>
    </row>
    <row r="810" spans="1:82" s="335" customFormat="1" x14ac:dyDescent="0.35">
      <c r="A810" s="334" t="s">
        <v>3545</v>
      </c>
      <c r="B810" s="334" t="s">
        <v>2880</v>
      </c>
      <c r="C810" s="334" t="s">
        <v>1561</v>
      </c>
      <c r="D810" s="334" t="s">
        <v>1885</v>
      </c>
      <c r="E810" s="335" t="s">
        <v>304</v>
      </c>
      <c r="F810" s="335" t="s">
        <v>2674</v>
      </c>
      <c r="G810" s="335" t="s">
        <v>3568</v>
      </c>
      <c r="H810" s="335" t="s">
        <v>33</v>
      </c>
      <c r="I810" s="335" t="s">
        <v>3331</v>
      </c>
      <c r="J810" s="335" t="s">
        <v>3293</v>
      </c>
      <c r="K810" s="335" t="s">
        <v>3287</v>
      </c>
      <c r="L810" s="335" t="s">
        <v>3563</v>
      </c>
      <c r="M810" s="335" t="s">
        <v>3310</v>
      </c>
      <c r="N810" s="335" t="s">
        <v>3368</v>
      </c>
      <c r="O810" s="336" t="s">
        <v>1245</v>
      </c>
      <c r="P810" s="335" t="s">
        <v>3371</v>
      </c>
      <c r="Q810" s="335" t="s">
        <v>3372</v>
      </c>
      <c r="R810" s="335" t="s">
        <v>13</v>
      </c>
      <c r="S810" s="335" t="s">
        <v>111</v>
      </c>
      <c r="T810" s="335" t="s">
        <v>1539</v>
      </c>
      <c r="U810" s="335" t="s">
        <v>1087</v>
      </c>
      <c r="V810" s="335" t="s">
        <v>1309</v>
      </c>
      <c r="W810" s="335" t="s">
        <v>217</v>
      </c>
      <c r="X810" s="337">
        <v>6.7286821705426353E-3</v>
      </c>
      <c r="Y810" s="337" t="s">
        <v>6</v>
      </c>
      <c r="Z810" s="338" t="s">
        <v>6</v>
      </c>
      <c r="AA810" s="338" t="s">
        <v>6</v>
      </c>
      <c r="AB810" s="338" t="s">
        <v>6</v>
      </c>
      <c r="AC810" s="338" t="s">
        <v>6</v>
      </c>
      <c r="AD810" s="338" t="s">
        <v>6</v>
      </c>
      <c r="AE810" s="354">
        <v>645</v>
      </c>
      <c r="AF810" s="15" t="s">
        <v>3738</v>
      </c>
      <c r="AG810" s="335" t="s">
        <v>6</v>
      </c>
      <c r="AH810" s="335" t="s">
        <v>6</v>
      </c>
      <c r="AI810" s="337">
        <v>4.34</v>
      </c>
      <c r="AJ810" s="339">
        <v>1</v>
      </c>
      <c r="AK810" s="335" t="s">
        <v>3564</v>
      </c>
      <c r="AL810" s="335" t="s">
        <v>6</v>
      </c>
      <c r="AM810" s="340" t="s">
        <v>6</v>
      </c>
      <c r="AN810" s="341" t="s">
        <v>6</v>
      </c>
      <c r="AO810" s="341" t="s">
        <v>6</v>
      </c>
      <c r="AP810" s="335" t="s">
        <v>1737</v>
      </c>
      <c r="AR810" s="338" t="s">
        <v>6</v>
      </c>
      <c r="AS810" s="338" t="s">
        <v>6</v>
      </c>
      <c r="AT810" s="338" t="s">
        <v>6</v>
      </c>
      <c r="AU810" s="338" t="s">
        <v>184</v>
      </c>
      <c r="AV810" s="338" t="s">
        <v>1305</v>
      </c>
      <c r="AW810" s="338" t="s">
        <v>3560</v>
      </c>
      <c r="AX810" s="338" t="s">
        <v>119</v>
      </c>
      <c r="AY810" s="338" t="s">
        <v>3561</v>
      </c>
      <c r="AZ810" s="338" t="s">
        <v>118</v>
      </c>
      <c r="BA810" s="338" t="s">
        <v>381</v>
      </c>
      <c r="BB810" s="338" t="s">
        <v>119</v>
      </c>
      <c r="BC810" s="338" t="s">
        <v>383</v>
      </c>
      <c r="BD810" s="338" t="s">
        <v>119</v>
      </c>
      <c r="BE810" s="338" t="s">
        <v>259</v>
      </c>
      <c r="BF810" s="338" t="s">
        <v>119</v>
      </c>
      <c r="BG810" s="338" t="s">
        <v>3560</v>
      </c>
      <c r="BH810" s="338" t="s">
        <v>118</v>
      </c>
      <c r="BI810" s="338" t="s">
        <v>6</v>
      </c>
      <c r="BJ810" s="338" t="s">
        <v>6</v>
      </c>
      <c r="BK810" s="338" t="s">
        <v>6</v>
      </c>
      <c r="BL810" s="338" t="s">
        <v>6</v>
      </c>
      <c r="BM810" s="338" t="s">
        <v>40</v>
      </c>
      <c r="BN810" s="338" t="s">
        <v>119</v>
      </c>
      <c r="BO810" s="338" t="s">
        <v>13</v>
      </c>
      <c r="BP810" s="338" t="s">
        <v>13</v>
      </c>
      <c r="BQ810" s="338" t="s">
        <v>160</v>
      </c>
      <c r="BR810" s="338" t="s">
        <v>119</v>
      </c>
      <c r="BS810" s="338" t="s">
        <v>40</v>
      </c>
      <c r="BT810" s="338" t="s">
        <v>119</v>
      </c>
      <c r="BU810" s="341" t="s">
        <v>6</v>
      </c>
      <c r="BV810" s="338" t="s">
        <v>6</v>
      </c>
      <c r="BW810" s="338" t="s">
        <v>6</v>
      </c>
      <c r="BX810" s="338" t="s">
        <v>6</v>
      </c>
      <c r="BY810" s="338" t="s">
        <v>6</v>
      </c>
      <c r="BZ810" s="338" t="s">
        <v>6</v>
      </c>
      <c r="CB810" s="335" t="s">
        <v>911</v>
      </c>
      <c r="CC810" s="335" t="s">
        <v>600</v>
      </c>
      <c r="CD810" s="335" t="s">
        <v>118</v>
      </c>
    </row>
    <row r="811" spans="1:82" s="335" customFormat="1" x14ac:dyDescent="0.35">
      <c r="A811" s="334" t="s">
        <v>3545</v>
      </c>
      <c r="B811" s="334" t="s">
        <v>2880</v>
      </c>
      <c r="C811" s="334" t="s">
        <v>1567</v>
      </c>
      <c r="D811" s="334" t="s">
        <v>1885</v>
      </c>
      <c r="E811" s="335" t="s">
        <v>304</v>
      </c>
      <c r="F811" s="335" t="s">
        <v>2674</v>
      </c>
      <c r="G811" s="335" t="s">
        <v>3569</v>
      </c>
      <c r="H811" s="335" t="s">
        <v>408</v>
      </c>
      <c r="I811" s="335" t="s">
        <v>3330</v>
      </c>
      <c r="J811" s="335" t="s">
        <v>3367</v>
      </c>
      <c r="K811" s="335" t="s">
        <v>3287</v>
      </c>
      <c r="L811" s="335" t="s">
        <v>3563</v>
      </c>
      <c r="M811" s="335" t="s">
        <v>3310</v>
      </c>
      <c r="N811" s="335" t="s">
        <v>3368</v>
      </c>
      <c r="O811" s="336" t="s">
        <v>1245</v>
      </c>
      <c r="P811" s="335" t="s">
        <v>3371</v>
      </c>
      <c r="Q811" s="335" t="s">
        <v>3372</v>
      </c>
      <c r="R811" s="335" t="s">
        <v>13</v>
      </c>
      <c r="S811" s="335" t="s">
        <v>111</v>
      </c>
      <c r="T811" s="335" t="s">
        <v>1539</v>
      </c>
      <c r="U811" s="335" t="s">
        <v>1087</v>
      </c>
      <c r="V811" s="335" t="s">
        <v>1309</v>
      </c>
      <c r="W811" s="335" t="s">
        <v>217</v>
      </c>
      <c r="X811" s="337">
        <v>8.6821705426356588E-2</v>
      </c>
      <c r="Y811" s="337" t="s">
        <v>6</v>
      </c>
      <c r="Z811" s="338" t="s">
        <v>6</v>
      </c>
      <c r="AA811" s="338" t="s">
        <v>6</v>
      </c>
      <c r="AB811" s="338" t="s">
        <v>6</v>
      </c>
      <c r="AC811" s="338" t="s">
        <v>6</v>
      </c>
      <c r="AD811" s="338" t="s">
        <v>6</v>
      </c>
      <c r="AE811" s="354">
        <v>645</v>
      </c>
      <c r="AF811" s="15" t="s">
        <v>3738</v>
      </c>
      <c r="AG811" s="335" t="s">
        <v>6</v>
      </c>
      <c r="AH811" s="335" t="s">
        <v>6</v>
      </c>
      <c r="AI811" s="337">
        <v>56</v>
      </c>
      <c r="AJ811" s="339">
        <v>1</v>
      </c>
      <c r="AK811" s="335" t="s">
        <v>3564</v>
      </c>
      <c r="AL811" s="335" t="s">
        <v>6</v>
      </c>
      <c r="AM811" s="340" t="s">
        <v>6</v>
      </c>
      <c r="AN811" s="341" t="s">
        <v>6</v>
      </c>
      <c r="AO811" s="341" t="s">
        <v>6</v>
      </c>
      <c r="AP811" s="335" t="s">
        <v>1737</v>
      </c>
      <c r="AR811" s="338" t="s">
        <v>6</v>
      </c>
      <c r="AS811" s="338" t="s">
        <v>6</v>
      </c>
      <c r="AT811" s="338" t="s">
        <v>6</v>
      </c>
      <c r="AU811" s="338" t="s">
        <v>184</v>
      </c>
      <c r="AV811" s="338" t="s">
        <v>1305</v>
      </c>
      <c r="AW811" s="338" t="s">
        <v>3560</v>
      </c>
      <c r="AX811" s="338" t="s">
        <v>119</v>
      </c>
      <c r="AY811" s="338" t="s">
        <v>3561</v>
      </c>
      <c r="AZ811" s="338" t="s">
        <v>118</v>
      </c>
      <c r="BA811" s="338" t="s">
        <v>381</v>
      </c>
      <c r="BB811" s="338" t="s">
        <v>119</v>
      </c>
      <c r="BC811" s="338" t="s">
        <v>383</v>
      </c>
      <c r="BD811" s="338" t="s">
        <v>119</v>
      </c>
      <c r="BE811" s="338" t="s">
        <v>259</v>
      </c>
      <c r="BF811" s="338" t="s">
        <v>119</v>
      </c>
      <c r="BG811" s="338" t="s">
        <v>3560</v>
      </c>
      <c r="BH811" s="338" t="s">
        <v>118</v>
      </c>
      <c r="BI811" s="338" t="s">
        <v>6</v>
      </c>
      <c r="BJ811" s="338" t="s">
        <v>6</v>
      </c>
      <c r="BK811" s="338" t="s">
        <v>6</v>
      </c>
      <c r="BL811" s="338" t="s">
        <v>6</v>
      </c>
      <c r="BM811" s="338" t="s">
        <v>40</v>
      </c>
      <c r="BN811" s="338" t="s">
        <v>119</v>
      </c>
      <c r="BO811" s="338" t="s">
        <v>13</v>
      </c>
      <c r="BP811" s="338" t="s">
        <v>13</v>
      </c>
      <c r="BQ811" s="338" t="s">
        <v>160</v>
      </c>
      <c r="BR811" s="338" t="s">
        <v>119</v>
      </c>
      <c r="BS811" s="338" t="s">
        <v>40</v>
      </c>
      <c r="BT811" s="338" t="s">
        <v>119</v>
      </c>
      <c r="BU811" s="341" t="s">
        <v>6</v>
      </c>
      <c r="BV811" s="338" t="s">
        <v>6</v>
      </c>
      <c r="BW811" s="338" t="s">
        <v>6</v>
      </c>
      <c r="BX811" s="338" t="s">
        <v>6</v>
      </c>
      <c r="BY811" s="338" t="s">
        <v>6</v>
      </c>
      <c r="BZ811" s="338" t="s">
        <v>6</v>
      </c>
      <c r="CB811" s="335" t="s">
        <v>911</v>
      </c>
      <c r="CC811" s="335" t="s">
        <v>600</v>
      </c>
      <c r="CD811" s="335" t="s">
        <v>118</v>
      </c>
    </row>
    <row r="812" spans="1:82" s="335" customFormat="1" x14ac:dyDescent="0.35">
      <c r="A812" s="334" t="s">
        <v>3545</v>
      </c>
      <c r="B812" s="334" t="s">
        <v>2880</v>
      </c>
      <c r="C812" s="334" t="s">
        <v>1571</v>
      </c>
      <c r="D812" s="334" t="s">
        <v>1885</v>
      </c>
      <c r="E812" s="335" t="s">
        <v>304</v>
      </c>
      <c r="F812" s="335" t="s">
        <v>2674</v>
      </c>
      <c r="G812" s="335" t="s">
        <v>3570</v>
      </c>
      <c r="H812" s="335" t="s">
        <v>359</v>
      </c>
      <c r="I812" s="335" t="s">
        <v>1925</v>
      </c>
      <c r="J812" s="335" t="s">
        <v>3276</v>
      </c>
      <c r="K812" s="335" t="s">
        <v>1925</v>
      </c>
      <c r="L812" s="335" t="s">
        <v>3563</v>
      </c>
      <c r="M812" s="335" t="s">
        <v>3310</v>
      </c>
      <c r="N812" s="335" t="s">
        <v>3368</v>
      </c>
      <c r="O812" s="336" t="s">
        <v>1245</v>
      </c>
      <c r="P812" s="335" t="s">
        <v>3370</v>
      </c>
      <c r="Q812" s="335" t="s">
        <v>3372</v>
      </c>
      <c r="R812" s="335" t="s">
        <v>13</v>
      </c>
      <c r="S812" s="335" t="s">
        <v>111</v>
      </c>
      <c r="T812" s="335" t="s">
        <v>1539</v>
      </c>
      <c r="U812" s="335" t="s">
        <v>1087</v>
      </c>
      <c r="V812" s="335" t="s">
        <v>1309</v>
      </c>
      <c r="W812" s="335" t="s">
        <v>217</v>
      </c>
      <c r="X812" s="337">
        <v>3.4418604651162794E-3</v>
      </c>
      <c r="Y812" s="337" t="s">
        <v>6</v>
      </c>
      <c r="Z812" s="338" t="s">
        <v>6</v>
      </c>
      <c r="AA812" s="338" t="s">
        <v>6</v>
      </c>
      <c r="AB812" s="338" t="s">
        <v>6</v>
      </c>
      <c r="AC812" s="338" t="s">
        <v>6</v>
      </c>
      <c r="AD812" s="338" t="s">
        <v>6</v>
      </c>
      <c r="AE812" s="354">
        <v>645</v>
      </c>
      <c r="AF812" s="15" t="s">
        <v>3738</v>
      </c>
      <c r="AG812" s="335" t="s">
        <v>6</v>
      </c>
      <c r="AH812" s="335" t="s">
        <v>6</v>
      </c>
      <c r="AI812" s="337">
        <v>2.2200000000000002</v>
      </c>
      <c r="AJ812" s="339">
        <v>1</v>
      </c>
      <c r="AK812" s="335" t="s">
        <v>3564</v>
      </c>
      <c r="AL812" s="335" t="s">
        <v>6</v>
      </c>
      <c r="AM812" s="340" t="s">
        <v>6</v>
      </c>
      <c r="AN812" s="341" t="s">
        <v>6</v>
      </c>
      <c r="AO812" s="341" t="s">
        <v>6</v>
      </c>
      <c r="AP812" s="335" t="s">
        <v>1737</v>
      </c>
      <c r="AR812" s="338" t="s">
        <v>6</v>
      </c>
      <c r="AS812" s="338" t="s">
        <v>6</v>
      </c>
      <c r="AT812" s="338" t="s">
        <v>6</v>
      </c>
      <c r="AU812" s="338" t="s">
        <v>184</v>
      </c>
      <c r="AV812" s="338" t="s">
        <v>1305</v>
      </c>
      <c r="AW812" s="338" t="s">
        <v>3560</v>
      </c>
      <c r="AX812" s="338" t="s">
        <v>119</v>
      </c>
      <c r="AY812" s="338" t="s">
        <v>3561</v>
      </c>
      <c r="AZ812" s="338" t="s">
        <v>118</v>
      </c>
      <c r="BA812" s="338" t="s">
        <v>381</v>
      </c>
      <c r="BB812" s="338" t="s">
        <v>119</v>
      </c>
      <c r="BC812" s="338" t="s">
        <v>383</v>
      </c>
      <c r="BD812" s="338" t="s">
        <v>119</v>
      </c>
      <c r="BE812" s="338" t="s">
        <v>259</v>
      </c>
      <c r="BF812" s="338" t="s">
        <v>119</v>
      </c>
      <c r="BG812" s="338" t="s">
        <v>3560</v>
      </c>
      <c r="BH812" s="338" t="s">
        <v>118</v>
      </c>
      <c r="BI812" s="338" t="s">
        <v>6</v>
      </c>
      <c r="BJ812" s="338" t="s">
        <v>6</v>
      </c>
      <c r="BK812" s="338" t="s">
        <v>6</v>
      </c>
      <c r="BL812" s="338" t="s">
        <v>6</v>
      </c>
      <c r="BM812" s="338" t="s">
        <v>40</v>
      </c>
      <c r="BN812" s="338" t="s">
        <v>119</v>
      </c>
      <c r="BO812" s="338" t="s">
        <v>13</v>
      </c>
      <c r="BP812" s="338" t="s">
        <v>13</v>
      </c>
      <c r="BQ812" s="338" t="s">
        <v>160</v>
      </c>
      <c r="BR812" s="338" t="s">
        <v>119</v>
      </c>
      <c r="BS812" s="338" t="s">
        <v>40</v>
      </c>
      <c r="BT812" s="338" t="s">
        <v>119</v>
      </c>
      <c r="BU812" s="341" t="s">
        <v>6</v>
      </c>
      <c r="BV812" s="338" t="s">
        <v>6</v>
      </c>
      <c r="BW812" s="338" t="s">
        <v>6</v>
      </c>
      <c r="BX812" s="338" t="s">
        <v>6</v>
      </c>
      <c r="BY812" s="338" t="s">
        <v>6</v>
      </c>
      <c r="BZ812" s="338" t="s">
        <v>6</v>
      </c>
      <c r="CB812" s="335" t="s">
        <v>911</v>
      </c>
      <c r="CC812" s="335" t="s">
        <v>600</v>
      </c>
      <c r="CD812" s="335" t="s">
        <v>118</v>
      </c>
    </row>
    <row r="813" spans="1:82" s="335" customFormat="1" x14ac:dyDescent="0.35">
      <c r="A813" s="334" t="s">
        <v>3545</v>
      </c>
      <c r="B813" s="334" t="s">
        <v>2880</v>
      </c>
      <c r="C813" s="334" t="s">
        <v>1573</v>
      </c>
      <c r="D813" s="334" t="s">
        <v>1885</v>
      </c>
      <c r="E813" s="335" t="s">
        <v>304</v>
      </c>
      <c r="F813" s="335" t="s">
        <v>2674</v>
      </c>
      <c r="G813" s="335" t="s">
        <v>3571</v>
      </c>
      <c r="H813" s="335" t="s">
        <v>359</v>
      </c>
      <c r="I813" s="335" t="s">
        <v>1925</v>
      </c>
      <c r="J813" s="335" t="s">
        <v>3276</v>
      </c>
      <c r="K813" s="335" t="s">
        <v>1925</v>
      </c>
      <c r="L813" s="335" t="s">
        <v>3563</v>
      </c>
      <c r="M813" s="335" t="s">
        <v>3310</v>
      </c>
      <c r="N813" s="335" t="s">
        <v>3368</v>
      </c>
      <c r="O813" s="336" t="s">
        <v>1245</v>
      </c>
      <c r="P813" s="335" t="s">
        <v>3370</v>
      </c>
      <c r="Q813" s="335" t="s">
        <v>3372</v>
      </c>
      <c r="R813" s="335" t="s">
        <v>13</v>
      </c>
      <c r="S813" s="335" t="s">
        <v>111</v>
      </c>
      <c r="T813" s="335" t="s">
        <v>1539</v>
      </c>
      <c r="U813" s="335" t="s">
        <v>1087</v>
      </c>
      <c r="V813" s="335" t="s">
        <v>1309</v>
      </c>
      <c r="W813" s="335" t="s">
        <v>217</v>
      </c>
      <c r="X813" s="337">
        <v>8.2170542635658919E-4</v>
      </c>
      <c r="Y813" s="337" t="s">
        <v>6</v>
      </c>
      <c r="Z813" s="338" t="s">
        <v>6</v>
      </c>
      <c r="AA813" s="338" t="s">
        <v>6</v>
      </c>
      <c r="AB813" s="338" t="s">
        <v>6</v>
      </c>
      <c r="AC813" s="338" t="s">
        <v>6</v>
      </c>
      <c r="AD813" s="338" t="s">
        <v>6</v>
      </c>
      <c r="AE813" s="354">
        <v>645</v>
      </c>
      <c r="AF813" s="15" t="s">
        <v>3738</v>
      </c>
      <c r="AG813" s="335" t="s">
        <v>6</v>
      </c>
      <c r="AH813" s="335" t="s">
        <v>6</v>
      </c>
      <c r="AI813" s="337">
        <v>0.53</v>
      </c>
      <c r="AJ813" s="339">
        <v>1</v>
      </c>
      <c r="AK813" s="335" t="s">
        <v>3564</v>
      </c>
      <c r="AL813" s="335" t="s">
        <v>6</v>
      </c>
      <c r="AM813" s="340" t="s">
        <v>6</v>
      </c>
      <c r="AN813" s="341" t="s">
        <v>6</v>
      </c>
      <c r="AO813" s="341" t="s">
        <v>6</v>
      </c>
      <c r="AP813" s="335" t="s">
        <v>1737</v>
      </c>
      <c r="AR813" s="338" t="s">
        <v>6</v>
      </c>
      <c r="AS813" s="338" t="s">
        <v>6</v>
      </c>
      <c r="AT813" s="338" t="s">
        <v>6</v>
      </c>
      <c r="AU813" s="338" t="s">
        <v>184</v>
      </c>
      <c r="AV813" s="338" t="s">
        <v>1305</v>
      </c>
      <c r="AW813" s="338" t="s">
        <v>3560</v>
      </c>
      <c r="AX813" s="338" t="s">
        <v>119</v>
      </c>
      <c r="AY813" s="338" t="s">
        <v>3561</v>
      </c>
      <c r="AZ813" s="338" t="s">
        <v>118</v>
      </c>
      <c r="BA813" s="338" t="s">
        <v>381</v>
      </c>
      <c r="BB813" s="338" t="s">
        <v>119</v>
      </c>
      <c r="BC813" s="338" t="s">
        <v>383</v>
      </c>
      <c r="BD813" s="338" t="s">
        <v>119</v>
      </c>
      <c r="BE813" s="338" t="s">
        <v>259</v>
      </c>
      <c r="BF813" s="338" t="s">
        <v>119</v>
      </c>
      <c r="BG813" s="338" t="s">
        <v>3560</v>
      </c>
      <c r="BH813" s="338" t="s">
        <v>118</v>
      </c>
      <c r="BI813" s="338" t="s">
        <v>6</v>
      </c>
      <c r="BJ813" s="338" t="s">
        <v>6</v>
      </c>
      <c r="BK813" s="338" t="s">
        <v>6</v>
      </c>
      <c r="BL813" s="338" t="s">
        <v>6</v>
      </c>
      <c r="BM813" s="338" t="s">
        <v>40</v>
      </c>
      <c r="BN813" s="338" t="s">
        <v>119</v>
      </c>
      <c r="BO813" s="338" t="s">
        <v>13</v>
      </c>
      <c r="BP813" s="338" t="s">
        <v>13</v>
      </c>
      <c r="BQ813" s="338" t="s">
        <v>160</v>
      </c>
      <c r="BR813" s="338" t="s">
        <v>119</v>
      </c>
      <c r="BS813" s="338" t="s">
        <v>40</v>
      </c>
      <c r="BT813" s="338" t="s">
        <v>119</v>
      </c>
      <c r="BU813" s="341" t="s">
        <v>6</v>
      </c>
      <c r="BV813" s="338" t="s">
        <v>6</v>
      </c>
      <c r="BW813" s="338" t="s">
        <v>6</v>
      </c>
      <c r="BX813" s="338" t="s">
        <v>6</v>
      </c>
      <c r="BY813" s="338" t="s">
        <v>6</v>
      </c>
      <c r="BZ813" s="338" t="s">
        <v>6</v>
      </c>
      <c r="CB813" s="335" t="s">
        <v>911</v>
      </c>
      <c r="CC813" s="335" t="s">
        <v>600</v>
      </c>
      <c r="CD813" s="335" t="s">
        <v>118</v>
      </c>
    </row>
    <row r="814" spans="1:82" s="335" customFormat="1" x14ac:dyDescent="0.35">
      <c r="A814" s="334" t="s">
        <v>3545</v>
      </c>
      <c r="B814" s="334" t="s">
        <v>2880</v>
      </c>
      <c r="C814" s="334" t="s">
        <v>358</v>
      </c>
      <c r="D814" s="334" t="s">
        <v>1885</v>
      </c>
      <c r="E814" s="335" t="s">
        <v>304</v>
      </c>
      <c r="F814" s="335" t="s">
        <v>2674</v>
      </c>
      <c r="G814" s="335" t="s">
        <v>1318</v>
      </c>
      <c r="H814" s="335" t="s">
        <v>1318</v>
      </c>
      <c r="I814" s="335" t="s">
        <v>3331</v>
      </c>
      <c r="J814" s="335" t="s">
        <v>3293</v>
      </c>
      <c r="K814" s="335" t="s">
        <v>3287</v>
      </c>
      <c r="L814" s="335" t="s">
        <v>1318</v>
      </c>
      <c r="M814" s="335" t="s">
        <v>3310</v>
      </c>
      <c r="N814" s="335" t="s">
        <v>3368</v>
      </c>
      <c r="O814" s="336" t="s">
        <v>1245</v>
      </c>
      <c r="P814" s="335" t="s">
        <v>3370</v>
      </c>
      <c r="Q814" s="335" t="s">
        <v>3372</v>
      </c>
      <c r="R814" s="335" t="s">
        <v>13</v>
      </c>
      <c r="S814" s="335" t="s">
        <v>111</v>
      </c>
      <c r="T814" s="335" t="s">
        <v>1539</v>
      </c>
      <c r="U814" s="335" t="s">
        <v>1087</v>
      </c>
      <c r="V814" s="335" t="s">
        <v>1309</v>
      </c>
      <c r="W814" s="335" t="s">
        <v>217</v>
      </c>
      <c r="X814" s="337">
        <v>0.53333333333333333</v>
      </c>
      <c r="Y814" s="337" t="s">
        <v>6</v>
      </c>
      <c r="Z814" s="338" t="s">
        <v>6</v>
      </c>
      <c r="AA814" s="338" t="s">
        <v>6</v>
      </c>
      <c r="AB814" s="338" t="s">
        <v>6</v>
      </c>
      <c r="AC814" s="338" t="s">
        <v>6</v>
      </c>
      <c r="AD814" s="338" t="s">
        <v>6</v>
      </c>
      <c r="AE814" s="354">
        <v>645</v>
      </c>
      <c r="AF814" s="15" t="s">
        <v>3738</v>
      </c>
      <c r="AG814" s="335" t="s">
        <v>6</v>
      </c>
      <c r="AH814" s="335" t="s">
        <v>6</v>
      </c>
      <c r="AI814" s="337">
        <v>344</v>
      </c>
      <c r="AJ814" s="339">
        <v>1</v>
      </c>
      <c r="AK814" s="335" t="s">
        <v>3564</v>
      </c>
      <c r="AL814" s="335" t="s">
        <v>6</v>
      </c>
      <c r="AM814" s="340" t="s">
        <v>6</v>
      </c>
      <c r="AN814" s="341" t="s">
        <v>6</v>
      </c>
      <c r="AO814" s="341" t="s">
        <v>6</v>
      </c>
      <c r="AP814" s="335" t="s">
        <v>1737</v>
      </c>
      <c r="AR814" s="338" t="s">
        <v>6</v>
      </c>
      <c r="AS814" s="338" t="s">
        <v>6</v>
      </c>
      <c r="AT814" s="338" t="s">
        <v>6</v>
      </c>
      <c r="AU814" s="338" t="s">
        <v>184</v>
      </c>
      <c r="AV814" s="338" t="s">
        <v>1305</v>
      </c>
      <c r="AW814" s="338" t="s">
        <v>3560</v>
      </c>
      <c r="AX814" s="338" t="s">
        <v>119</v>
      </c>
      <c r="AY814" s="338" t="s">
        <v>3561</v>
      </c>
      <c r="AZ814" s="338" t="s">
        <v>118</v>
      </c>
      <c r="BA814" s="338" t="s">
        <v>381</v>
      </c>
      <c r="BB814" s="338" t="s">
        <v>119</v>
      </c>
      <c r="BC814" s="338" t="s">
        <v>383</v>
      </c>
      <c r="BD814" s="338" t="s">
        <v>119</v>
      </c>
      <c r="BE814" s="338" t="s">
        <v>259</v>
      </c>
      <c r="BF814" s="338" t="s">
        <v>119</v>
      </c>
      <c r="BG814" s="338" t="s">
        <v>3560</v>
      </c>
      <c r="BH814" s="338" t="s">
        <v>118</v>
      </c>
      <c r="BI814" s="338" t="s">
        <v>6</v>
      </c>
      <c r="BJ814" s="338" t="s">
        <v>6</v>
      </c>
      <c r="BK814" s="338" t="s">
        <v>6</v>
      </c>
      <c r="BL814" s="338" t="s">
        <v>6</v>
      </c>
      <c r="BM814" s="338" t="s">
        <v>40</v>
      </c>
      <c r="BN814" s="338" t="s">
        <v>119</v>
      </c>
      <c r="BO814" s="338" t="s">
        <v>13</v>
      </c>
      <c r="BP814" s="338" t="s">
        <v>13</v>
      </c>
      <c r="BQ814" s="338" t="s">
        <v>160</v>
      </c>
      <c r="BR814" s="338" t="s">
        <v>119</v>
      </c>
      <c r="BS814" s="338" t="s">
        <v>40</v>
      </c>
      <c r="BT814" s="338" t="s">
        <v>119</v>
      </c>
      <c r="BU814" s="341" t="s">
        <v>6</v>
      </c>
      <c r="BV814" s="338" t="s">
        <v>6</v>
      </c>
      <c r="BW814" s="338" t="s">
        <v>6</v>
      </c>
      <c r="BX814" s="338" t="s">
        <v>6</v>
      </c>
      <c r="BY814" s="338" t="s">
        <v>6</v>
      </c>
      <c r="BZ814" s="338" t="s">
        <v>6</v>
      </c>
      <c r="CB814" s="335" t="s">
        <v>911</v>
      </c>
      <c r="CC814" s="335" t="s">
        <v>600</v>
      </c>
      <c r="CD814" s="335" t="s">
        <v>118</v>
      </c>
    </row>
    <row r="815" spans="1:82" s="335" customFormat="1" x14ac:dyDescent="0.35">
      <c r="A815" s="334" t="s">
        <v>3545</v>
      </c>
      <c r="B815" s="334" t="s">
        <v>2880</v>
      </c>
      <c r="C815" s="334" t="s">
        <v>1562</v>
      </c>
      <c r="D815" s="334" t="s">
        <v>1885</v>
      </c>
      <c r="E815" s="335" t="s">
        <v>304</v>
      </c>
      <c r="F815" s="335" t="s">
        <v>2674</v>
      </c>
      <c r="G815" s="335" t="s">
        <v>3572</v>
      </c>
      <c r="H815" s="335" t="s">
        <v>33</v>
      </c>
      <c r="I815" s="335" t="s">
        <v>3331</v>
      </c>
      <c r="J815" s="335" t="s">
        <v>3293</v>
      </c>
      <c r="K815" s="335" t="s">
        <v>3287</v>
      </c>
      <c r="L815" s="335" t="s">
        <v>3563</v>
      </c>
      <c r="M815" s="335" t="s">
        <v>3310</v>
      </c>
      <c r="N815" s="335" t="s">
        <v>3368</v>
      </c>
      <c r="O815" s="336" t="s">
        <v>1245</v>
      </c>
      <c r="P815" s="335" t="s">
        <v>3370</v>
      </c>
      <c r="Q815" s="335" t="s">
        <v>3372</v>
      </c>
      <c r="R815" s="335" t="s">
        <v>13</v>
      </c>
      <c r="S815" s="335" t="s">
        <v>111</v>
      </c>
      <c r="T815" s="335" t="s">
        <v>1539</v>
      </c>
      <c r="U815" s="335" t="s">
        <v>1087</v>
      </c>
      <c r="V815" s="335" t="s">
        <v>1309</v>
      </c>
      <c r="W815" s="335" t="s">
        <v>217</v>
      </c>
      <c r="X815" s="337">
        <v>6.2015503875968991E-2</v>
      </c>
      <c r="Y815" s="337" t="s">
        <v>6</v>
      </c>
      <c r="Z815" s="338" t="s">
        <v>6</v>
      </c>
      <c r="AA815" s="338" t="s">
        <v>6</v>
      </c>
      <c r="AB815" s="338" t="s">
        <v>6</v>
      </c>
      <c r="AC815" s="338" t="s">
        <v>6</v>
      </c>
      <c r="AD815" s="338" t="s">
        <v>6</v>
      </c>
      <c r="AE815" s="354">
        <v>645</v>
      </c>
      <c r="AF815" s="15" t="s">
        <v>3738</v>
      </c>
      <c r="AG815" s="335" t="s">
        <v>6</v>
      </c>
      <c r="AH815" s="335" t="s">
        <v>6</v>
      </c>
      <c r="AI815" s="337">
        <v>40</v>
      </c>
      <c r="AJ815" s="339">
        <v>1</v>
      </c>
      <c r="AK815" s="335" t="s">
        <v>3564</v>
      </c>
      <c r="AL815" s="335" t="s">
        <v>6</v>
      </c>
      <c r="AM815" s="340" t="s">
        <v>6</v>
      </c>
      <c r="AN815" s="341" t="s">
        <v>6</v>
      </c>
      <c r="AO815" s="341" t="s">
        <v>6</v>
      </c>
      <c r="AP815" s="335" t="s">
        <v>1737</v>
      </c>
      <c r="AR815" s="338" t="s">
        <v>6</v>
      </c>
      <c r="AS815" s="338" t="s">
        <v>6</v>
      </c>
      <c r="AT815" s="338" t="s">
        <v>6</v>
      </c>
      <c r="AU815" s="338" t="s">
        <v>184</v>
      </c>
      <c r="AV815" s="338" t="s">
        <v>1305</v>
      </c>
      <c r="AW815" s="338" t="s">
        <v>3560</v>
      </c>
      <c r="AX815" s="338" t="s">
        <v>119</v>
      </c>
      <c r="AY815" s="338" t="s">
        <v>3561</v>
      </c>
      <c r="AZ815" s="338" t="s">
        <v>118</v>
      </c>
      <c r="BA815" s="338" t="s">
        <v>381</v>
      </c>
      <c r="BB815" s="338" t="s">
        <v>119</v>
      </c>
      <c r="BC815" s="338" t="s">
        <v>383</v>
      </c>
      <c r="BD815" s="338" t="s">
        <v>119</v>
      </c>
      <c r="BE815" s="338" t="s">
        <v>259</v>
      </c>
      <c r="BF815" s="338" t="s">
        <v>119</v>
      </c>
      <c r="BG815" s="338" t="s">
        <v>3560</v>
      </c>
      <c r="BH815" s="338" t="s">
        <v>118</v>
      </c>
      <c r="BI815" s="338" t="s">
        <v>6</v>
      </c>
      <c r="BJ815" s="338" t="s">
        <v>6</v>
      </c>
      <c r="BK815" s="338" t="s">
        <v>6</v>
      </c>
      <c r="BL815" s="338" t="s">
        <v>6</v>
      </c>
      <c r="BM815" s="338" t="s">
        <v>40</v>
      </c>
      <c r="BN815" s="338" t="s">
        <v>119</v>
      </c>
      <c r="BO815" s="338" t="s">
        <v>13</v>
      </c>
      <c r="BP815" s="338" t="s">
        <v>13</v>
      </c>
      <c r="BQ815" s="338" t="s">
        <v>160</v>
      </c>
      <c r="BR815" s="338" t="s">
        <v>119</v>
      </c>
      <c r="BS815" s="338" t="s">
        <v>40</v>
      </c>
      <c r="BT815" s="338" t="s">
        <v>119</v>
      </c>
      <c r="BU815" s="341" t="s">
        <v>6</v>
      </c>
      <c r="BV815" s="338" t="s">
        <v>6</v>
      </c>
      <c r="BW815" s="338" t="s">
        <v>6</v>
      </c>
      <c r="BX815" s="338" t="s">
        <v>6</v>
      </c>
      <c r="BY815" s="338" t="s">
        <v>6</v>
      </c>
      <c r="BZ815" s="338" t="s">
        <v>6</v>
      </c>
      <c r="CB815" s="335" t="s">
        <v>911</v>
      </c>
      <c r="CC815" s="335" t="s">
        <v>600</v>
      </c>
      <c r="CD815" s="335" t="s">
        <v>118</v>
      </c>
    </row>
    <row r="816" spans="1:82" s="335" customFormat="1" x14ac:dyDescent="0.35">
      <c r="A816" s="334" t="s">
        <v>3545</v>
      </c>
      <c r="B816" s="334" t="s">
        <v>2880</v>
      </c>
      <c r="C816" s="334" t="s">
        <v>1718</v>
      </c>
      <c r="D816" s="334" t="s">
        <v>1885</v>
      </c>
      <c r="E816" s="335" t="s">
        <v>304</v>
      </c>
      <c r="F816" s="335" t="s">
        <v>2674</v>
      </c>
      <c r="G816" s="335" t="s">
        <v>3573</v>
      </c>
      <c r="H816" s="335" t="s">
        <v>33</v>
      </c>
      <c r="I816" s="335" t="s">
        <v>3331</v>
      </c>
      <c r="J816" s="335" t="s">
        <v>3293</v>
      </c>
      <c r="K816" s="335" t="s">
        <v>3287</v>
      </c>
      <c r="L816" s="335" t="s">
        <v>3563</v>
      </c>
      <c r="M816" s="335" t="s">
        <v>3310</v>
      </c>
      <c r="N816" s="335" t="s">
        <v>3368</v>
      </c>
      <c r="O816" s="336" t="s">
        <v>1245</v>
      </c>
      <c r="P816" s="335" t="s">
        <v>3370</v>
      </c>
      <c r="Q816" s="335" t="s">
        <v>3372</v>
      </c>
      <c r="R816" s="335" t="s">
        <v>13</v>
      </c>
      <c r="S816" s="335" t="s">
        <v>111</v>
      </c>
      <c r="T816" s="335" t="s">
        <v>1539</v>
      </c>
      <c r="U816" s="335" t="s">
        <v>1087</v>
      </c>
      <c r="V816" s="335" t="s">
        <v>1309</v>
      </c>
      <c r="W816" s="335" t="s">
        <v>217</v>
      </c>
      <c r="X816" s="337">
        <v>1.7999999999999999E-2</v>
      </c>
      <c r="Y816" s="337" t="s">
        <v>6</v>
      </c>
      <c r="Z816" s="338" t="s">
        <v>6</v>
      </c>
      <c r="AA816" s="338" t="s">
        <v>6</v>
      </c>
      <c r="AB816" s="338" t="s">
        <v>6</v>
      </c>
      <c r="AC816" s="338" t="s">
        <v>6</v>
      </c>
      <c r="AD816" s="338" t="s">
        <v>6</v>
      </c>
      <c r="AE816" s="354">
        <v>645</v>
      </c>
      <c r="AF816" s="15" t="s">
        <v>3738</v>
      </c>
      <c r="AG816" s="335" t="s">
        <v>6</v>
      </c>
      <c r="AH816" s="335" t="s">
        <v>6</v>
      </c>
      <c r="AI816" s="337">
        <v>11.61</v>
      </c>
      <c r="AJ816" s="339">
        <v>1</v>
      </c>
      <c r="AK816" s="335" t="s">
        <v>3564</v>
      </c>
      <c r="AL816" s="335" t="s">
        <v>6</v>
      </c>
      <c r="AM816" s="340" t="s">
        <v>6</v>
      </c>
      <c r="AN816" s="341" t="s">
        <v>6</v>
      </c>
      <c r="AO816" s="341" t="s">
        <v>6</v>
      </c>
      <c r="AP816" s="335" t="s">
        <v>1737</v>
      </c>
      <c r="AR816" s="338" t="s">
        <v>6</v>
      </c>
      <c r="AS816" s="338" t="s">
        <v>6</v>
      </c>
      <c r="AT816" s="338" t="s">
        <v>6</v>
      </c>
      <c r="AU816" s="338" t="s">
        <v>184</v>
      </c>
      <c r="AV816" s="338" t="s">
        <v>1305</v>
      </c>
      <c r="AW816" s="338" t="s">
        <v>3560</v>
      </c>
      <c r="AX816" s="338" t="s">
        <v>119</v>
      </c>
      <c r="AY816" s="338" t="s">
        <v>3561</v>
      </c>
      <c r="AZ816" s="338" t="s">
        <v>118</v>
      </c>
      <c r="BA816" s="338" t="s">
        <v>381</v>
      </c>
      <c r="BB816" s="338" t="s">
        <v>119</v>
      </c>
      <c r="BC816" s="338" t="s">
        <v>383</v>
      </c>
      <c r="BD816" s="338" t="s">
        <v>119</v>
      </c>
      <c r="BE816" s="338" t="s">
        <v>259</v>
      </c>
      <c r="BF816" s="338" t="s">
        <v>119</v>
      </c>
      <c r="BG816" s="338" t="s">
        <v>3560</v>
      </c>
      <c r="BH816" s="338" t="s">
        <v>118</v>
      </c>
      <c r="BI816" s="338" t="s">
        <v>6</v>
      </c>
      <c r="BJ816" s="338" t="s">
        <v>6</v>
      </c>
      <c r="BK816" s="338" t="s">
        <v>6</v>
      </c>
      <c r="BL816" s="338" t="s">
        <v>6</v>
      </c>
      <c r="BM816" s="338" t="s">
        <v>40</v>
      </c>
      <c r="BN816" s="338" t="s">
        <v>119</v>
      </c>
      <c r="BO816" s="338" t="s">
        <v>13</v>
      </c>
      <c r="BP816" s="338" t="s">
        <v>13</v>
      </c>
      <c r="BQ816" s="338" t="s">
        <v>160</v>
      </c>
      <c r="BR816" s="338" t="s">
        <v>119</v>
      </c>
      <c r="BS816" s="338" t="s">
        <v>40</v>
      </c>
      <c r="BT816" s="338" t="s">
        <v>119</v>
      </c>
      <c r="BU816" s="341" t="s">
        <v>6</v>
      </c>
      <c r="BV816" s="338" t="s">
        <v>6</v>
      </c>
      <c r="BW816" s="338" t="s">
        <v>6</v>
      </c>
      <c r="BX816" s="338" t="s">
        <v>6</v>
      </c>
      <c r="BY816" s="338" t="s">
        <v>6</v>
      </c>
      <c r="BZ816" s="338" t="s">
        <v>6</v>
      </c>
      <c r="CB816" s="335" t="s">
        <v>911</v>
      </c>
      <c r="CC816" s="335" t="s">
        <v>600</v>
      </c>
      <c r="CD816" s="335" t="s">
        <v>118</v>
      </c>
    </row>
    <row r="817" spans="1:82" s="335" customFormat="1" x14ac:dyDescent="0.35">
      <c r="A817" s="334" t="s">
        <v>3545</v>
      </c>
      <c r="B817" s="334" t="s">
        <v>2880</v>
      </c>
      <c r="C817" s="334" t="s">
        <v>1720</v>
      </c>
      <c r="D817" s="334" t="s">
        <v>1885</v>
      </c>
      <c r="E817" s="335" t="s">
        <v>304</v>
      </c>
      <c r="F817" s="335" t="s">
        <v>2674</v>
      </c>
      <c r="G817" s="335" t="s">
        <v>3574</v>
      </c>
      <c r="H817" s="335" t="s">
        <v>3418</v>
      </c>
      <c r="I817" s="335" t="s">
        <v>3331</v>
      </c>
      <c r="J817" s="335" t="s">
        <v>3293</v>
      </c>
      <c r="K817" s="335" t="s">
        <v>3287</v>
      </c>
      <c r="L817" s="335" t="s">
        <v>3563</v>
      </c>
      <c r="M817" s="335" t="s">
        <v>3310</v>
      </c>
      <c r="N817" s="335" t="s">
        <v>3368</v>
      </c>
      <c r="O817" s="336" t="s">
        <v>1245</v>
      </c>
      <c r="P817" s="335" t="s">
        <v>3370</v>
      </c>
      <c r="Q817" s="335" t="s">
        <v>3372</v>
      </c>
      <c r="R817" s="335" t="s">
        <v>13</v>
      </c>
      <c r="S817" s="335" t="s">
        <v>111</v>
      </c>
      <c r="T817" s="335" t="s">
        <v>1539</v>
      </c>
      <c r="U817" s="335" t="s">
        <v>1087</v>
      </c>
      <c r="V817" s="335" t="s">
        <v>1309</v>
      </c>
      <c r="W817" s="335" t="s">
        <v>217</v>
      </c>
      <c r="X817" s="337">
        <v>1.4883720930232557E-2</v>
      </c>
      <c r="Y817" s="337" t="s">
        <v>6</v>
      </c>
      <c r="Z817" s="338" t="s">
        <v>6</v>
      </c>
      <c r="AA817" s="338" t="s">
        <v>6</v>
      </c>
      <c r="AB817" s="338" t="s">
        <v>6</v>
      </c>
      <c r="AC817" s="338" t="s">
        <v>6</v>
      </c>
      <c r="AD817" s="338" t="s">
        <v>6</v>
      </c>
      <c r="AE817" s="354">
        <v>645</v>
      </c>
      <c r="AF817" s="15" t="s">
        <v>3738</v>
      </c>
      <c r="AG817" s="335" t="s">
        <v>6</v>
      </c>
      <c r="AH817" s="335" t="s">
        <v>6</v>
      </c>
      <c r="AI817" s="337">
        <v>9.6</v>
      </c>
      <c r="AJ817" s="339">
        <v>1</v>
      </c>
      <c r="AK817" s="335" t="s">
        <v>3564</v>
      </c>
      <c r="AL817" s="335" t="s">
        <v>6</v>
      </c>
      <c r="AM817" s="340" t="s">
        <v>6</v>
      </c>
      <c r="AN817" s="341" t="s">
        <v>6</v>
      </c>
      <c r="AO817" s="341" t="s">
        <v>6</v>
      </c>
      <c r="AP817" s="335" t="s">
        <v>1737</v>
      </c>
      <c r="AR817" s="338" t="s">
        <v>6</v>
      </c>
      <c r="AS817" s="338" t="s">
        <v>6</v>
      </c>
      <c r="AT817" s="338" t="s">
        <v>6</v>
      </c>
      <c r="AU817" s="338" t="s">
        <v>184</v>
      </c>
      <c r="AV817" s="338" t="s">
        <v>1305</v>
      </c>
      <c r="AW817" s="338" t="s">
        <v>3560</v>
      </c>
      <c r="AX817" s="338" t="s">
        <v>119</v>
      </c>
      <c r="AY817" s="338" t="s">
        <v>3561</v>
      </c>
      <c r="AZ817" s="338" t="s">
        <v>118</v>
      </c>
      <c r="BA817" s="338" t="s">
        <v>381</v>
      </c>
      <c r="BB817" s="338" t="s">
        <v>119</v>
      </c>
      <c r="BC817" s="338" t="s">
        <v>383</v>
      </c>
      <c r="BD817" s="338" t="s">
        <v>119</v>
      </c>
      <c r="BE817" s="338" t="s">
        <v>259</v>
      </c>
      <c r="BF817" s="338" t="s">
        <v>119</v>
      </c>
      <c r="BG817" s="338" t="s">
        <v>3560</v>
      </c>
      <c r="BH817" s="338" t="s">
        <v>118</v>
      </c>
      <c r="BI817" s="338" t="s">
        <v>6</v>
      </c>
      <c r="BJ817" s="338" t="s">
        <v>6</v>
      </c>
      <c r="BK817" s="338" t="s">
        <v>6</v>
      </c>
      <c r="BL817" s="338" t="s">
        <v>6</v>
      </c>
      <c r="BM817" s="338" t="s">
        <v>40</v>
      </c>
      <c r="BN817" s="338" t="s">
        <v>119</v>
      </c>
      <c r="BO817" s="338" t="s">
        <v>13</v>
      </c>
      <c r="BP817" s="338" t="s">
        <v>13</v>
      </c>
      <c r="BQ817" s="338" t="s">
        <v>160</v>
      </c>
      <c r="BR817" s="338" t="s">
        <v>119</v>
      </c>
      <c r="BS817" s="338" t="s">
        <v>40</v>
      </c>
      <c r="BT817" s="338" t="s">
        <v>119</v>
      </c>
      <c r="BU817" s="341" t="s">
        <v>6</v>
      </c>
      <c r="BV817" s="338" t="s">
        <v>6</v>
      </c>
      <c r="BW817" s="338" t="s">
        <v>6</v>
      </c>
      <c r="BX817" s="338" t="s">
        <v>6</v>
      </c>
      <c r="BY817" s="338" t="s">
        <v>6</v>
      </c>
      <c r="BZ817" s="338" t="s">
        <v>6</v>
      </c>
      <c r="CB817" s="335" t="s">
        <v>911</v>
      </c>
      <c r="CC817" s="335" t="s">
        <v>600</v>
      </c>
      <c r="CD817" s="335" t="s">
        <v>118</v>
      </c>
    </row>
    <row r="818" spans="1:82" s="335" customFormat="1" x14ac:dyDescent="0.35">
      <c r="A818" s="334" t="s">
        <v>3545</v>
      </c>
      <c r="B818" s="334" t="s">
        <v>2880</v>
      </c>
      <c r="C818" s="334" t="s">
        <v>1722</v>
      </c>
      <c r="D818" s="334" t="s">
        <v>1885</v>
      </c>
      <c r="E818" s="335" t="s">
        <v>304</v>
      </c>
      <c r="F818" s="335" t="s">
        <v>2674</v>
      </c>
      <c r="G818" s="335" t="s">
        <v>3575</v>
      </c>
      <c r="H818" s="335" t="s">
        <v>3418</v>
      </c>
      <c r="I818" s="335" t="s">
        <v>3331</v>
      </c>
      <c r="J818" s="335" t="s">
        <v>3293</v>
      </c>
      <c r="K818" s="335" t="s">
        <v>3287</v>
      </c>
      <c r="L818" s="335" t="s">
        <v>3563</v>
      </c>
      <c r="M818" s="335" t="s">
        <v>3310</v>
      </c>
      <c r="N818" s="335" t="s">
        <v>3368</v>
      </c>
      <c r="O818" s="336" t="s">
        <v>3415</v>
      </c>
      <c r="P818" s="335" t="s">
        <v>3370</v>
      </c>
      <c r="Q818" s="335" t="s">
        <v>3372</v>
      </c>
      <c r="R818" s="335" t="s">
        <v>13</v>
      </c>
      <c r="S818" s="335" t="s">
        <v>111</v>
      </c>
      <c r="T818" s="335" t="s">
        <v>1539</v>
      </c>
      <c r="U818" s="335" t="s">
        <v>1087</v>
      </c>
      <c r="V818" s="335" t="s">
        <v>1309</v>
      </c>
      <c r="W818" s="335" t="s">
        <v>217</v>
      </c>
      <c r="X818" s="337">
        <v>3.1007751937984496E-3</v>
      </c>
      <c r="Y818" s="337" t="s">
        <v>6</v>
      </c>
      <c r="Z818" s="338" t="s">
        <v>6</v>
      </c>
      <c r="AA818" s="338" t="s">
        <v>6</v>
      </c>
      <c r="AB818" s="338" t="s">
        <v>6</v>
      </c>
      <c r="AC818" s="338" t="s">
        <v>6</v>
      </c>
      <c r="AD818" s="338" t="s">
        <v>6</v>
      </c>
      <c r="AE818" s="354">
        <v>645</v>
      </c>
      <c r="AF818" s="15" t="s">
        <v>3738</v>
      </c>
      <c r="AG818" s="335" t="s">
        <v>6</v>
      </c>
      <c r="AH818" s="335" t="s">
        <v>6</v>
      </c>
      <c r="AI818" s="337">
        <v>2</v>
      </c>
      <c r="AJ818" s="339">
        <v>1</v>
      </c>
      <c r="AK818" s="335" t="s">
        <v>3564</v>
      </c>
      <c r="AL818" s="335" t="s">
        <v>6</v>
      </c>
      <c r="AM818" s="340" t="s">
        <v>6</v>
      </c>
      <c r="AN818" s="341" t="s">
        <v>6</v>
      </c>
      <c r="AO818" s="341" t="s">
        <v>6</v>
      </c>
      <c r="AP818" s="335" t="s">
        <v>1737</v>
      </c>
      <c r="AR818" s="338" t="s">
        <v>6</v>
      </c>
      <c r="AS818" s="338" t="s">
        <v>6</v>
      </c>
      <c r="AT818" s="338" t="s">
        <v>6</v>
      </c>
      <c r="AU818" s="338" t="s">
        <v>184</v>
      </c>
      <c r="AV818" s="338" t="s">
        <v>1305</v>
      </c>
      <c r="AW818" s="338" t="s">
        <v>3560</v>
      </c>
      <c r="AX818" s="338" t="s">
        <v>119</v>
      </c>
      <c r="AY818" s="338" t="s">
        <v>3561</v>
      </c>
      <c r="AZ818" s="338" t="s">
        <v>118</v>
      </c>
      <c r="BA818" s="338" t="s">
        <v>381</v>
      </c>
      <c r="BB818" s="338" t="s">
        <v>119</v>
      </c>
      <c r="BC818" s="338" t="s">
        <v>383</v>
      </c>
      <c r="BD818" s="338" t="s">
        <v>119</v>
      </c>
      <c r="BE818" s="338" t="s">
        <v>259</v>
      </c>
      <c r="BF818" s="338" t="s">
        <v>119</v>
      </c>
      <c r="BG818" s="338" t="s">
        <v>3560</v>
      </c>
      <c r="BH818" s="338" t="s">
        <v>118</v>
      </c>
      <c r="BI818" s="338" t="s">
        <v>6</v>
      </c>
      <c r="BJ818" s="338" t="s">
        <v>6</v>
      </c>
      <c r="BK818" s="338" t="s">
        <v>6</v>
      </c>
      <c r="BL818" s="338" t="s">
        <v>6</v>
      </c>
      <c r="BM818" s="338" t="s">
        <v>40</v>
      </c>
      <c r="BN818" s="338" t="s">
        <v>119</v>
      </c>
      <c r="BO818" s="338" t="s">
        <v>13</v>
      </c>
      <c r="BP818" s="338" t="s">
        <v>13</v>
      </c>
      <c r="BQ818" s="338" t="s">
        <v>160</v>
      </c>
      <c r="BR818" s="338" t="s">
        <v>119</v>
      </c>
      <c r="BS818" s="338" t="s">
        <v>40</v>
      </c>
      <c r="BT818" s="338" t="s">
        <v>119</v>
      </c>
      <c r="BU818" s="341" t="s">
        <v>6</v>
      </c>
      <c r="BV818" s="338" t="s">
        <v>6</v>
      </c>
      <c r="BW818" s="338" t="s">
        <v>6</v>
      </c>
      <c r="BX818" s="338" t="s">
        <v>6</v>
      </c>
      <c r="BY818" s="338" t="s">
        <v>6</v>
      </c>
      <c r="BZ818" s="338" t="s">
        <v>6</v>
      </c>
      <c r="CB818" s="335" t="s">
        <v>911</v>
      </c>
      <c r="CC818" s="335" t="s">
        <v>600</v>
      </c>
      <c r="CD818" s="335" t="s">
        <v>118</v>
      </c>
    </row>
    <row r="819" spans="1:82" s="335" customFormat="1" x14ac:dyDescent="0.35">
      <c r="A819" s="334" t="s">
        <v>3545</v>
      </c>
      <c r="B819" s="334" t="s">
        <v>2880</v>
      </c>
      <c r="C819" s="334" t="s">
        <v>1724</v>
      </c>
      <c r="D819" s="334" t="s">
        <v>1885</v>
      </c>
      <c r="E819" s="335" t="s">
        <v>304</v>
      </c>
      <c r="F819" s="335" t="s">
        <v>2674</v>
      </c>
      <c r="G819" s="335" t="s">
        <v>404</v>
      </c>
      <c r="H819" s="335" t="s">
        <v>3418</v>
      </c>
      <c r="I819" s="335" t="s">
        <v>3331</v>
      </c>
      <c r="J819" s="335" t="s">
        <v>3293</v>
      </c>
      <c r="K819" s="335" t="s">
        <v>3287</v>
      </c>
      <c r="L819" s="335" t="s">
        <v>3563</v>
      </c>
      <c r="M819" s="335" t="s">
        <v>3310</v>
      </c>
      <c r="N819" s="335" t="s">
        <v>3368</v>
      </c>
      <c r="O819" s="336" t="s">
        <v>3415</v>
      </c>
      <c r="P819" s="335" t="s">
        <v>3370</v>
      </c>
      <c r="Q819" s="335" t="s">
        <v>3372</v>
      </c>
      <c r="R819" s="335" t="s">
        <v>13</v>
      </c>
      <c r="S819" s="335" t="s">
        <v>111</v>
      </c>
      <c r="T819" s="335" t="s">
        <v>1539</v>
      </c>
      <c r="U819" s="335" t="s">
        <v>1087</v>
      </c>
      <c r="V819" s="335" t="s">
        <v>1309</v>
      </c>
      <c r="W819" s="335" t="s">
        <v>217</v>
      </c>
      <c r="X819" s="337">
        <v>1.6899224806201552E-3</v>
      </c>
      <c r="Y819" s="337" t="s">
        <v>6</v>
      </c>
      <c r="Z819" s="338" t="s">
        <v>6</v>
      </c>
      <c r="AA819" s="338" t="s">
        <v>6</v>
      </c>
      <c r="AB819" s="338" t="s">
        <v>6</v>
      </c>
      <c r="AC819" s="338" t="s">
        <v>6</v>
      </c>
      <c r="AD819" s="338" t="s">
        <v>6</v>
      </c>
      <c r="AE819" s="354">
        <v>645</v>
      </c>
      <c r="AF819" s="15" t="s">
        <v>3738</v>
      </c>
      <c r="AG819" s="335" t="s">
        <v>6</v>
      </c>
      <c r="AH819" s="335" t="s">
        <v>6</v>
      </c>
      <c r="AI819" s="337">
        <v>1.0900000000000001</v>
      </c>
      <c r="AJ819" s="339">
        <v>1</v>
      </c>
      <c r="AK819" s="335" t="s">
        <v>3564</v>
      </c>
      <c r="AL819" s="335" t="s">
        <v>6</v>
      </c>
      <c r="AM819" s="340" t="s">
        <v>6</v>
      </c>
      <c r="AN819" s="341" t="s">
        <v>6</v>
      </c>
      <c r="AO819" s="341" t="s">
        <v>6</v>
      </c>
      <c r="AP819" s="335" t="s">
        <v>1737</v>
      </c>
      <c r="AR819" s="338" t="s">
        <v>6</v>
      </c>
      <c r="AS819" s="338" t="s">
        <v>6</v>
      </c>
      <c r="AT819" s="338" t="s">
        <v>6</v>
      </c>
      <c r="AU819" s="338" t="s">
        <v>184</v>
      </c>
      <c r="AV819" s="338" t="s">
        <v>1305</v>
      </c>
      <c r="AW819" s="338" t="s">
        <v>3560</v>
      </c>
      <c r="AX819" s="338" t="s">
        <v>119</v>
      </c>
      <c r="AY819" s="338" t="s">
        <v>3561</v>
      </c>
      <c r="AZ819" s="338" t="s">
        <v>118</v>
      </c>
      <c r="BA819" s="338" t="s">
        <v>381</v>
      </c>
      <c r="BB819" s="338" t="s">
        <v>119</v>
      </c>
      <c r="BC819" s="338" t="s">
        <v>383</v>
      </c>
      <c r="BD819" s="338" t="s">
        <v>119</v>
      </c>
      <c r="BE819" s="338" t="s">
        <v>259</v>
      </c>
      <c r="BF819" s="338" t="s">
        <v>119</v>
      </c>
      <c r="BG819" s="338" t="s">
        <v>3560</v>
      </c>
      <c r="BH819" s="338" t="s">
        <v>118</v>
      </c>
      <c r="BI819" s="338" t="s">
        <v>6</v>
      </c>
      <c r="BJ819" s="338" t="s">
        <v>6</v>
      </c>
      <c r="BK819" s="338" t="s">
        <v>6</v>
      </c>
      <c r="BL819" s="338" t="s">
        <v>6</v>
      </c>
      <c r="BM819" s="338" t="s">
        <v>40</v>
      </c>
      <c r="BN819" s="338" t="s">
        <v>119</v>
      </c>
      <c r="BO819" s="338" t="s">
        <v>13</v>
      </c>
      <c r="BP819" s="338" t="s">
        <v>13</v>
      </c>
      <c r="BQ819" s="338" t="s">
        <v>160</v>
      </c>
      <c r="BR819" s="338" t="s">
        <v>119</v>
      </c>
      <c r="BS819" s="338" t="s">
        <v>40</v>
      </c>
      <c r="BT819" s="338" t="s">
        <v>119</v>
      </c>
      <c r="BU819" s="341" t="s">
        <v>6</v>
      </c>
      <c r="BV819" s="338" t="s">
        <v>6</v>
      </c>
      <c r="BW819" s="338" t="s">
        <v>6</v>
      </c>
      <c r="BX819" s="338" t="s">
        <v>6</v>
      </c>
      <c r="BY819" s="338" t="s">
        <v>6</v>
      </c>
      <c r="BZ819" s="338" t="s">
        <v>6</v>
      </c>
      <c r="CB819" s="335" t="s">
        <v>911</v>
      </c>
      <c r="CC819" s="335" t="s">
        <v>600</v>
      </c>
      <c r="CD819" s="335" t="s">
        <v>118</v>
      </c>
    </row>
    <row r="820" spans="1:82" s="335" customFormat="1" x14ac:dyDescent="0.35">
      <c r="A820" s="334" t="s">
        <v>3545</v>
      </c>
      <c r="B820" s="334" t="s">
        <v>2880</v>
      </c>
      <c r="C820" s="334" t="s">
        <v>1726</v>
      </c>
      <c r="D820" s="334" t="s">
        <v>1885</v>
      </c>
      <c r="E820" s="335" t="s">
        <v>304</v>
      </c>
      <c r="F820" s="335" t="s">
        <v>2674</v>
      </c>
      <c r="G820" s="335" t="s">
        <v>3576</v>
      </c>
      <c r="H820" s="335" t="s">
        <v>3418</v>
      </c>
      <c r="I820" s="335" t="s">
        <v>3331</v>
      </c>
      <c r="J820" s="335" t="s">
        <v>3293</v>
      </c>
      <c r="K820" s="335" t="s">
        <v>3287</v>
      </c>
      <c r="L820" s="335" t="s">
        <v>3563</v>
      </c>
      <c r="M820" s="335" t="s">
        <v>3310</v>
      </c>
      <c r="N820" s="335" t="s">
        <v>3368</v>
      </c>
      <c r="O820" s="336" t="s">
        <v>3415</v>
      </c>
      <c r="P820" s="335" t="s">
        <v>3370</v>
      </c>
      <c r="Q820" s="335" t="s">
        <v>3372</v>
      </c>
      <c r="R820" s="335" t="s">
        <v>13</v>
      </c>
      <c r="S820" s="335" t="s">
        <v>111</v>
      </c>
      <c r="T820" s="335" t="s">
        <v>1539</v>
      </c>
      <c r="U820" s="335" t="s">
        <v>1087</v>
      </c>
      <c r="V820" s="335" t="s">
        <v>1309</v>
      </c>
      <c r="W820" s="335" t="s">
        <v>217</v>
      </c>
      <c r="X820" s="337">
        <v>6.7131782945736435E-3</v>
      </c>
      <c r="Y820" s="337" t="s">
        <v>6</v>
      </c>
      <c r="Z820" s="338" t="s">
        <v>6</v>
      </c>
      <c r="AA820" s="338" t="s">
        <v>6</v>
      </c>
      <c r="AB820" s="338" t="s">
        <v>6</v>
      </c>
      <c r="AC820" s="338" t="s">
        <v>6</v>
      </c>
      <c r="AD820" s="338" t="s">
        <v>6</v>
      </c>
      <c r="AE820" s="354">
        <v>645</v>
      </c>
      <c r="AF820" s="15" t="s">
        <v>3738</v>
      </c>
      <c r="AG820" s="335" t="s">
        <v>6</v>
      </c>
      <c r="AH820" s="335" t="s">
        <v>6</v>
      </c>
      <c r="AI820" s="337">
        <v>4.33</v>
      </c>
      <c r="AJ820" s="339">
        <v>1</v>
      </c>
      <c r="AK820" s="335" t="s">
        <v>3564</v>
      </c>
      <c r="AL820" s="335" t="s">
        <v>6</v>
      </c>
      <c r="AM820" s="340" t="s">
        <v>6</v>
      </c>
      <c r="AN820" s="341" t="s">
        <v>6</v>
      </c>
      <c r="AO820" s="341" t="s">
        <v>6</v>
      </c>
      <c r="AP820" s="335" t="s">
        <v>1737</v>
      </c>
      <c r="AR820" s="338" t="s">
        <v>6</v>
      </c>
      <c r="AS820" s="338" t="s">
        <v>6</v>
      </c>
      <c r="AT820" s="338" t="s">
        <v>6</v>
      </c>
      <c r="AU820" s="338" t="s">
        <v>184</v>
      </c>
      <c r="AV820" s="338" t="s">
        <v>1305</v>
      </c>
      <c r="AW820" s="338" t="s">
        <v>3560</v>
      </c>
      <c r="AX820" s="338" t="s">
        <v>119</v>
      </c>
      <c r="AY820" s="338" t="s">
        <v>3561</v>
      </c>
      <c r="AZ820" s="338" t="s">
        <v>118</v>
      </c>
      <c r="BA820" s="338" t="s">
        <v>381</v>
      </c>
      <c r="BB820" s="338" t="s">
        <v>119</v>
      </c>
      <c r="BC820" s="338" t="s">
        <v>383</v>
      </c>
      <c r="BD820" s="338" t="s">
        <v>119</v>
      </c>
      <c r="BE820" s="338" t="s">
        <v>259</v>
      </c>
      <c r="BF820" s="338" t="s">
        <v>119</v>
      </c>
      <c r="BG820" s="338" t="s">
        <v>3560</v>
      </c>
      <c r="BH820" s="338" t="s">
        <v>118</v>
      </c>
      <c r="BI820" s="338" t="s">
        <v>6</v>
      </c>
      <c r="BJ820" s="338" t="s">
        <v>6</v>
      </c>
      <c r="BK820" s="338" t="s">
        <v>6</v>
      </c>
      <c r="BL820" s="338" t="s">
        <v>6</v>
      </c>
      <c r="BM820" s="338" t="s">
        <v>40</v>
      </c>
      <c r="BN820" s="338" t="s">
        <v>119</v>
      </c>
      <c r="BO820" s="338" t="s">
        <v>13</v>
      </c>
      <c r="BP820" s="338" t="s">
        <v>13</v>
      </c>
      <c r="BQ820" s="338" t="s">
        <v>160</v>
      </c>
      <c r="BR820" s="338" t="s">
        <v>119</v>
      </c>
      <c r="BS820" s="338" t="s">
        <v>40</v>
      </c>
      <c r="BT820" s="338" t="s">
        <v>119</v>
      </c>
      <c r="BU820" s="341" t="s">
        <v>6</v>
      </c>
      <c r="BV820" s="338" t="s">
        <v>6</v>
      </c>
      <c r="BW820" s="338" t="s">
        <v>6</v>
      </c>
      <c r="BX820" s="338" t="s">
        <v>6</v>
      </c>
      <c r="BY820" s="338" t="s">
        <v>6</v>
      </c>
      <c r="BZ820" s="338" t="s">
        <v>6</v>
      </c>
      <c r="CB820" s="335" t="s">
        <v>911</v>
      </c>
      <c r="CC820" s="335" t="s">
        <v>600</v>
      </c>
      <c r="CD820" s="335" t="s">
        <v>118</v>
      </c>
    </row>
    <row r="821" spans="1:82" s="335" customFormat="1" x14ac:dyDescent="0.35">
      <c r="A821" s="334" t="s">
        <v>3545</v>
      </c>
      <c r="B821" s="334" t="s">
        <v>2880</v>
      </c>
      <c r="C821" s="334" t="s">
        <v>1845</v>
      </c>
      <c r="D821" s="334" t="s">
        <v>1885</v>
      </c>
      <c r="E821" s="335" t="s">
        <v>304</v>
      </c>
      <c r="F821" s="335" t="s">
        <v>2674</v>
      </c>
      <c r="G821" s="335" t="s">
        <v>3577</v>
      </c>
      <c r="H821" s="335" t="s">
        <v>3418</v>
      </c>
      <c r="I821" s="335" t="s">
        <v>3331</v>
      </c>
      <c r="J821" s="335" t="s">
        <v>3293</v>
      </c>
      <c r="K821" s="335" t="s">
        <v>3287</v>
      </c>
      <c r="L821" s="335" t="s">
        <v>3563</v>
      </c>
      <c r="M821" s="335" t="s">
        <v>3310</v>
      </c>
      <c r="N821" s="335" t="s">
        <v>3368</v>
      </c>
      <c r="O821" s="336" t="s">
        <v>1245</v>
      </c>
      <c r="P821" s="335" t="s">
        <v>3370</v>
      </c>
      <c r="Q821" s="335" t="s">
        <v>3372</v>
      </c>
      <c r="R821" s="335" t="s">
        <v>13</v>
      </c>
      <c r="S821" s="335" t="s">
        <v>111</v>
      </c>
      <c r="T821" s="335" t="s">
        <v>1539</v>
      </c>
      <c r="U821" s="335" t="s">
        <v>1087</v>
      </c>
      <c r="V821" s="335" t="s">
        <v>1309</v>
      </c>
      <c r="W821" s="335" t="s">
        <v>217</v>
      </c>
      <c r="X821" s="337">
        <v>2.5860465116279069E-2</v>
      </c>
      <c r="Y821" s="337" t="s">
        <v>6</v>
      </c>
      <c r="Z821" s="338" t="s">
        <v>6</v>
      </c>
      <c r="AA821" s="338" t="s">
        <v>6</v>
      </c>
      <c r="AB821" s="338" t="s">
        <v>6</v>
      </c>
      <c r="AC821" s="338" t="s">
        <v>6</v>
      </c>
      <c r="AD821" s="338" t="s">
        <v>6</v>
      </c>
      <c r="AE821" s="354">
        <v>645</v>
      </c>
      <c r="AF821" s="15" t="s">
        <v>3738</v>
      </c>
      <c r="AG821" s="335" t="s">
        <v>6</v>
      </c>
      <c r="AH821" s="335" t="s">
        <v>6</v>
      </c>
      <c r="AI821" s="337">
        <v>16.68</v>
      </c>
      <c r="AJ821" s="339">
        <v>1</v>
      </c>
      <c r="AK821" s="335" t="s">
        <v>3564</v>
      </c>
      <c r="AL821" s="335" t="s">
        <v>6</v>
      </c>
      <c r="AM821" s="340" t="s">
        <v>6</v>
      </c>
      <c r="AN821" s="341" t="s">
        <v>6</v>
      </c>
      <c r="AO821" s="341" t="s">
        <v>6</v>
      </c>
      <c r="AP821" s="335" t="s">
        <v>1737</v>
      </c>
      <c r="AR821" s="338" t="s">
        <v>6</v>
      </c>
      <c r="AS821" s="338" t="s">
        <v>6</v>
      </c>
      <c r="AT821" s="338" t="s">
        <v>6</v>
      </c>
      <c r="AU821" s="338" t="s">
        <v>184</v>
      </c>
      <c r="AV821" s="338" t="s">
        <v>1305</v>
      </c>
      <c r="AW821" s="338" t="s">
        <v>3560</v>
      </c>
      <c r="AX821" s="338" t="s">
        <v>119</v>
      </c>
      <c r="AY821" s="338" t="s">
        <v>3561</v>
      </c>
      <c r="AZ821" s="338" t="s">
        <v>118</v>
      </c>
      <c r="BA821" s="338" t="s">
        <v>381</v>
      </c>
      <c r="BB821" s="338" t="s">
        <v>119</v>
      </c>
      <c r="BC821" s="338" t="s">
        <v>383</v>
      </c>
      <c r="BD821" s="338" t="s">
        <v>119</v>
      </c>
      <c r="BE821" s="338" t="s">
        <v>259</v>
      </c>
      <c r="BF821" s="338" t="s">
        <v>119</v>
      </c>
      <c r="BG821" s="338" t="s">
        <v>3560</v>
      </c>
      <c r="BH821" s="338" t="s">
        <v>118</v>
      </c>
      <c r="BI821" s="338" t="s">
        <v>6</v>
      </c>
      <c r="BJ821" s="338" t="s">
        <v>6</v>
      </c>
      <c r="BK821" s="338" t="s">
        <v>6</v>
      </c>
      <c r="BL821" s="338" t="s">
        <v>6</v>
      </c>
      <c r="BM821" s="338" t="s">
        <v>40</v>
      </c>
      <c r="BN821" s="338" t="s">
        <v>119</v>
      </c>
      <c r="BO821" s="338" t="s">
        <v>13</v>
      </c>
      <c r="BP821" s="338" t="s">
        <v>13</v>
      </c>
      <c r="BQ821" s="338" t="s">
        <v>160</v>
      </c>
      <c r="BR821" s="338" t="s">
        <v>119</v>
      </c>
      <c r="BS821" s="338" t="s">
        <v>40</v>
      </c>
      <c r="BT821" s="338" t="s">
        <v>119</v>
      </c>
      <c r="BU821" s="341" t="s">
        <v>6</v>
      </c>
      <c r="BV821" s="338" t="s">
        <v>6</v>
      </c>
      <c r="BW821" s="338" t="s">
        <v>6</v>
      </c>
      <c r="BX821" s="338" t="s">
        <v>6</v>
      </c>
      <c r="BY821" s="338" t="s">
        <v>6</v>
      </c>
      <c r="BZ821" s="338" t="s">
        <v>6</v>
      </c>
      <c r="CB821" s="335" t="s">
        <v>911</v>
      </c>
      <c r="CC821" s="335" t="s">
        <v>600</v>
      </c>
      <c r="CD821" s="335" t="s">
        <v>118</v>
      </c>
    </row>
    <row r="822" spans="1:82" s="335" customFormat="1" x14ac:dyDescent="0.35">
      <c r="A822" s="334" t="s">
        <v>3545</v>
      </c>
      <c r="B822" s="334" t="s">
        <v>2880</v>
      </c>
      <c r="C822" s="334" t="s">
        <v>1880</v>
      </c>
      <c r="D822" s="334" t="s">
        <v>1885</v>
      </c>
      <c r="E822" s="335" t="s">
        <v>304</v>
      </c>
      <c r="F822" s="335" t="s">
        <v>2674</v>
      </c>
      <c r="G822" s="335" t="s">
        <v>3578</v>
      </c>
      <c r="H822" s="335" t="s">
        <v>3418</v>
      </c>
      <c r="I822" s="335" t="s">
        <v>3331</v>
      </c>
      <c r="J822" s="335" t="s">
        <v>3293</v>
      </c>
      <c r="K822" s="335" t="s">
        <v>3287</v>
      </c>
      <c r="L822" s="335" t="s">
        <v>3563</v>
      </c>
      <c r="M822" s="335" t="s">
        <v>3310</v>
      </c>
      <c r="N822" s="335" t="s">
        <v>3368</v>
      </c>
      <c r="O822" s="336" t="s">
        <v>1245</v>
      </c>
      <c r="P822" s="335" t="s">
        <v>3370</v>
      </c>
      <c r="Q822" s="335" t="s">
        <v>3372</v>
      </c>
      <c r="R822" s="335" t="s">
        <v>13</v>
      </c>
      <c r="S822" s="335" t="s">
        <v>111</v>
      </c>
      <c r="T822" s="335" t="s">
        <v>1539</v>
      </c>
      <c r="U822" s="335" t="s">
        <v>1087</v>
      </c>
      <c r="V822" s="335" t="s">
        <v>1309</v>
      </c>
      <c r="W822" s="335" t="s">
        <v>217</v>
      </c>
      <c r="X822" s="337">
        <v>4.1860465116279073E-4</v>
      </c>
      <c r="Y822" s="337" t="s">
        <v>6</v>
      </c>
      <c r="Z822" s="338" t="s">
        <v>6</v>
      </c>
      <c r="AA822" s="338" t="s">
        <v>6</v>
      </c>
      <c r="AB822" s="338" t="s">
        <v>6</v>
      </c>
      <c r="AC822" s="338" t="s">
        <v>6</v>
      </c>
      <c r="AD822" s="338" t="s">
        <v>6</v>
      </c>
      <c r="AE822" s="354">
        <v>645</v>
      </c>
      <c r="AF822" s="15" t="s">
        <v>3738</v>
      </c>
      <c r="AG822" s="335" t="s">
        <v>6</v>
      </c>
      <c r="AH822" s="335" t="s">
        <v>6</v>
      </c>
      <c r="AI822" s="337">
        <v>0.27</v>
      </c>
      <c r="AJ822" s="339">
        <v>1</v>
      </c>
      <c r="AK822" s="335" t="s">
        <v>3564</v>
      </c>
      <c r="AL822" s="335" t="s">
        <v>6</v>
      </c>
      <c r="AM822" s="340" t="s">
        <v>6</v>
      </c>
      <c r="AN822" s="341" t="s">
        <v>6</v>
      </c>
      <c r="AO822" s="341" t="s">
        <v>6</v>
      </c>
      <c r="AP822" s="335" t="s">
        <v>1737</v>
      </c>
      <c r="AR822" s="338" t="s">
        <v>6</v>
      </c>
      <c r="AS822" s="338" t="s">
        <v>6</v>
      </c>
      <c r="AT822" s="338" t="s">
        <v>6</v>
      </c>
      <c r="AU822" s="338" t="s">
        <v>184</v>
      </c>
      <c r="AV822" s="338" t="s">
        <v>1305</v>
      </c>
      <c r="AW822" s="338" t="s">
        <v>3560</v>
      </c>
      <c r="AX822" s="338" t="s">
        <v>119</v>
      </c>
      <c r="AY822" s="338" t="s">
        <v>3561</v>
      </c>
      <c r="AZ822" s="338" t="s">
        <v>118</v>
      </c>
      <c r="BA822" s="338" t="s">
        <v>381</v>
      </c>
      <c r="BB822" s="338" t="s">
        <v>119</v>
      </c>
      <c r="BC822" s="338" t="s">
        <v>383</v>
      </c>
      <c r="BD822" s="338" t="s">
        <v>119</v>
      </c>
      <c r="BE822" s="338" t="s">
        <v>259</v>
      </c>
      <c r="BF822" s="338" t="s">
        <v>119</v>
      </c>
      <c r="BG822" s="338" t="s">
        <v>3560</v>
      </c>
      <c r="BH822" s="338" t="s">
        <v>118</v>
      </c>
      <c r="BI822" s="338" t="s">
        <v>6</v>
      </c>
      <c r="BJ822" s="338" t="s">
        <v>6</v>
      </c>
      <c r="BK822" s="338" t="s">
        <v>6</v>
      </c>
      <c r="BL822" s="338" t="s">
        <v>6</v>
      </c>
      <c r="BM822" s="338" t="s">
        <v>40</v>
      </c>
      <c r="BN822" s="338" t="s">
        <v>119</v>
      </c>
      <c r="BO822" s="338" t="s">
        <v>13</v>
      </c>
      <c r="BP822" s="338" t="s">
        <v>13</v>
      </c>
      <c r="BQ822" s="338" t="s">
        <v>160</v>
      </c>
      <c r="BR822" s="338" t="s">
        <v>119</v>
      </c>
      <c r="BS822" s="338" t="s">
        <v>40</v>
      </c>
      <c r="BT822" s="338" t="s">
        <v>119</v>
      </c>
      <c r="BU822" s="341" t="s">
        <v>6</v>
      </c>
      <c r="BV822" s="338" t="s">
        <v>6</v>
      </c>
      <c r="BW822" s="338" t="s">
        <v>6</v>
      </c>
      <c r="BX822" s="338" t="s">
        <v>6</v>
      </c>
      <c r="BY822" s="338" t="s">
        <v>6</v>
      </c>
      <c r="BZ822" s="338" t="s">
        <v>6</v>
      </c>
      <c r="CB822" s="335" t="s">
        <v>911</v>
      </c>
      <c r="CC822" s="335" t="s">
        <v>600</v>
      </c>
      <c r="CD822" s="335" t="s">
        <v>118</v>
      </c>
    </row>
    <row r="823" spans="1:82" s="335" customFormat="1" x14ac:dyDescent="0.35">
      <c r="A823" s="334" t="s">
        <v>3545</v>
      </c>
      <c r="B823" s="334" t="s">
        <v>2880</v>
      </c>
      <c r="C823" s="334" t="s">
        <v>1883</v>
      </c>
      <c r="D823" s="334" t="s">
        <v>1885</v>
      </c>
      <c r="E823" s="335" t="s">
        <v>304</v>
      </c>
      <c r="F823" s="335" t="s">
        <v>2674</v>
      </c>
      <c r="G823" s="335" t="s">
        <v>3579</v>
      </c>
      <c r="H823" s="335" t="s">
        <v>3418</v>
      </c>
      <c r="I823" s="335" t="s">
        <v>3331</v>
      </c>
      <c r="J823" s="335" t="s">
        <v>3293</v>
      </c>
      <c r="K823" s="335" t="s">
        <v>3287</v>
      </c>
      <c r="L823" s="335" t="s">
        <v>3563</v>
      </c>
      <c r="M823" s="335" t="s">
        <v>3310</v>
      </c>
      <c r="N823" s="335" t="s">
        <v>3368</v>
      </c>
      <c r="O823" s="336" t="s">
        <v>1245</v>
      </c>
      <c r="P823" s="335" t="s">
        <v>3370</v>
      </c>
      <c r="Q823" s="335" t="s">
        <v>3372</v>
      </c>
      <c r="R823" s="335" t="s">
        <v>13</v>
      </c>
      <c r="S823" s="335" t="s">
        <v>111</v>
      </c>
      <c r="T823" s="335" t="s">
        <v>1539</v>
      </c>
      <c r="U823" s="335" t="s">
        <v>1087</v>
      </c>
      <c r="V823" s="335" t="s">
        <v>1309</v>
      </c>
      <c r="W823" s="335" t="s">
        <v>217</v>
      </c>
      <c r="X823" s="337">
        <v>2.0620155038759691E-3</v>
      </c>
      <c r="Y823" s="337" t="s">
        <v>6</v>
      </c>
      <c r="Z823" s="338" t="s">
        <v>6</v>
      </c>
      <c r="AA823" s="338" t="s">
        <v>6</v>
      </c>
      <c r="AB823" s="338" t="s">
        <v>6</v>
      </c>
      <c r="AC823" s="338" t="s">
        <v>6</v>
      </c>
      <c r="AD823" s="338" t="s">
        <v>6</v>
      </c>
      <c r="AE823" s="354">
        <v>645</v>
      </c>
      <c r="AF823" s="15" t="s">
        <v>3738</v>
      </c>
      <c r="AG823" s="335" t="s">
        <v>6</v>
      </c>
      <c r="AH823" s="335" t="s">
        <v>6</v>
      </c>
      <c r="AI823" s="337">
        <v>1.33</v>
      </c>
      <c r="AJ823" s="339">
        <v>1</v>
      </c>
      <c r="AK823" s="335" t="s">
        <v>3564</v>
      </c>
      <c r="AL823" s="335" t="s">
        <v>6</v>
      </c>
      <c r="AM823" s="340" t="s">
        <v>6</v>
      </c>
      <c r="AN823" s="341" t="s">
        <v>6</v>
      </c>
      <c r="AO823" s="341" t="s">
        <v>6</v>
      </c>
      <c r="AP823" s="335" t="s">
        <v>1737</v>
      </c>
      <c r="AR823" s="338" t="s">
        <v>6</v>
      </c>
      <c r="AS823" s="338" t="s">
        <v>6</v>
      </c>
      <c r="AT823" s="338" t="s">
        <v>6</v>
      </c>
      <c r="AU823" s="338" t="s">
        <v>184</v>
      </c>
      <c r="AV823" s="338" t="s">
        <v>1305</v>
      </c>
      <c r="AW823" s="338" t="s">
        <v>3560</v>
      </c>
      <c r="AX823" s="338" t="s">
        <v>119</v>
      </c>
      <c r="AY823" s="338" t="s">
        <v>3561</v>
      </c>
      <c r="AZ823" s="338" t="s">
        <v>118</v>
      </c>
      <c r="BA823" s="338" t="s">
        <v>381</v>
      </c>
      <c r="BB823" s="338" t="s">
        <v>119</v>
      </c>
      <c r="BC823" s="338" t="s">
        <v>383</v>
      </c>
      <c r="BD823" s="338" t="s">
        <v>119</v>
      </c>
      <c r="BE823" s="338" t="s">
        <v>259</v>
      </c>
      <c r="BF823" s="338" t="s">
        <v>119</v>
      </c>
      <c r="BG823" s="338" t="s">
        <v>3560</v>
      </c>
      <c r="BH823" s="338" t="s">
        <v>118</v>
      </c>
      <c r="BI823" s="338" t="s">
        <v>6</v>
      </c>
      <c r="BJ823" s="338" t="s">
        <v>6</v>
      </c>
      <c r="BK823" s="338" t="s">
        <v>6</v>
      </c>
      <c r="BL823" s="338" t="s">
        <v>6</v>
      </c>
      <c r="BM823" s="338" t="s">
        <v>40</v>
      </c>
      <c r="BN823" s="338" t="s">
        <v>119</v>
      </c>
      <c r="BO823" s="338" t="s">
        <v>13</v>
      </c>
      <c r="BP823" s="338" t="s">
        <v>13</v>
      </c>
      <c r="BQ823" s="338" t="s">
        <v>160</v>
      </c>
      <c r="BR823" s="338" t="s">
        <v>119</v>
      </c>
      <c r="BS823" s="338" t="s">
        <v>40</v>
      </c>
      <c r="BT823" s="338" t="s">
        <v>119</v>
      </c>
      <c r="BU823" s="341" t="s">
        <v>6</v>
      </c>
      <c r="BV823" s="338" t="s">
        <v>6</v>
      </c>
      <c r="BW823" s="338" t="s">
        <v>6</v>
      </c>
      <c r="BX823" s="338" t="s">
        <v>6</v>
      </c>
      <c r="BY823" s="338" t="s">
        <v>6</v>
      </c>
      <c r="BZ823" s="338" t="s">
        <v>6</v>
      </c>
      <c r="CB823" s="335" t="s">
        <v>911</v>
      </c>
      <c r="CC823" s="335" t="s">
        <v>600</v>
      </c>
      <c r="CD823" s="335" t="s">
        <v>118</v>
      </c>
    </row>
    <row r="824" spans="1:82" s="335" customFormat="1" x14ac:dyDescent="0.35">
      <c r="A824" s="334" t="s">
        <v>3545</v>
      </c>
      <c r="B824" s="334" t="s">
        <v>2880</v>
      </c>
      <c r="C824" s="334" t="s">
        <v>1881</v>
      </c>
      <c r="D824" s="334" t="s">
        <v>1885</v>
      </c>
      <c r="E824" s="335" t="s">
        <v>304</v>
      </c>
      <c r="F824" s="335" t="s">
        <v>2674</v>
      </c>
      <c r="G824" s="335" t="s">
        <v>3581</v>
      </c>
      <c r="H824" s="335" t="s">
        <v>407</v>
      </c>
      <c r="I824" s="335" t="s">
        <v>3330</v>
      </c>
      <c r="J824" s="335" t="s">
        <v>3288</v>
      </c>
      <c r="K824" s="335" t="s">
        <v>3287</v>
      </c>
      <c r="L824" s="335" t="s">
        <v>3417</v>
      </c>
      <c r="M824" s="335" t="s">
        <v>3305</v>
      </c>
      <c r="N824" s="335" t="s">
        <v>3368</v>
      </c>
      <c r="O824" s="336" t="s">
        <v>1245</v>
      </c>
      <c r="P824" s="335" t="s">
        <v>3370</v>
      </c>
      <c r="Q824" s="335" t="s">
        <v>3372</v>
      </c>
      <c r="R824" s="335" t="s">
        <v>13</v>
      </c>
      <c r="S824" s="335" t="s">
        <v>111</v>
      </c>
      <c r="T824" s="335" t="s">
        <v>1539</v>
      </c>
      <c r="U824" s="335" t="s">
        <v>1087</v>
      </c>
      <c r="V824" s="335" t="s">
        <v>1309</v>
      </c>
      <c r="W824" s="335" t="s">
        <v>217</v>
      </c>
      <c r="X824" s="337">
        <v>5.45</v>
      </c>
      <c r="Y824" s="337" t="s">
        <v>6</v>
      </c>
      <c r="Z824" s="338" t="s">
        <v>6</v>
      </c>
      <c r="AA824" s="338" t="s">
        <v>6</v>
      </c>
      <c r="AB824" s="338" t="s">
        <v>6</v>
      </c>
      <c r="AC824" s="338" t="s">
        <v>6</v>
      </c>
      <c r="AD824" s="338" t="s">
        <v>6</v>
      </c>
      <c r="AE824" s="354">
        <v>645</v>
      </c>
      <c r="AF824" s="15" t="s">
        <v>3738</v>
      </c>
      <c r="AG824" s="335" t="s">
        <v>6</v>
      </c>
      <c r="AH824" s="335" t="s">
        <v>6</v>
      </c>
      <c r="AI824" s="337">
        <v>5.45</v>
      </c>
      <c r="AJ824" s="339">
        <v>645</v>
      </c>
      <c r="AK824" s="335" t="s">
        <v>3582</v>
      </c>
      <c r="AL824" s="335" t="s">
        <v>6</v>
      </c>
      <c r="AM824" s="340" t="s">
        <v>6</v>
      </c>
      <c r="AN824" s="341" t="s">
        <v>6</v>
      </c>
      <c r="AO824" s="341" t="s">
        <v>6</v>
      </c>
      <c r="AP824" s="335" t="s">
        <v>1737</v>
      </c>
      <c r="AR824" s="338" t="s">
        <v>6</v>
      </c>
      <c r="AS824" s="338" t="s">
        <v>6</v>
      </c>
      <c r="AT824" s="338" t="s">
        <v>6</v>
      </c>
      <c r="AU824" s="338" t="s">
        <v>184</v>
      </c>
      <c r="AV824" s="338" t="s">
        <v>1305</v>
      </c>
      <c r="AW824" s="338" t="s">
        <v>3560</v>
      </c>
      <c r="AX824" s="338" t="s">
        <v>119</v>
      </c>
      <c r="AY824" s="338" t="s">
        <v>3561</v>
      </c>
      <c r="AZ824" s="338" t="s">
        <v>118</v>
      </c>
      <c r="BA824" s="338" t="s">
        <v>381</v>
      </c>
      <c r="BB824" s="338" t="s">
        <v>119</v>
      </c>
      <c r="BC824" s="338" t="s">
        <v>383</v>
      </c>
      <c r="BD824" s="338" t="s">
        <v>119</v>
      </c>
      <c r="BE824" s="338" t="s">
        <v>259</v>
      </c>
      <c r="BF824" s="338" t="s">
        <v>119</v>
      </c>
      <c r="BG824" s="338" t="s">
        <v>3560</v>
      </c>
      <c r="BH824" s="338" t="s">
        <v>118</v>
      </c>
      <c r="BI824" s="338" t="s">
        <v>6</v>
      </c>
      <c r="BJ824" s="338" t="s">
        <v>6</v>
      </c>
      <c r="BK824" s="338" t="s">
        <v>6</v>
      </c>
      <c r="BL824" s="338" t="s">
        <v>6</v>
      </c>
      <c r="BM824" s="338" t="s">
        <v>40</v>
      </c>
      <c r="BN824" s="338" t="s">
        <v>119</v>
      </c>
      <c r="BO824" s="338" t="s">
        <v>13</v>
      </c>
      <c r="BP824" s="338" t="s">
        <v>13</v>
      </c>
      <c r="BQ824" s="338" t="s">
        <v>160</v>
      </c>
      <c r="BR824" s="338" t="s">
        <v>119</v>
      </c>
      <c r="BS824" s="338" t="s">
        <v>40</v>
      </c>
      <c r="BT824" s="338" t="s">
        <v>119</v>
      </c>
      <c r="BU824" s="341" t="s">
        <v>6</v>
      </c>
      <c r="BV824" s="338" t="s">
        <v>6</v>
      </c>
      <c r="BW824" s="338" t="s">
        <v>6</v>
      </c>
      <c r="BX824" s="338" t="s">
        <v>6</v>
      </c>
      <c r="BY824" s="338" t="s">
        <v>6</v>
      </c>
      <c r="BZ824" s="338" t="s">
        <v>6</v>
      </c>
      <c r="CB824" s="335" t="s">
        <v>911</v>
      </c>
      <c r="CC824" s="335" t="s">
        <v>600</v>
      </c>
      <c r="CD824" s="335" t="s">
        <v>118</v>
      </c>
    </row>
    <row r="825" spans="1:82" s="335" customFormat="1" x14ac:dyDescent="0.35">
      <c r="A825" s="334" t="s">
        <v>3545</v>
      </c>
      <c r="B825" s="334" t="s">
        <v>2880</v>
      </c>
      <c r="C825" s="334" t="s">
        <v>1885</v>
      </c>
      <c r="D825" s="334" t="s">
        <v>1579</v>
      </c>
      <c r="E825" s="335" t="s">
        <v>304</v>
      </c>
      <c r="F825" s="335" t="s">
        <v>2674</v>
      </c>
      <c r="G825" s="335" t="s">
        <v>3580</v>
      </c>
      <c r="H825" s="335" t="s">
        <v>1578</v>
      </c>
      <c r="I825" s="342" t="s">
        <v>361</v>
      </c>
      <c r="J825" s="342" t="s">
        <v>3297</v>
      </c>
      <c r="K825" s="342" t="s">
        <v>3297</v>
      </c>
      <c r="L825" s="342" t="s">
        <v>3297</v>
      </c>
      <c r="M825" s="342" t="s">
        <v>3297</v>
      </c>
      <c r="N825" s="335" t="s">
        <v>22</v>
      </c>
      <c r="O825" s="336" t="s">
        <v>22</v>
      </c>
      <c r="P825" s="335" t="s">
        <v>3416</v>
      </c>
      <c r="Q825" s="335" t="s">
        <v>3372</v>
      </c>
      <c r="R825" s="335" t="s">
        <v>13</v>
      </c>
      <c r="S825" s="335" t="s">
        <v>111</v>
      </c>
      <c r="T825" s="335" t="s">
        <v>1539</v>
      </c>
      <c r="U825" s="335" t="s">
        <v>1087</v>
      </c>
      <c r="V825" s="335" t="s">
        <v>1309</v>
      </c>
      <c r="W825" s="335" t="s">
        <v>217</v>
      </c>
      <c r="X825" s="337">
        <v>8.4600000000000009</v>
      </c>
      <c r="Y825" s="337" t="s">
        <v>6</v>
      </c>
      <c r="Z825" s="338" t="s">
        <v>6</v>
      </c>
      <c r="AA825" s="338" t="s">
        <v>6</v>
      </c>
      <c r="AB825" s="338" t="s">
        <v>6</v>
      </c>
      <c r="AC825" s="338" t="s">
        <v>6</v>
      </c>
      <c r="AD825" s="338" t="s">
        <v>6</v>
      </c>
      <c r="AE825" s="354">
        <v>645</v>
      </c>
      <c r="AF825" s="15" t="s">
        <v>3738</v>
      </c>
      <c r="AG825" s="335" t="s">
        <v>6</v>
      </c>
      <c r="AH825" s="335" t="s">
        <v>6</v>
      </c>
      <c r="AI825" s="337" t="s">
        <v>13</v>
      </c>
      <c r="AJ825" s="339" t="s">
        <v>13</v>
      </c>
      <c r="AK825" s="335" t="s">
        <v>13</v>
      </c>
      <c r="AL825" s="335" t="s">
        <v>6</v>
      </c>
      <c r="AM825" s="340" t="s">
        <v>6</v>
      </c>
      <c r="AN825" s="341" t="s">
        <v>6</v>
      </c>
      <c r="AO825" s="341" t="s">
        <v>6</v>
      </c>
      <c r="AP825" s="335" t="s">
        <v>1737</v>
      </c>
      <c r="AR825" s="338" t="s">
        <v>6</v>
      </c>
      <c r="AS825" s="338" t="s">
        <v>6</v>
      </c>
      <c r="AT825" s="338" t="s">
        <v>6</v>
      </c>
      <c r="AU825" s="338" t="s">
        <v>184</v>
      </c>
      <c r="AV825" s="338" t="s">
        <v>1305</v>
      </c>
      <c r="AW825" s="338" t="s">
        <v>3560</v>
      </c>
      <c r="AX825" s="338" t="s">
        <v>119</v>
      </c>
      <c r="AY825" s="338" t="s">
        <v>3561</v>
      </c>
      <c r="AZ825" s="338" t="s">
        <v>118</v>
      </c>
      <c r="BA825" s="338" t="s">
        <v>381</v>
      </c>
      <c r="BB825" s="338" t="s">
        <v>119</v>
      </c>
      <c r="BC825" s="338" t="s">
        <v>383</v>
      </c>
      <c r="BD825" s="338" t="s">
        <v>119</v>
      </c>
      <c r="BE825" s="338" t="s">
        <v>13</v>
      </c>
      <c r="BF825" s="338" t="s">
        <v>13</v>
      </c>
      <c r="BG825" s="338" t="s">
        <v>3560</v>
      </c>
      <c r="BH825" s="338" t="s">
        <v>118</v>
      </c>
      <c r="BI825" s="338" t="s">
        <v>6</v>
      </c>
      <c r="BJ825" s="338" t="s">
        <v>6</v>
      </c>
      <c r="BK825" s="338" t="s">
        <v>6</v>
      </c>
      <c r="BL825" s="338" t="s">
        <v>6</v>
      </c>
      <c r="BM825" s="338" t="s">
        <v>40</v>
      </c>
      <c r="BN825" s="338" t="s">
        <v>119</v>
      </c>
      <c r="BO825" s="338" t="s">
        <v>13</v>
      </c>
      <c r="BP825" s="338" t="s">
        <v>13</v>
      </c>
      <c r="BQ825" s="338" t="s">
        <v>160</v>
      </c>
      <c r="BR825" s="338" t="s">
        <v>119</v>
      </c>
      <c r="BS825" s="338" t="s">
        <v>40</v>
      </c>
      <c r="BT825" s="338" t="s">
        <v>119</v>
      </c>
      <c r="BU825" s="341" t="s">
        <v>6</v>
      </c>
      <c r="BV825" s="338" t="s">
        <v>6</v>
      </c>
      <c r="BW825" s="338" t="s">
        <v>6</v>
      </c>
      <c r="BX825" s="338" t="s">
        <v>6</v>
      </c>
      <c r="BY825" s="338" t="s">
        <v>6</v>
      </c>
      <c r="BZ825" s="338" t="s">
        <v>6</v>
      </c>
      <c r="CB825" s="335" t="s">
        <v>911</v>
      </c>
      <c r="CC825" s="335" t="s">
        <v>600</v>
      </c>
      <c r="CD825" s="335" t="s">
        <v>118</v>
      </c>
    </row>
    <row r="826" spans="1:82" s="335" customFormat="1" x14ac:dyDescent="0.35">
      <c r="A826" s="334" t="s">
        <v>3583</v>
      </c>
      <c r="B826" s="334" t="s">
        <v>2880</v>
      </c>
      <c r="C826" s="334" t="s">
        <v>1538</v>
      </c>
      <c r="D826" s="334" t="s">
        <v>1579</v>
      </c>
      <c r="E826" s="335" t="s">
        <v>304</v>
      </c>
      <c r="F826" s="335" t="s">
        <v>2674</v>
      </c>
      <c r="G826" s="335" t="s">
        <v>3584</v>
      </c>
      <c r="H826" s="335" t="s">
        <v>1578</v>
      </c>
      <c r="I826" s="342" t="s">
        <v>361</v>
      </c>
      <c r="J826" s="342" t="s">
        <v>3297</v>
      </c>
      <c r="K826" s="342" t="s">
        <v>3297</v>
      </c>
      <c r="L826" s="342" t="s">
        <v>3297</v>
      </c>
      <c r="M826" s="342" t="s">
        <v>3297</v>
      </c>
      <c r="N826" s="335" t="s">
        <v>22</v>
      </c>
      <c r="O826" s="336" t="s">
        <v>22</v>
      </c>
      <c r="P826" s="335" t="s">
        <v>3416</v>
      </c>
      <c r="Q826" s="335" t="s">
        <v>3372</v>
      </c>
      <c r="R826" s="335" t="s">
        <v>13</v>
      </c>
      <c r="S826" s="335" t="s">
        <v>111</v>
      </c>
      <c r="T826" s="335" t="s">
        <v>1539</v>
      </c>
      <c r="U826" s="335" t="s">
        <v>1087</v>
      </c>
      <c r="V826" s="335" t="s">
        <v>1309</v>
      </c>
      <c r="W826" s="335" t="s">
        <v>217</v>
      </c>
      <c r="X826" s="337">
        <v>54.72</v>
      </c>
      <c r="Y826" s="337" t="s">
        <v>6</v>
      </c>
      <c r="Z826" s="338" t="s">
        <v>6</v>
      </c>
      <c r="AA826" s="338" t="s">
        <v>6</v>
      </c>
      <c r="AB826" s="338" t="s">
        <v>6</v>
      </c>
      <c r="AC826" s="338" t="s">
        <v>6</v>
      </c>
      <c r="AD826" s="338" t="s">
        <v>6</v>
      </c>
      <c r="AE826" s="354" t="s">
        <v>6</v>
      </c>
      <c r="AF826" s="15" t="s">
        <v>6</v>
      </c>
      <c r="AG826" s="335" t="s">
        <v>6</v>
      </c>
      <c r="AH826" s="335" t="s">
        <v>6</v>
      </c>
      <c r="AI826" s="337" t="s">
        <v>13</v>
      </c>
      <c r="AJ826" s="339" t="s">
        <v>13</v>
      </c>
      <c r="AK826" s="335" t="s">
        <v>13</v>
      </c>
      <c r="AL826" s="335" t="s">
        <v>6</v>
      </c>
      <c r="AM826" s="340" t="s">
        <v>6</v>
      </c>
      <c r="AN826" s="341" t="s">
        <v>6</v>
      </c>
      <c r="AO826" s="341" t="s">
        <v>6</v>
      </c>
      <c r="AP826" s="335" t="s">
        <v>1737</v>
      </c>
      <c r="AR826" s="338" t="s">
        <v>6</v>
      </c>
      <c r="AS826" s="338" t="s">
        <v>6</v>
      </c>
      <c r="AT826" s="338" t="s">
        <v>6</v>
      </c>
      <c r="AU826" s="338" t="s">
        <v>184</v>
      </c>
      <c r="AV826" s="338" t="s">
        <v>1315</v>
      </c>
      <c r="AW826" s="338" t="s">
        <v>3560</v>
      </c>
      <c r="AX826" s="338" t="s">
        <v>119</v>
      </c>
      <c r="AY826" s="338" t="s">
        <v>3585</v>
      </c>
      <c r="AZ826" s="338" t="s">
        <v>118</v>
      </c>
      <c r="BA826" s="338" t="s">
        <v>382</v>
      </c>
      <c r="BB826" s="338" t="s">
        <v>119</v>
      </c>
      <c r="BC826" s="338" t="s">
        <v>384</v>
      </c>
      <c r="BD826" s="338" t="s">
        <v>119</v>
      </c>
      <c r="BE826" s="338" t="s">
        <v>22</v>
      </c>
      <c r="BF826" s="338" t="s">
        <v>119</v>
      </c>
      <c r="BG826" s="338" t="s">
        <v>3560</v>
      </c>
      <c r="BH826" s="338" t="s">
        <v>119</v>
      </c>
      <c r="BI826" s="338" t="s">
        <v>6</v>
      </c>
      <c r="BJ826" s="338" t="s">
        <v>6</v>
      </c>
      <c r="BK826" s="338" t="s">
        <v>6</v>
      </c>
      <c r="BL826" s="338" t="s">
        <v>6</v>
      </c>
      <c r="BM826" s="338" t="s">
        <v>41</v>
      </c>
      <c r="BN826" s="338" t="s">
        <v>119</v>
      </c>
      <c r="BO826" s="338" t="s">
        <v>13</v>
      </c>
      <c r="BP826" s="338" t="s">
        <v>13</v>
      </c>
      <c r="BQ826" s="338" t="s">
        <v>167</v>
      </c>
      <c r="BR826" s="338" t="s">
        <v>119</v>
      </c>
      <c r="BS826" s="338" t="s">
        <v>41</v>
      </c>
      <c r="BT826" s="338" t="s">
        <v>119</v>
      </c>
      <c r="BU826" s="341" t="s">
        <v>6</v>
      </c>
      <c r="BV826" s="338" t="s">
        <v>6</v>
      </c>
      <c r="BW826" s="338" t="s">
        <v>6</v>
      </c>
      <c r="BX826" s="338" t="s">
        <v>6</v>
      </c>
      <c r="BY826" s="338" t="s">
        <v>6</v>
      </c>
      <c r="BZ826" s="338" t="s">
        <v>6</v>
      </c>
      <c r="CB826" s="335" t="s">
        <v>937</v>
      </c>
      <c r="CC826" s="335" t="s">
        <v>938</v>
      </c>
      <c r="CD826" s="335" t="s">
        <v>118</v>
      </c>
    </row>
  </sheetData>
  <autoFilter ref="H1:H784" xr:uid="{00000000-0009-0000-0000-000001000000}"/>
  <mergeCells count="10">
    <mergeCell ref="AI1:AK1"/>
    <mergeCell ref="X1:AD1"/>
    <mergeCell ref="AL1:AO1"/>
    <mergeCell ref="A1:C1"/>
    <mergeCell ref="E1:F1"/>
    <mergeCell ref="T1:W1"/>
    <mergeCell ref="AE1:AH1"/>
    <mergeCell ref="H1:I1"/>
    <mergeCell ref="J1:K1"/>
    <mergeCell ref="L1:M1"/>
  </mergeCells>
  <conditionalFormatting sqref="AE382:AF382">
    <cfRule type="cellIs" dxfId="259" priority="151" operator="equal">
      <formula>"none"</formula>
    </cfRule>
    <cfRule type="cellIs" dxfId="258" priority="152" operator="equal">
      <formula>"N/A"</formula>
    </cfRule>
    <cfRule type="cellIs" dxfId="257" priority="153" operator="equal">
      <formula>"NR"</formula>
    </cfRule>
  </conditionalFormatting>
  <conditionalFormatting sqref="AE387:AF440">
    <cfRule type="cellIs" dxfId="256" priority="148" operator="equal">
      <formula>"none"</formula>
    </cfRule>
    <cfRule type="cellIs" dxfId="255" priority="149" operator="equal">
      <formula>"N/A"</formula>
    </cfRule>
    <cfRule type="cellIs" dxfId="254" priority="150" operator="equal">
      <formula>"NR"</formula>
    </cfRule>
  </conditionalFormatting>
  <conditionalFormatting sqref="AE441:AF472">
    <cfRule type="cellIs" dxfId="253" priority="145" operator="equal">
      <formula>"none"</formula>
    </cfRule>
    <cfRule type="cellIs" dxfId="252" priority="146" operator="equal">
      <formula>"N/A"</formula>
    </cfRule>
    <cfRule type="cellIs" dxfId="251" priority="147" operator="equal">
      <formula>"NR"</formula>
    </cfRule>
  </conditionalFormatting>
  <conditionalFormatting sqref="AE495:AF510">
    <cfRule type="cellIs" dxfId="250" priority="142" operator="equal">
      <formula>"none"</formula>
    </cfRule>
    <cfRule type="cellIs" dxfId="249" priority="143" operator="equal">
      <formula>"N/A"</formula>
    </cfRule>
    <cfRule type="cellIs" dxfId="248" priority="144" operator="equal">
      <formula>"NR"</formula>
    </cfRule>
  </conditionalFormatting>
  <conditionalFormatting sqref="AE511:AF524">
    <cfRule type="cellIs" dxfId="247" priority="139" operator="equal">
      <formula>"none"</formula>
    </cfRule>
    <cfRule type="cellIs" dxfId="246" priority="140" operator="equal">
      <formula>"N/A"</formula>
    </cfRule>
    <cfRule type="cellIs" dxfId="245" priority="141" operator="equal">
      <formula>"NR"</formula>
    </cfRule>
  </conditionalFormatting>
  <conditionalFormatting sqref="AE4:AF43">
    <cfRule type="cellIs" dxfId="244" priority="229" operator="equal">
      <formula>"none"</formula>
    </cfRule>
    <cfRule type="cellIs" dxfId="243" priority="230" operator="equal">
      <formula>"N/A"</formula>
    </cfRule>
    <cfRule type="cellIs" dxfId="242" priority="231" operator="equal">
      <formula>"NR"</formula>
    </cfRule>
  </conditionalFormatting>
  <conditionalFormatting sqref="AE44:AF45">
    <cfRule type="cellIs" dxfId="241" priority="226" operator="equal">
      <formula>"none"</formula>
    </cfRule>
    <cfRule type="cellIs" dxfId="240" priority="227" operator="equal">
      <formula>"N/A"</formula>
    </cfRule>
    <cfRule type="cellIs" dxfId="239" priority="228" operator="equal">
      <formula>"NR"</formula>
    </cfRule>
  </conditionalFormatting>
  <conditionalFormatting sqref="AE46:AF67">
    <cfRule type="cellIs" dxfId="238" priority="223" operator="equal">
      <formula>"none"</formula>
    </cfRule>
    <cfRule type="cellIs" dxfId="237" priority="224" operator="equal">
      <formula>"N/A"</formula>
    </cfRule>
    <cfRule type="cellIs" dxfId="236" priority="225" operator="equal">
      <formula>"NR"</formula>
    </cfRule>
  </conditionalFormatting>
  <conditionalFormatting sqref="AE68:AF131">
    <cfRule type="cellIs" dxfId="235" priority="220" operator="equal">
      <formula>"none"</formula>
    </cfRule>
    <cfRule type="cellIs" dxfId="234" priority="221" operator="equal">
      <formula>"N/A"</formula>
    </cfRule>
    <cfRule type="cellIs" dxfId="233" priority="222" operator="equal">
      <formula>"NR"</formula>
    </cfRule>
  </conditionalFormatting>
  <conditionalFormatting sqref="AE132:AF150">
    <cfRule type="cellIs" dxfId="232" priority="217" operator="equal">
      <formula>"none"</formula>
    </cfRule>
    <cfRule type="cellIs" dxfId="231" priority="218" operator="equal">
      <formula>"N/A"</formula>
    </cfRule>
    <cfRule type="cellIs" dxfId="230" priority="219" operator="equal">
      <formula>"NR"</formula>
    </cfRule>
  </conditionalFormatting>
  <conditionalFormatting sqref="AE151:AF187">
    <cfRule type="cellIs" dxfId="229" priority="214" operator="equal">
      <formula>"none"</formula>
    </cfRule>
    <cfRule type="cellIs" dxfId="228" priority="215" operator="equal">
      <formula>"N/A"</formula>
    </cfRule>
    <cfRule type="cellIs" dxfId="227" priority="216" operator="equal">
      <formula>"NR"</formula>
    </cfRule>
  </conditionalFormatting>
  <conditionalFormatting sqref="AE188:AF255">
    <cfRule type="cellIs" dxfId="226" priority="211" operator="equal">
      <formula>"none"</formula>
    </cfRule>
    <cfRule type="cellIs" dxfId="225" priority="212" operator="equal">
      <formula>"N/A"</formula>
    </cfRule>
    <cfRule type="cellIs" dxfId="224" priority="213" operator="equal">
      <formula>"NR"</formula>
    </cfRule>
  </conditionalFormatting>
  <conditionalFormatting sqref="AE256:AF282">
    <cfRule type="cellIs" dxfId="223" priority="208" operator="equal">
      <formula>"none"</formula>
    </cfRule>
    <cfRule type="cellIs" dxfId="222" priority="209" operator="equal">
      <formula>"N/A"</formula>
    </cfRule>
    <cfRule type="cellIs" dxfId="221" priority="210" operator="equal">
      <formula>"NR"</formula>
    </cfRule>
  </conditionalFormatting>
  <conditionalFormatting sqref="AE290:AF299 AF289 AE301:AF310 AF300 AF311 AE312:AF327 AE283:AF288">
    <cfRule type="cellIs" dxfId="220" priority="205" operator="equal">
      <formula>"none"</formula>
    </cfRule>
    <cfRule type="cellIs" dxfId="219" priority="206" operator="equal">
      <formula>"N/A"</formula>
    </cfRule>
    <cfRule type="cellIs" dxfId="218" priority="207" operator="equal">
      <formula>"NR"</formula>
    </cfRule>
  </conditionalFormatting>
  <conditionalFormatting sqref="AE289:AE299">
    <cfRule type="cellIs" dxfId="217" priority="202" operator="equal">
      <formula>"none"</formula>
    </cfRule>
    <cfRule type="cellIs" dxfId="216" priority="203" operator="equal">
      <formula>"N/A"</formula>
    </cfRule>
    <cfRule type="cellIs" dxfId="215" priority="204" operator="equal">
      <formula>"NR"</formula>
    </cfRule>
  </conditionalFormatting>
  <conditionalFormatting sqref="AE300:AE310">
    <cfRule type="cellIs" dxfId="214" priority="199" operator="equal">
      <formula>"none"</formula>
    </cfRule>
    <cfRule type="cellIs" dxfId="213" priority="200" operator="equal">
      <formula>"N/A"</formula>
    </cfRule>
    <cfRule type="cellIs" dxfId="212" priority="201" operator="equal">
      <formula>"NR"</formula>
    </cfRule>
  </conditionalFormatting>
  <conditionalFormatting sqref="AE311:AE321">
    <cfRule type="cellIs" dxfId="211" priority="196" operator="equal">
      <formula>"none"</formula>
    </cfRule>
    <cfRule type="cellIs" dxfId="210" priority="197" operator="equal">
      <formula>"N/A"</formula>
    </cfRule>
    <cfRule type="cellIs" dxfId="209" priority="198" operator="equal">
      <formula>"NR"</formula>
    </cfRule>
  </conditionalFormatting>
  <conditionalFormatting sqref="AE356:AF362 AE328:AF332">
    <cfRule type="cellIs" dxfId="208" priority="193" operator="equal">
      <formula>"none"</formula>
    </cfRule>
    <cfRule type="cellIs" dxfId="207" priority="194" operator="equal">
      <formula>"N/A"</formula>
    </cfRule>
    <cfRule type="cellIs" dxfId="206" priority="195" operator="equal">
      <formula>"NR"</formula>
    </cfRule>
  </conditionalFormatting>
  <conditionalFormatting sqref="AE330:AF330 AE346:AF346">
    <cfRule type="cellIs" dxfId="205" priority="190" operator="equal">
      <formula>"none"</formula>
    </cfRule>
    <cfRule type="cellIs" dxfId="204" priority="191" operator="equal">
      <formula>"N/A"</formula>
    </cfRule>
    <cfRule type="cellIs" dxfId="203" priority="192" operator="equal">
      <formula>"NR"</formula>
    </cfRule>
  </conditionalFormatting>
  <conditionalFormatting sqref="AE331:AF331">
    <cfRule type="cellIs" dxfId="202" priority="187" operator="equal">
      <formula>"none"</formula>
    </cfRule>
    <cfRule type="cellIs" dxfId="201" priority="188" operator="equal">
      <formula>"N/A"</formula>
    </cfRule>
    <cfRule type="cellIs" dxfId="200" priority="189" operator="equal">
      <formula>"NR"</formula>
    </cfRule>
  </conditionalFormatting>
  <conditionalFormatting sqref="AE332:AF332">
    <cfRule type="cellIs" dxfId="199" priority="184" operator="equal">
      <formula>"none"</formula>
    </cfRule>
    <cfRule type="cellIs" dxfId="198" priority="185" operator="equal">
      <formula>"N/A"</formula>
    </cfRule>
    <cfRule type="cellIs" dxfId="197" priority="186" operator="equal">
      <formula>"NR"</formula>
    </cfRule>
  </conditionalFormatting>
  <conditionalFormatting sqref="AE333:AF343">
    <cfRule type="cellIs" dxfId="196" priority="181" operator="equal">
      <formula>"none"</formula>
    </cfRule>
    <cfRule type="cellIs" dxfId="195" priority="182" operator="equal">
      <formula>"N/A"</formula>
    </cfRule>
    <cfRule type="cellIs" dxfId="194" priority="183" operator="equal">
      <formula>"NR"</formula>
    </cfRule>
  </conditionalFormatting>
  <conditionalFormatting sqref="AE334:AF334">
    <cfRule type="cellIs" dxfId="193" priority="178" operator="equal">
      <formula>"none"</formula>
    </cfRule>
    <cfRule type="cellIs" dxfId="192" priority="179" operator="equal">
      <formula>"N/A"</formula>
    </cfRule>
    <cfRule type="cellIs" dxfId="191" priority="180" operator="equal">
      <formula>"NR"</formula>
    </cfRule>
  </conditionalFormatting>
  <conditionalFormatting sqref="AE335:AF345">
    <cfRule type="cellIs" dxfId="190" priority="175" operator="equal">
      <formula>"none"</formula>
    </cfRule>
    <cfRule type="cellIs" dxfId="189" priority="176" operator="equal">
      <formula>"N/A"</formula>
    </cfRule>
    <cfRule type="cellIs" dxfId="188" priority="177" operator="equal">
      <formula>"NR"</formula>
    </cfRule>
  </conditionalFormatting>
  <conditionalFormatting sqref="AE347:AF352">
    <cfRule type="cellIs" dxfId="187" priority="172" operator="equal">
      <formula>"none"</formula>
    </cfRule>
    <cfRule type="cellIs" dxfId="186" priority="173" operator="equal">
      <formula>"N/A"</formula>
    </cfRule>
    <cfRule type="cellIs" dxfId="185" priority="174" operator="equal">
      <formula>"NR"</formula>
    </cfRule>
  </conditionalFormatting>
  <conditionalFormatting sqref="AE353:AF353">
    <cfRule type="cellIs" dxfId="184" priority="169" operator="equal">
      <formula>"none"</formula>
    </cfRule>
    <cfRule type="cellIs" dxfId="183" priority="170" operator="equal">
      <formula>"N/A"</formula>
    </cfRule>
    <cfRule type="cellIs" dxfId="182" priority="171" operator="equal">
      <formula>"NR"</formula>
    </cfRule>
  </conditionalFormatting>
  <conditionalFormatting sqref="AE354:AF355">
    <cfRule type="cellIs" dxfId="181" priority="166" operator="equal">
      <formula>"none"</formula>
    </cfRule>
    <cfRule type="cellIs" dxfId="180" priority="167" operator="equal">
      <formula>"N/A"</formula>
    </cfRule>
    <cfRule type="cellIs" dxfId="179" priority="168" operator="equal">
      <formula>"NR"</formula>
    </cfRule>
  </conditionalFormatting>
  <conditionalFormatting sqref="AE363:AF367 AE373:AF379 AE383:AF386">
    <cfRule type="cellIs" dxfId="178" priority="163" operator="equal">
      <formula>"none"</formula>
    </cfRule>
    <cfRule type="cellIs" dxfId="177" priority="164" operator="equal">
      <formula>"N/A"</formula>
    </cfRule>
    <cfRule type="cellIs" dxfId="176" priority="165" operator="equal">
      <formula>"NR"</formula>
    </cfRule>
  </conditionalFormatting>
  <conditionalFormatting sqref="AE368:AF369">
    <cfRule type="cellIs" dxfId="175" priority="160" operator="equal">
      <formula>"none"</formula>
    </cfRule>
    <cfRule type="cellIs" dxfId="174" priority="161" operator="equal">
      <formula>"N/A"</formula>
    </cfRule>
    <cfRule type="cellIs" dxfId="173" priority="162" operator="equal">
      <formula>"NR"</formula>
    </cfRule>
  </conditionalFormatting>
  <conditionalFormatting sqref="AE370:AF372">
    <cfRule type="cellIs" dxfId="172" priority="157" operator="equal">
      <formula>"none"</formula>
    </cfRule>
    <cfRule type="cellIs" dxfId="171" priority="158" operator="equal">
      <formula>"N/A"</formula>
    </cfRule>
    <cfRule type="cellIs" dxfId="170" priority="159" operator="equal">
      <formula>"NR"</formula>
    </cfRule>
  </conditionalFormatting>
  <conditionalFormatting sqref="AE380:AF381">
    <cfRule type="cellIs" dxfId="169" priority="154" operator="equal">
      <formula>"none"</formula>
    </cfRule>
    <cfRule type="cellIs" dxfId="168" priority="155" operator="equal">
      <formula>"N/A"</formula>
    </cfRule>
    <cfRule type="cellIs" dxfId="167" priority="156" operator="equal">
      <formula>"NR"</formula>
    </cfRule>
  </conditionalFormatting>
  <conditionalFormatting sqref="AE525:AF560">
    <cfRule type="cellIs" dxfId="166" priority="136" operator="equal">
      <formula>"none"</formula>
    </cfRule>
    <cfRule type="cellIs" dxfId="165" priority="137" operator="equal">
      <formula>"N/A"</formula>
    </cfRule>
    <cfRule type="cellIs" dxfId="164" priority="138" operator="equal">
      <formula>"NR"</formula>
    </cfRule>
  </conditionalFormatting>
  <conditionalFormatting sqref="AE561:AF578">
    <cfRule type="cellIs" dxfId="163" priority="133" operator="equal">
      <formula>"none"</formula>
    </cfRule>
    <cfRule type="cellIs" dxfId="162" priority="134" operator="equal">
      <formula>"N/A"</formula>
    </cfRule>
    <cfRule type="cellIs" dxfId="161" priority="135" operator="equal">
      <formula>"NR"</formula>
    </cfRule>
  </conditionalFormatting>
  <conditionalFormatting sqref="AE656:AF673">
    <cfRule type="cellIs" dxfId="160" priority="130" operator="equal">
      <formula>"none"</formula>
    </cfRule>
    <cfRule type="cellIs" dxfId="159" priority="131" operator="equal">
      <formula>"N/A"</formula>
    </cfRule>
    <cfRule type="cellIs" dxfId="158" priority="132" operator="equal">
      <formula>"NR"</formula>
    </cfRule>
  </conditionalFormatting>
  <conditionalFormatting sqref="AE674:AF681">
    <cfRule type="cellIs" dxfId="157" priority="127" operator="equal">
      <formula>"none"</formula>
    </cfRule>
    <cfRule type="cellIs" dxfId="156" priority="128" operator="equal">
      <formula>"N/A"</formula>
    </cfRule>
    <cfRule type="cellIs" dxfId="155" priority="129" operator="equal">
      <formula>"NR"</formula>
    </cfRule>
  </conditionalFormatting>
  <conditionalFormatting sqref="AE736:AF749">
    <cfRule type="cellIs" dxfId="154" priority="124" operator="equal">
      <formula>"none"</formula>
    </cfRule>
    <cfRule type="cellIs" dxfId="153" priority="125" operator="equal">
      <formula>"N/A"</formula>
    </cfRule>
    <cfRule type="cellIs" dxfId="152" priority="126" operator="equal">
      <formula>"NR"</formula>
    </cfRule>
  </conditionalFormatting>
  <conditionalFormatting sqref="AE752:AF752">
    <cfRule type="cellIs" dxfId="151" priority="121" operator="equal">
      <formula>"none"</formula>
    </cfRule>
    <cfRule type="cellIs" dxfId="150" priority="122" operator="equal">
      <formula>"N/A"</formula>
    </cfRule>
    <cfRule type="cellIs" dxfId="149" priority="123" operator="equal">
      <formula>"NR"</formula>
    </cfRule>
  </conditionalFormatting>
  <conditionalFormatting sqref="AE750:AF751">
    <cfRule type="cellIs" dxfId="148" priority="118" operator="equal">
      <formula>"none"</formula>
    </cfRule>
    <cfRule type="cellIs" dxfId="147" priority="119" operator="equal">
      <formula>"N/A"</formula>
    </cfRule>
    <cfRule type="cellIs" dxfId="146" priority="120" operator="equal">
      <formula>"NR"</formula>
    </cfRule>
  </conditionalFormatting>
  <conditionalFormatting sqref="AE753:AF753">
    <cfRule type="cellIs" dxfId="145" priority="115" operator="equal">
      <formula>"none"</formula>
    </cfRule>
    <cfRule type="cellIs" dxfId="144" priority="116" operator="equal">
      <formula>"N/A"</formula>
    </cfRule>
    <cfRule type="cellIs" dxfId="143" priority="117" operator="equal">
      <formula>"NR"</formula>
    </cfRule>
  </conditionalFormatting>
  <conditionalFormatting sqref="AE754:AF754">
    <cfRule type="cellIs" dxfId="142" priority="112" operator="equal">
      <formula>"none"</formula>
    </cfRule>
    <cfRule type="cellIs" dxfId="141" priority="113" operator="equal">
      <formula>"N/A"</formula>
    </cfRule>
    <cfRule type="cellIs" dxfId="140" priority="114" operator="equal">
      <formula>"NR"</formula>
    </cfRule>
  </conditionalFormatting>
  <conditionalFormatting sqref="AE755:AF755">
    <cfRule type="cellIs" dxfId="139" priority="109" operator="equal">
      <formula>"none"</formula>
    </cfRule>
    <cfRule type="cellIs" dxfId="138" priority="110" operator="equal">
      <formula>"N/A"</formula>
    </cfRule>
    <cfRule type="cellIs" dxfId="137" priority="111" operator="equal">
      <formula>"NR"</formula>
    </cfRule>
  </conditionalFormatting>
  <conditionalFormatting sqref="AE756:AF756">
    <cfRule type="cellIs" dxfId="136" priority="106" operator="equal">
      <formula>"none"</formula>
    </cfRule>
    <cfRule type="cellIs" dxfId="135" priority="107" operator="equal">
      <formula>"N/A"</formula>
    </cfRule>
    <cfRule type="cellIs" dxfId="134" priority="108" operator="equal">
      <formula>"NR"</formula>
    </cfRule>
  </conditionalFormatting>
  <conditionalFormatting sqref="AE757:AF757">
    <cfRule type="cellIs" dxfId="133" priority="103" operator="equal">
      <formula>"none"</formula>
    </cfRule>
    <cfRule type="cellIs" dxfId="132" priority="104" operator="equal">
      <formula>"N/A"</formula>
    </cfRule>
    <cfRule type="cellIs" dxfId="131" priority="105" operator="equal">
      <formula>"NR"</formula>
    </cfRule>
  </conditionalFormatting>
  <conditionalFormatting sqref="AE758:AF758">
    <cfRule type="cellIs" dxfId="130" priority="100" operator="equal">
      <formula>"none"</formula>
    </cfRule>
    <cfRule type="cellIs" dxfId="129" priority="101" operator="equal">
      <formula>"N/A"</formula>
    </cfRule>
    <cfRule type="cellIs" dxfId="128" priority="102" operator="equal">
      <formula>"NR"</formula>
    </cfRule>
  </conditionalFormatting>
  <conditionalFormatting sqref="AE759:AF759">
    <cfRule type="cellIs" dxfId="127" priority="97" operator="equal">
      <formula>"none"</formula>
    </cfRule>
    <cfRule type="cellIs" dxfId="126" priority="98" operator="equal">
      <formula>"N/A"</formula>
    </cfRule>
    <cfRule type="cellIs" dxfId="125" priority="99" operator="equal">
      <formula>"NR"</formula>
    </cfRule>
  </conditionalFormatting>
  <conditionalFormatting sqref="AE760:AF760">
    <cfRule type="cellIs" dxfId="124" priority="94" operator="equal">
      <formula>"none"</formula>
    </cfRule>
    <cfRule type="cellIs" dxfId="123" priority="95" operator="equal">
      <formula>"N/A"</formula>
    </cfRule>
    <cfRule type="cellIs" dxfId="122" priority="96" operator="equal">
      <formula>"NR"</formula>
    </cfRule>
  </conditionalFormatting>
  <conditionalFormatting sqref="AE761:AF761">
    <cfRule type="cellIs" dxfId="121" priority="91" operator="equal">
      <formula>"none"</formula>
    </cfRule>
    <cfRule type="cellIs" dxfId="120" priority="92" operator="equal">
      <formula>"N/A"</formula>
    </cfRule>
    <cfRule type="cellIs" dxfId="119" priority="93" operator="equal">
      <formula>"NR"</formula>
    </cfRule>
  </conditionalFormatting>
  <conditionalFormatting sqref="AE762:AF762">
    <cfRule type="cellIs" dxfId="118" priority="88" operator="equal">
      <formula>"none"</formula>
    </cfRule>
    <cfRule type="cellIs" dxfId="117" priority="89" operator="equal">
      <formula>"N/A"</formula>
    </cfRule>
    <cfRule type="cellIs" dxfId="116" priority="90" operator="equal">
      <formula>"NR"</formula>
    </cfRule>
  </conditionalFormatting>
  <conditionalFormatting sqref="AE763:AF763">
    <cfRule type="cellIs" dxfId="115" priority="85" operator="equal">
      <formula>"none"</formula>
    </cfRule>
    <cfRule type="cellIs" dxfId="114" priority="86" operator="equal">
      <formula>"N/A"</formula>
    </cfRule>
    <cfRule type="cellIs" dxfId="113" priority="87" operator="equal">
      <formula>"NR"</formula>
    </cfRule>
  </conditionalFormatting>
  <conditionalFormatting sqref="AE764:AF764">
    <cfRule type="cellIs" dxfId="112" priority="82" operator="equal">
      <formula>"none"</formula>
    </cfRule>
    <cfRule type="cellIs" dxfId="111" priority="83" operator="equal">
      <formula>"N/A"</formula>
    </cfRule>
    <cfRule type="cellIs" dxfId="110" priority="84" operator="equal">
      <formula>"NR"</formula>
    </cfRule>
  </conditionalFormatting>
  <conditionalFormatting sqref="AE765:AF765">
    <cfRule type="cellIs" dxfId="109" priority="79" operator="equal">
      <formula>"none"</formula>
    </cfRule>
    <cfRule type="cellIs" dxfId="108" priority="80" operator="equal">
      <formula>"N/A"</formula>
    </cfRule>
    <cfRule type="cellIs" dxfId="107" priority="81" operator="equal">
      <formula>"NR"</formula>
    </cfRule>
  </conditionalFormatting>
  <conditionalFormatting sqref="AE766:AF766">
    <cfRule type="cellIs" dxfId="106" priority="76" operator="equal">
      <formula>"none"</formula>
    </cfRule>
    <cfRule type="cellIs" dxfId="105" priority="77" operator="equal">
      <formula>"N/A"</formula>
    </cfRule>
    <cfRule type="cellIs" dxfId="104" priority="78" operator="equal">
      <formula>"NR"</formula>
    </cfRule>
  </conditionalFormatting>
  <conditionalFormatting sqref="AE767:AF767">
    <cfRule type="cellIs" dxfId="103" priority="73" operator="equal">
      <formula>"none"</formula>
    </cfRule>
    <cfRule type="cellIs" dxfId="102" priority="74" operator="equal">
      <formula>"N/A"</formula>
    </cfRule>
    <cfRule type="cellIs" dxfId="101" priority="75" operator="equal">
      <formula>"NR"</formula>
    </cfRule>
  </conditionalFormatting>
  <conditionalFormatting sqref="AE768:AF768">
    <cfRule type="cellIs" dxfId="100" priority="70" operator="equal">
      <formula>"none"</formula>
    </cfRule>
    <cfRule type="cellIs" dxfId="99" priority="71" operator="equal">
      <formula>"N/A"</formula>
    </cfRule>
    <cfRule type="cellIs" dxfId="98" priority="72" operator="equal">
      <formula>"NR"</formula>
    </cfRule>
  </conditionalFormatting>
  <conditionalFormatting sqref="AE769:AF769">
    <cfRule type="cellIs" dxfId="97" priority="67" operator="equal">
      <formula>"none"</formula>
    </cfRule>
    <cfRule type="cellIs" dxfId="96" priority="68" operator="equal">
      <formula>"N/A"</formula>
    </cfRule>
    <cfRule type="cellIs" dxfId="95" priority="69" operator="equal">
      <formula>"NR"</formula>
    </cfRule>
  </conditionalFormatting>
  <conditionalFormatting sqref="AE770:AF770">
    <cfRule type="cellIs" dxfId="94" priority="64" operator="equal">
      <formula>"none"</formula>
    </cfRule>
    <cfRule type="cellIs" dxfId="93" priority="65" operator="equal">
      <formula>"N/A"</formula>
    </cfRule>
    <cfRule type="cellIs" dxfId="92" priority="66" operator="equal">
      <formula>"NR"</formula>
    </cfRule>
  </conditionalFormatting>
  <conditionalFormatting sqref="AE771:AF771">
    <cfRule type="cellIs" dxfId="91" priority="61" operator="equal">
      <formula>"none"</formula>
    </cfRule>
    <cfRule type="cellIs" dxfId="90" priority="62" operator="equal">
      <formula>"N/A"</formula>
    </cfRule>
    <cfRule type="cellIs" dxfId="89" priority="63" operator="equal">
      <formula>"NR"</formula>
    </cfRule>
  </conditionalFormatting>
  <conditionalFormatting sqref="AE772:AF772">
    <cfRule type="cellIs" dxfId="88" priority="58" operator="equal">
      <formula>"none"</formula>
    </cfRule>
    <cfRule type="cellIs" dxfId="87" priority="59" operator="equal">
      <formula>"N/A"</formula>
    </cfRule>
    <cfRule type="cellIs" dxfId="86" priority="60" operator="equal">
      <formula>"NR"</formula>
    </cfRule>
  </conditionalFormatting>
  <conditionalFormatting sqref="AE773:AF773">
    <cfRule type="cellIs" dxfId="85" priority="55" operator="equal">
      <formula>"none"</formula>
    </cfRule>
    <cfRule type="cellIs" dxfId="84" priority="56" operator="equal">
      <formula>"N/A"</formula>
    </cfRule>
    <cfRule type="cellIs" dxfId="83" priority="57" operator="equal">
      <formula>"NR"</formula>
    </cfRule>
  </conditionalFormatting>
  <conditionalFormatting sqref="AE774:AF774">
    <cfRule type="cellIs" dxfId="82" priority="52" operator="equal">
      <formula>"none"</formula>
    </cfRule>
    <cfRule type="cellIs" dxfId="81" priority="53" operator="equal">
      <formula>"N/A"</formula>
    </cfRule>
    <cfRule type="cellIs" dxfId="80" priority="54" operator="equal">
      <formula>"NR"</formula>
    </cfRule>
  </conditionalFormatting>
  <conditionalFormatting sqref="AE775:AF775">
    <cfRule type="cellIs" dxfId="79" priority="49" operator="equal">
      <formula>"none"</formula>
    </cfRule>
    <cfRule type="cellIs" dxfId="78" priority="50" operator="equal">
      <formula>"N/A"</formula>
    </cfRule>
    <cfRule type="cellIs" dxfId="77" priority="51" operator="equal">
      <formula>"NR"</formula>
    </cfRule>
  </conditionalFormatting>
  <conditionalFormatting sqref="AE776:AF776">
    <cfRule type="cellIs" dxfId="76" priority="46" operator="equal">
      <formula>"none"</formula>
    </cfRule>
    <cfRule type="cellIs" dxfId="75" priority="47" operator="equal">
      <formula>"N/A"</formula>
    </cfRule>
    <cfRule type="cellIs" dxfId="74" priority="48" operator="equal">
      <formula>"NR"</formula>
    </cfRule>
  </conditionalFormatting>
  <conditionalFormatting sqref="AE777:AF777">
    <cfRule type="cellIs" dxfId="73" priority="43" operator="equal">
      <formula>"none"</formula>
    </cfRule>
    <cfRule type="cellIs" dxfId="72" priority="44" operator="equal">
      <formula>"N/A"</formula>
    </cfRule>
    <cfRule type="cellIs" dxfId="71" priority="45" operator="equal">
      <formula>"NR"</formula>
    </cfRule>
  </conditionalFormatting>
  <conditionalFormatting sqref="AE778:AF778">
    <cfRule type="cellIs" dxfId="70" priority="40" operator="equal">
      <formula>"none"</formula>
    </cfRule>
    <cfRule type="cellIs" dxfId="69" priority="41" operator="equal">
      <formula>"N/A"</formula>
    </cfRule>
    <cfRule type="cellIs" dxfId="68" priority="42" operator="equal">
      <formula>"NR"</formula>
    </cfRule>
  </conditionalFormatting>
  <conditionalFormatting sqref="AE779:AF779">
    <cfRule type="cellIs" dxfId="67" priority="37" operator="equal">
      <formula>"none"</formula>
    </cfRule>
    <cfRule type="cellIs" dxfId="66" priority="38" operator="equal">
      <formula>"N/A"</formula>
    </cfRule>
    <cfRule type="cellIs" dxfId="65" priority="39" operator="equal">
      <formula>"NR"</formula>
    </cfRule>
  </conditionalFormatting>
  <conditionalFormatting sqref="AE780:AF780">
    <cfRule type="cellIs" dxfId="64" priority="34" operator="equal">
      <formula>"none"</formula>
    </cfRule>
    <cfRule type="cellIs" dxfId="63" priority="35" operator="equal">
      <formula>"N/A"</formula>
    </cfRule>
    <cfRule type="cellIs" dxfId="62" priority="36" operator="equal">
      <formula>"NR"</formula>
    </cfRule>
  </conditionalFormatting>
  <conditionalFormatting sqref="AE781:AF781">
    <cfRule type="cellIs" dxfId="61" priority="31" operator="equal">
      <formula>"none"</formula>
    </cfRule>
    <cfRule type="cellIs" dxfId="60" priority="32" operator="equal">
      <formula>"N/A"</formula>
    </cfRule>
    <cfRule type="cellIs" dxfId="59" priority="33" operator="equal">
      <formula>"NR"</formula>
    </cfRule>
  </conditionalFormatting>
  <conditionalFormatting sqref="AE782:AF782">
    <cfRule type="cellIs" dxfId="58" priority="28" operator="equal">
      <formula>"none"</formula>
    </cfRule>
    <cfRule type="cellIs" dxfId="57" priority="29" operator="equal">
      <formula>"N/A"</formula>
    </cfRule>
    <cfRule type="cellIs" dxfId="56" priority="30" operator="equal">
      <formula>"NR"</formula>
    </cfRule>
  </conditionalFormatting>
  <conditionalFormatting sqref="AE783:AF783">
    <cfRule type="cellIs" dxfId="55" priority="25" operator="equal">
      <formula>"none"</formula>
    </cfRule>
    <cfRule type="cellIs" dxfId="54" priority="26" operator="equal">
      <formula>"N/A"</formula>
    </cfRule>
    <cfRule type="cellIs" dxfId="53" priority="27" operator="equal">
      <formula>"NR"</formula>
    </cfRule>
  </conditionalFormatting>
  <conditionalFormatting sqref="AE784:AF784">
    <cfRule type="cellIs" dxfId="52" priority="22" operator="equal">
      <formula>"none"</formula>
    </cfRule>
    <cfRule type="cellIs" dxfId="51" priority="23" operator="equal">
      <formula>"N/A"</formula>
    </cfRule>
    <cfRule type="cellIs" dxfId="50" priority="24" operator="equal">
      <formula>"NR"</formula>
    </cfRule>
  </conditionalFormatting>
  <conditionalFormatting sqref="AE826:AF826 AE791:AE825">
    <cfRule type="cellIs" dxfId="49" priority="19" operator="equal">
      <formula>"none"</formula>
    </cfRule>
    <cfRule type="cellIs" dxfId="48" priority="20" operator="equal">
      <formula>"N/A"</formula>
    </cfRule>
    <cfRule type="cellIs" dxfId="47" priority="21" operator="equal">
      <formula>"NR"</formula>
    </cfRule>
  </conditionalFormatting>
  <conditionalFormatting sqref="AE785:AF785 AF786:AF825">
    <cfRule type="cellIs" dxfId="46" priority="16" operator="equal">
      <formula>"none"</formula>
    </cfRule>
    <cfRule type="cellIs" dxfId="45" priority="17" operator="equal">
      <formula>"N/A"</formula>
    </cfRule>
    <cfRule type="cellIs" dxfId="44" priority="18" operator="equal">
      <formula>"NR"</formula>
    </cfRule>
  </conditionalFormatting>
  <conditionalFormatting sqref="AE786">
    <cfRule type="cellIs" dxfId="43" priority="13" operator="equal">
      <formula>"none"</formula>
    </cfRule>
    <cfRule type="cellIs" dxfId="42" priority="14" operator="equal">
      <formula>"N/A"</formula>
    </cfRule>
    <cfRule type="cellIs" dxfId="41" priority="15" operator="equal">
      <formula>"NR"</formula>
    </cfRule>
  </conditionalFormatting>
  <conditionalFormatting sqref="AE787">
    <cfRule type="cellIs" dxfId="40" priority="10" operator="equal">
      <formula>"none"</formula>
    </cfRule>
    <cfRule type="cellIs" dxfId="39" priority="11" operator="equal">
      <formula>"N/A"</formula>
    </cfRule>
    <cfRule type="cellIs" dxfId="38" priority="12" operator="equal">
      <formula>"NR"</formula>
    </cfRule>
  </conditionalFormatting>
  <conditionalFormatting sqref="AE788">
    <cfRule type="cellIs" dxfId="37" priority="7" operator="equal">
      <formula>"none"</formula>
    </cfRule>
    <cfRule type="cellIs" dxfId="36" priority="8" operator="equal">
      <formula>"N/A"</formula>
    </cfRule>
    <cfRule type="cellIs" dxfId="35" priority="9" operator="equal">
      <formula>"NR"</formula>
    </cfRule>
  </conditionalFormatting>
  <conditionalFormatting sqref="AE789">
    <cfRule type="cellIs" dxfId="34" priority="4" operator="equal">
      <formula>"none"</formula>
    </cfRule>
    <cfRule type="cellIs" dxfId="33" priority="5" operator="equal">
      <formula>"N/A"</formula>
    </cfRule>
    <cfRule type="cellIs" dxfId="32" priority="6" operator="equal">
      <formula>"NR"</formula>
    </cfRule>
  </conditionalFormatting>
  <conditionalFormatting sqref="AE790">
    <cfRule type="cellIs" dxfId="31" priority="1" operator="equal">
      <formula>"none"</formula>
    </cfRule>
    <cfRule type="cellIs" dxfId="30" priority="2" operator="equal">
      <formula>"N/A"</formula>
    </cfRule>
    <cfRule type="cellIs" dxfId="29" priority="3" operator="equal">
      <formula>"NR"</formula>
    </cfRule>
  </conditionalFormatting>
  <dataValidations count="32">
    <dataValidation type="list" allowBlank="1" showInputMessage="1" showErrorMessage="1" sqref="AS1 BX736:BX745 BS736:BV745 BD1 BB1 BD208:BD345 BB208:BB345 BD349:BD359 BB349:BB359 BB3:BB205 BT3:BT205 BD3:BD205 BR3:BR205 BN3:BN205 CD3:CD173 BX3:BX47 AZ525:AZ560 AX525:AX560 BF525:BF560 BT746:BT1048576 AS3:AS1048576 BD363:BD1048576 BB363:BB1048576 BR208:BR1048576 BN208:BN1048576 BT208:BT735" xr:uid="{00000000-0002-0000-0100-000000000000}">
      <formula1>"explicit,inferred,NR"</formula1>
    </dataValidation>
    <dataValidation type="list" allowBlank="1" showInputMessage="1" showErrorMessage="1" sqref="BM206:BN207 BT206:BT207 BR206:BR207 BP1 BH208:BH345 BH349:BH359 BH3:BH205 BV525:BX560 BX48:BX524 BV3:BV113 BV115:BV524 BV114:BW114 BX746:BX1048576 BV746:BV1048576 BL3:BL1048576 BH363:BH1048576 BJ3:BJ1048576 BP3:BP1048576 BV561:BV735 BX561:BX735" xr:uid="{00000000-0002-0000-0100-000001000000}">
      <formula1>"explicit,inferred,NR,N/A"</formula1>
    </dataValidation>
    <dataValidation type="list" allowBlank="1" showInputMessage="1" showErrorMessage="1" sqref="F3 F785:F1048576" xr:uid="{00000000-0002-0000-0100-000002000000}">
      <formula1>InterventionList</formula1>
    </dataValidation>
    <dataValidation type="list" allowBlank="1" showInputMessage="1" showErrorMessage="1" sqref="BM1 BM3:BM205 BM208:BM1048576" xr:uid="{00000000-0002-0000-0100-000003000000}">
      <formula1>"retrospective,prospective,NR"</formula1>
    </dataValidation>
    <dataValidation type="list" allowBlank="1" showInputMessage="1" showErrorMessage="1" sqref="BB206:BB207 BA1 BA349:BA359 BA3:BA345 BA363:BA1048576" xr:uid="{00000000-0002-0000-0100-000004000000}">
      <formula1>"micro-costing,gross costing,NR"</formula1>
    </dataValidation>
    <dataValidation type="list" allowBlank="1" showInputMessage="1" showErrorMessage="1" sqref="BS1 BS355:BS359 BS3:BS316 BS746:BS1048576 BS363:BS735" xr:uid="{00000000-0002-0000-0100-000005000000}">
      <formula1>"prospective,retrospective,modeled,NR"</formula1>
    </dataValidation>
    <dataValidation type="list" allowBlank="1" showInputMessage="1" showErrorMessage="1" sqref="AW352:AW354 BD206:BD207 BG206:BH207 BY3:BY524" xr:uid="{00000000-0002-0000-0100-000006000000}">
      <formula1>#REF!</formula1>
    </dataValidation>
    <dataValidation type="list" allowBlank="1" showInputMessage="1" showErrorMessage="1" sqref="BS360:BS362 BS317:BS354" xr:uid="{00000000-0002-0000-0100-000007000000}">
      <formula1>"retrospective,prospective"</formula1>
    </dataValidation>
    <dataValidation type="list" allowBlank="1" showInputMessage="1" showErrorMessage="1" sqref="Q1 Q4:Q1048576" xr:uid="{00000000-0002-0000-0100-000008000000}">
      <formula1>"program,patient,carer/guardian,household"</formula1>
    </dataValidation>
    <dataValidation type="list" allowBlank="1" showInputMessage="1" showErrorMessage="1" sqref="O78:O83 O92:O99 O85:O90 O1:O76 O101:O1048576" xr:uid="{00000000-0002-0000-0100-000009000000}">
      <formula1>"traded,non-traded,mixed,unspecified,N/A"</formula1>
    </dataValidation>
    <dataValidation type="list" allowBlank="1" showInputMessage="1" showErrorMessage="1" sqref="AX1 AX3:AX524 AX561:AX1048576" xr:uid="{00000000-0002-0000-0100-00000A000000}">
      <formula1>$C$239:$F$239</formula1>
    </dataValidation>
    <dataValidation type="list" allowBlank="1" showInputMessage="1" showErrorMessage="1" sqref="BI1 BI3:BI524 BI579:BI1048576" xr:uid="{00000000-0002-0000-0100-00000B000000}">
      <formula1>$C$250:$R$250</formula1>
    </dataValidation>
    <dataValidation type="list" allowBlank="1" showInputMessage="1" showErrorMessage="1" sqref="L565:L569 L562:L563 L571:L572 L574:L578" xr:uid="{00000000-0002-0000-0100-00000C000000}">
      <formula1>$A$105:$A$127</formula1>
    </dataValidation>
    <dataValidation type="list" allowBlank="1" showInputMessage="1" showErrorMessage="1" sqref="BY561:BY578" xr:uid="{00000000-0002-0000-0100-00000D000000}">
      <formula1>$C$264:$X$264</formula1>
    </dataValidation>
    <dataValidation type="list" allowBlank="1" showInputMessage="1" showErrorMessage="1" sqref="BW561:BW578" xr:uid="{00000000-0002-0000-0100-00000E000000}">
      <formula1>$C$263:$X$263</formula1>
    </dataValidation>
    <dataValidation type="list" allowBlank="1" showInputMessage="1" showErrorMessage="1" sqref="BQ561:BQ578" xr:uid="{00000000-0002-0000-0100-00000F000000}">
      <formula1>$C$258:$X$258</formula1>
    </dataValidation>
    <dataValidation type="list" allowBlank="1" showInputMessage="1" showErrorMessage="1" sqref="BE561:BE578" xr:uid="{00000000-0002-0000-0100-000010000000}">
      <formula1>$C$246:$X$246</formula1>
    </dataValidation>
    <dataValidation type="list" allowBlank="1" showInputMessage="1" showErrorMessage="1" sqref="BI561:BI578" xr:uid="{00000000-0002-0000-0100-000011000000}">
      <formula1>$C$250:$X$250</formula1>
    </dataValidation>
    <dataValidation type="list" allowBlank="1" showInputMessage="1" showErrorMessage="1" sqref="BZ3:BZ524" xr:uid="{00000000-0002-0000-0100-000012000000}">
      <formula1>$C$264:$F$264</formula1>
    </dataValidation>
    <dataValidation type="list" allowBlank="1" showInputMessage="1" showErrorMessage="1" sqref="BC561:BC1048576" xr:uid="{00000000-0002-0000-0100-000013000000}">
      <formula1>$C$244:$F$244</formula1>
    </dataValidation>
    <dataValidation type="list" allowBlank="1" showInputMessage="1" showErrorMessage="1" sqref="BZ561:BZ1048576" xr:uid="{00000000-0002-0000-0100-000014000000}">
      <formula1>$C$265:$F$265</formula1>
    </dataValidation>
    <dataValidation type="list" allowBlank="1" showInputMessage="1" showErrorMessage="1" sqref="BF561:BF1048576" xr:uid="{00000000-0002-0000-0100-000015000000}">
      <formula1>$C$253:$F$253</formula1>
    </dataValidation>
    <dataValidation type="list" allowBlank="1" showInputMessage="1" showErrorMessage="1" sqref="AZ561:AZ1048576" xr:uid="{00000000-0002-0000-0100-000016000000}">
      <formula1>$C$241:$F$241</formula1>
    </dataValidation>
    <dataValidation type="list" allowBlank="1" showInputMessage="1" showErrorMessage="1" sqref="P3:P1048576" xr:uid="{00000000-0002-0000-0100-000017000000}">
      <formula1>"fixed,semi-variable,variable,mixed - all types,mixed - fixed and semi-variable,mixed - fixed and variable,mixed - semi-variable and variable,unspecified"</formula1>
    </dataValidation>
    <dataValidation type="list" allowBlank="1" showInputMessage="1" showErrorMessage="1" sqref="N1:N1048576" xr:uid="{00000000-0002-0000-0100-000018000000}">
      <formula1>"above service delivery,service delivery,mixed"</formula1>
    </dataValidation>
    <dataValidation type="list" allowBlank="1" showInputMessage="1" showErrorMessage="1" sqref="AV3:AV1048576" xr:uid="{00000000-0002-0000-0100-000019000000}">
      <formula1>"empirical,empirical &amp; modeled,empirical &amp; projected"</formula1>
    </dataValidation>
    <dataValidation type="list" allowBlank="1" showInputMessage="1" showErrorMessage="1" sqref="R1:R1048576" xr:uid="{00000000-0002-0000-0100-00001A000000}">
      <formula1>"pre-treatment - pre-diagnosis,pre-treatment - post-diagnosis,pre-treatment - all,treatment - intensive phase,treatment - continuation phase,treatment - all,N/A"</formula1>
    </dataValidation>
    <dataValidation type="list" allowBlank="1" showInputMessage="1" showErrorMessage="1" sqref="BE579:BE1048576" xr:uid="{00000000-0002-0000-0100-00001B000000}">
      <formula1>$C$246:$R$246</formula1>
    </dataValidation>
    <dataValidation type="list" allowBlank="1" showInputMessage="1" showErrorMessage="1" sqref="BQ579:BQ1048576" xr:uid="{00000000-0002-0000-0100-00001C000000}">
      <formula1>$C$258:$R$258</formula1>
    </dataValidation>
    <dataValidation type="list" allowBlank="1" showInputMessage="1" showErrorMessage="1" sqref="BW579:BW1048576" xr:uid="{00000000-0002-0000-0100-00001D000000}">
      <formula1>$C$263:$R$263</formula1>
    </dataValidation>
    <dataValidation type="list" allowBlank="1" showInputMessage="1" showErrorMessage="1" sqref="BY579:BY1048576" xr:uid="{00000000-0002-0000-0100-00001E000000}">
      <formula1>$C$264:$R$264</formula1>
    </dataValidation>
    <dataValidation type="list" allowBlank="1" showInputMessage="1" showErrorMessage="1" sqref="E3:E1048576" xr:uid="{00000000-0002-0000-0100-00001F000000}">
      <formula1>"HIV,TB"</formula1>
    </dataValidation>
  </dataValidations>
  <hyperlinks>
    <hyperlink ref="U2" location="Outputs!A1" display="Outputs!A1" xr:uid="{00000000-0004-0000-0100-000000000000}"/>
    <hyperlink ref="F2" location="Outputs!A1" display="Intervention Type" xr:uid="{00000000-0004-0000-0100-000001000000}"/>
  </hyperlinks>
  <pageMargins left="0.75" right="0.75" top="1" bottom="1" header="0.5" footer="0.5"/>
  <pageSetup orientation="portrait" horizontalDpi="4294967292" verticalDpi="4294967292" r:id="rId1"/>
  <ignoredErrors>
    <ignoredError sqref="D804 D825:D826" numberStoredAsText="1"/>
  </ignoredErrors>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100-000020000000}">
          <x14:formula1>
            <xm:f>Responses!$C$235:$F$235</xm:f>
          </x14:formula1>
          <xm:sqref>BC1 BC3:BC524</xm:sqref>
        </x14:dataValidation>
        <x14:dataValidation type="list" allowBlank="1" showInputMessage="1" showErrorMessage="1" xr:uid="{00000000-0002-0000-0100-000021000000}">
          <x14:formula1>
            <xm:f>Responses!$C$237:$I$237</xm:f>
          </x14:formula1>
          <xm:sqref>BE1 BE3:BE524</xm:sqref>
        </x14:dataValidation>
        <x14:dataValidation type="list" allowBlank="1" showInputMessage="1" showErrorMessage="1" xr:uid="{00000000-0002-0000-0100-000022000000}">
          <x14:formula1>
            <xm:f>Responses!$C$249:$G$249</xm:f>
          </x14:formula1>
          <xm:sqref>BQ1 BQ3:BQ524</xm:sqref>
        </x14:dataValidation>
        <x14:dataValidation type="list" allowBlank="1" showInputMessage="1" showErrorMessage="1" xr:uid="{00000000-0002-0000-0100-000023000000}">
          <x14:formula1>
            <xm:f>Responses!$C$255:$G$255</xm:f>
          </x14:formula1>
          <xm:sqref>BW1 BW3:BW113 BW115:BW524</xm:sqref>
        </x14:dataValidation>
        <x14:dataValidation type="list" allowBlank="1" showInputMessage="1" showErrorMessage="1" xr:uid="{00000000-0002-0000-0100-000024000000}">
          <x14:formula1>
            <xm:f>Responses!$C$257:$G$257</xm:f>
          </x14:formula1>
          <xm:sqref>BY1</xm:sqref>
        </x14:dataValidation>
        <x14:dataValidation type="list" allowBlank="1" showInputMessage="1" showErrorMessage="1" xr:uid="{00000000-0002-0000-0100-000025000000}">
          <x14:formula1>
            <xm:f>Responses!$C$258:$F$258</xm:f>
          </x14:formula1>
          <xm:sqref>BZ1</xm:sqref>
        </x14:dataValidation>
        <x14:dataValidation type="list" allowBlank="1" showInputMessage="1" showErrorMessage="1" xr:uid="{00000000-0002-0000-0100-000026000000}">
          <x14:formula1>
            <xm:f>'Typology v18'!$C$2:$C$54</xm:f>
          </x14:formula1>
          <xm:sqref>F4:F45 F68:F560 F579:F784</xm:sqref>
        </x14:dataValidation>
        <x14:dataValidation type="list" allowBlank="1" showInputMessage="1" showErrorMessage="1" xr:uid="{00000000-0002-0000-0100-000027000000}">
          <x14:formula1>
            <xm:f>'\Users\dcameron03\Documents\Berkeley\`Spring 2017\Christine''s Project\Pilot Study Budget Proposal\C:\Users\benhe\Documents\1 - GHCC\Data Extraction\05 - Extraction Templates\[GHCC Data Extraction v28 13-Feb-2017.xlsx]Typology v18'!#REF!</xm:f>
          </x14:formula1>
          <xm:sqref>F46:F67</xm:sqref>
        </x14:dataValidation>
        <x14:dataValidation type="list" allowBlank="1" showInputMessage="1" showErrorMessage="1" xr:uid="{00000000-0002-0000-0100-000028000000}">
          <x14:formula1>
            <xm:f>Responses!$C$244:$F$244</xm:f>
          </x14:formula1>
          <xm:sqref>BF1 BF3:BF524</xm:sqref>
        </x14:dataValidation>
        <x14:dataValidation type="list" allowBlank="1" showInputMessage="1" showErrorMessage="1" xr:uid="{00000000-0002-0000-0100-000029000000}">
          <x14:formula1>
            <xm:f>Responses!$C$232:$F$232</xm:f>
          </x14:formula1>
          <xm:sqref>AZ1 AZ3:AZ524</xm:sqref>
        </x14:dataValidation>
        <x14:dataValidation type="list" allowBlank="1" showInputMessage="1" showErrorMessage="1" xr:uid="{00000000-0002-0000-0100-00002A000000}">
          <x14:formula1>
            <xm:f>'\Users\dcameron03\Documents\Berkeley\`Spring 2017\Christine''s Project\Pilot Study Budget Proposal\C:\Users\benhe\Documents\1 - GHCC\Data Extraction\[GHCC Data Extraction PILOT v24 6-Oct-2016 - jgk.xlsx]Quality Fields'!#REF!</xm:f>
          </x14:formula1>
          <xm:sqref>BQ525:BQ560 BC525:BC560 BI525:BI560 BY525:BZ560 BE525:BE560</xm:sqref>
        </x14:dataValidation>
        <x14:dataValidation type="list" allowBlank="1" showInputMessage="1" showErrorMessage="1" xr:uid="{00000000-0002-0000-0100-00002B000000}">
          <x14:formula1>
            <xm:f>'Cost Categories'!$A$70:$A$85</xm:f>
          </x14:formula1>
          <xm:sqref>J3:J561 J570 J579:J1048576</xm:sqref>
        </x14:dataValidation>
        <x14:dataValidation type="list" allowBlank="1" showInputMessage="1" showErrorMessage="1" xr:uid="{00000000-0002-0000-0100-00002C000000}">
          <x14:formula1>
            <xm:f>'Cost Categories'!$A$112:$A$133</xm:f>
          </x14:formula1>
          <xm:sqref>L3:L561 L570 L564 L573 L579:L1048576</xm:sqref>
        </x14:dataValidation>
        <x14:dataValidation type="list" allowBlank="1" showInputMessage="1" showErrorMessage="1" xr:uid="{00000000-0002-0000-0100-00002D000000}">
          <x14:formula1>
            <xm:f>'Cost Categories'!$A$3:$A$65</xm:f>
          </x14:formula1>
          <xm:sqref>H1:H560 H579:H1048576</xm:sqref>
        </x14:dataValidation>
        <x14:dataValidation type="list" allowBlank="1" showInputMessage="1" showErrorMessage="1" xr:uid="{00000000-0002-0000-0100-00002E000000}">
          <x14:formula1>
            <xm:f>'C:\Users\dcameron03\Desktop\[GHCC_Data_Extraction_VMMC_v57_5-July-2017 (Final).xlsx]Cost Categories'!#REF!</xm:f>
          </x14:formula1>
          <xm:sqref>J562:J569 J571:J578 L565:L569 L562:L563 L571:L572 L574:L578 H561:H578</xm:sqref>
        </x14:dataValidation>
        <x14:dataValidation type="list" allowBlank="1" showInputMessage="1" showErrorMessage="1" xr:uid="{00000000-0002-0000-0100-00002F000000}">
          <x14:formula1>
            <xm:f>'C:\Users\dcameron03\Desktop\[GHCC_Data_Extraction_VMMC_v57_5-July-2017 (Final).xlsx]Typology v18'!#REF!</xm:f>
          </x14:formula1>
          <xm:sqref>F561:F578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C51"/>
  <sheetViews>
    <sheetView workbookViewId="0">
      <pane ySplit="1" topLeftCell="A2" activePane="bottomLeft" state="frozen"/>
      <selection pane="bottomLeft" activeCell="E10" sqref="E10"/>
    </sheetView>
  </sheetViews>
  <sheetFormatPr defaultColWidth="8.83203125" defaultRowHeight="15.5" x14ac:dyDescent="0.35"/>
  <cols>
    <col min="1" max="2" width="25.6640625" style="208" customWidth="1"/>
    <col min="3" max="3" width="26.83203125" style="208" customWidth="1"/>
  </cols>
  <sheetData>
    <row r="1" spans="1:3" x14ac:dyDescent="0.35">
      <c r="A1" s="280" t="s">
        <v>3170</v>
      </c>
      <c r="B1" s="280" t="s">
        <v>3171</v>
      </c>
      <c r="C1" s="280" t="s">
        <v>3195</v>
      </c>
    </row>
    <row r="2" spans="1:3" x14ac:dyDescent="0.35">
      <c r="A2" s="208" t="s">
        <v>1206</v>
      </c>
      <c r="B2" s="208" t="s">
        <v>3168</v>
      </c>
      <c r="C2" s="208" t="s">
        <v>3196</v>
      </c>
    </row>
    <row r="3" spans="1:3" x14ac:dyDescent="0.35">
      <c r="A3" s="208" t="s">
        <v>3172</v>
      </c>
      <c r="B3" s="208" t="s">
        <v>3173</v>
      </c>
      <c r="C3" s="208" t="s">
        <v>3196</v>
      </c>
    </row>
    <row r="4" spans="1:3" x14ac:dyDescent="0.35">
      <c r="A4" s="281" t="s">
        <v>3174</v>
      </c>
      <c r="B4" s="208" t="s">
        <v>3167</v>
      </c>
      <c r="C4" s="208" t="s">
        <v>3196</v>
      </c>
    </row>
    <row r="5" spans="1:3" x14ac:dyDescent="0.35">
      <c r="A5" s="73" t="s">
        <v>1216</v>
      </c>
      <c r="B5" s="208" t="s">
        <v>3181</v>
      </c>
      <c r="C5" s="208" t="s">
        <v>3196</v>
      </c>
    </row>
    <row r="6" spans="1:3" x14ac:dyDescent="0.35">
      <c r="A6" s="73" t="s">
        <v>3106</v>
      </c>
      <c r="B6" s="208" t="s">
        <v>3185</v>
      </c>
      <c r="C6" s="208" t="s">
        <v>3196</v>
      </c>
    </row>
    <row r="7" spans="1:3" x14ac:dyDescent="0.35">
      <c r="A7" s="208" t="s">
        <v>1217</v>
      </c>
      <c r="B7" s="281" t="s">
        <v>3179</v>
      </c>
      <c r="C7" s="208" t="s">
        <v>3196</v>
      </c>
    </row>
    <row r="8" spans="1:3" x14ac:dyDescent="0.35">
      <c r="A8" s="208" t="s">
        <v>1230</v>
      </c>
      <c r="B8" s="281" t="s">
        <v>3179</v>
      </c>
      <c r="C8" s="208" t="s">
        <v>3196</v>
      </c>
    </row>
    <row r="9" spans="1:3" x14ac:dyDescent="0.35">
      <c r="A9" s="208" t="s">
        <v>1231</v>
      </c>
      <c r="B9" s="281" t="s">
        <v>3179</v>
      </c>
      <c r="C9" s="208" t="s">
        <v>3196</v>
      </c>
    </row>
    <row r="10" spans="1:3" x14ac:dyDescent="0.35">
      <c r="A10" s="281" t="s">
        <v>3174</v>
      </c>
      <c r="B10" s="73" t="s">
        <v>3193</v>
      </c>
      <c r="C10" s="208" t="s">
        <v>3197</v>
      </c>
    </row>
    <row r="11" spans="1:3" x14ac:dyDescent="0.35">
      <c r="A11" s="281" t="s">
        <v>3174</v>
      </c>
      <c r="B11" s="73" t="s">
        <v>3194</v>
      </c>
      <c r="C11" s="208" t="s">
        <v>3197</v>
      </c>
    </row>
    <row r="12" spans="1:3" x14ac:dyDescent="0.35">
      <c r="A12" s="281" t="s">
        <v>3174</v>
      </c>
      <c r="B12" s="73" t="s">
        <v>3223</v>
      </c>
      <c r="C12" s="208" t="s">
        <v>3196</v>
      </c>
    </row>
    <row r="13" spans="1:3" x14ac:dyDescent="0.35">
      <c r="A13" s="281" t="s">
        <v>3174</v>
      </c>
      <c r="B13" s="73" t="s">
        <v>3231</v>
      </c>
      <c r="C13" s="208" t="s">
        <v>3196</v>
      </c>
    </row>
    <row r="14" spans="1:3" x14ac:dyDescent="0.35">
      <c r="A14" s="281" t="s">
        <v>3174</v>
      </c>
      <c r="B14" s="73" t="s">
        <v>3232</v>
      </c>
      <c r="C14" s="208" t="s">
        <v>3196</v>
      </c>
    </row>
    <row r="15" spans="1:3" x14ac:dyDescent="0.35">
      <c r="A15" s="281" t="s">
        <v>3174</v>
      </c>
      <c r="B15" s="73" t="s">
        <v>3234</v>
      </c>
      <c r="C15" s="208" t="s">
        <v>3196</v>
      </c>
    </row>
    <row r="16" spans="1:3" x14ac:dyDescent="0.35">
      <c r="A16" s="281" t="s">
        <v>3174</v>
      </c>
      <c r="B16" s="73" t="s">
        <v>3235</v>
      </c>
      <c r="C16" s="208" t="s">
        <v>3196</v>
      </c>
    </row>
    <row r="17" spans="1:3" x14ac:dyDescent="0.35">
      <c r="A17" s="73" t="s">
        <v>1210</v>
      </c>
      <c r="B17" s="281" t="s">
        <v>3179</v>
      </c>
      <c r="C17" s="208" t="s">
        <v>3196</v>
      </c>
    </row>
    <row r="18" spans="1:3" x14ac:dyDescent="0.35">
      <c r="A18" s="73" t="s">
        <v>3102</v>
      </c>
      <c r="B18" s="281" t="s">
        <v>3179</v>
      </c>
      <c r="C18" s="208" t="s">
        <v>3196</v>
      </c>
    </row>
    <row r="19" spans="1:3" x14ac:dyDescent="0.35">
      <c r="A19" s="73" t="s">
        <v>1211</v>
      </c>
      <c r="B19" s="281" t="s">
        <v>3179</v>
      </c>
      <c r="C19" s="208" t="s">
        <v>3196</v>
      </c>
    </row>
    <row r="20" spans="1:3" x14ac:dyDescent="0.35">
      <c r="A20" s="73" t="s">
        <v>3103</v>
      </c>
      <c r="B20" s="281" t="s">
        <v>3179</v>
      </c>
      <c r="C20" s="208" t="s">
        <v>3196</v>
      </c>
    </row>
    <row r="21" spans="1:3" x14ac:dyDescent="0.35">
      <c r="A21" s="73" t="s">
        <v>1237</v>
      </c>
      <c r="B21" s="281" t="s">
        <v>3179</v>
      </c>
      <c r="C21" s="208" t="s">
        <v>3196</v>
      </c>
    </row>
    <row r="22" spans="1:3" x14ac:dyDescent="0.35">
      <c r="A22" s="73" t="s">
        <v>3239</v>
      </c>
      <c r="B22" s="281" t="s">
        <v>3179</v>
      </c>
      <c r="C22" s="208" t="s">
        <v>3196</v>
      </c>
    </row>
    <row r="23" spans="1:3" x14ac:dyDescent="0.35">
      <c r="A23" s="73" t="s">
        <v>1244</v>
      </c>
      <c r="B23" s="281" t="s">
        <v>3179</v>
      </c>
      <c r="C23" s="208" t="s">
        <v>3196</v>
      </c>
    </row>
    <row r="24" spans="1:3" x14ac:dyDescent="0.35">
      <c r="A24" s="73" t="s">
        <v>3118</v>
      </c>
      <c r="B24" s="281" t="s">
        <v>3179</v>
      </c>
      <c r="C24" s="208" t="s">
        <v>3196</v>
      </c>
    </row>
    <row r="25" spans="1:3" x14ac:dyDescent="0.35">
      <c r="A25" s="73" t="s">
        <v>3119</v>
      </c>
      <c r="B25" s="281" t="s">
        <v>3179</v>
      </c>
      <c r="C25" s="208" t="s">
        <v>3196</v>
      </c>
    </row>
    <row r="26" spans="1:3" x14ac:dyDescent="0.35">
      <c r="A26" s="73" t="s">
        <v>1251</v>
      </c>
      <c r="B26" s="281" t="s">
        <v>3179</v>
      </c>
      <c r="C26" s="208" t="s">
        <v>3196</v>
      </c>
    </row>
    <row r="27" spans="1:3" x14ac:dyDescent="0.35">
      <c r="A27" s="73" t="s">
        <v>1262</v>
      </c>
      <c r="B27" s="281" t="s">
        <v>3179</v>
      </c>
      <c r="C27" s="208" t="s">
        <v>3196</v>
      </c>
    </row>
    <row r="28" spans="1:3" x14ac:dyDescent="0.35">
      <c r="A28" s="73" t="s">
        <v>1264</v>
      </c>
      <c r="B28" s="281" t="s">
        <v>3179</v>
      </c>
      <c r="C28" s="208" t="s">
        <v>3196</v>
      </c>
    </row>
    <row r="29" spans="1:3" x14ac:dyDescent="0.35">
      <c r="A29" s="73" t="s">
        <v>3125</v>
      </c>
      <c r="B29" s="281" t="s">
        <v>3179</v>
      </c>
      <c r="C29" s="208" t="s">
        <v>3196</v>
      </c>
    </row>
    <row r="30" spans="1:3" x14ac:dyDescent="0.35">
      <c r="A30" s="73" t="s">
        <v>1268</v>
      </c>
      <c r="B30" s="73" t="s">
        <v>3258</v>
      </c>
      <c r="C30" s="208" t="s">
        <v>3196</v>
      </c>
    </row>
    <row r="31" spans="1:3" x14ac:dyDescent="0.35">
      <c r="A31" s="73" t="s">
        <v>3128</v>
      </c>
      <c r="B31" s="73" t="s">
        <v>3259</v>
      </c>
      <c r="C31" s="208" t="s">
        <v>3196</v>
      </c>
    </row>
    <row r="32" spans="1:3" x14ac:dyDescent="0.35">
      <c r="A32" s="73" t="s">
        <v>1281</v>
      </c>
      <c r="B32" s="281" t="s">
        <v>3179</v>
      </c>
      <c r="C32" s="208" t="s">
        <v>3196</v>
      </c>
    </row>
    <row r="33" spans="1:3" x14ac:dyDescent="0.35">
      <c r="A33" s="73" t="s">
        <v>3146</v>
      </c>
      <c r="B33" s="281" t="s">
        <v>3179</v>
      </c>
      <c r="C33" s="208" t="s">
        <v>3196</v>
      </c>
    </row>
    <row r="34" spans="1:3" x14ac:dyDescent="0.35">
      <c r="A34" s="73" t="s">
        <v>1285</v>
      </c>
      <c r="B34" s="281" t="s">
        <v>3179</v>
      </c>
      <c r="C34" s="208" t="s">
        <v>3196</v>
      </c>
    </row>
    <row r="35" spans="1:3" x14ac:dyDescent="0.35">
      <c r="A35" s="73" t="s">
        <v>1286</v>
      </c>
      <c r="B35" s="281" t="s">
        <v>3179</v>
      </c>
      <c r="C35" s="208" t="s">
        <v>3196</v>
      </c>
    </row>
    <row r="36" spans="1:3" x14ac:dyDescent="0.35">
      <c r="A36" s="73" t="s">
        <v>1287</v>
      </c>
      <c r="B36" s="281" t="s">
        <v>3179</v>
      </c>
      <c r="C36" s="208" t="s">
        <v>3196</v>
      </c>
    </row>
    <row r="37" spans="1:3" x14ac:dyDescent="0.35">
      <c r="A37" s="73" t="s">
        <v>1288</v>
      </c>
      <c r="B37" s="281" t="s">
        <v>3179</v>
      </c>
      <c r="C37" s="208" t="s">
        <v>3196</v>
      </c>
    </row>
    <row r="38" spans="1:3" x14ac:dyDescent="0.35">
      <c r="A38" s="73" t="s">
        <v>1289</v>
      </c>
      <c r="B38" s="281" t="s">
        <v>3179</v>
      </c>
      <c r="C38" s="208" t="s">
        <v>3196</v>
      </c>
    </row>
    <row r="39" spans="1:3" x14ac:dyDescent="0.35">
      <c r="A39" s="73" t="s">
        <v>1290</v>
      </c>
      <c r="B39" s="281" t="s">
        <v>3179</v>
      </c>
      <c r="C39" s="208" t="s">
        <v>3196</v>
      </c>
    </row>
    <row r="40" spans="1:3" x14ac:dyDescent="0.35">
      <c r="A40" s="73" t="s">
        <v>3151</v>
      </c>
      <c r="B40" s="281" t="s">
        <v>3179</v>
      </c>
      <c r="C40" s="208" t="s">
        <v>3196</v>
      </c>
    </row>
    <row r="41" spans="1:3" x14ac:dyDescent="0.35">
      <c r="A41" s="73" t="s">
        <v>1474</v>
      </c>
      <c r="B41" s="73" t="s">
        <v>3333</v>
      </c>
      <c r="C41" s="208" t="s">
        <v>3197</v>
      </c>
    </row>
    <row r="42" spans="1:3" x14ac:dyDescent="0.35">
      <c r="A42" s="73" t="s">
        <v>1472</v>
      </c>
      <c r="B42" s="73" t="s">
        <v>3334</v>
      </c>
      <c r="C42" s="208" t="s">
        <v>3197</v>
      </c>
    </row>
    <row r="43" spans="1:3" x14ac:dyDescent="0.35">
      <c r="A43" s="73" t="s">
        <v>1471</v>
      </c>
      <c r="B43" s="73" t="s">
        <v>3332</v>
      </c>
      <c r="C43" s="208" t="s">
        <v>3197</v>
      </c>
    </row>
    <row r="44" spans="1:3" x14ac:dyDescent="0.35">
      <c r="A44" s="73" t="s">
        <v>1470</v>
      </c>
      <c r="B44" s="73" t="s">
        <v>3337</v>
      </c>
      <c r="C44" s="208" t="s">
        <v>3197</v>
      </c>
    </row>
    <row r="45" spans="1:3" x14ac:dyDescent="0.35">
      <c r="A45" s="281" t="s">
        <v>3174</v>
      </c>
      <c r="B45" s="73" t="s">
        <v>3338</v>
      </c>
      <c r="C45" s="208" t="s">
        <v>3197</v>
      </c>
    </row>
    <row r="46" spans="1:3" x14ac:dyDescent="0.35">
      <c r="A46" s="281" t="s">
        <v>3174</v>
      </c>
      <c r="B46" s="73" t="s">
        <v>3340</v>
      </c>
      <c r="C46" s="208" t="s">
        <v>3197</v>
      </c>
    </row>
    <row r="47" spans="1:3" x14ac:dyDescent="0.35">
      <c r="A47" s="281" t="s">
        <v>3174</v>
      </c>
      <c r="B47" s="108" t="s">
        <v>3342</v>
      </c>
      <c r="C47" s="208" t="s">
        <v>3197</v>
      </c>
    </row>
    <row r="48" spans="1:3" x14ac:dyDescent="0.35">
      <c r="A48" s="281" t="s">
        <v>3174</v>
      </c>
      <c r="B48" s="108" t="s">
        <v>3344</v>
      </c>
      <c r="C48" s="208" t="s">
        <v>3197</v>
      </c>
    </row>
    <row r="49" spans="1:3" x14ac:dyDescent="0.35">
      <c r="A49" s="281" t="s">
        <v>3174</v>
      </c>
      <c r="B49" s="108" t="s">
        <v>3408</v>
      </c>
      <c r="C49" s="208" t="s">
        <v>3197</v>
      </c>
    </row>
    <row r="50" spans="1:3" x14ac:dyDescent="0.35">
      <c r="A50" s="73" t="s">
        <v>1469</v>
      </c>
      <c r="B50" s="281" t="s">
        <v>3179</v>
      </c>
      <c r="C50" s="208" t="s">
        <v>3197</v>
      </c>
    </row>
    <row r="51" spans="1:3" x14ac:dyDescent="0.35">
      <c r="A51" s="281" t="s">
        <v>3174</v>
      </c>
      <c r="B51" s="108" t="s">
        <v>3373</v>
      </c>
      <c r="C51" s="208" t="s">
        <v>3197</v>
      </c>
    </row>
  </sheetData>
  <conditionalFormatting sqref="B47:B49 B51">
    <cfRule type="cellIs" dxfId="28" priority="1" operator="equal">
      <formula>"none"</formula>
    </cfRule>
    <cfRule type="cellIs" dxfId="27" priority="2" operator="equal">
      <formula>"N/A"</formula>
    </cfRule>
    <cfRule type="cellIs" dxfId="26" priority="3" operator="equal">
      <formula>"NR"</formula>
    </cfRule>
  </conditionalFormatting>
  <dataValidations count="2">
    <dataValidation type="list" allowBlank="1" showInputMessage="1" showErrorMessage="1" sqref="B48" xr:uid="{00000000-0002-0000-0200-000000000000}">
      <formula1>"fixed,semi-variable,variable,mixed - all types,mixed - fixed and semi-variable,mixed - fixed and variable,mixed - semi-variable and variable,unspecified"</formula1>
    </dataValidation>
    <dataValidation type="list" allowBlank="1" showInputMessage="1" showErrorMessage="1" sqref="B47" xr:uid="{00000000-0002-0000-0200-000001000000}">
      <formula1>"traded,non-traded,mixed,unspecified"</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C133"/>
  <sheetViews>
    <sheetView topLeftCell="A110" workbookViewId="0">
      <selection activeCell="B130" sqref="B130"/>
    </sheetView>
  </sheetViews>
  <sheetFormatPr defaultColWidth="10.83203125" defaultRowHeight="15.5" x14ac:dyDescent="0.35"/>
  <cols>
    <col min="1" max="1" width="48.5" style="18" customWidth="1"/>
    <col min="2" max="2" width="75.1640625" style="6" customWidth="1"/>
    <col min="3" max="3" width="78.33203125" style="1" customWidth="1"/>
    <col min="4" max="16384" width="10.83203125" style="1"/>
  </cols>
  <sheetData>
    <row r="1" spans="1:2" x14ac:dyDescent="0.35">
      <c r="A1" s="392" t="s">
        <v>3345</v>
      </c>
      <c r="B1" s="392"/>
    </row>
    <row r="2" spans="1:2" x14ac:dyDescent="0.35">
      <c r="A2" s="215" t="s">
        <v>3346</v>
      </c>
      <c r="B2" s="215" t="s">
        <v>3347</v>
      </c>
    </row>
    <row r="3" spans="1:2" x14ac:dyDescent="0.35">
      <c r="A3" t="s">
        <v>3353</v>
      </c>
      <c r="B3" t="s">
        <v>1</v>
      </c>
    </row>
    <row r="4" spans="1:2" x14ac:dyDescent="0.35">
      <c r="A4" t="s">
        <v>31</v>
      </c>
      <c r="B4" t="s">
        <v>1925</v>
      </c>
    </row>
    <row r="5" spans="1:2" x14ac:dyDescent="0.35">
      <c r="A5" t="s">
        <v>29</v>
      </c>
      <c r="B5" t="s">
        <v>4</v>
      </c>
    </row>
    <row r="6" spans="1:2" x14ac:dyDescent="0.35">
      <c r="A6" t="s">
        <v>3350</v>
      </c>
      <c r="B6" t="s">
        <v>1925</v>
      </c>
    </row>
    <row r="7" spans="1:2" x14ac:dyDescent="0.35">
      <c r="A7" t="s">
        <v>608</v>
      </c>
      <c r="B7" t="s">
        <v>3327</v>
      </c>
    </row>
    <row r="8" spans="1:2" x14ac:dyDescent="0.35">
      <c r="A8" t="s">
        <v>407</v>
      </c>
      <c r="B8" t="s">
        <v>3330</v>
      </c>
    </row>
    <row r="9" spans="1:2" x14ac:dyDescent="0.35">
      <c r="A9" t="s">
        <v>34</v>
      </c>
      <c r="B9" t="s">
        <v>3331</v>
      </c>
    </row>
    <row r="10" spans="1:2" x14ac:dyDescent="0.35">
      <c r="A10" t="s">
        <v>1623</v>
      </c>
      <c r="B10" t="s">
        <v>3330</v>
      </c>
    </row>
    <row r="11" spans="1:2" x14ac:dyDescent="0.35">
      <c r="A11" t="s">
        <v>611</v>
      </c>
      <c r="B11" t="s">
        <v>3327</v>
      </c>
    </row>
    <row r="12" spans="1:2" x14ac:dyDescent="0.35">
      <c r="A12" t="s">
        <v>27</v>
      </c>
      <c r="B12" t="s">
        <v>1</v>
      </c>
    </row>
    <row r="13" spans="1:2" x14ac:dyDescent="0.35">
      <c r="A13" t="s">
        <v>2083</v>
      </c>
      <c r="B13" t="s">
        <v>3331</v>
      </c>
    </row>
    <row r="14" spans="1:2" x14ac:dyDescent="0.35">
      <c r="A14" t="s">
        <v>605</v>
      </c>
      <c r="B14" t="s">
        <v>3327</v>
      </c>
    </row>
    <row r="15" spans="1:2" x14ac:dyDescent="0.35">
      <c r="A15" t="s">
        <v>606</v>
      </c>
      <c r="B15" t="s">
        <v>3327</v>
      </c>
    </row>
    <row r="16" spans="1:2" x14ac:dyDescent="0.35">
      <c r="A16" t="s">
        <v>3359</v>
      </c>
      <c r="B16" t="s">
        <v>3330</v>
      </c>
    </row>
    <row r="17" spans="1:2" x14ac:dyDescent="0.35">
      <c r="A17" t="s">
        <v>3358</v>
      </c>
      <c r="B17" t="s">
        <v>3330</v>
      </c>
    </row>
    <row r="18" spans="1:2" x14ac:dyDescent="0.35">
      <c r="A18" t="s">
        <v>33</v>
      </c>
      <c r="B18" t="s">
        <v>3331</v>
      </c>
    </row>
    <row r="19" spans="1:2" x14ac:dyDescent="0.35">
      <c r="A19" t="s">
        <v>32</v>
      </c>
      <c r="B19" t="s">
        <v>4</v>
      </c>
    </row>
    <row r="20" spans="1:2" x14ac:dyDescent="0.35">
      <c r="A20" t="s">
        <v>368</v>
      </c>
      <c r="B20" t="s">
        <v>4</v>
      </c>
    </row>
    <row r="21" spans="1:2" x14ac:dyDescent="0.35">
      <c r="A21" t="s">
        <v>347</v>
      </c>
      <c r="B21" t="s">
        <v>3331</v>
      </c>
    </row>
    <row r="22" spans="1:2" x14ac:dyDescent="0.35">
      <c r="A22" t="s">
        <v>406</v>
      </c>
      <c r="B22" t="s">
        <v>3330</v>
      </c>
    </row>
    <row r="23" spans="1:2" x14ac:dyDescent="0.35">
      <c r="A23" t="s">
        <v>1578</v>
      </c>
      <c r="B23" t="s">
        <v>361</v>
      </c>
    </row>
    <row r="24" spans="1:2" x14ac:dyDescent="0.35">
      <c r="A24" t="s">
        <v>30</v>
      </c>
      <c r="B24" t="s">
        <v>1925</v>
      </c>
    </row>
    <row r="25" spans="1:2" x14ac:dyDescent="0.35">
      <c r="A25" t="s">
        <v>607</v>
      </c>
      <c r="B25" t="s">
        <v>3327</v>
      </c>
    </row>
    <row r="26" spans="1:2" x14ac:dyDescent="0.35">
      <c r="A26" t="s">
        <v>1735</v>
      </c>
      <c r="B26" t="s">
        <v>3331</v>
      </c>
    </row>
    <row r="27" spans="1:2" x14ac:dyDescent="0.35">
      <c r="A27" t="s">
        <v>612</v>
      </c>
      <c r="B27" t="s">
        <v>3327</v>
      </c>
    </row>
    <row r="28" spans="1:2" x14ac:dyDescent="0.35">
      <c r="A28" t="s">
        <v>305</v>
      </c>
      <c r="B28" t="s">
        <v>3331</v>
      </c>
    </row>
    <row r="29" spans="1:2" x14ac:dyDescent="0.35">
      <c r="A29" t="s">
        <v>610</v>
      </c>
      <c r="B29" t="s">
        <v>3327</v>
      </c>
    </row>
    <row r="30" spans="1:2" x14ac:dyDescent="0.35">
      <c r="A30" t="s">
        <v>3360</v>
      </c>
      <c r="B30" t="s">
        <v>3330</v>
      </c>
    </row>
    <row r="31" spans="1:2" x14ac:dyDescent="0.35">
      <c r="A31" t="s">
        <v>25</v>
      </c>
      <c r="B31" t="s">
        <v>1925</v>
      </c>
    </row>
    <row r="32" spans="1:2" x14ac:dyDescent="0.35">
      <c r="A32" t="s">
        <v>3356</v>
      </c>
      <c r="B32" t="s">
        <v>1</v>
      </c>
    </row>
    <row r="33" spans="1:2" x14ac:dyDescent="0.35">
      <c r="A33" t="s">
        <v>348</v>
      </c>
      <c r="B33" t="s">
        <v>3331</v>
      </c>
    </row>
    <row r="34" spans="1:2" x14ac:dyDescent="0.35">
      <c r="A34" t="s">
        <v>1632</v>
      </c>
      <c r="B34" t="s">
        <v>4</v>
      </c>
    </row>
    <row r="35" spans="1:2" ht="16" customHeight="1" x14ac:dyDescent="0.35">
      <c r="A35" t="s">
        <v>7</v>
      </c>
      <c r="B35" t="s">
        <v>3331</v>
      </c>
    </row>
    <row r="36" spans="1:2" ht="16" customHeight="1" x14ac:dyDescent="0.35">
      <c r="A36" t="s">
        <v>349</v>
      </c>
      <c r="B36" t="s">
        <v>3331</v>
      </c>
    </row>
    <row r="37" spans="1:2" x14ac:dyDescent="0.35">
      <c r="A37" t="s">
        <v>359</v>
      </c>
      <c r="B37" t="s">
        <v>1925</v>
      </c>
    </row>
    <row r="38" spans="1:2" x14ac:dyDescent="0.35">
      <c r="A38" t="s">
        <v>350</v>
      </c>
      <c r="B38" t="s">
        <v>3331</v>
      </c>
    </row>
    <row r="39" spans="1:2" x14ac:dyDescent="0.35">
      <c r="A39" t="s">
        <v>408</v>
      </c>
      <c r="B39" t="s">
        <v>3330</v>
      </c>
    </row>
    <row r="40" spans="1:2" x14ac:dyDescent="0.35">
      <c r="A40" t="s">
        <v>1317</v>
      </c>
      <c r="B40" t="s">
        <v>1925</v>
      </c>
    </row>
    <row r="41" spans="1:2" x14ac:dyDescent="0.35">
      <c r="A41" t="s">
        <v>409</v>
      </c>
      <c r="B41" t="s">
        <v>1925</v>
      </c>
    </row>
    <row r="42" spans="1:2" x14ac:dyDescent="0.35">
      <c r="A42" t="s">
        <v>3329</v>
      </c>
      <c r="B42" t="s">
        <v>1</v>
      </c>
    </row>
    <row r="43" spans="1:2" x14ac:dyDescent="0.35">
      <c r="A43" t="s">
        <v>3354</v>
      </c>
      <c r="B43" t="s">
        <v>28</v>
      </c>
    </row>
    <row r="44" spans="1:2" x14ac:dyDescent="0.35">
      <c r="A44" t="s">
        <v>1879</v>
      </c>
      <c r="B44" t="s">
        <v>361</v>
      </c>
    </row>
    <row r="45" spans="1:2" x14ac:dyDescent="0.35">
      <c r="A45" t="s">
        <v>3351</v>
      </c>
      <c r="B45" t="s">
        <v>1</v>
      </c>
    </row>
    <row r="46" spans="1:2" x14ac:dyDescent="0.35">
      <c r="A46" t="s">
        <v>3357</v>
      </c>
      <c r="B46" t="s">
        <v>1</v>
      </c>
    </row>
    <row r="47" spans="1:2" x14ac:dyDescent="0.35">
      <c r="A47" t="s">
        <v>3328</v>
      </c>
      <c r="B47" t="s">
        <v>1</v>
      </c>
    </row>
    <row r="48" spans="1:2" x14ac:dyDescent="0.35">
      <c r="A48" t="s">
        <v>3361</v>
      </c>
      <c r="B48" t="s">
        <v>3330</v>
      </c>
    </row>
    <row r="49" spans="1:2" x14ac:dyDescent="0.35">
      <c r="A49" t="s">
        <v>3426</v>
      </c>
      <c r="B49" t="s">
        <v>3331</v>
      </c>
    </row>
    <row r="50" spans="1:2" x14ac:dyDescent="0.35">
      <c r="A50" t="s">
        <v>3271</v>
      </c>
      <c r="B50" t="s">
        <v>1</v>
      </c>
    </row>
    <row r="51" spans="1:2" x14ac:dyDescent="0.35">
      <c r="A51" t="s">
        <v>392</v>
      </c>
      <c r="B51" t="s">
        <v>1925</v>
      </c>
    </row>
    <row r="52" spans="1:2" x14ac:dyDescent="0.35">
      <c r="A52" t="s">
        <v>3418</v>
      </c>
      <c r="B52" t="s">
        <v>3331</v>
      </c>
    </row>
    <row r="53" spans="1:2" x14ac:dyDescent="0.35">
      <c r="A53" t="s">
        <v>3362</v>
      </c>
      <c r="B53" t="s">
        <v>3331</v>
      </c>
    </row>
    <row r="54" spans="1:2" x14ac:dyDescent="0.35">
      <c r="A54" t="s">
        <v>1310</v>
      </c>
      <c r="B54" t="s">
        <v>1310</v>
      </c>
    </row>
    <row r="55" spans="1:2" x14ac:dyDescent="0.35">
      <c r="A55" t="s">
        <v>3355</v>
      </c>
      <c r="B55" t="s">
        <v>3331</v>
      </c>
    </row>
    <row r="56" spans="1:2" x14ac:dyDescent="0.35">
      <c r="A56" t="s">
        <v>609</v>
      </c>
      <c r="B56" t="s">
        <v>3327</v>
      </c>
    </row>
    <row r="57" spans="1:2" x14ac:dyDescent="0.35">
      <c r="A57" t="s">
        <v>3420</v>
      </c>
      <c r="B57" t="s">
        <v>3419</v>
      </c>
    </row>
    <row r="58" spans="1:2" x14ac:dyDescent="0.35">
      <c r="A58" t="s">
        <v>3</v>
      </c>
      <c r="B58" t="s">
        <v>3331</v>
      </c>
    </row>
    <row r="59" spans="1:2" x14ac:dyDescent="0.35">
      <c r="A59" t="s">
        <v>1318</v>
      </c>
      <c r="B59" t="s">
        <v>3331</v>
      </c>
    </row>
    <row r="60" spans="1:2" x14ac:dyDescent="0.35">
      <c r="A60" t="s">
        <v>360</v>
      </c>
      <c r="B60" t="s">
        <v>360</v>
      </c>
    </row>
    <row r="61" spans="1:2" x14ac:dyDescent="0.35">
      <c r="A61" t="s">
        <v>15</v>
      </c>
      <c r="B61" t="s">
        <v>4</v>
      </c>
    </row>
    <row r="62" spans="1:2" x14ac:dyDescent="0.35">
      <c r="A62" t="s">
        <v>16</v>
      </c>
      <c r="B62" t="s">
        <v>1925</v>
      </c>
    </row>
    <row r="63" spans="1:2" x14ac:dyDescent="0.35">
      <c r="A63" t="s">
        <v>3352</v>
      </c>
      <c r="B63" t="s">
        <v>1</v>
      </c>
    </row>
    <row r="64" spans="1:2" x14ac:dyDescent="0.35">
      <c r="A64" t="s">
        <v>1916</v>
      </c>
      <c r="B64" t="s">
        <v>4</v>
      </c>
    </row>
    <row r="65" spans="1:3" x14ac:dyDescent="0.35">
      <c r="A65" t="s">
        <v>404</v>
      </c>
      <c r="B65" t="s">
        <v>3330</v>
      </c>
    </row>
    <row r="67" spans="1:3" ht="16" thickBot="1" x14ac:dyDescent="0.4"/>
    <row r="68" spans="1:3" x14ac:dyDescent="0.35">
      <c r="A68" s="205" t="s">
        <v>3325</v>
      </c>
      <c r="B68" s="207" t="s">
        <v>3326</v>
      </c>
      <c r="C68" s="206" t="s">
        <v>3269</v>
      </c>
    </row>
    <row r="69" spans="1:3" ht="31.5" customHeight="1" thickBot="1" x14ac:dyDescent="0.4">
      <c r="A69" s="212" t="s">
        <v>3270</v>
      </c>
      <c r="B69" s="214"/>
      <c r="C69" s="213"/>
    </row>
    <row r="70" spans="1:3" ht="31" x14ac:dyDescent="0.35">
      <c r="A70" s="200" t="s">
        <v>3271</v>
      </c>
      <c r="B70" s="200" t="s">
        <v>1</v>
      </c>
      <c r="C70" s="97" t="s">
        <v>3272</v>
      </c>
    </row>
    <row r="71" spans="1:3" ht="31" x14ac:dyDescent="0.35">
      <c r="A71" s="200" t="s">
        <v>1757</v>
      </c>
      <c r="B71" s="200" t="s">
        <v>1</v>
      </c>
      <c r="C71" s="97" t="s">
        <v>3273</v>
      </c>
    </row>
    <row r="72" spans="1:3" x14ac:dyDescent="0.35">
      <c r="A72" s="200" t="s">
        <v>3274</v>
      </c>
      <c r="B72" s="200" t="s">
        <v>1</v>
      </c>
      <c r="C72" s="97" t="s">
        <v>3275</v>
      </c>
    </row>
    <row r="73" spans="1:3" ht="31" x14ac:dyDescent="0.35">
      <c r="A73" s="200" t="s">
        <v>3276</v>
      </c>
      <c r="B73" s="200" t="s">
        <v>1925</v>
      </c>
      <c r="C73" s="97" t="s">
        <v>3277</v>
      </c>
    </row>
    <row r="74" spans="1:3" ht="31" x14ac:dyDescent="0.35">
      <c r="A74" s="200" t="s">
        <v>3411</v>
      </c>
      <c r="B74" s="200" t="s">
        <v>1925</v>
      </c>
      <c r="C74" s="97" t="s">
        <v>3278</v>
      </c>
    </row>
    <row r="75" spans="1:3" x14ac:dyDescent="0.35">
      <c r="A75" s="200" t="s">
        <v>3279</v>
      </c>
      <c r="B75" s="200" t="s">
        <v>1925</v>
      </c>
      <c r="C75" s="97" t="s">
        <v>3280</v>
      </c>
    </row>
    <row r="76" spans="1:3" ht="31" x14ac:dyDescent="0.35">
      <c r="A76" s="200" t="s">
        <v>3281</v>
      </c>
      <c r="B76" s="200" t="s">
        <v>1925</v>
      </c>
      <c r="C76" s="97" t="s">
        <v>3282</v>
      </c>
    </row>
    <row r="77" spans="1:3" x14ac:dyDescent="0.35">
      <c r="A77" s="200" t="s">
        <v>3283</v>
      </c>
      <c r="B77" s="200" t="s">
        <v>1925</v>
      </c>
      <c r="C77" s="97" t="s">
        <v>3284</v>
      </c>
    </row>
    <row r="78" spans="1:3" x14ac:dyDescent="0.35">
      <c r="A78" s="199" t="s">
        <v>3285</v>
      </c>
      <c r="B78" s="199" t="s">
        <v>3287</v>
      </c>
      <c r="C78" s="97" t="s">
        <v>3286</v>
      </c>
    </row>
    <row r="79" spans="1:3" x14ac:dyDescent="0.35">
      <c r="A79" s="200" t="s">
        <v>3288</v>
      </c>
      <c r="B79" s="200" t="s">
        <v>3287</v>
      </c>
      <c r="C79" s="97" t="s">
        <v>3289</v>
      </c>
    </row>
    <row r="80" spans="1:3" x14ac:dyDescent="0.35">
      <c r="A80" s="200" t="s">
        <v>3290</v>
      </c>
      <c r="B80" s="200" t="s">
        <v>3287</v>
      </c>
      <c r="C80" s="97" t="s">
        <v>3291</v>
      </c>
    </row>
    <row r="81" spans="1:3" x14ac:dyDescent="0.35">
      <c r="A81" s="200" t="s">
        <v>3367</v>
      </c>
      <c r="B81" s="200" t="s">
        <v>3287</v>
      </c>
      <c r="C81" s="97" t="s">
        <v>3292</v>
      </c>
    </row>
    <row r="82" spans="1:3" x14ac:dyDescent="0.35">
      <c r="A82" s="200" t="s">
        <v>3293</v>
      </c>
      <c r="B82" s="200" t="s">
        <v>3287</v>
      </c>
      <c r="C82" s="97" t="s">
        <v>3294</v>
      </c>
    </row>
    <row r="83" spans="1:3" x14ac:dyDescent="0.35">
      <c r="A83" s="200" t="s">
        <v>3295</v>
      </c>
      <c r="B83" s="200" t="s">
        <v>3297</v>
      </c>
      <c r="C83" s="97" t="s">
        <v>3296</v>
      </c>
    </row>
    <row r="84" spans="1:3" x14ac:dyDescent="0.35">
      <c r="A84" s="73" t="s">
        <v>3297</v>
      </c>
      <c r="B84" s="73" t="s">
        <v>3297</v>
      </c>
      <c r="C84" s="208" t="s">
        <v>3298</v>
      </c>
    </row>
    <row r="85" spans="1:3" x14ac:dyDescent="0.35">
      <c r="A85" s="73" t="s">
        <v>360</v>
      </c>
      <c r="B85" s="73" t="s">
        <v>360</v>
      </c>
      <c r="C85" s="18" t="s">
        <v>3299</v>
      </c>
    </row>
    <row r="86" spans="1:3" x14ac:dyDescent="0.35">
      <c r="A86" s="219" t="s">
        <v>3375</v>
      </c>
      <c r="B86" s="278" t="s">
        <v>3387</v>
      </c>
      <c r="C86" s="18"/>
    </row>
    <row r="87" spans="1:3" x14ac:dyDescent="0.35">
      <c r="A87" s="219" t="s">
        <v>3376</v>
      </c>
      <c r="B87" s="278" t="s">
        <v>3387</v>
      </c>
      <c r="C87" s="18"/>
    </row>
    <row r="88" spans="1:3" x14ac:dyDescent="0.35">
      <c r="A88" s="219" t="s">
        <v>3374</v>
      </c>
      <c r="B88" s="278" t="s">
        <v>3387</v>
      </c>
      <c r="C88" s="18"/>
    </row>
    <row r="89" spans="1:3" x14ac:dyDescent="0.35">
      <c r="A89" s="219" t="s">
        <v>3377</v>
      </c>
      <c r="B89" s="278" t="s">
        <v>3387</v>
      </c>
      <c r="C89" s="18"/>
    </row>
    <row r="90" spans="1:3" x14ac:dyDescent="0.35">
      <c r="A90" s="219" t="s">
        <v>3378</v>
      </c>
      <c r="B90" s="278" t="s">
        <v>3388</v>
      </c>
      <c r="C90" s="18"/>
    </row>
    <row r="91" spans="1:3" x14ac:dyDescent="0.35">
      <c r="A91" s="219" t="s">
        <v>3379</v>
      </c>
      <c r="B91" s="278" t="s">
        <v>3388</v>
      </c>
      <c r="C91" s="18"/>
    </row>
    <row r="92" spans="1:3" x14ac:dyDescent="0.35">
      <c r="A92" s="219" t="s">
        <v>3380</v>
      </c>
      <c r="B92" s="278" t="s">
        <v>3388</v>
      </c>
      <c r="C92" s="18"/>
    </row>
    <row r="93" spans="1:3" x14ac:dyDescent="0.35">
      <c r="A93" s="219" t="s">
        <v>3383</v>
      </c>
      <c r="B93" s="278" t="s">
        <v>3389</v>
      </c>
      <c r="C93" s="18"/>
    </row>
    <row r="94" spans="1:3" x14ac:dyDescent="0.35">
      <c r="A94" s="219" t="s">
        <v>3381</v>
      </c>
      <c r="B94" s="278" t="s">
        <v>3389</v>
      </c>
      <c r="C94" s="18"/>
    </row>
    <row r="95" spans="1:3" x14ac:dyDescent="0.35">
      <c r="A95" s="219" t="s">
        <v>3382</v>
      </c>
      <c r="B95" s="278" t="s">
        <v>3389</v>
      </c>
      <c r="C95" s="18"/>
    </row>
    <row r="96" spans="1:3" x14ac:dyDescent="0.35">
      <c r="A96" s="73" t="s">
        <v>3384</v>
      </c>
      <c r="B96" s="278" t="s">
        <v>3389</v>
      </c>
      <c r="C96" s="18"/>
    </row>
    <row r="97" spans="1:3" x14ac:dyDescent="0.35">
      <c r="A97" s="73" t="s">
        <v>3385</v>
      </c>
      <c r="B97" s="278" t="s">
        <v>3390</v>
      </c>
      <c r="C97" s="18"/>
    </row>
    <row r="98" spans="1:3" x14ac:dyDescent="0.35">
      <c r="A98" s="73" t="s">
        <v>3386</v>
      </c>
      <c r="B98" s="278" t="s">
        <v>3391</v>
      </c>
      <c r="C98" s="18"/>
    </row>
    <row r="99" spans="1:3" x14ac:dyDescent="0.35">
      <c r="A99" s="73" t="s">
        <v>611</v>
      </c>
      <c r="B99" s="278" t="s">
        <v>3392</v>
      </c>
      <c r="C99" s="18"/>
    </row>
    <row r="100" spans="1:3" x14ac:dyDescent="0.35">
      <c r="A100" s="208"/>
      <c r="B100" s="208"/>
      <c r="C100" s="18"/>
    </row>
    <row r="101" spans="1:3" x14ac:dyDescent="0.35">
      <c r="A101" s="208"/>
      <c r="B101" s="208"/>
      <c r="C101" s="18"/>
    </row>
    <row r="102" spans="1:3" x14ac:dyDescent="0.35">
      <c r="A102" s="208"/>
      <c r="B102" s="208"/>
      <c r="C102" s="18"/>
    </row>
    <row r="103" spans="1:3" x14ac:dyDescent="0.35">
      <c r="A103" s="208"/>
      <c r="B103" s="208"/>
      <c r="C103" s="18"/>
    </row>
    <row r="104" spans="1:3" x14ac:dyDescent="0.35">
      <c r="A104" s="208"/>
      <c r="B104" s="208"/>
      <c r="C104" s="18"/>
    </row>
    <row r="105" spans="1:3" x14ac:dyDescent="0.35">
      <c r="A105" s="208"/>
      <c r="B105" s="208"/>
      <c r="C105" s="18"/>
    </row>
    <row r="106" spans="1:3" x14ac:dyDescent="0.35">
      <c r="A106" s="208"/>
      <c r="B106" s="208"/>
      <c r="C106" s="18"/>
    </row>
    <row r="107" spans="1:3" x14ac:dyDescent="0.35">
      <c r="A107" s="208"/>
      <c r="B107" s="208"/>
      <c r="C107" s="18"/>
    </row>
    <row r="109" spans="1:3" ht="16" thickBot="1" x14ac:dyDescent="0.4"/>
    <row r="110" spans="1:3" x14ac:dyDescent="0.35">
      <c r="A110" s="209" t="s">
        <v>3300</v>
      </c>
      <c r="B110" s="282" t="s">
        <v>3301</v>
      </c>
      <c r="C110" s="395" t="s">
        <v>3433</v>
      </c>
    </row>
    <row r="111" spans="1:3" ht="29.5" thickBot="1" x14ac:dyDescent="0.4">
      <c r="A111" s="210" t="s">
        <v>3302</v>
      </c>
      <c r="B111" s="283" t="s">
        <v>3303</v>
      </c>
      <c r="C111" s="396"/>
    </row>
    <row r="112" spans="1:3" x14ac:dyDescent="0.35">
      <c r="A112" s="97" t="s">
        <v>3304</v>
      </c>
      <c r="B112" s="16" t="s">
        <v>3305</v>
      </c>
      <c r="C112" s="394" t="s">
        <v>3429</v>
      </c>
    </row>
    <row r="113" spans="1:3" x14ac:dyDescent="0.35">
      <c r="A113" s="97" t="s">
        <v>3306</v>
      </c>
      <c r="B113" s="16" t="s">
        <v>3305</v>
      </c>
      <c r="C113" s="394"/>
    </row>
    <row r="114" spans="1:3" x14ac:dyDescent="0.35">
      <c r="A114" s="208" t="s">
        <v>3307</v>
      </c>
      <c r="B114" s="208" t="s">
        <v>3305</v>
      </c>
      <c r="C114" s="394"/>
    </row>
    <row r="115" spans="1:3" x14ac:dyDescent="0.35">
      <c r="A115" s="97" t="s">
        <v>3309</v>
      </c>
      <c r="B115" s="16" t="s">
        <v>3305</v>
      </c>
      <c r="C115" s="394"/>
    </row>
    <row r="116" spans="1:3" x14ac:dyDescent="0.35">
      <c r="A116" s="97" t="s">
        <v>3311</v>
      </c>
      <c r="B116" s="16" t="s">
        <v>3305</v>
      </c>
      <c r="C116" s="394"/>
    </row>
    <row r="117" spans="1:3" x14ac:dyDescent="0.35">
      <c r="A117" s="97" t="s">
        <v>3312</v>
      </c>
      <c r="B117" s="16" t="s">
        <v>3313</v>
      </c>
      <c r="C117" s="393" t="s">
        <v>3430</v>
      </c>
    </row>
    <row r="118" spans="1:3" x14ac:dyDescent="0.35">
      <c r="A118" s="208" t="s">
        <v>3314</v>
      </c>
      <c r="B118" s="208" t="s">
        <v>3313</v>
      </c>
      <c r="C118" s="393"/>
    </row>
    <row r="119" spans="1:3" x14ac:dyDescent="0.35">
      <c r="A119" s="97" t="s">
        <v>2083</v>
      </c>
      <c r="B119" s="211" t="s">
        <v>3308</v>
      </c>
      <c r="C119" s="393" t="s">
        <v>3431</v>
      </c>
    </row>
    <row r="120" spans="1:3" x14ac:dyDescent="0.35">
      <c r="A120" s="97" t="s">
        <v>3315</v>
      </c>
      <c r="B120" s="16" t="s">
        <v>3308</v>
      </c>
      <c r="C120" s="393"/>
    </row>
    <row r="121" spans="1:3" x14ac:dyDescent="0.35">
      <c r="A121" s="208" t="s">
        <v>3316</v>
      </c>
      <c r="B121" s="208" t="s">
        <v>3308</v>
      </c>
      <c r="C121" s="393"/>
    </row>
    <row r="122" spans="1:3" x14ac:dyDescent="0.35">
      <c r="A122" s="208" t="s">
        <v>3317</v>
      </c>
      <c r="B122" s="208" t="s">
        <v>3308</v>
      </c>
      <c r="C122" s="393"/>
    </row>
    <row r="123" spans="1:3" x14ac:dyDescent="0.35">
      <c r="A123" s="208" t="s">
        <v>3</v>
      </c>
      <c r="B123" s="208" t="s">
        <v>3310</v>
      </c>
      <c r="C123" s="393" t="s">
        <v>3432</v>
      </c>
    </row>
    <row r="124" spans="1:3" x14ac:dyDescent="0.35">
      <c r="A124" s="97" t="s">
        <v>1318</v>
      </c>
      <c r="B124" s="16" t="s">
        <v>3310</v>
      </c>
      <c r="C124" s="393"/>
    </row>
    <row r="125" spans="1:3" x14ac:dyDescent="0.35">
      <c r="A125" s="97" t="s">
        <v>3318</v>
      </c>
      <c r="B125" s="16" t="s">
        <v>3310</v>
      </c>
      <c r="C125" s="393"/>
    </row>
    <row r="126" spans="1:3" x14ac:dyDescent="0.35">
      <c r="A126" s="97" t="s">
        <v>3319</v>
      </c>
      <c r="B126" s="16" t="s">
        <v>3310</v>
      </c>
      <c r="C126" s="393"/>
    </row>
    <row r="127" spans="1:3" x14ac:dyDescent="0.35">
      <c r="A127" s="97" t="s">
        <v>3320</v>
      </c>
      <c r="B127" s="16" t="s">
        <v>3310</v>
      </c>
      <c r="C127" s="393"/>
    </row>
    <row r="128" spans="1:3" x14ac:dyDescent="0.35">
      <c r="A128" s="97" t="s">
        <v>3321</v>
      </c>
      <c r="B128" s="16" t="s">
        <v>3310</v>
      </c>
      <c r="C128" s="393"/>
    </row>
    <row r="129" spans="1:3" x14ac:dyDescent="0.35">
      <c r="A129" s="97" t="s">
        <v>3322</v>
      </c>
      <c r="B129" s="16" t="s">
        <v>3310</v>
      </c>
      <c r="C129" s="393"/>
    </row>
    <row r="130" spans="1:3" x14ac:dyDescent="0.35">
      <c r="A130" s="97" t="s">
        <v>3323</v>
      </c>
      <c r="B130" s="16" t="s">
        <v>3310</v>
      </c>
      <c r="C130" s="393"/>
    </row>
    <row r="131" spans="1:3" x14ac:dyDescent="0.35">
      <c r="A131" s="97" t="s">
        <v>3324</v>
      </c>
      <c r="B131" s="16" t="s">
        <v>3310</v>
      </c>
      <c r="C131" s="393"/>
    </row>
    <row r="132" spans="1:3" x14ac:dyDescent="0.35">
      <c r="A132" s="97" t="s">
        <v>3297</v>
      </c>
      <c r="B132" s="16" t="s">
        <v>3297</v>
      </c>
      <c r="C132" s="16"/>
    </row>
    <row r="133" spans="1:3" x14ac:dyDescent="0.35">
      <c r="A133" s="97" t="s">
        <v>360</v>
      </c>
      <c r="B133" s="200" t="s">
        <v>360</v>
      </c>
      <c r="C133" s="200"/>
    </row>
  </sheetData>
  <sortState ref="A3:B65">
    <sortCondition ref="A3:A65"/>
  </sortState>
  <mergeCells count="6">
    <mergeCell ref="A1:B1"/>
    <mergeCell ref="C123:C131"/>
    <mergeCell ref="C119:C122"/>
    <mergeCell ref="C117:C118"/>
    <mergeCell ref="C112:C116"/>
    <mergeCell ref="C110:C111"/>
  </mergeCells>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AF341"/>
  <sheetViews>
    <sheetView topLeftCell="A13" workbookViewId="0">
      <selection activeCell="C26" sqref="C26"/>
    </sheetView>
  </sheetViews>
  <sheetFormatPr defaultColWidth="8.83203125" defaultRowHeight="15.5" x14ac:dyDescent="0.35"/>
  <cols>
    <col min="1" max="1" width="26.6640625" style="4" customWidth="1"/>
    <col min="2" max="2" width="20.6640625" style="28" customWidth="1"/>
    <col min="3" max="3" width="70.6640625" style="4" customWidth="1"/>
    <col min="4" max="4" width="40" style="28" hidden="1" customWidth="1"/>
    <col min="5" max="5" width="30.6640625" style="28" hidden="1" customWidth="1"/>
    <col min="6" max="16384" width="8.83203125" style="1"/>
  </cols>
  <sheetData>
    <row r="1" spans="1:5" s="52" customFormat="1" ht="22.5" customHeight="1" x14ac:dyDescent="0.35">
      <c r="A1" s="53" t="s">
        <v>590</v>
      </c>
      <c r="B1" s="57" t="s">
        <v>589</v>
      </c>
      <c r="C1" s="54"/>
      <c r="D1" s="23"/>
      <c r="E1" s="23"/>
    </row>
    <row r="2" spans="1:5" s="52" customFormat="1" ht="19.5" customHeight="1" x14ac:dyDescent="0.35">
      <c r="A2" s="101" t="s">
        <v>1008</v>
      </c>
      <c r="B2" s="102"/>
      <c r="C2" s="103"/>
      <c r="D2" s="103"/>
      <c r="E2" s="31"/>
    </row>
    <row r="3" spans="1:5" x14ac:dyDescent="0.35">
      <c r="A3" s="51" t="s">
        <v>540</v>
      </c>
      <c r="B3" s="42"/>
      <c r="C3" s="7"/>
      <c r="D3" s="78"/>
      <c r="E3" s="78"/>
    </row>
    <row r="4" spans="1:5" s="52" customFormat="1" ht="19.5" customHeight="1" thickBot="1" x14ac:dyDescent="0.4">
      <c r="A4" s="8" t="s">
        <v>47</v>
      </c>
      <c r="B4" s="35" t="s">
        <v>422</v>
      </c>
      <c r="C4" s="8" t="s">
        <v>423</v>
      </c>
      <c r="D4" s="78"/>
      <c r="E4" s="78"/>
    </row>
    <row r="5" spans="1:5" s="55" customFormat="1" x14ac:dyDescent="0.35">
      <c r="A5" s="397" t="s">
        <v>538</v>
      </c>
      <c r="B5" s="397"/>
      <c r="C5" s="397"/>
      <c r="D5" s="78"/>
      <c r="E5" s="78"/>
    </row>
    <row r="6" spans="1:5" ht="31" x14ac:dyDescent="0.35">
      <c r="A6" s="31" t="s">
        <v>218</v>
      </c>
      <c r="B6" s="28" t="s">
        <v>369</v>
      </c>
      <c r="C6" s="4" t="s">
        <v>429</v>
      </c>
      <c r="D6" s="78"/>
      <c r="E6" s="78"/>
    </row>
    <row r="7" spans="1:5" ht="31" x14ac:dyDescent="0.35">
      <c r="A7" s="31" t="s">
        <v>424</v>
      </c>
      <c r="B7" s="28" t="s">
        <v>12</v>
      </c>
      <c r="C7" s="4" t="s">
        <v>430</v>
      </c>
      <c r="D7" s="78"/>
      <c r="E7" s="78"/>
    </row>
    <row r="8" spans="1:5" ht="46.5" x14ac:dyDescent="0.35">
      <c r="A8" s="31" t="s">
        <v>394</v>
      </c>
      <c r="B8" s="28" t="s">
        <v>3160</v>
      </c>
      <c r="C8" s="4" t="s">
        <v>431</v>
      </c>
      <c r="D8" s="78"/>
      <c r="E8" s="78"/>
    </row>
    <row r="9" spans="1:5" x14ac:dyDescent="0.35">
      <c r="A9" s="31" t="s">
        <v>432</v>
      </c>
      <c r="B9" s="28" t="s">
        <v>433</v>
      </c>
      <c r="C9" s="4" t="s">
        <v>434</v>
      </c>
      <c r="D9" s="78"/>
      <c r="E9" s="78"/>
    </row>
    <row r="10" spans="1:5" x14ac:dyDescent="0.35">
      <c r="A10" s="31" t="s">
        <v>435</v>
      </c>
      <c r="B10" s="28" t="s">
        <v>436</v>
      </c>
      <c r="C10" s="4" t="s">
        <v>437</v>
      </c>
      <c r="D10" s="78"/>
      <c r="E10" s="78"/>
    </row>
    <row r="11" spans="1:5" x14ac:dyDescent="0.35">
      <c r="A11" s="105" t="s">
        <v>217</v>
      </c>
      <c r="B11" s="105" t="s">
        <v>1309</v>
      </c>
      <c r="C11" s="97" t="s">
        <v>1308</v>
      </c>
      <c r="D11" s="105"/>
      <c r="E11" s="105"/>
    </row>
    <row r="12" spans="1:5" x14ac:dyDescent="0.35">
      <c r="A12" s="31" t="s">
        <v>425</v>
      </c>
      <c r="B12" s="28" t="s">
        <v>355</v>
      </c>
      <c r="C12" s="4" t="s">
        <v>427</v>
      </c>
      <c r="D12" s="78"/>
      <c r="E12" s="78"/>
    </row>
    <row r="13" spans="1:5" x14ac:dyDescent="0.35">
      <c r="A13" s="31" t="s">
        <v>426</v>
      </c>
      <c r="B13" s="28" t="s">
        <v>403</v>
      </c>
      <c r="C13" s="4" t="s">
        <v>428</v>
      </c>
      <c r="D13" s="78"/>
      <c r="E13" s="78"/>
    </row>
    <row r="14" spans="1:5" s="52" customFormat="1" ht="19.5" customHeight="1" x14ac:dyDescent="0.35">
      <c r="A14" s="4"/>
      <c r="B14" s="28"/>
      <c r="C14" s="4"/>
      <c r="D14" s="78"/>
      <c r="E14" s="78"/>
    </row>
    <row r="15" spans="1:5" s="55" customFormat="1" x14ac:dyDescent="0.35">
      <c r="A15" s="51" t="s">
        <v>2800</v>
      </c>
      <c r="B15" s="42"/>
      <c r="C15" s="7"/>
      <c r="D15" s="78"/>
      <c r="E15" s="78"/>
    </row>
    <row r="16" spans="1:5" s="55" customFormat="1" x14ac:dyDescent="0.35">
      <c r="A16" s="36" t="s">
        <v>2792</v>
      </c>
      <c r="B16" s="36" t="s">
        <v>2793</v>
      </c>
      <c r="C16" s="36" t="s">
        <v>2794</v>
      </c>
      <c r="D16" s="78"/>
      <c r="E16" s="78"/>
    </row>
    <row r="17" spans="1:5" ht="15.5" customHeight="1" x14ac:dyDescent="0.35">
      <c r="A17" s="398" t="s">
        <v>2720</v>
      </c>
      <c r="B17" s="171" t="s">
        <v>2721</v>
      </c>
      <c r="C17" s="172" t="s">
        <v>2722</v>
      </c>
      <c r="D17" s="78"/>
      <c r="E17" s="78"/>
    </row>
    <row r="18" spans="1:5" x14ac:dyDescent="0.35">
      <c r="A18" s="399"/>
      <c r="B18" s="156" t="s">
        <v>2723</v>
      </c>
      <c r="C18" s="173" t="s">
        <v>2724</v>
      </c>
      <c r="D18" s="78"/>
      <c r="E18" s="78"/>
    </row>
    <row r="19" spans="1:5" ht="16" customHeight="1" x14ac:dyDescent="0.35">
      <c r="A19" s="399"/>
      <c r="B19" s="156" t="s">
        <v>2725</v>
      </c>
      <c r="C19" s="173" t="s">
        <v>2726</v>
      </c>
      <c r="D19" s="78"/>
      <c r="E19" s="78"/>
    </row>
    <row r="20" spans="1:5" ht="16" customHeight="1" x14ac:dyDescent="0.35">
      <c r="A20" s="399"/>
      <c r="B20" s="156" t="s">
        <v>2727</v>
      </c>
      <c r="C20" s="173" t="s">
        <v>2728</v>
      </c>
      <c r="D20" s="120"/>
      <c r="E20" s="120"/>
    </row>
    <row r="21" spans="1:5" ht="16" customHeight="1" x14ac:dyDescent="0.35">
      <c r="A21" s="399"/>
      <c r="B21" s="156" t="s">
        <v>2729</v>
      </c>
      <c r="C21" s="173" t="s">
        <v>2730</v>
      </c>
      <c r="D21" s="120"/>
      <c r="E21" s="120"/>
    </row>
    <row r="22" spans="1:5" x14ac:dyDescent="0.35">
      <c r="A22" s="399"/>
      <c r="B22" s="25" t="s">
        <v>2731</v>
      </c>
      <c r="C22" s="173" t="s">
        <v>2732</v>
      </c>
      <c r="D22" s="78"/>
      <c r="E22" s="78"/>
    </row>
    <row r="23" spans="1:5" x14ac:dyDescent="0.35">
      <c r="A23" s="399"/>
      <c r="B23" s="25" t="s">
        <v>2733</v>
      </c>
      <c r="C23" s="173" t="s">
        <v>2734</v>
      </c>
      <c r="D23" s="78"/>
      <c r="E23" s="78"/>
    </row>
    <row r="24" spans="1:5" x14ac:dyDescent="0.35">
      <c r="A24" s="399"/>
      <c r="B24" s="25" t="s">
        <v>2735</v>
      </c>
      <c r="C24" s="173" t="s">
        <v>106</v>
      </c>
      <c r="D24" s="78"/>
      <c r="E24" s="78"/>
    </row>
    <row r="25" spans="1:5" x14ac:dyDescent="0.35">
      <c r="A25" s="399"/>
      <c r="B25" s="25" t="s">
        <v>2736</v>
      </c>
      <c r="C25" s="174" t="s">
        <v>2737</v>
      </c>
      <c r="D25" s="120"/>
      <c r="E25" s="120"/>
    </row>
    <row r="26" spans="1:5" x14ac:dyDescent="0.35">
      <c r="A26" s="399"/>
      <c r="B26" s="25" t="s">
        <v>2738</v>
      </c>
      <c r="C26" s="174" t="s">
        <v>2739</v>
      </c>
      <c r="D26" s="120"/>
      <c r="E26" s="120"/>
    </row>
    <row r="27" spans="1:5" ht="15.5" customHeight="1" x14ac:dyDescent="0.35">
      <c r="A27" s="398" t="s">
        <v>2740</v>
      </c>
      <c r="B27" s="175" t="s">
        <v>2540</v>
      </c>
      <c r="C27" s="172" t="s">
        <v>2840</v>
      </c>
      <c r="D27" s="120"/>
      <c r="E27" s="120"/>
    </row>
    <row r="28" spans="1:5" ht="15.5" customHeight="1" x14ac:dyDescent="0.35">
      <c r="A28" s="399"/>
      <c r="B28" s="25" t="s">
        <v>2541</v>
      </c>
      <c r="C28" s="173" t="s">
        <v>2839</v>
      </c>
      <c r="D28" s="155"/>
      <c r="E28" s="155"/>
    </row>
    <row r="29" spans="1:5" x14ac:dyDescent="0.35">
      <c r="A29" s="399"/>
      <c r="B29" s="25" t="s">
        <v>2542</v>
      </c>
      <c r="C29" s="173" t="s">
        <v>2741</v>
      </c>
      <c r="D29" s="78"/>
      <c r="E29" s="78"/>
    </row>
    <row r="30" spans="1:5" x14ac:dyDescent="0.35">
      <c r="A30" s="399"/>
      <c r="B30" s="156" t="s">
        <v>2742</v>
      </c>
      <c r="C30" s="173" t="s">
        <v>2795</v>
      </c>
      <c r="D30" s="120"/>
      <c r="E30" s="120"/>
    </row>
    <row r="31" spans="1:5" x14ac:dyDescent="0.35">
      <c r="A31" s="399"/>
      <c r="B31" s="25" t="s">
        <v>2841</v>
      </c>
      <c r="C31" s="173" t="s">
        <v>2796</v>
      </c>
      <c r="D31" s="120"/>
      <c r="E31" s="120"/>
    </row>
    <row r="32" spans="1:5" ht="16" customHeight="1" x14ac:dyDescent="0.35">
      <c r="A32" s="398" t="s">
        <v>2743</v>
      </c>
      <c r="B32" s="180" t="s">
        <v>2543</v>
      </c>
      <c r="C32" s="196" t="s">
        <v>2744</v>
      </c>
      <c r="D32" s="120"/>
      <c r="E32" s="120"/>
    </row>
    <row r="33" spans="1:5" ht="15.5" customHeight="1" x14ac:dyDescent="0.35">
      <c r="A33" s="399"/>
      <c r="B33" s="25" t="s">
        <v>2547</v>
      </c>
      <c r="C33" s="177" t="s">
        <v>2797</v>
      </c>
      <c r="D33" s="155"/>
      <c r="E33" s="155"/>
    </row>
    <row r="34" spans="1:5" x14ac:dyDescent="0.35">
      <c r="A34" s="399"/>
      <c r="B34" s="176" t="s">
        <v>2745</v>
      </c>
      <c r="C34" s="177" t="s">
        <v>2746</v>
      </c>
      <c r="D34" s="155"/>
      <c r="E34" s="155"/>
    </row>
    <row r="35" spans="1:5" x14ac:dyDescent="0.35">
      <c r="A35" s="400"/>
      <c r="B35" s="178" t="s">
        <v>2798</v>
      </c>
      <c r="C35" s="179" t="s">
        <v>2799</v>
      </c>
      <c r="D35" s="155"/>
      <c r="E35" s="155"/>
    </row>
    <row r="36" spans="1:5" x14ac:dyDescent="0.35">
      <c r="A36" s="182" t="s">
        <v>2747</v>
      </c>
      <c r="B36" s="176" t="s">
        <v>2748</v>
      </c>
      <c r="C36" s="177" t="s">
        <v>2749</v>
      </c>
      <c r="D36" s="155"/>
      <c r="E36" s="155"/>
    </row>
    <row r="37" spans="1:5" x14ac:dyDescent="0.35">
      <c r="A37" s="398" t="s">
        <v>10</v>
      </c>
      <c r="B37" s="180" t="s">
        <v>2544</v>
      </c>
      <c r="C37" s="181" t="s">
        <v>2750</v>
      </c>
      <c r="D37" s="120"/>
      <c r="E37" s="120"/>
    </row>
    <row r="38" spans="1:5" x14ac:dyDescent="0.35">
      <c r="A38" s="400"/>
      <c r="B38" s="178" t="s">
        <v>2545</v>
      </c>
      <c r="C38" s="179" t="s">
        <v>2546</v>
      </c>
      <c r="D38" s="120"/>
      <c r="E38" s="120"/>
    </row>
    <row r="39" spans="1:5" x14ac:dyDescent="0.35">
      <c r="A39" s="156"/>
      <c r="B39" s="176"/>
      <c r="C39" s="183"/>
      <c r="D39" s="155"/>
      <c r="E39" s="155"/>
    </row>
    <row r="40" spans="1:5" x14ac:dyDescent="0.35">
      <c r="A40" s="156"/>
      <c r="B40" s="176"/>
      <c r="C40" s="183"/>
      <c r="D40" s="155"/>
      <c r="E40" s="155"/>
    </row>
    <row r="41" spans="1:5" x14ac:dyDescent="0.35">
      <c r="A41" s="51" t="s">
        <v>421</v>
      </c>
      <c r="B41" s="42"/>
      <c r="C41" s="7"/>
      <c r="D41" s="78"/>
      <c r="E41" s="78"/>
    </row>
    <row r="42" spans="1:5" ht="16" thickBot="1" x14ac:dyDescent="0.4">
      <c r="A42" s="8" t="s">
        <v>47</v>
      </c>
      <c r="B42" s="8" t="s">
        <v>307</v>
      </c>
      <c r="C42" s="8" t="s">
        <v>48</v>
      </c>
      <c r="D42" s="78"/>
      <c r="E42" s="78"/>
    </row>
    <row r="43" spans="1:5" x14ac:dyDescent="0.35">
      <c r="A43" s="4" t="s">
        <v>994</v>
      </c>
      <c r="B43" s="4" t="s">
        <v>954</v>
      </c>
      <c r="C43" s="4" t="s">
        <v>989</v>
      </c>
      <c r="D43" s="78"/>
      <c r="E43" s="78"/>
    </row>
    <row r="44" spans="1:5" s="55" customFormat="1" x14ac:dyDescent="0.35">
      <c r="A44" s="4" t="s">
        <v>995</v>
      </c>
      <c r="B44" s="4" t="s">
        <v>954</v>
      </c>
      <c r="C44" s="4" t="s">
        <v>990</v>
      </c>
      <c r="D44" s="78"/>
      <c r="E44" s="78"/>
    </row>
    <row r="45" spans="1:5" x14ac:dyDescent="0.35">
      <c r="A45" s="4" t="s">
        <v>999</v>
      </c>
      <c r="B45" s="4" t="s">
        <v>954</v>
      </c>
      <c r="C45" s="4" t="s">
        <v>991</v>
      </c>
      <c r="D45" s="78"/>
      <c r="E45" s="78"/>
    </row>
    <row r="46" spans="1:5" x14ac:dyDescent="0.35">
      <c r="A46" s="4" t="s">
        <v>396</v>
      </c>
      <c r="B46" s="4" t="s">
        <v>993</v>
      </c>
      <c r="C46" s="4" t="s">
        <v>397</v>
      </c>
      <c r="D46" s="78"/>
      <c r="E46" s="78"/>
    </row>
    <row r="47" spans="1:5" x14ac:dyDescent="0.35">
      <c r="A47" s="4" t="s">
        <v>395</v>
      </c>
      <c r="B47" s="4" t="s">
        <v>993</v>
      </c>
      <c r="C47" s="4" t="s">
        <v>398</v>
      </c>
      <c r="D47" s="78"/>
      <c r="E47" s="78"/>
    </row>
    <row r="48" spans="1:5" x14ac:dyDescent="0.35">
      <c r="A48" s="97" t="s">
        <v>1313</v>
      </c>
      <c r="B48" s="97" t="s">
        <v>993</v>
      </c>
      <c r="C48" s="97" t="s">
        <v>1314</v>
      </c>
      <c r="D48" s="105"/>
      <c r="E48" s="105"/>
    </row>
    <row r="49" spans="1:5" x14ac:dyDescent="0.35">
      <c r="A49" s="4" t="s">
        <v>300</v>
      </c>
      <c r="B49" s="4" t="s">
        <v>304</v>
      </c>
      <c r="C49" s="4" t="s">
        <v>301</v>
      </c>
      <c r="D49" s="78"/>
      <c r="E49" s="78"/>
    </row>
    <row r="50" spans="1:5" x14ac:dyDescent="0.35">
      <c r="A50" s="4" t="s">
        <v>1000</v>
      </c>
      <c r="B50" s="4" t="s">
        <v>954</v>
      </c>
      <c r="C50" s="4" t="s">
        <v>992</v>
      </c>
      <c r="D50" s="78"/>
      <c r="E50" s="78"/>
    </row>
    <row r="51" spans="1:5" x14ac:dyDescent="0.35">
      <c r="A51" s="4" t="s">
        <v>997</v>
      </c>
      <c r="B51" s="4" t="s">
        <v>993</v>
      </c>
      <c r="C51" s="4" t="s">
        <v>998</v>
      </c>
      <c r="D51" s="78"/>
      <c r="E51" s="78"/>
    </row>
    <row r="52" spans="1:5" x14ac:dyDescent="0.35">
      <c r="A52" s="4" t="s">
        <v>66</v>
      </c>
      <c r="B52" s="4" t="s">
        <v>304</v>
      </c>
      <c r="C52" s="4" t="s">
        <v>67</v>
      </c>
      <c r="D52" s="78"/>
      <c r="E52" s="78"/>
    </row>
    <row r="53" spans="1:5" s="55" customFormat="1" x14ac:dyDescent="0.35">
      <c r="A53" s="4" t="s">
        <v>6</v>
      </c>
      <c r="B53" s="4" t="s">
        <v>304</v>
      </c>
      <c r="C53" s="4" t="s">
        <v>411</v>
      </c>
      <c r="D53" s="78"/>
      <c r="E53" s="78"/>
    </row>
    <row r="54" spans="1:5" s="38" customFormat="1" x14ac:dyDescent="0.35">
      <c r="A54" s="4" t="s">
        <v>996</v>
      </c>
      <c r="B54" s="4" t="s">
        <v>993</v>
      </c>
      <c r="C54" s="4" t="s">
        <v>10</v>
      </c>
      <c r="D54" s="78"/>
      <c r="E54" s="78"/>
    </row>
    <row r="55" spans="1:5" s="38" customFormat="1" x14ac:dyDescent="0.35">
      <c r="A55" s="4" t="s">
        <v>2755</v>
      </c>
      <c r="B55" s="4" t="s">
        <v>304</v>
      </c>
      <c r="C55" s="4" t="s">
        <v>2756</v>
      </c>
      <c r="D55" s="78"/>
      <c r="E55" s="78"/>
    </row>
    <row r="56" spans="1:5" x14ac:dyDescent="0.35">
      <c r="A56" s="4" t="s">
        <v>14</v>
      </c>
      <c r="B56" s="4" t="s">
        <v>304</v>
      </c>
      <c r="C56" s="4" t="s">
        <v>44</v>
      </c>
      <c r="D56" s="78"/>
      <c r="E56" s="78"/>
    </row>
    <row r="57" spans="1:5" x14ac:dyDescent="0.35">
      <c r="A57" s="97" t="s">
        <v>2751</v>
      </c>
      <c r="B57" s="97" t="s">
        <v>304</v>
      </c>
      <c r="C57" s="97" t="s">
        <v>2752</v>
      </c>
      <c r="D57" s="155"/>
      <c r="E57" s="155"/>
    </row>
    <row r="58" spans="1:5" x14ac:dyDescent="0.35">
      <c r="A58" s="97" t="s">
        <v>2753</v>
      </c>
      <c r="B58" s="97" t="s">
        <v>304</v>
      </c>
      <c r="C58" s="97" t="s">
        <v>2754</v>
      </c>
      <c r="D58" s="155"/>
      <c r="E58" s="155"/>
    </row>
    <row r="59" spans="1:5" x14ac:dyDescent="0.35">
      <c r="B59" s="4"/>
      <c r="D59" s="78"/>
      <c r="E59" s="78"/>
    </row>
    <row r="60" spans="1:5" x14ac:dyDescent="0.35">
      <c r="A60" s="51" t="s">
        <v>299</v>
      </c>
      <c r="B60" s="42"/>
      <c r="C60" s="7"/>
      <c r="D60" s="78"/>
      <c r="E60" s="78"/>
    </row>
    <row r="61" spans="1:5" ht="16" thickBot="1" x14ac:dyDescent="0.4">
      <c r="A61" s="8" t="s">
        <v>47</v>
      </c>
      <c r="B61" s="35"/>
      <c r="C61" s="8" t="s">
        <v>48</v>
      </c>
      <c r="D61" s="78"/>
      <c r="E61" s="78"/>
    </row>
    <row r="62" spans="1:5" hidden="1" x14ac:dyDescent="0.35">
      <c r="A62" s="4" t="s">
        <v>17</v>
      </c>
      <c r="C62" s="4" t="s">
        <v>49</v>
      </c>
      <c r="D62" s="78"/>
      <c r="E62" s="78"/>
    </row>
    <row r="63" spans="1:5" hidden="1" x14ac:dyDescent="0.35">
      <c r="A63" s="4" t="s">
        <v>53</v>
      </c>
      <c r="C63" s="4" t="s">
        <v>54</v>
      </c>
      <c r="D63" s="78"/>
      <c r="E63" s="78"/>
    </row>
    <row r="64" spans="1:5" x14ac:dyDescent="0.35">
      <c r="A64" s="4" t="s">
        <v>18</v>
      </c>
      <c r="C64" s="4" t="s">
        <v>51</v>
      </c>
      <c r="D64" s="78"/>
      <c r="E64" s="78"/>
    </row>
    <row r="65" spans="1:5" x14ac:dyDescent="0.35">
      <c r="A65" s="4" t="s">
        <v>68</v>
      </c>
      <c r="C65" s="4" t="s">
        <v>69</v>
      </c>
      <c r="D65" s="78"/>
      <c r="E65" s="78"/>
    </row>
    <row r="66" spans="1:5" x14ac:dyDescent="0.35">
      <c r="A66" s="4" t="s">
        <v>13</v>
      </c>
      <c r="C66" s="4" t="s">
        <v>46</v>
      </c>
      <c r="D66" s="78"/>
      <c r="E66" s="78"/>
    </row>
    <row r="67" spans="1:5" x14ac:dyDescent="0.35">
      <c r="A67" s="4" t="s">
        <v>6</v>
      </c>
      <c r="C67" s="4" t="s">
        <v>45</v>
      </c>
      <c r="D67" s="78"/>
      <c r="E67" s="78"/>
    </row>
    <row r="68" spans="1:5" x14ac:dyDescent="0.35">
      <c r="A68" s="4" t="s">
        <v>50</v>
      </c>
      <c r="C68" s="4" t="s">
        <v>52</v>
      </c>
      <c r="D68" s="78"/>
      <c r="E68" s="78"/>
    </row>
    <row r="69" spans="1:5" x14ac:dyDescent="0.35">
      <c r="D69" s="78"/>
      <c r="E69" s="78"/>
    </row>
    <row r="70" spans="1:5" x14ac:dyDescent="0.35">
      <c r="A70" s="51" t="s">
        <v>548</v>
      </c>
      <c r="B70" s="42"/>
      <c r="C70" s="7"/>
      <c r="D70" s="46"/>
      <c r="E70" s="46"/>
    </row>
    <row r="71" spans="1:5" ht="16" thickBot="1" x14ac:dyDescent="0.4">
      <c r="A71" s="8" t="s">
        <v>55</v>
      </c>
      <c r="B71" s="35"/>
      <c r="C71" s="8" t="s">
        <v>56</v>
      </c>
      <c r="D71" s="35" t="s">
        <v>442</v>
      </c>
      <c r="E71" s="35" t="s">
        <v>443</v>
      </c>
    </row>
    <row r="72" spans="1:5" x14ac:dyDescent="0.35">
      <c r="A72" s="36" t="s">
        <v>601</v>
      </c>
      <c r="B72" s="36" t="s">
        <v>400</v>
      </c>
      <c r="C72" s="36"/>
      <c r="D72" s="36"/>
      <c r="E72" s="36"/>
    </row>
    <row r="73" spans="1:5" ht="62" x14ac:dyDescent="0.35">
      <c r="A73" s="4" t="s">
        <v>3413</v>
      </c>
      <c r="B73" s="28" t="s">
        <v>111</v>
      </c>
      <c r="C73" s="4" t="s">
        <v>441</v>
      </c>
      <c r="D73" s="28" t="s">
        <v>444</v>
      </c>
      <c r="E73" s="28" t="s">
        <v>445</v>
      </c>
    </row>
    <row r="74" spans="1:5" x14ac:dyDescent="0.35">
      <c r="A74" s="4" t="s">
        <v>1176</v>
      </c>
      <c r="B74" s="79" t="s">
        <v>111</v>
      </c>
      <c r="C74" s="4" t="s">
        <v>1179</v>
      </c>
      <c r="D74" s="47" t="s">
        <v>448</v>
      </c>
      <c r="E74" s="47" t="s">
        <v>448</v>
      </c>
    </row>
    <row r="75" spans="1:5" ht="31" x14ac:dyDescent="0.35">
      <c r="A75" s="4" t="s">
        <v>57</v>
      </c>
      <c r="B75" s="28" t="s">
        <v>111</v>
      </c>
      <c r="C75" s="4" t="s">
        <v>58</v>
      </c>
      <c r="D75" s="28" t="s">
        <v>444</v>
      </c>
      <c r="E75" s="28" t="s">
        <v>446</v>
      </c>
    </row>
    <row r="76" spans="1:5" s="38" customFormat="1" ht="46.5" x14ac:dyDescent="0.35">
      <c r="A76" s="4" t="s">
        <v>364</v>
      </c>
      <c r="B76" s="28" t="s">
        <v>111</v>
      </c>
      <c r="C76" s="4" t="s">
        <v>449</v>
      </c>
      <c r="D76" s="47" t="s">
        <v>448</v>
      </c>
      <c r="E76" s="47" t="s">
        <v>448</v>
      </c>
    </row>
    <row r="77" spans="1:5" x14ac:dyDescent="0.35">
      <c r="A77" s="4" t="s">
        <v>39</v>
      </c>
      <c r="B77" s="28" t="s">
        <v>111</v>
      </c>
      <c r="C77" s="4" t="s">
        <v>59</v>
      </c>
      <c r="D77" s="47" t="s">
        <v>448</v>
      </c>
      <c r="E77" s="47" t="s">
        <v>448</v>
      </c>
    </row>
    <row r="78" spans="1:5" ht="31" x14ac:dyDescent="0.35">
      <c r="A78" s="4" t="s">
        <v>60</v>
      </c>
      <c r="B78" s="28" t="s">
        <v>111</v>
      </c>
      <c r="C78" s="4" t="s">
        <v>61</v>
      </c>
      <c r="D78" s="47" t="s">
        <v>448</v>
      </c>
      <c r="E78" s="47" t="s">
        <v>448</v>
      </c>
    </row>
    <row r="79" spans="1:5" ht="31" x14ac:dyDescent="0.35">
      <c r="A79" s="4" t="s">
        <v>19</v>
      </c>
      <c r="B79" s="28" t="s">
        <v>111</v>
      </c>
      <c r="C79" s="4" t="s">
        <v>62</v>
      </c>
      <c r="D79" s="47" t="s">
        <v>448</v>
      </c>
      <c r="E79" s="47" t="s">
        <v>448</v>
      </c>
    </row>
    <row r="80" spans="1:5" ht="31" x14ac:dyDescent="0.35">
      <c r="A80" s="4" t="s">
        <v>345</v>
      </c>
      <c r="B80" s="28" t="s">
        <v>111</v>
      </c>
      <c r="C80" s="4" t="s">
        <v>450</v>
      </c>
      <c r="D80" s="28" t="s">
        <v>447</v>
      </c>
      <c r="E80" s="28" t="s">
        <v>365</v>
      </c>
    </row>
    <row r="81" spans="1:32" s="37" customFormat="1" ht="31" x14ac:dyDescent="0.35">
      <c r="A81" s="4" t="s">
        <v>92</v>
      </c>
      <c r="B81" s="28" t="s">
        <v>111</v>
      </c>
      <c r="C81" s="4" t="s">
        <v>93</v>
      </c>
      <c r="D81" s="47" t="s">
        <v>448</v>
      </c>
      <c r="E81" s="47" t="s">
        <v>448</v>
      </c>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row>
    <row r="82" spans="1:32" x14ac:dyDescent="0.35">
      <c r="A82" s="4" t="s">
        <v>308</v>
      </c>
      <c r="B82" s="28" t="s">
        <v>111</v>
      </c>
      <c r="C82" s="97" t="s">
        <v>295</v>
      </c>
      <c r="D82" s="47" t="s">
        <v>448</v>
      </c>
      <c r="E82" s="47" t="s">
        <v>448</v>
      </c>
    </row>
    <row r="83" spans="1:32" x14ac:dyDescent="0.35">
      <c r="A83" s="36" t="s">
        <v>113</v>
      </c>
      <c r="B83" s="36"/>
      <c r="C83" s="36"/>
      <c r="D83" s="36"/>
      <c r="E83" s="36"/>
    </row>
    <row r="84" spans="1:32" ht="31" x14ac:dyDescent="0.35">
      <c r="A84" s="4" t="s">
        <v>120</v>
      </c>
      <c r="B84" s="28" t="s">
        <v>110</v>
      </c>
      <c r="C84" s="97" t="s">
        <v>1011</v>
      </c>
      <c r="D84" s="79" t="s">
        <v>451</v>
      </c>
      <c r="E84" s="28" t="s">
        <v>452</v>
      </c>
    </row>
    <row r="85" spans="1:32" ht="108.5" x14ac:dyDescent="0.35">
      <c r="A85" s="4" t="s">
        <v>136</v>
      </c>
      <c r="B85" s="28" t="s">
        <v>110</v>
      </c>
      <c r="C85" s="97" t="s">
        <v>1012</v>
      </c>
      <c r="D85" s="79" t="s">
        <v>451</v>
      </c>
      <c r="E85" s="28" t="s">
        <v>366</v>
      </c>
    </row>
    <row r="86" spans="1:32" ht="31" x14ac:dyDescent="0.35">
      <c r="A86" s="97" t="s">
        <v>3229</v>
      </c>
      <c r="B86" s="155" t="s">
        <v>111</v>
      </c>
      <c r="C86" s="97"/>
      <c r="D86" s="155"/>
      <c r="E86" s="155"/>
    </row>
    <row r="87" spans="1:32" ht="46.5" x14ac:dyDescent="0.35">
      <c r="A87" s="97" t="s">
        <v>3230</v>
      </c>
      <c r="B87" s="155" t="s">
        <v>111</v>
      </c>
      <c r="C87" s="97" t="s">
        <v>265</v>
      </c>
      <c r="D87" s="155"/>
      <c r="E87" s="155"/>
    </row>
    <row r="88" spans="1:32" x14ac:dyDescent="0.35">
      <c r="A88" s="97" t="s">
        <v>3233</v>
      </c>
      <c r="B88" s="155" t="s">
        <v>111</v>
      </c>
      <c r="C88" s="97"/>
      <c r="D88" s="155"/>
      <c r="E88" s="155"/>
    </row>
    <row r="89" spans="1:32" ht="46.5" x14ac:dyDescent="0.35">
      <c r="A89" s="97" t="s">
        <v>3236</v>
      </c>
      <c r="B89" s="155" t="s">
        <v>111</v>
      </c>
      <c r="C89" s="97" t="s">
        <v>265</v>
      </c>
      <c r="D89" s="155"/>
      <c r="E89" s="155"/>
    </row>
    <row r="90" spans="1:32" x14ac:dyDescent="0.35">
      <c r="A90" s="4" t="s">
        <v>112</v>
      </c>
      <c r="B90" s="28" t="s">
        <v>110</v>
      </c>
      <c r="C90" s="97" t="s">
        <v>453</v>
      </c>
      <c r="D90" s="47" t="s">
        <v>448</v>
      </c>
      <c r="E90" s="47" t="s">
        <v>448</v>
      </c>
    </row>
    <row r="91" spans="1:32" ht="46.5" x14ac:dyDescent="0.35">
      <c r="A91" s="4" t="s">
        <v>116</v>
      </c>
      <c r="B91" s="28" t="s">
        <v>110</v>
      </c>
      <c r="C91" s="97" t="s">
        <v>265</v>
      </c>
      <c r="D91" s="79" t="s">
        <v>454</v>
      </c>
      <c r="E91" s="28" t="s">
        <v>455</v>
      </c>
    </row>
    <row r="92" spans="1:32" ht="46.5" x14ac:dyDescent="0.35">
      <c r="A92" s="97" t="s">
        <v>3222</v>
      </c>
      <c r="B92" s="155" t="s">
        <v>111</v>
      </c>
      <c r="C92" s="97" t="s">
        <v>3228</v>
      </c>
      <c r="D92" s="155"/>
      <c r="E92" s="155"/>
    </row>
    <row r="93" spans="1:32" s="55" customFormat="1" x14ac:dyDescent="0.35">
      <c r="A93" s="4" t="s">
        <v>309</v>
      </c>
      <c r="B93" s="28" t="s">
        <v>111</v>
      </c>
      <c r="C93" s="97" t="s">
        <v>295</v>
      </c>
      <c r="D93" s="47" t="s">
        <v>448</v>
      </c>
      <c r="E93" s="47" t="s">
        <v>448</v>
      </c>
    </row>
    <row r="94" spans="1:32" x14ac:dyDescent="0.35">
      <c r="A94" s="36" t="s">
        <v>114</v>
      </c>
      <c r="B94" s="36"/>
      <c r="C94" s="36"/>
      <c r="D94" s="36"/>
      <c r="E94" s="36"/>
    </row>
    <row r="95" spans="1:32" ht="31" x14ac:dyDescent="0.35">
      <c r="A95" s="4" t="s">
        <v>554</v>
      </c>
      <c r="B95" s="28" t="s">
        <v>110</v>
      </c>
      <c r="C95" s="97" t="s">
        <v>459</v>
      </c>
      <c r="D95" s="79" t="s">
        <v>457</v>
      </c>
      <c r="E95" s="28" t="s">
        <v>458</v>
      </c>
    </row>
    <row r="96" spans="1:32" x14ac:dyDescent="0.35">
      <c r="A96" s="4" t="s">
        <v>555</v>
      </c>
      <c r="B96" s="28" t="s">
        <v>110</v>
      </c>
      <c r="C96" s="97" t="s">
        <v>456</v>
      </c>
      <c r="D96" s="79" t="s">
        <v>456</v>
      </c>
      <c r="E96" s="28" t="s">
        <v>456</v>
      </c>
    </row>
    <row r="97" spans="1:5" ht="31" x14ac:dyDescent="0.35">
      <c r="A97" s="4" t="s">
        <v>556</v>
      </c>
      <c r="B97" s="28" t="s">
        <v>110</v>
      </c>
      <c r="C97" s="4" t="s">
        <v>3161</v>
      </c>
      <c r="D97" s="28" t="s">
        <v>456</v>
      </c>
      <c r="E97" s="28" t="s">
        <v>456</v>
      </c>
    </row>
    <row r="98" spans="1:5" x14ac:dyDescent="0.35">
      <c r="A98" s="4" t="s">
        <v>557</v>
      </c>
      <c r="B98" s="28" t="s">
        <v>110</v>
      </c>
      <c r="C98" s="4" t="s">
        <v>456</v>
      </c>
      <c r="D98" s="28" t="s">
        <v>456</v>
      </c>
      <c r="E98" s="28" t="s">
        <v>456</v>
      </c>
    </row>
    <row r="99" spans="1:5" ht="46.5" x14ac:dyDescent="0.35">
      <c r="A99" s="4" t="s">
        <v>1016</v>
      </c>
      <c r="B99" s="77" t="s">
        <v>110</v>
      </c>
      <c r="C99" s="4" t="s">
        <v>1017</v>
      </c>
      <c r="D99" s="77" t="s">
        <v>456</v>
      </c>
      <c r="E99" s="77" t="s">
        <v>456</v>
      </c>
    </row>
    <row r="100" spans="1:5" ht="46.5" x14ac:dyDescent="0.35">
      <c r="A100" s="4" t="s">
        <v>346</v>
      </c>
      <c r="B100" s="28" t="s">
        <v>110</v>
      </c>
      <c r="C100" s="4" t="s">
        <v>265</v>
      </c>
      <c r="D100" s="47" t="s">
        <v>448</v>
      </c>
      <c r="E100" s="47" t="s">
        <v>448</v>
      </c>
    </row>
    <row r="101" spans="1:5" s="55" customFormat="1" x14ac:dyDescent="0.35">
      <c r="A101" s="4" t="s">
        <v>310</v>
      </c>
      <c r="B101" s="28" t="s">
        <v>111</v>
      </c>
      <c r="C101" s="4" t="s">
        <v>295</v>
      </c>
      <c r="D101" s="47" t="s">
        <v>448</v>
      </c>
      <c r="E101" s="47" t="s">
        <v>448</v>
      </c>
    </row>
    <row r="102" spans="1:5" x14ac:dyDescent="0.35">
      <c r="A102" s="36" t="s">
        <v>115</v>
      </c>
      <c r="B102" s="36"/>
      <c r="C102" s="36"/>
      <c r="D102" s="36"/>
      <c r="E102" s="36"/>
    </row>
    <row r="103" spans="1:5" ht="62" x14ac:dyDescent="0.35">
      <c r="A103" s="26" t="s">
        <v>3162</v>
      </c>
      <c r="B103" s="23" t="s">
        <v>110</v>
      </c>
      <c r="C103" s="26" t="s">
        <v>460</v>
      </c>
      <c r="D103" s="23" t="s">
        <v>461</v>
      </c>
      <c r="E103" s="48" t="s">
        <v>376</v>
      </c>
    </row>
    <row r="104" spans="1:5" ht="46.5" x14ac:dyDescent="0.35">
      <c r="A104" s="26" t="s">
        <v>3164</v>
      </c>
      <c r="B104" s="23" t="s">
        <v>110</v>
      </c>
      <c r="C104" s="4" t="s">
        <v>265</v>
      </c>
      <c r="D104" s="47" t="s">
        <v>448</v>
      </c>
      <c r="E104" s="47" t="s">
        <v>448</v>
      </c>
    </row>
    <row r="105" spans="1:5" ht="46.5" x14ac:dyDescent="0.35">
      <c r="A105" s="108" t="s">
        <v>390</v>
      </c>
      <c r="B105" s="111" t="s">
        <v>110</v>
      </c>
      <c r="C105" s="97" t="s">
        <v>3175</v>
      </c>
      <c r="D105" s="47"/>
      <c r="E105" s="47"/>
    </row>
    <row r="106" spans="1:5" ht="46.5" x14ac:dyDescent="0.35">
      <c r="A106" s="108" t="s">
        <v>391</v>
      </c>
      <c r="B106" s="111" t="s">
        <v>110</v>
      </c>
      <c r="C106" s="97" t="s">
        <v>265</v>
      </c>
      <c r="D106" s="47"/>
      <c r="E106" s="47"/>
    </row>
    <row r="107" spans="1:5" s="55" customFormat="1" ht="31" x14ac:dyDescent="0.35">
      <c r="A107" s="4" t="s">
        <v>138</v>
      </c>
      <c r="B107" s="28" t="s">
        <v>110</v>
      </c>
      <c r="C107" s="4" t="s">
        <v>462</v>
      </c>
      <c r="D107" s="28" t="s">
        <v>463</v>
      </c>
      <c r="E107" s="28" t="s">
        <v>464</v>
      </c>
    </row>
    <row r="108" spans="1:5" ht="46.5" x14ac:dyDescent="0.35">
      <c r="A108" s="4" t="s">
        <v>139</v>
      </c>
      <c r="B108" s="28" t="s">
        <v>110</v>
      </c>
      <c r="C108" s="4" t="s">
        <v>265</v>
      </c>
      <c r="D108" s="47" t="s">
        <v>448</v>
      </c>
      <c r="E108" s="47" t="s">
        <v>448</v>
      </c>
    </row>
    <row r="109" spans="1:5" ht="62" x14ac:dyDescent="0.35">
      <c r="A109" s="4" t="s">
        <v>3176</v>
      </c>
      <c r="B109" s="28" t="s">
        <v>110</v>
      </c>
      <c r="C109" s="4" t="s">
        <v>351</v>
      </c>
      <c r="D109" s="28" t="s">
        <v>465</v>
      </c>
      <c r="E109" s="28" t="s">
        <v>410</v>
      </c>
    </row>
    <row r="110" spans="1:5" ht="46.5" x14ac:dyDescent="0.35">
      <c r="A110" s="4" t="s">
        <v>140</v>
      </c>
      <c r="B110" s="28" t="s">
        <v>110</v>
      </c>
      <c r="C110" s="4" t="s">
        <v>265</v>
      </c>
      <c r="D110" s="47" t="s">
        <v>448</v>
      </c>
      <c r="E110" s="47" t="s">
        <v>448</v>
      </c>
    </row>
    <row r="111" spans="1:5" ht="46.5" x14ac:dyDescent="0.35">
      <c r="A111" s="97" t="s">
        <v>2530</v>
      </c>
      <c r="B111" s="120" t="s">
        <v>111</v>
      </c>
      <c r="C111" s="97" t="s">
        <v>2531</v>
      </c>
      <c r="D111" s="47"/>
      <c r="E111" s="47"/>
    </row>
    <row r="112" spans="1:5" ht="31" x14ac:dyDescent="0.35">
      <c r="A112" s="4" t="s">
        <v>145</v>
      </c>
      <c r="B112" s="28" t="s">
        <v>110</v>
      </c>
      <c r="C112" s="4" t="s">
        <v>2802</v>
      </c>
      <c r="D112" s="47"/>
      <c r="E112" s="47"/>
    </row>
    <row r="113" spans="1:5" ht="46.5" x14ac:dyDescent="0.35">
      <c r="A113" s="4" t="s">
        <v>146</v>
      </c>
      <c r="B113" s="28" t="s">
        <v>110</v>
      </c>
      <c r="C113" s="4" t="s">
        <v>265</v>
      </c>
      <c r="D113" s="47" t="s">
        <v>448</v>
      </c>
      <c r="E113" s="47" t="s">
        <v>448</v>
      </c>
    </row>
    <row r="114" spans="1:5" ht="31" x14ac:dyDescent="0.35">
      <c r="A114" s="4" t="s">
        <v>164</v>
      </c>
      <c r="B114" s="28" t="s">
        <v>110</v>
      </c>
      <c r="C114" s="4" t="s">
        <v>578</v>
      </c>
      <c r="D114" s="28" t="s">
        <v>480</v>
      </c>
      <c r="E114" s="28" t="s">
        <v>130</v>
      </c>
    </row>
    <row r="115" spans="1:5" s="55" customFormat="1" ht="93" x14ac:dyDescent="0.35">
      <c r="A115" s="4" t="s">
        <v>147</v>
      </c>
      <c r="B115" s="28" t="s">
        <v>110</v>
      </c>
      <c r="C115" s="4" t="s">
        <v>3221</v>
      </c>
      <c r="D115" s="28" t="s">
        <v>467</v>
      </c>
      <c r="E115" s="28" t="s">
        <v>135</v>
      </c>
    </row>
    <row r="116" spans="1:5" ht="77.5" x14ac:dyDescent="0.35">
      <c r="A116" s="4" t="s">
        <v>148</v>
      </c>
      <c r="B116" s="28" t="s">
        <v>110</v>
      </c>
      <c r="C116" s="4" t="s">
        <v>354</v>
      </c>
      <c r="D116" s="47" t="s">
        <v>448</v>
      </c>
      <c r="E116" s="47" t="s">
        <v>448</v>
      </c>
    </row>
    <row r="117" spans="1:5" x14ac:dyDescent="0.35">
      <c r="A117" s="4" t="s">
        <v>311</v>
      </c>
      <c r="B117" s="70" t="s">
        <v>111</v>
      </c>
      <c r="C117" s="4" t="s">
        <v>295</v>
      </c>
      <c r="D117" s="47"/>
      <c r="E117" s="47"/>
    </row>
    <row r="118" spans="1:5" x14ac:dyDescent="0.35">
      <c r="A118" s="43" t="s">
        <v>214</v>
      </c>
      <c r="B118" s="22"/>
      <c r="C118" s="22"/>
      <c r="D118" s="22"/>
      <c r="E118" s="22"/>
    </row>
    <row r="119" spans="1:5" s="55" customFormat="1" x14ac:dyDescent="0.35">
      <c r="A119" s="4" t="s">
        <v>253</v>
      </c>
      <c r="B119" s="28" t="s">
        <v>110</v>
      </c>
      <c r="C119" s="4" t="s">
        <v>271</v>
      </c>
      <c r="D119" s="47" t="s">
        <v>448</v>
      </c>
      <c r="E119" s="47" t="s">
        <v>448</v>
      </c>
    </row>
    <row r="120" spans="1:5" ht="46.5" x14ac:dyDescent="0.35">
      <c r="A120" s="4" t="s">
        <v>1215</v>
      </c>
      <c r="B120" s="28" t="s">
        <v>110</v>
      </c>
      <c r="C120" s="4" t="s">
        <v>265</v>
      </c>
      <c r="D120" s="47" t="s">
        <v>448</v>
      </c>
      <c r="E120" s="47" t="s">
        <v>448</v>
      </c>
    </row>
    <row r="121" spans="1:5" ht="16.5" customHeight="1" x14ac:dyDescent="0.35">
      <c r="A121" s="4" t="s">
        <v>254</v>
      </c>
      <c r="B121" s="28" t="s">
        <v>111</v>
      </c>
      <c r="C121" s="4" t="s">
        <v>272</v>
      </c>
      <c r="D121" s="47" t="s">
        <v>448</v>
      </c>
      <c r="E121" s="47" t="s">
        <v>448</v>
      </c>
    </row>
    <row r="122" spans="1:5" s="55" customFormat="1" x14ac:dyDescent="0.35">
      <c r="A122" s="4" t="s">
        <v>1001</v>
      </c>
      <c r="B122" s="28" t="s">
        <v>111</v>
      </c>
      <c r="C122" s="4" t="s">
        <v>295</v>
      </c>
      <c r="D122" s="47" t="s">
        <v>448</v>
      </c>
      <c r="E122" s="47" t="s">
        <v>448</v>
      </c>
    </row>
    <row r="123" spans="1:5" ht="15" customHeight="1" x14ac:dyDescent="0.35">
      <c r="A123" s="43" t="s">
        <v>576</v>
      </c>
      <c r="B123" s="22"/>
      <c r="C123" s="22"/>
      <c r="D123" s="43"/>
      <c r="E123" s="43"/>
    </row>
    <row r="124" spans="1:5" ht="46.5" x14ac:dyDescent="0.35">
      <c r="A124" s="4" t="s">
        <v>3180</v>
      </c>
      <c r="B124" s="28" t="s">
        <v>110</v>
      </c>
      <c r="C124" s="4" t="s">
        <v>3183</v>
      </c>
      <c r="D124" s="28" t="s">
        <v>468</v>
      </c>
      <c r="E124" s="28" t="s">
        <v>469</v>
      </c>
    </row>
    <row r="125" spans="1:5" ht="46.5" x14ac:dyDescent="0.35">
      <c r="A125" s="4" t="s">
        <v>3184</v>
      </c>
      <c r="B125" s="28" t="s">
        <v>110</v>
      </c>
      <c r="C125" s="4" t="s">
        <v>265</v>
      </c>
      <c r="D125" s="47" t="s">
        <v>448</v>
      </c>
      <c r="E125" s="47" t="s">
        <v>448</v>
      </c>
    </row>
    <row r="126" spans="1:5" x14ac:dyDescent="0.35">
      <c r="A126" s="4" t="s">
        <v>0</v>
      </c>
      <c r="B126" s="28" t="s">
        <v>111</v>
      </c>
      <c r="C126" s="4" t="s">
        <v>72</v>
      </c>
      <c r="D126" s="47" t="s">
        <v>448</v>
      </c>
      <c r="E126" s="47" t="s">
        <v>448</v>
      </c>
    </row>
    <row r="127" spans="1:5" x14ac:dyDescent="0.35">
      <c r="A127" s="4" t="s">
        <v>9</v>
      </c>
      <c r="B127" s="28" t="s">
        <v>111</v>
      </c>
      <c r="C127" s="4" t="s">
        <v>73</v>
      </c>
      <c r="D127" s="47" t="s">
        <v>448</v>
      </c>
      <c r="E127" s="47" t="s">
        <v>448</v>
      </c>
    </row>
    <row r="128" spans="1:5" x14ac:dyDescent="0.35">
      <c r="A128" s="4" t="s">
        <v>312</v>
      </c>
      <c r="B128" s="28" t="s">
        <v>111</v>
      </c>
      <c r="C128" s="4" t="s">
        <v>295</v>
      </c>
      <c r="D128" s="47" t="s">
        <v>448</v>
      </c>
      <c r="E128" s="47" t="s">
        <v>448</v>
      </c>
    </row>
    <row r="129" spans="1:5" s="55" customFormat="1" x14ac:dyDescent="0.35">
      <c r="A129" s="36" t="s">
        <v>247</v>
      </c>
      <c r="B129" s="36"/>
      <c r="C129" s="36"/>
      <c r="D129" s="36"/>
      <c r="E129" s="36"/>
    </row>
    <row r="130" spans="1:5" ht="31" x14ac:dyDescent="0.35">
      <c r="A130" s="4" t="s">
        <v>269</v>
      </c>
      <c r="B130" s="28" t="s">
        <v>111</v>
      </c>
      <c r="C130" s="4" t="s">
        <v>273</v>
      </c>
      <c r="D130" s="28" t="s">
        <v>470</v>
      </c>
      <c r="E130" s="28" t="s">
        <v>471</v>
      </c>
    </row>
    <row r="131" spans="1:5" x14ac:dyDescent="0.35">
      <c r="A131" s="4" t="s">
        <v>313</v>
      </c>
      <c r="B131" s="28" t="s">
        <v>111</v>
      </c>
      <c r="C131" s="4" t="s">
        <v>295</v>
      </c>
      <c r="D131" s="47" t="s">
        <v>448</v>
      </c>
      <c r="E131" s="47" t="s">
        <v>448</v>
      </c>
    </row>
    <row r="132" spans="1:5" x14ac:dyDescent="0.35">
      <c r="A132" s="36" t="s">
        <v>248</v>
      </c>
      <c r="B132" s="36"/>
      <c r="C132" s="36"/>
      <c r="D132" s="36"/>
      <c r="E132" s="36"/>
    </row>
    <row r="133" spans="1:5" ht="31" x14ac:dyDescent="0.35">
      <c r="A133" s="4" t="s">
        <v>219</v>
      </c>
      <c r="B133" s="28" t="s">
        <v>110</v>
      </c>
      <c r="C133" s="4" t="s">
        <v>472</v>
      </c>
      <c r="D133" s="28" t="s">
        <v>473</v>
      </c>
      <c r="E133" s="28" t="s">
        <v>150</v>
      </c>
    </row>
    <row r="134" spans="1:5" ht="46.5" x14ac:dyDescent="0.35">
      <c r="A134" s="4" t="s">
        <v>220</v>
      </c>
      <c r="B134" s="28" t="s">
        <v>110</v>
      </c>
      <c r="C134" s="4" t="s">
        <v>265</v>
      </c>
      <c r="D134" s="47" t="s">
        <v>448</v>
      </c>
      <c r="E134" s="47" t="s">
        <v>448</v>
      </c>
    </row>
    <row r="135" spans="1:5" ht="77.5" x14ac:dyDescent="0.35">
      <c r="A135" s="97" t="s">
        <v>2525</v>
      </c>
      <c r="B135" s="120" t="s">
        <v>111</v>
      </c>
      <c r="C135" s="97" t="s">
        <v>2532</v>
      </c>
      <c r="D135" s="47"/>
      <c r="E135" s="47"/>
    </row>
    <row r="136" spans="1:5" ht="46.5" x14ac:dyDescent="0.35">
      <c r="A136" s="97" t="s">
        <v>2526</v>
      </c>
      <c r="B136" s="120" t="s">
        <v>110</v>
      </c>
      <c r="C136" s="97" t="s">
        <v>265</v>
      </c>
      <c r="D136" s="47"/>
      <c r="E136" s="47"/>
    </row>
    <row r="137" spans="1:5" x14ac:dyDescent="0.35">
      <c r="A137" s="4" t="s">
        <v>314</v>
      </c>
      <c r="B137" s="28" t="s">
        <v>111</v>
      </c>
      <c r="C137" s="4" t="s">
        <v>295</v>
      </c>
      <c r="D137" s="47" t="s">
        <v>448</v>
      </c>
      <c r="E137" s="47" t="s">
        <v>448</v>
      </c>
    </row>
    <row r="138" spans="1:5" x14ac:dyDescent="0.35">
      <c r="A138" s="36" t="s">
        <v>603</v>
      </c>
      <c r="B138" s="36"/>
      <c r="C138" s="36"/>
      <c r="D138" s="36"/>
      <c r="E138" s="36"/>
    </row>
    <row r="139" spans="1:5" ht="31" x14ac:dyDescent="0.35">
      <c r="A139" s="4" t="s">
        <v>266</v>
      </c>
      <c r="B139" s="28" t="s">
        <v>110</v>
      </c>
      <c r="C139" s="4" t="s">
        <v>274</v>
      </c>
      <c r="D139" s="28" t="s">
        <v>474</v>
      </c>
      <c r="E139" s="28" t="s">
        <v>131</v>
      </c>
    </row>
    <row r="140" spans="1:5" s="55" customFormat="1" ht="46.5" x14ac:dyDescent="0.35">
      <c r="A140" s="4" t="s">
        <v>270</v>
      </c>
      <c r="B140" s="28" t="s">
        <v>110</v>
      </c>
      <c r="C140" s="4" t="s">
        <v>265</v>
      </c>
      <c r="D140" s="47" t="s">
        <v>448</v>
      </c>
      <c r="E140" s="47" t="s">
        <v>448</v>
      </c>
    </row>
    <row r="141" spans="1:5" ht="31" x14ac:dyDescent="0.35">
      <c r="A141" s="4" t="s">
        <v>224</v>
      </c>
      <c r="B141" s="28" t="s">
        <v>110</v>
      </c>
      <c r="C141" s="4" t="s">
        <v>327</v>
      </c>
      <c r="D141" s="28" t="s">
        <v>475</v>
      </c>
      <c r="E141" s="28" t="s">
        <v>131</v>
      </c>
    </row>
    <row r="142" spans="1:5" ht="46.5" x14ac:dyDescent="0.35">
      <c r="A142" s="4" t="s">
        <v>225</v>
      </c>
      <c r="B142" s="28" t="s">
        <v>110</v>
      </c>
      <c r="C142" s="4" t="s">
        <v>265</v>
      </c>
      <c r="D142" s="47" t="s">
        <v>448</v>
      </c>
      <c r="E142" s="47" t="s">
        <v>448</v>
      </c>
    </row>
    <row r="143" spans="1:5" ht="31" x14ac:dyDescent="0.35">
      <c r="A143" s="4" t="s">
        <v>151</v>
      </c>
      <c r="B143" s="28" t="s">
        <v>110</v>
      </c>
      <c r="C143" s="4" t="s">
        <v>275</v>
      </c>
      <c r="D143" s="28" t="s">
        <v>476</v>
      </c>
      <c r="E143" s="28" t="s">
        <v>155</v>
      </c>
    </row>
    <row r="144" spans="1:5" ht="46.5" x14ac:dyDescent="0.35">
      <c r="A144" s="4" t="s">
        <v>153</v>
      </c>
      <c r="B144" s="28" t="s">
        <v>110</v>
      </c>
      <c r="C144" s="4" t="s">
        <v>265</v>
      </c>
      <c r="D144" s="47" t="s">
        <v>448</v>
      </c>
      <c r="E144" s="47" t="s">
        <v>448</v>
      </c>
    </row>
    <row r="145" spans="1:5" x14ac:dyDescent="0.35">
      <c r="A145" s="4" t="s">
        <v>152</v>
      </c>
      <c r="B145" s="28" t="s">
        <v>110</v>
      </c>
      <c r="C145" s="4" t="s">
        <v>276</v>
      </c>
      <c r="D145" s="28" t="s">
        <v>477</v>
      </c>
      <c r="E145" s="28" t="s">
        <v>157</v>
      </c>
    </row>
    <row r="146" spans="1:5" ht="46.5" x14ac:dyDescent="0.35">
      <c r="A146" s="4" t="s">
        <v>154</v>
      </c>
      <c r="B146" s="28" t="s">
        <v>110</v>
      </c>
      <c r="C146" s="4" t="s">
        <v>265</v>
      </c>
      <c r="D146" s="47" t="s">
        <v>448</v>
      </c>
      <c r="E146" s="47" t="s">
        <v>448</v>
      </c>
    </row>
    <row r="147" spans="1:5" ht="31" x14ac:dyDescent="0.35">
      <c r="A147" s="4" t="s">
        <v>267</v>
      </c>
      <c r="B147" s="28" t="s">
        <v>110</v>
      </c>
      <c r="C147" s="4" t="s">
        <v>277</v>
      </c>
      <c r="D147" s="47" t="s">
        <v>448</v>
      </c>
      <c r="E147" s="47" t="s">
        <v>448</v>
      </c>
    </row>
    <row r="148" spans="1:5" ht="46.5" x14ac:dyDescent="0.35">
      <c r="A148" s="4" t="s">
        <v>2989</v>
      </c>
      <c r="B148" s="72" t="s">
        <v>110</v>
      </c>
      <c r="C148" s="4" t="s">
        <v>2990</v>
      </c>
      <c r="D148" s="49" t="s">
        <v>1002</v>
      </c>
      <c r="E148" s="49" t="s">
        <v>466</v>
      </c>
    </row>
    <row r="149" spans="1:5" x14ac:dyDescent="0.35">
      <c r="A149" s="4" t="s">
        <v>315</v>
      </c>
      <c r="B149" s="28" t="s">
        <v>111</v>
      </c>
      <c r="C149" s="4" t="s">
        <v>295</v>
      </c>
      <c r="D149" s="47" t="s">
        <v>448</v>
      </c>
      <c r="E149" s="47" t="s">
        <v>448</v>
      </c>
    </row>
    <row r="150" spans="1:5" x14ac:dyDescent="0.35">
      <c r="A150" s="36" t="s">
        <v>128</v>
      </c>
      <c r="B150" s="36"/>
      <c r="C150" s="36"/>
      <c r="D150" s="36"/>
      <c r="E150" s="36"/>
    </row>
    <row r="151" spans="1:5" ht="31" x14ac:dyDescent="0.35">
      <c r="A151" s="4" t="s">
        <v>162</v>
      </c>
      <c r="B151" s="28" t="s">
        <v>110</v>
      </c>
      <c r="C151" s="4" t="s">
        <v>479</v>
      </c>
      <c r="D151" s="28" t="s">
        <v>478</v>
      </c>
      <c r="E151" s="28" t="s">
        <v>227</v>
      </c>
    </row>
    <row r="152" spans="1:5" s="55" customFormat="1" ht="46.5" x14ac:dyDescent="0.35">
      <c r="A152" s="4" t="s">
        <v>163</v>
      </c>
      <c r="B152" s="28" t="s">
        <v>110</v>
      </c>
      <c r="C152" s="4" t="s">
        <v>265</v>
      </c>
      <c r="D152" s="47" t="s">
        <v>448</v>
      </c>
      <c r="E152" s="47" t="s">
        <v>448</v>
      </c>
    </row>
    <row r="153" spans="1:5" x14ac:dyDescent="0.35">
      <c r="A153" s="4" t="s">
        <v>316</v>
      </c>
      <c r="B153" s="28" t="s">
        <v>111</v>
      </c>
      <c r="C153" s="4" t="s">
        <v>295</v>
      </c>
      <c r="D153" s="47" t="s">
        <v>448</v>
      </c>
      <c r="E153" s="47" t="s">
        <v>448</v>
      </c>
    </row>
    <row r="154" spans="1:5" x14ac:dyDescent="0.35">
      <c r="A154" s="36" t="s">
        <v>577</v>
      </c>
      <c r="B154" s="36"/>
      <c r="C154" s="36"/>
      <c r="D154" s="36"/>
      <c r="E154" s="36"/>
    </row>
    <row r="155" spans="1:5" x14ac:dyDescent="0.35">
      <c r="A155" s="4" t="s">
        <v>602</v>
      </c>
      <c r="B155" s="28" t="s">
        <v>111</v>
      </c>
      <c r="C155" s="4" t="s">
        <v>295</v>
      </c>
      <c r="D155" s="47" t="s">
        <v>448</v>
      </c>
      <c r="E155" s="47" t="s">
        <v>448</v>
      </c>
    </row>
    <row r="156" spans="1:5" x14ac:dyDescent="0.35">
      <c r="A156" s="36" t="s">
        <v>579</v>
      </c>
      <c r="B156" s="36"/>
      <c r="C156" s="36"/>
      <c r="D156" s="36"/>
      <c r="E156" s="36"/>
    </row>
    <row r="157" spans="1:5" s="55" customFormat="1" ht="46.5" x14ac:dyDescent="0.35">
      <c r="A157" s="154" t="s">
        <v>2550</v>
      </c>
      <c r="B157" s="44" t="s">
        <v>110</v>
      </c>
      <c r="C157" s="97" t="s">
        <v>2555</v>
      </c>
      <c r="D157" s="47"/>
      <c r="E157" s="47"/>
    </row>
    <row r="158" spans="1:5" s="55" customFormat="1" ht="46.5" x14ac:dyDescent="0.35">
      <c r="A158" s="154" t="s">
        <v>2551</v>
      </c>
      <c r="B158" s="44" t="s">
        <v>110</v>
      </c>
      <c r="C158" s="97" t="s">
        <v>265</v>
      </c>
      <c r="D158" s="47"/>
      <c r="E158" s="47"/>
    </row>
    <row r="159" spans="1:5" ht="31" x14ac:dyDescent="0.35">
      <c r="A159" s="39" t="s">
        <v>571</v>
      </c>
      <c r="B159" s="28" t="s">
        <v>111</v>
      </c>
      <c r="C159" s="4" t="s">
        <v>295</v>
      </c>
      <c r="D159" s="47" t="s">
        <v>448</v>
      </c>
      <c r="E159" s="47" t="s">
        <v>448</v>
      </c>
    </row>
    <row r="160" spans="1:5" x14ac:dyDescent="0.35">
      <c r="A160" s="36" t="s">
        <v>581</v>
      </c>
      <c r="B160" s="36"/>
      <c r="C160" s="36"/>
      <c r="D160" s="36"/>
      <c r="E160" s="36"/>
    </row>
    <row r="161" spans="1:5" x14ac:dyDescent="0.35">
      <c r="A161" s="4" t="s">
        <v>169</v>
      </c>
      <c r="B161" s="28" t="s">
        <v>110</v>
      </c>
      <c r="C161" s="4" t="s">
        <v>281</v>
      </c>
      <c r="D161" s="47" t="s">
        <v>448</v>
      </c>
      <c r="E161" s="47" t="s">
        <v>448</v>
      </c>
    </row>
    <row r="162" spans="1:5" ht="46.5" x14ac:dyDescent="0.35">
      <c r="A162" s="4" t="s">
        <v>170</v>
      </c>
      <c r="B162" s="28" t="s">
        <v>110</v>
      </c>
      <c r="C162" s="4" t="s">
        <v>265</v>
      </c>
      <c r="D162" s="47" t="s">
        <v>448</v>
      </c>
      <c r="E162" s="47" t="s">
        <v>448</v>
      </c>
    </row>
    <row r="163" spans="1:5" x14ac:dyDescent="0.35">
      <c r="A163" s="4" t="s">
        <v>399</v>
      </c>
      <c r="B163" s="28" t="s">
        <v>110</v>
      </c>
      <c r="C163" s="4" t="s">
        <v>493</v>
      </c>
      <c r="D163" s="28" t="s">
        <v>494</v>
      </c>
      <c r="E163" s="28">
        <v>2011</v>
      </c>
    </row>
    <row r="164" spans="1:5" ht="46.5" x14ac:dyDescent="0.35">
      <c r="A164" s="4" t="s">
        <v>401</v>
      </c>
      <c r="B164" s="28" t="s">
        <v>110</v>
      </c>
      <c r="C164" s="4" t="s">
        <v>265</v>
      </c>
      <c r="D164" s="47" t="s">
        <v>448</v>
      </c>
      <c r="E164" s="47" t="s">
        <v>448</v>
      </c>
    </row>
    <row r="165" spans="1:5" x14ac:dyDescent="0.35">
      <c r="A165" s="4" t="s">
        <v>337</v>
      </c>
      <c r="B165" s="28" t="s">
        <v>111</v>
      </c>
      <c r="C165" s="4" t="s">
        <v>3242</v>
      </c>
      <c r="D165" s="28" t="s">
        <v>494</v>
      </c>
      <c r="E165" s="28" t="s">
        <v>303</v>
      </c>
    </row>
    <row r="166" spans="1:5" ht="31" x14ac:dyDescent="0.35">
      <c r="A166" s="4" t="s">
        <v>178</v>
      </c>
      <c r="B166" s="28" t="s">
        <v>110</v>
      </c>
      <c r="C166" s="4" t="s">
        <v>284</v>
      </c>
      <c r="D166" s="28" t="s">
        <v>495</v>
      </c>
      <c r="E166" s="28" t="s">
        <v>50</v>
      </c>
    </row>
    <row r="167" spans="1:5" ht="46.5" x14ac:dyDescent="0.35">
      <c r="A167" s="4" t="s">
        <v>179</v>
      </c>
      <c r="B167" s="28" t="s">
        <v>110</v>
      </c>
      <c r="C167" s="4" t="s">
        <v>265</v>
      </c>
      <c r="D167" s="47" t="s">
        <v>448</v>
      </c>
      <c r="E167" s="47" t="s">
        <v>448</v>
      </c>
    </row>
    <row r="168" spans="1:5" ht="31" x14ac:dyDescent="0.35">
      <c r="A168" s="4" t="s">
        <v>338</v>
      </c>
      <c r="B168" s="28" t="s">
        <v>110</v>
      </c>
      <c r="C168" s="4" t="s">
        <v>324</v>
      </c>
      <c r="D168" s="28" t="s">
        <v>496</v>
      </c>
      <c r="E168" s="28">
        <v>2000</v>
      </c>
    </row>
    <row r="169" spans="1:5" ht="46.5" x14ac:dyDescent="0.35">
      <c r="A169" s="4" t="s">
        <v>196</v>
      </c>
      <c r="B169" s="28" t="s">
        <v>110</v>
      </c>
      <c r="C169" s="4" t="s">
        <v>265</v>
      </c>
      <c r="D169" s="47" t="s">
        <v>448</v>
      </c>
      <c r="E169" s="47" t="s">
        <v>448</v>
      </c>
    </row>
    <row r="170" spans="1:5" ht="31" x14ac:dyDescent="0.35">
      <c r="A170" s="4" t="s">
        <v>176</v>
      </c>
      <c r="B170" s="28" t="s">
        <v>110</v>
      </c>
      <c r="C170" s="4" t="s">
        <v>285</v>
      </c>
      <c r="D170" s="28" t="s">
        <v>497</v>
      </c>
      <c r="E170" s="28" t="s">
        <v>177</v>
      </c>
    </row>
    <row r="171" spans="1:5" x14ac:dyDescent="0.35">
      <c r="A171" s="97" t="s">
        <v>1387</v>
      </c>
      <c r="B171" s="120"/>
      <c r="C171" s="97" t="s">
        <v>295</v>
      </c>
      <c r="D171" s="47"/>
      <c r="E171" s="47"/>
    </row>
    <row r="172" spans="1:5" x14ac:dyDescent="0.35">
      <c r="A172" s="36" t="s">
        <v>1006</v>
      </c>
      <c r="B172" s="36"/>
      <c r="C172" s="36"/>
      <c r="D172" s="36"/>
      <c r="E172" s="36"/>
    </row>
    <row r="173" spans="1:5" ht="46.5" x14ac:dyDescent="0.35">
      <c r="A173" s="4" t="s">
        <v>236</v>
      </c>
      <c r="B173" s="28" t="s">
        <v>110</v>
      </c>
      <c r="C173" s="4" t="s">
        <v>286</v>
      </c>
      <c r="D173" s="28" t="s">
        <v>498</v>
      </c>
      <c r="E173" s="28" t="s">
        <v>499</v>
      </c>
    </row>
    <row r="174" spans="1:5" ht="46.5" x14ac:dyDescent="0.35">
      <c r="A174" s="4" t="s">
        <v>237</v>
      </c>
      <c r="B174" s="28" t="s">
        <v>110</v>
      </c>
      <c r="C174" s="4" t="s">
        <v>265</v>
      </c>
      <c r="D174" s="47" t="s">
        <v>448</v>
      </c>
      <c r="E174" s="47" t="s">
        <v>448</v>
      </c>
    </row>
    <row r="175" spans="1:5" ht="31" x14ac:dyDescent="0.35">
      <c r="A175" s="4" t="s">
        <v>238</v>
      </c>
      <c r="B175" s="28" t="s">
        <v>110</v>
      </c>
      <c r="C175" s="4" t="s">
        <v>287</v>
      </c>
      <c r="D175" s="28" t="s">
        <v>500</v>
      </c>
      <c r="E175" s="28" t="s">
        <v>180</v>
      </c>
    </row>
    <row r="176" spans="1:5" ht="46.5" x14ac:dyDescent="0.35">
      <c r="A176" s="4" t="s">
        <v>239</v>
      </c>
      <c r="B176" s="28" t="s">
        <v>110</v>
      </c>
      <c r="C176" s="4" t="s">
        <v>265</v>
      </c>
      <c r="D176" s="47" t="s">
        <v>448</v>
      </c>
      <c r="E176" s="47" t="s">
        <v>448</v>
      </c>
    </row>
    <row r="177" spans="1:5" ht="46.5" x14ac:dyDescent="0.35">
      <c r="A177" s="16" t="s">
        <v>582</v>
      </c>
      <c r="B177" s="27" t="s">
        <v>110</v>
      </c>
      <c r="C177" s="4" t="s">
        <v>288</v>
      </c>
      <c r="D177" s="28" t="s">
        <v>501</v>
      </c>
      <c r="E177" s="28" t="s">
        <v>235</v>
      </c>
    </row>
    <row r="178" spans="1:5" ht="46.5" x14ac:dyDescent="0.35">
      <c r="A178" s="16" t="s">
        <v>583</v>
      </c>
      <c r="B178" s="27" t="s">
        <v>110</v>
      </c>
      <c r="C178" s="4" t="s">
        <v>265</v>
      </c>
      <c r="D178" s="47" t="s">
        <v>448</v>
      </c>
      <c r="E178" s="47" t="s">
        <v>448</v>
      </c>
    </row>
    <row r="179" spans="1:5" s="55" customFormat="1" x14ac:dyDescent="0.35">
      <c r="A179" s="16" t="s">
        <v>1388</v>
      </c>
      <c r="B179" s="28" t="s">
        <v>111</v>
      </c>
      <c r="C179" s="4" t="s">
        <v>295</v>
      </c>
      <c r="D179" s="47" t="s">
        <v>448</v>
      </c>
      <c r="E179" s="47" t="s">
        <v>448</v>
      </c>
    </row>
    <row r="180" spans="1:5" x14ac:dyDescent="0.35">
      <c r="A180" s="36" t="s">
        <v>249</v>
      </c>
      <c r="B180" s="36"/>
      <c r="C180" s="36"/>
      <c r="D180" s="36"/>
      <c r="E180" s="36"/>
    </row>
    <row r="181" spans="1:5" ht="31" x14ac:dyDescent="0.35">
      <c r="A181" s="16" t="s">
        <v>240</v>
      </c>
      <c r="B181" s="27" t="s">
        <v>110</v>
      </c>
      <c r="C181" s="4" t="s">
        <v>1009</v>
      </c>
      <c r="D181" s="28" t="s">
        <v>1010</v>
      </c>
      <c r="E181" s="28" t="s">
        <v>20</v>
      </c>
    </row>
    <row r="182" spans="1:5" ht="46.5" x14ac:dyDescent="0.35">
      <c r="A182" s="16" t="s">
        <v>241</v>
      </c>
      <c r="B182" s="27" t="s">
        <v>110</v>
      </c>
      <c r="C182" s="4" t="s">
        <v>265</v>
      </c>
      <c r="D182" s="47" t="s">
        <v>448</v>
      </c>
      <c r="E182" s="47" t="s">
        <v>448</v>
      </c>
    </row>
    <row r="183" spans="1:5" x14ac:dyDescent="0.35">
      <c r="A183" s="16" t="s">
        <v>317</v>
      </c>
      <c r="B183" s="28" t="s">
        <v>111</v>
      </c>
      <c r="C183" s="4" t="s">
        <v>295</v>
      </c>
      <c r="D183" s="47" t="s">
        <v>448</v>
      </c>
      <c r="E183" s="47" t="s">
        <v>448</v>
      </c>
    </row>
    <row r="184" spans="1:5" x14ac:dyDescent="0.35">
      <c r="A184" s="36" t="s">
        <v>562</v>
      </c>
      <c r="B184" s="36"/>
      <c r="C184" s="36"/>
      <c r="D184" s="36"/>
      <c r="E184" s="36"/>
    </row>
    <row r="185" spans="1:5" ht="31" x14ac:dyDescent="0.35">
      <c r="A185" s="16" t="s">
        <v>3247</v>
      </c>
      <c r="B185" s="27" t="s">
        <v>110</v>
      </c>
      <c r="C185" s="4" t="s">
        <v>3246</v>
      </c>
      <c r="D185" s="47" t="s">
        <v>448</v>
      </c>
      <c r="E185" s="47" t="s">
        <v>448</v>
      </c>
    </row>
    <row r="186" spans="1:5" ht="31" x14ac:dyDescent="0.35">
      <c r="A186" s="16" t="s">
        <v>245</v>
      </c>
      <c r="B186" s="27" t="s">
        <v>110</v>
      </c>
      <c r="C186" s="4" t="s">
        <v>502</v>
      </c>
      <c r="D186" s="28" t="s">
        <v>503</v>
      </c>
      <c r="E186" s="28" t="s">
        <v>185</v>
      </c>
    </row>
    <row r="187" spans="1:5" ht="31" x14ac:dyDescent="0.35">
      <c r="A187" s="16" t="s">
        <v>244</v>
      </c>
      <c r="B187" s="27" t="s">
        <v>110</v>
      </c>
      <c r="C187" s="4" t="s">
        <v>504</v>
      </c>
      <c r="D187" s="28" t="s">
        <v>505</v>
      </c>
      <c r="E187" s="28" t="s">
        <v>506</v>
      </c>
    </row>
    <row r="188" spans="1:5" ht="31" x14ac:dyDescent="0.35">
      <c r="A188" s="16" t="s">
        <v>204</v>
      </c>
      <c r="B188" s="27" t="s">
        <v>110</v>
      </c>
      <c r="C188" s="4" t="s">
        <v>289</v>
      </c>
      <c r="D188" s="28" t="s">
        <v>508</v>
      </c>
      <c r="E188" s="28" t="s">
        <v>185</v>
      </c>
    </row>
    <row r="189" spans="1:5" ht="31" x14ac:dyDescent="0.35">
      <c r="A189" s="16" t="s">
        <v>318</v>
      </c>
      <c r="B189" s="28" t="s">
        <v>111</v>
      </c>
      <c r="C189" s="4" t="s">
        <v>295</v>
      </c>
      <c r="D189" s="47" t="s">
        <v>448</v>
      </c>
      <c r="E189" s="47" t="s">
        <v>448</v>
      </c>
    </row>
    <row r="190" spans="1:5" x14ac:dyDescent="0.35">
      <c r="A190" s="36" t="s">
        <v>553</v>
      </c>
      <c r="B190" s="36"/>
      <c r="C190" s="36"/>
      <c r="D190" s="36"/>
      <c r="E190" s="36"/>
    </row>
    <row r="191" spans="1:5" ht="46.5" x14ac:dyDescent="0.35">
      <c r="A191" s="16" t="s">
        <v>181</v>
      </c>
      <c r="B191" s="27" t="s">
        <v>110</v>
      </c>
      <c r="C191" s="4" t="s">
        <v>3249</v>
      </c>
      <c r="D191" s="28" t="s">
        <v>507</v>
      </c>
      <c r="E191" s="28" t="s">
        <v>183</v>
      </c>
    </row>
    <row r="192" spans="1:5" x14ac:dyDescent="0.35">
      <c r="A192" s="16" t="s">
        <v>319</v>
      </c>
      <c r="B192" s="28" t="s">
        <v>111</v>
      </c>
      <c r="C192" s="4" t="s">
        <v>295</v>
      </c>
      <c r="D192" s="47" t="s">
        <v>448</v>
      </c>
      <c r="E192" s="47" t="s">
        <v>448</v>
      </c>
    </row>
    <row r="193" spans="1:5" ht="31" x14ac:dyDescent="0.35">
      <c r="A193" s="16" t="s">
        <v>2518</v>
      </c>
      <c r="B193" s="119" t="s">
        <v>110</v>
      </c>
      <c r="C193" s="97" t="s">
        <v>2533</v>
      </c>
      <c r="D193" s="120"/>
      <c r="E193" s="120"/>
    </row>
    <row r="194" spans="1:5" x14ac:dyDescent="0.35">
      <c r="A194" s="16" t="s">
        <v>2521</v>
      </c>
      <c r="B194" s="119" t="s">
        <v>110</v>
      </c>
      <c r="C194" s="97" t="s">
        <v>2534</v>
      </c>
      <c r="D194" s="120"/>
      <c r="E194" s="120"/>
    </row>
    <row r="195" spans="1:5" x14ac:dyDescent="0.35">
      <c r="A195" s="16" t="s">
        <v>320</v>
      </c>
      <c r="B195" s="28" t="s">
        <v>111</v>
      </c>
      <c r="C195" s="4" t="s">
        <v>295</v>
      </c>
      <c r="D195" s="47" t="s">
        <v>448</v>
      </c>
      <c r="E195" s="47" t="s">
        <v>448</v>
      </c>
    </row>
    <row r="196" spans="1:5" x14ac:dyDescent="0.35">
      <c r="A196" s="36" t="s">
        <v>250</v>
      </c>
      <c r="B196" s="36"/>
      <c r="C196" s="36"/>
      <c r="D196" s="36"/>
      <c r="E196" s="36"/>
    </row>
    <row r="197" spans="1:5" s="55" customFormat="1" x14ac:dyDescent="0.35">
      <c r="A197" s="16" t="s">
        <v>1003</v>
      </c>
      <c r="B197" s="71" t="s">
        <v>110</v>
      </c>
      <c r="C197" s="4" t="s">
        <v>1005</v>
      </c>
      <c r="D197" s="47" t="s">
        <v>448</v>
      </c>
      <c r="E197" s="47" t="s">
        <v>448</v>
      </c>
    </row>
    <row r="198" spans="1:5" ht="46.5" x14ac:dyDescent="0.35">
      <c r="A198" s="16" t="s">
        <v>1004</v>
      </c>
      <c r="B198" s="71" t="s">
        <v>110</v>
      </c>
      <c r="C198" s="4" t="s">
        <v>265</v>
      </c>
      <c r="D198" s="47" t="s">
        <v>448</v>
      </c>
      <c r="E198" s="47" t="s">
        <v>448</v>
      </c>
    </row>
    <row r="199" spans="1:5" ht="31" x14ac:dyDescent="0.35">
      <c r="A199" s="16" t="s">
        <v>1389</v>
      </c>
      <c r="B199" s="27" t="s">
        <v>110</v>
      </c>
      <c r="C199" s="4" t="s">
        <v>290</v>
      </c>
      <c r="D199" s="47" t="s">
        <v>448</v>
      </c>
      <c r="E199" s="47" t="s">
        <v>448</v>
      </c>
    </row>
    <row r="200" spans="1:5" ht="46.5" x14ac:dyDescent="0.35">
      <c r="A200" s="16" t="s">
        <v>1267</v>
      </c>
      <c r="B200" s="27" t="s">
        <v>110</v>
      </c>
      <c r="C200" s="4" t="s">
        <v>265</v>
      </c>
      <c r="D200" s="47" t="s">
        <v>448</v>
      </c>
      <c r="E200" s="47" t="s">
        <v>448</v>
      </c>
    </row>
    <row r="201" spans="1:5" ht="31" x14ac:dyDescent="0.35">
      <c r="A201" s="4" t="s">
        <v>3253</v>
      </c>
      <c r="B201" s="28" t="s">
        <v>111</v>
      </c>
      <c r="C201" s="4" t="s">
        <v>3257</v>
      </c>
      <c r="D201" s="47" t="s">
        <v>448</v>
      </c>
      <c r="E201" s="47" t="s">
        <v>448</v>
      </c>
    </row>
    <row r="202" spans="1:5" s="55" customFormat="1" ht="46.5" x14ac:dyDescent="0.35">
      <c r="A202" s="97" t="s">
        <v>3256</v>
      </c>
      <c r="B202" s="28" t="s">
        <v>110</v>
      </c>
      <c r="C202" s="4" t="s">
        <v>265</v>
      </c>
      <c r="D202" s="47" t="s">
        <v>448</v>
      </c>
      <c r="E202" s="47" t="s">
        <v>448</v>
      </c>
    </row>
    <row r="203" spans="1:5" x14ac:dyDescent="0.35">
      <c r="A203" s="4" t="s">
        <v>255</v>
      </c>
      <c r="B203" s="28" t="s">
        <v>111</v>
      </c>
      <c r="C203" s="4" t="s">
        <v>291</v>
      </c>
      <c r="D203" s="47" t="s">
        <v>448</v>
      </c>
      <c r="E203" s="47" t="s">
        <v>448</v>
      </c>
    </row>
    <row r="204" spans="1:5" ht="46.5" x14ac:dyDescent="0.35">
      <c r="A204" s="4" t="s">
        <v>189</v>
      </c>
      <c r="B204" s="28" t="s">
        <v>110</v>
      </c>
      <c r="C204" s="4" t="s">
        <v>265</v>
      </c>
      <c r="D204" s="47" t="s">
        <v>448</v>
      </c>
      <c r="E204" s="47" t="s">
        <v>448</v>
      </c>
    </row>
    <row r="205" spans="1:5" ht="31" x14ac:dyDescent="0.35">
      <c r="A205" s="4" t="s">
        <v>256</v>
      </c>
      <c r="B205" s="28" t="s">
        <v>111</v>
      </c>
      <c r="C205" s="4" t="s">
        <v>292</v>
      </c>
      <c r="D205" s="47" t="s">
        <v>448</v>
      </c>
      <c r="E205" s="47" t="s">
        <v>448</v>
      </c>
    </row>
    <row r="206" spans="1:5" ht="46.5" x14ac:dyDescent="0.35">
      <c r="A206" s="4" t="s">
        <v>190</v>
      </c>
      <c r="B206" s="28" t="s">
        <v>110</v>
      </c>
      <c r="C206" s="4" t="s">
        <v>265</v>
      </c>
      <c r="D206" s="47" t="s">
        <v>448</v>
      </c>
      <c r="E206" s="47" t="s">
        <v>448</v>
      </c>
    </row>
    <row r="207" spans="1:5" x14ac:dyDescent="0.35">
      <c r="A207" s="4" t="s">
        <v>257</v>
      </c>
      <c r="B207" s="28" t="s">
        <v>111</v>
      </c>
      <c r="C207" s="4" t="s">
        <v>509</v>
      </c>
      <c r="D207" s="47" t="s">
        <v>448</v>
      </c>
      <c r="E207" s="47" t="s">
        <v>448</v>
      </c>
    </row>
    <row r="208" spans="1:5" ht="46.5" x14ac:dyDescent="0.35">
      <c r="A208" s="4" t="s">
        <v>191</v>
      </c>
      <c r="B208" s="28" t="s">
        <v>110</v>
      </c>
      <c r="C208" s="4" t="s">
        <v>265</v>
      </c>
      <c r="D208" s="47" t="s">
        <v>448</v>
      </c>
      <c r="E208" s="47" t="s">
        <v>448</v>
      </c>
    </row>
    <row r="209" spans="1:5" ht="31" x14ac:dyDescent="0.35">
      <c r="A209" s="4" t="s">
        <v>3260</v>
      </c>
      <c r="B209" s="28" t="s">
        <v>111</v>
      </c>
      <c r="C209" s="4" t="s">
        <v>70</v>
      </c>
      <c r="D209" s="47" t="s">
        <v>448</v>
      </c>
      <c r="E209" s="47" t="s">
        <v>448</v>
      </c>
    </row>
    <row r="210" spans="1:5" s="55" customFormat="1" ht="31" x14ac:dyDescent="0.35">
      <c r="A210" s="4" t="s">
        <v>621</v>
      </c>
      <c r="B210" s="28" t="s">
        <v>111</v>
      </c>
      <c r="C210" s="4" t="s">
        <v>1392</v>
      </c>
      <c r="D210" s="47" t="s">
        <v>448</v>
      </c>
      <c r="E210" s="47" t="s">
        <v>448</v>
      </c>
    </row>
    <row r="211" spans="1:5" s="55" customFormat="1" x14ac:dyDescent="0.35">
      <c r="A211" s="97" t="s">
        <v>1390</v>
      </c>
      <c r="B211" s="120"/>
      <c r="C211" s="97" t="s">
        <v>1391</v>
      </c>
      <c r="D211" s="47"/>
      <c r="E211" s="47"/>
    </row>
    <row r="212" spans="1:5" x14ac:dyDescent="0.35">
      <c r="A212" s="4" t="s">
        <v>946</v>
      </c>
      <c r="B212" s="28" t="s">
        <v>111</v>
      </c>
      <c r="C212" s="4" t="s">
        <v>71</v>
      </c>
      <c r="D212" s="47" t="s">
        <v>448</v>
      </c>
      <c r="E212" s="47" t="s">
        <v>448</v>
      </c>
    </row>
    <row r="213" spans="1:5" x14ac:dyDescent="0.35">
      <c r="A213" s="4" t="s">
        <v>947</v>
      </c>
      <c r="B213" s="28" t="s">
        <v>111</v>
      </c>
      <c r="C213" s="4" t="s">
        <v>3261</v>
      </c>
      <c r="D213" s="47" t="s">
        <v>448</v>
      </c>
      <c r="E213" s="47" t="s">
        <v>448</v>
      </c>
    </row>
    <row r="214" spans="1:5" ht="31" x14ac:dyDescent="0.35">
      <c r="A214" s="4" t="s">
        <v>948</v>
      </c>
      <c r="B214" s="70" t="s">
        <v>111</v>
      </c>
      <c r="C214" s="4" t="s">
        <v>3262</v>
      </c>
      <c r="D214" s="49" t="s">
        <v>949</v>
      </c>
      <c r="E214" s="49" t="s">
        <v>950</v>
      </c>
    </row>
    <row r="215" spans="1:5" s="52" customFormat="1" ht="19.5" customHeight="1" x14ac:dyDescent="0.35">
      <c r="A215" s="4" t="s">
        <v>321</v>
      </c>
      <c r="B215" s="28" t="s">
        <v>111</v>
      </c>
      <c r="C215" s="4" t="s">
        <v>295</v>
      </c>
      <c r="D215" s="47" t="s">
        <v>448</v>
      </c>
      <c r="E215" s="47" t="s">
        <v>448</v>
      </c>
    </row>
    <row r="216" spans="1:5" s="55" customFormat="1" x14ac:dyDescent="0.35">
      <c r="A216" s="36" t="s">
        <v>251</v>
      </c>
      <c r="B216" s="36"/>
      <c r="C216" s="36"/>
      <c r="D216" s="36"/>
      <c r="E216" s="36"/>
    </row>
    <row r="217" spans="1:5" ht="46.5" x14ac:dyDescent="0.35">
      <c r="A217" s="4" t="s">
        <v>42</v>
      </c>
      <c r="B217" s="28" t="s">
        <v>111</v>
      </c>
      <c r="C217" s="4" t="s">
        <v>65</v>
      </c>
      <c r="D217" s="47" t="s">
        <v>448</v>
      </c>
      <c r="E217" s="47" t="s">
        <v>448</v>
      </c>
    </row>
    <row r="218" spans="1:5" x14ac:dyDescent="0.35">
      <c r="A218" s="97" t="s">
        <v>2514</v>
      </c>
      <c r="B218" s="120" t="s">
        <v>111</v>
      </c>
      <c r="C218" s="122" t="s">
        <v>2515</v>
      </c>
      <c r="D218" s="47"/>
      <c r="E218" s="47"/>
    </row>
    <row r="219" spans="1:5" x14ac:dyDescent="0.35">
      <c r="A219" s="97" t="s">
        <v>1060</v>
      </c>
      <c r="B219" s="120" t="s">
        <v>111</v>
      </c>
      <c r="C219" s="122" t="s">
        <v>2515</v>
      </c>
      <c r="D219" s="47"/>
      <c r="E219" s="47"/>
    </row>
    <row r="220" spans="1:5" x14ac:dyDescent="0.35">
      <c r="A220" s="97" t="s">
        <v>2495</v>
      </c>
      <c r="B220" s="120" t="s">
        <v>111</v>
      </c>
      <c r="C220" s="122" t="s">
        <v>2972</v>
      </c>
      <c r="D220" s="47"/>
      <c r="E220" s="47"/>
    </row>
    <row r="221" spans="1:5" x14ac:dyDescent="0.35">
      <c r="A221" s="97" t="s">
        <v>2496</v>
      </c>
      <c r="B221" s="120" t="s">
        <v>111</v>
      </c>
      <c r="C221" s="122" t="s">
        <v>2972</v>
      </c>
      <c r="D221" s="47"/>
      <c r="E221" s="47"/>
    </row>
    <row r="222" spans="1:5" x14ac:dyDescent="0.35">
      <c r="A222" s="97" t="s">
        <v>2497</v>
      </c>
      <c r="B222" s="120" t="s">
        <v>111</v>
      </c>
      <c r="C222" s="122" t="s">
        <v>2972</v>
      </c>
      <c r="D222" s="47"/>
      <c r="E222" s="47"/>
    </row>
    <row r="223" spans="1:5" x14ac:dyDescent="0.35">
      <c r="A223" s="97" t="s">
        <v>2498</v>
      </c>
      <c r="B223" s="120" t="s">
        <v>111</v>
      </c>
      <c r="C223" s="122" t="s">
        <v>2972</v>
      </c>
      <c r="D223" s="47"/>
      <c r="E223" s="47"/>
    </row>
    <row r="224" spans="1:5" x14ac:dyDescent="0.35">
      <c r="A224" s="97" t="s">
        <v>2499</v>
      </c>
      <c r="B224" s="120" t="s">
        <v>111</v>
      </c>
      <c r="C224" s="122" t="s">
        <v>2972</v>
      </c>
      <c r="D224" s="47"/>
      <c r="E224" s="47"/>
    </row>
    <row r="225" spans="1:5" x14ac:dyDescent="0.35">
      <c r="A225" s="97" t="s">
        <v>43</v>
      </c>
      <c r="B225" s="120" t="s">
        <v>111</v>
      </c>
      <c r="C225" s="122" t="s">
        <v>2972</v>
      </c>
      <c r="D225" s="47"/>
      <c r="E225" s="47"/>
    </row>
    <row r="226" spans="1:5" x14ac:dyDescent="0.35">
      <c r="A226" s="97" t="s">
        <v>2500</v>
      </c>
      <c r="B226" s="120" t="s">
        <v>111</v>
      </c>
      <c r="C226" s="122" t="s">
        <v>2973</v>
      </c>
      <c r="D226" s="47"/>
      <c r="E226" s="47"/>
    </row>
    <row r="227" spans="1:5" ht="46.5" x14ac:dyDescent="0.35">
      <c r="A227" s="97" t="s">
        <v>2505</v>
      </c>
      <c r="B227" s="120" t="s">
        <v>110</v>
      </c>
      <c r="C227" s="97" t="s">
        <v>265</v>
      </c>
      <c r="D227" s="47"/>
      <c r="E227" s="47"/>
    </row>
    <row r="228" spans="1:5" x14ac:dyDescent="0.35">
      <c r="A228" s="97" t="s">
        <v>107</v>
      </c>
      <c r="B228" s="120" t="s">
        <v>111</v>
      </c>
      <c r="C228" s="122" t="s">
        <v>295</v>
      </c>
      <c r="D228" s="47"/>
      <c r="E228" s="47"/>
    </row>
    <row r="229" spans="1:5" ht="46.5" x14ac:dyDescent="0.35">
      <c r="A229" s="4" t="s">
        <v>268</v>
      </c>
      <c r="B229" s="28" t="s">
        <v>110</v>
      </c>
      <c r="C229" s="4" t="s">
        <v>265</v>
      </c>
      <c r="D229" s="47" t="s">
        <v>448</v>
      </c>
      <c r="E229" s="47" t="s">
        <v>448</v>
      </c>
    </row>
    <row r="230" spans="1:5" s="55" customFormat="1" ht="31" x14ac:dyDescent="0.35">
      <c r="A230" s="4" t="s">
        <v>3263</v>
      </c>
      <c r="B230" s="28" t="s">
        <v>110</v>
      </c>
      <c r="C230" s="4" t="s">
        <v>293</v>
      </c>
      <c r="D230" s="47" t="s">
        <v>448</v>
      </c>
      <c r="E230" s="47" t="s">
        <v>448</v>
      </c>
    </row>
    <row r="231" spans="1:5" ht="46.5" x14ac:dyDescent="0.35">
      <c r="A231" s="97" t="s">
        <v>3264</v>
      </c>
      <c r="B231" s="28" t="s">
        <v>110</v>
      </c>
      <c r="C231" s="4" t="s">
        <v>265</v>
      </c>
      <c r="D231" s="47" t="s">
        <v>448</v>
      </c>
      <c r="E231" s="47" t="s">
        <v>448</v>
      </c>
    </row>
    <row r="232" spans="1:5" ht="31" x14ac:dyDescent="0.35">
      <c r="A232" s="4" t="s">
        <v>127</v>
      </c>
      <c r="B232" s="28" t="s">
        <v>110</v>
      </c>
      <c r="C232" s="4" t="s">
        <v>3265</v>
      </c>
      <c r="D232" s="47" t="s">
        <v>448</v>
      </c>
      <c r="E232" s="47" t="s">
        <v>448</v>
      </c>
    </row>
    <row r="233" spans="1:5" ht="46.5" x14ac:dyDescent="0.35">
      <c r="A233" s="4" t="s">
        <v>193</v>
      </c>
      <c r="B233" s="28" t="s">
        <v>110</v>
      </c>
      <c r="C233" s="4" t="s">
        <v>265</v>
      </c>
      <c r="D233" s="47" t="s">
        <v>448</v>
      </c>
      <c r="E233" s="47" t="s">
        <v>448</v>
      </c>
    </row>
    <row r="234" spans="1:5" s="55" customFormat="1" ht="31" x14ac:dyDescent="0.35">
      <c r="A234" s="4" t="s">
        <v>3266</v>
      </c>
      <c r="B234" s="28" t="s">
        <v>110</v>
      </c>
      <c r="C234" s="4" t="s">
        <v>604</v>
      </c>
      <c r="D234" s="47" t="s">
        <v>448</v>
      </c>
      <c r="E234" s="47" t="s">
        <v>448</v>
      </c>
    </row>
    <row r="235" spans="1:5" ht="46.5" x14ac:dyDescent="0.35">
      <c r="A235" s="4" t="s">
        <v>246</v>
      </c>
      <c r="B235" s="28" t="s">
        <v>110</v>
      </c>
      <c r="C235" s="4" t="s">
        <v>265</v>
      </c>
      <c r="D235" s="47" t="s">
        <v>448</v>
      </c>
      <c r="E235" s="47" t="s">
        <v>448</v>
      </c>
    </row>
    <row r="236" spans="1:5" s="55" customFormat="1" ht="31" x14ac:dyDescent="0.35">
      <c r="A236" s="4" t="s">
        <v>1393</v>
      </c>
      <c r="B236" s="28" t="s">
        <v>110</v>
      </c>
      <c r="C236" s="4" t="s">
        <v>1394</v>
      </c>
      <c r="D236" s="47" t="s">
        <v>448</v>
      </c>
      <c r="E236" s="47" t="s">
        <v>448</v>
      </c>
    </row>
    <row r="237" spans="1:5" ht="31" x14ac:dyDescent="0.35">
      <c r="A237" s="4" t="s">
        <v>35</v>
      </c>
      <c r="B237" s="28" t="s">
        <v>111</v>
      </c>
      <c r="C237" s="4" t="s">
        <v>3268</v>
      </c>
      <c r="D237" s="47" t="s">
        <v>448</v>
      </c>
      <c r="E237" s="47" t="s">
        <v>448</v>
      </c>
    </row>
    <row r="238" spans="1:5" x14ac:dyDescent="0.35">
      <c r="A238" s="4" t="s">
        <v>36</v>
      </c>
      <c r="B238" s="28" t="s">
        <v>111</v>
      </c>
      <c r="C238" s="4" t="s">
        <v>77</v>
      </c>
      <c r="D238" s="47" t="s">
        <v>448</v>
      </c>
      <c r="E238" s="47" t="s">
        <v>448</v>
      </c>
    </row>
    <row r="239" spans="1:5" ht="31" x14ac:dyDescent="0.35">
      <c r="A239" s="4" t="s">
        <v>322</v>
      </c>
      <c r="B239" s="28" t="s">
        <v>111</v>
      </c>
      <c r="C239" s="4" t="s">
        <v>295</v>
      </c>
      <c r="D239" s="47" t="s">
        <v>448</v>
      </c>
      <c r="E239" s="47" t="s">
        <v>448</v>
      </c>
    </row>
    <row r="240" spans="1:5" s="55" customFormat="1" x14ac:dyDescent="0.35">
      <c r="A240" s="36" t="s">
        <v>1007</v>
      </c>
      <c r="B240" s="36"/>
      <c r="C240" s="36"/>
      <c r="D240" s="36"/>
      <c r="E240" s="36"/>
    </row>
    <row r="241" spans="1:5" ht="31" x14ac:dyDescent="0.35">
      <c r="A241" s="40" t="s">
        <v>570</v>
      </c>
      <c r="B241" s="45" t="s">
        <v>110</v>
      </c>
      <c r="C241" s="4" t="s">
        <v>565</v>
      </c>
      <c r="D241" s="47" t="s">
        <v>448</v>
      </c>
      <c r="E241" s="47" t="s">
        <v>448</v>
      </c>
    </row>
    <row r="242" spans="1:5" s="55" customFormat="1" x14ac:dyDescent="0.35">
      <c r="A242" s="40" t="s">
        <v>197</v>
      </c>
      <c r="B242" s="45" t="s">
        <v>110</v>
      </c>
      <c r="C242" s="4" t="s">
        <v>566</v>
      </c>
      <c r="D242" s="47" t="s">
        <v>448</v>
      </c>
      <c r="E242" s="47" t="s">
        <v>448</v>
      </c>
    </row>
    <row r="243" spans="1:5" hidden="1" x14ac:dyDescent="0.35">
      <c r="A243" s="40" t="s">
        <v>198</v>
      </c>
      <c r="B243" s="45" t="s">
        <v>110</v>
      </c>
      <c r="C243" s="4" t="s">
        <v>567</v>
      </c>
      <c r="D243" s="47" t="s">
        <v>448</v>
      </c>
      <c r="E243" s="47" t="s">
        <v>448</v>
      </c>
    </row>
    <row r="244" spans="1:5" ht="31" x14ac:dyDescent="0.35">
      <c r="A244" s="40" t="s">
        <v>199</v>
      </c>
      <c r="B244" s="45" t="s">
        <v>110</v>
      </c>
      <c r="C244" s="4" t="s">
        <v>568</v>
      </c>
      <c r="D244" s="47" t="s">
        <v>448</v>
      </c>
      <c r="E244" s="47" t="s">
        <v>448</v>
      </c>
    </row>
    <row r="245" spans="1:5" x14ac:dyDescent="0.35">
      <c r="A245" s="40" t="s">
        <v>569</v>
      </c>
      <c r="B245" s="28" t="s">
        <v>111</v>
      </c>
      <c r="C245" s="4" t="s">
        <v>295</v>
      </c>
      <c r="D245" s="47" t="s">
        <v>448</v>
      </c>
      <c r="E245" s="47" t="s">
        <v>448</v>
      </c>
    </row>
    <row r="246" spans="1:5" x14ac:dyDescent="0.35">
      <c r="A246" s="36" t="s">
        <v>252</v>
      </c>
      <c r="B246" s="36"/>
      <c r="C246" s="36"/>
      <c r="D246" s="36"/>
      <c r="E246" s="36"/>
    </row>
    <row r="247" spans="1:5" ht="31" x14ac:dyDescent="0.35">
      <c r="A247" s="40" t="s">
        <v>200</v>
      </c>
      <c r="B247" s="45" t="s">
        <v>110</v>
      </c>
      <c r="C247" s="4" t="s">
        <v>294</v>
      </c>
      <c r="D247" s="28" t="s">
        <v>511</v>
      </c>
      <c r="E247" s="28" t="s">
        <v>202</v>
      </c>
    </row>
    <row r="248" spans="1:5" x14ac:dyDescent="0.35">
      <c r="A248" s="41" t="s">
        <v>323</v>
      </c>
      <c r="B248" s="28" t="s">
        <v>111</v>
      </c>
      <c r="C248" s="4" t="s">
        <v>295</v>
      </c>
      <c r="D248" s="47" t="s">
        <v>448</v>
      </c>
      <c r="E248" s="47" t="s">
        <v>448</v>
      </c>
    </row>
    <row r="250" spans="1:5" x14ac:dyDescent="0.35">
      <c r="A250" s="51" t="s">
        <v>547</v>
      </c>
      <c r="B250" s="42"/>
      <c r="C250" s="7"/>
      <c r="D250" s="46"/>
      <c r="E250" s="46"/>
    </row>
    <row r="251" spans="1:5" s="55" customFormat="1" ht="16" thickBot="1" x14ac:dyDescent="0.4">
      <c r="A251" s="8" t="s">
        <v>55</v>
      </c>
      <c r="B251" s="35"/>
      <c r="C251" s="8" t="s">
        <v>56</v>
      </c>
      <c r="D251" s="35" t="s">
        <v>442</v>
      </c>
      <c r="E251" s="35" t="s">
        <v>443</v>
      </c>
    </row>
    <row r="252" spans="1:5" ht="93" x14ac:dyDescent="0.35">
      <c r="A252" s="18" t="s">
        <v>3413</v>
      </c>
      <c r="B252" s="28" t="s">
        <v>111</v>
      </c>
      <c r="C252" s="4" t="s">
        <v>3414</v>
      </c>
      <c r="D252" s="28" t="s">
        <v>512</v>
      </c>
      <c r="E252" s="28" t="s">
        <v>367</v>
      </c>
    </row>
    <row r="253" spans="1:5" ht="46.5" x14ac:dyDescent="0.35">
      <c r="A253" s="18" t="s">
        <v>2883</v>
      </c>
      <c r="B253" s="155" t="s">
        <v>111</v>
      </c>
      <c r="C253" s="97" t="s">
        <v>2964</v>
      </c>
      <c r="D253" s="155"/>
      <c r="E253" s="155"/>
    </row>
    <row r="254" spans="1:5" ht="31" x14ac:dyDescent="0.35">
      <c r="A254" s="18" t="s">
        <v>1396</v>
      </c>
      <c r="B254" s="28" t="s">
        <v>111</v>
      </c>
      <c r="C254" s="4" t="s">
        <v>1297</v>
      </c>
      <c r="D254" s="28" t="s">
        <v>513</v>
      </c>
      <c r="E254" s="28" t="s">
        <v>356</v>
      </c>
    </row>
    <row r="255" spans="1:5" x14ac:dyDescent="0.35">
      <c r="A255" s="18" t="s">
        <v>5</v>
      </c>
      <c r="B255" s="28" t="s">
        <v>111</v>
      </c>
      <c r="C255" s="4" t="s">
        <v>75</v>
      </c>
      <c r="D255" s="47" t="s">
        <v>448</v>
      </c>
      <c r="E255" s="47" t="s">
        <v>448</v>
      </c>
    </row>
    <row r="256" spans="1:5" x14ac:dyDescent="0.35">
      <c r="A256" s="18" t="s">
        <v>2</v>
      </c>
      <c r="B256" s="28" t="s">
        <v>111</v>
      </c>
      <c r="C256" s="4" t="s">
        <v>74</v>
      </c>
      <c r="D256" s="47" t="s">
        <v>448</v>
      </c>
      <c r="E256" s="47" t="s">
        <v>448</v>
      </c>
    </row>
    <row r="257" spans="1:5" s="55" customFormat="1" ht="19.5" customHeight="1" x14ac:dyDescent="0.35">
      <c r="A257" s="36" t="s">
        <v>543</v>
      </c>
      <c r="B257" s="36"/>
      <c r="C257" s="36"/>
      <c r="D257" s="36"/>
      <c r="E257" s="36"/>
    </row>
    <row r="258" spans="1:5" ht="17.75" customHeight="1" x14ac:dyDescent="0.35">
      <c r="A258" s="208" t="s">
        <v>3348</v>
      </c>
      <c r="B258" s="217" t="s">
        <v>111</v>
      </c>
      <c r="C258" s="18" t="s">
        <v>3393</v>
      </c>
      <c r="D258" s="28" t="s">
        <v>516</v>
      </c>
      <c r="E258" s="28" t="s">
        <v>22</v>
      </c>
    </row>
    <row r="259" spans="1:5" ht="46.5" x14ac:dyDescent="0.35">
      <c r="A259" s="208" t="s">
        <v>3394</v>
      </c>
      <c r="B259" s="217" t="s">
        <v>111</v>
      </c>
      <c r="C259" s="18" t="s">
        <v>3398</v>
      </c>
      <c r="D259" s="217"/>
      <c r="E259" s="217"/>
    </row>
    <row r="260" spans="1:5" ht="46.5" x14ac:dyDescent="0.35">
      <c r="A260" s="208" t="s">
        <v>3395</v>
      </c>
      <c r="B260" s="217" t="s">
        <v>111</v>
      </c>
      <c r="C260" s="18" t="s">
        <v>3399</v>
      </c>
      <c r="D260" s="217"/>
      <c r="E260" s="217"/>
    </row>
    <row r="261" spans="1:5" ht="62" x14ac:dyDescent="0.35">
      <c r="A261" s="208" t="s">
        <v>3396</v>
      </c>
      <c r="B261" s="217" t="s">
        <v>111</v>
      </c>
      <c r="C261" s="18" t="s">
        <v>3409</v>
      </c>
      <c r="D261" s="217"/>
      <c r="E261" s="217"/>
    </row>
    <row r="262" spans="1:5" ht="46.5" x14ac:dyDescent="0.35">
      <c r="A262" s="208" t="s">
        <v>3397</v>
      </c>
      <c r="B262" s="217" t="s">
        <v>111</v>
      </c>
      <c r="C262" s="18" t="s">
        <v>3399</v>
      </c>
      <c r="D262" s="217"/>
      <c r="E262" s="217"/>
    </row>
    <row r="263" spans="1:5" ht="155" x14ac:dyDescent="0.35">
      <c r="A263" s="208" t="s">
        <v>3300</v>
      </c>
      <c r="B263" s="217" t="s">
        <v>111</v>
      </c>
      <c r="C263" s="18" t="s">
        <v>3410</v>
      </c>
      <c r="D263" s="217"/>
      <c r="E263" s="217"/>
    </row>
    <row r="264" spans="1:5" ht="46.5" x14ac:dyDescent="0.35">
      <c r="A264" s="208" t="s">
        <v>3301</v>
      </c>
      <c r="B264" s="217" t="s">
        <v>111</v>
      </c>
      <c r="C264" s="18" t="s">
        <v>3399</v>
      </c>
      <c r="D264" s="217"/>
      <c r="E264" s="217"/>
    </row>
    <row r="265" spans="1:5" ht="46.5" x14ac:dyDescent="0.35">
      <c r="A265" s="208" t="s">
        <v>3339</v>
      </c>
      <c r="B265" s="217" t="s">
        <v>111</v>
      </c>
      <c r="C265" s="18" t="s">
        <v>3400</v>
      </c>
      <c r="D265" s="217"/>
      <c r="E265" s="217"/>
    </row>
    <row r="266" spans="1:5" ht="31" x14ac:dyDescent="0.35">
      <c r="A266" s="208" t="s">
        <v>3341</v>
      </c>
      <c r="B266" s="217" t="s">
        <v>111</v>
      </c>
      <c r="C266" s="18" t="s">
        <v>3401</v>
      </c>
      <c r="D266" s="217"/>
      <c r="E266" s="217"/>
    </row>
    <row r="267" spans="1:5" ht="46.5" x14ac:dyDescent="0.35">
      <c r="A267" s="208" t="s">
        <v>3343</v>
      </c>
      <c r="B267" s="217" t="s">
        <v>111</v>
      </c>
      <c r="C267" s="18" t="s">
        <v>3402</v>
      </c>
      <c r="D267" s="217"/>
      <c r="E267" s="217"/>
    </row>
    <row r="268" spans="1:5" ht="31" x14ac:dyDescent="0.35">
      <c r="A268" s="208" t="s">
        <v>3406</v>
      </c>
      <c r="B268" s="217" t="s">
        <v>111</v>
      </c>
      <c r="C268" s="18" t="s">
        <v>3403</v>
      </c>
      <c r="D268" s="217"/>
      <c r="E268" s="217"/>
    </row>
    <row r="269" spans="1:5" x14ac:dyDescent="0.35">
      <c r="A269" s="208" t="s">
        <v>3404</v>
      </c>
      <c r="B269" s="217" t="s">
        <v>111</v>
      </c>
      <c r="C269" s="18" t="s">
        <v>3405</v>
      </c>
      <c r="D269" s="217"/>
      <c r="E269" s="217"/>
    </row>
    <row r="270" spans="1:5" ht="46.5" x14ac:dyDescent="0.35">
      <c r="A270" s="18" t="s">
        <v>1398</v>
      </c>
      <c r="B270" s="28" t="s">
        <v>111</v>
      </c>
      <c r="C270" s="4" t="s">
        <v>514</v>
      </c>
      <c r="D270" s="28" t="s">
        <v>515</v>
      </c>
      <c r="E270" s="28" t="s">
        <v>358</v>
      </c>
    </row>
    <row r="271" spans="1:5" x14ac:dyDescent="0.35">
      <c r="A271" s="36" t="s">
        <v>584</v>
      </c>
      <c r="B271" s="36"/>
      <c r="C271" s="36"/>
      <c r="D271" s="36"/>
      <c r="E271" s="36"/>
    </row>
    <row r="272" spans="1:5" ht="46.5" x14ac:dyDescent="0.35">
      <c r="A272" s="18" t="s">
        <v>546</v>
      </c>
      <c r="B272" s="28" t="s">
        <v>111</v>
      </c>
      <c r="C272" s="4" t="s">
        <v>1300</v>
      </c>
      <c r="D272" s="28" t="s">
        <v>518</v>
      </c>
      <c r="E272" s="28" t="s">
        <v>519</v>
      </c>
    </row>
    <row r="273" spans="1:5" x14ac:dyDescent="0.35">
      <c r="A273" s="36" t="s">
        <v>540</v>
      </c>
      <c r="B273" s="36"/>
      <c r="C273" s="36"/>
      <c r="D273" s="36"/>
      <c r="E273" s="36"/>
    </row>
    <row r="274" spans="1:5" ht="46.5" x14ac:dyDescent="0.35">
      <c r="A274" s="18" t="s">
        <v>1184</v>
      </c>
      <c r="B274" s="79" t="s">
        <v>110</v>
      </c>
      <c r="C274" s="4" t="s">
        <v>1178</v>
      </c>
      <c r="D274" s="47" t="s">
        <v>448</v>
      </c>
      <c r="E274" s="47" t="s">
        <v>448</v>
      </c>
    </row>
    <row r="275" spans="1:5" ht="46.5" x14ac:dyDescent="0.35">
      <c r="A275" s="18" t="s">
        <v>1181</v>
      </c>
      <c r="B275" s="96" t="s">
        <v>110</v>
      </c>
      <c r="C275" s="97" t="s">
        <v>1186</v>
      </c>
      <c r="D275" s="47" t="s">
        <v>448</v>
      </c>
      <c r="E275" s="47" t="s">
        <v>448</v>
      </c>
    </row>
    <row r="276" spans="1:5" ht="46.5" x14ac:dyDescent="0.35">
      <c r="A276" s="18" t="s">
        <v>1182</v>
      </c>
      <c r="B276" s="28" t="s">
        <v>110</v>
      </c>
      <c r="C276" s="4" t="s">
        <v>1185</v>
      </c>
      <c r="D276" s="47" t="s">
        <v>448</v>
      </c>
      <c r="E276" s="47" t="s">
        <v>448</v>
      </c>
    </row>
    <row r="277" spans="1:5" ht="46.5" x14ac:dyDescent="0.35">
      <c r="A277" s="18" t="s">
        <v>412</v>
      </c>
      <c r="B277" s="28" t="s">
        <v>110</v>
      </c>
      <c r="C277" s="4" t="s">
        <v>76</v>
      </c>
      <c r="D277" s="28" t="s">
        <v>520</v>
      </c>
      <c r="E277" s="28" t="s">
        <v>520</v>
      </c>
    </row>
    <row r="278" spans="1:5" x14ac:dyDescent="0.35">
      <c r="A278" s="36" t="s">
        <v>553</v>
      </c>
      <c r="B278" s="36"/>
      <c r="C278" s="36"/>
      <c r="D278" s="36"/>
      <c r="E278" s="36"/>
    </row>
    <row r="279" spans="1:5" x14ac:dyDescent="0.35">
      <c r="A279" s="1" t="s">
        <v>94</v>
      </c>
      <c r="B279" s="28" t="s">
        <v>111</v>
      </c>
      <c r="C279" s="4" t="s">
        <v>521</v>
      </c>
      <c r="D279" s="47" t="s">
        <v>448</v>
      </c>
      <c r="E279" s="47" t="s">
        <v>448</v>
      </c>
    </row>
    <row r="280" spans="1:5" x14ac:dyDescent="0.35">
      <c r="A280" s="1" t="s">
        <v>96</v>
      </c>
      <c r="B280" s="28" t="s">
        <v>111</v>
      </c>
      <c r="C280" s="4" t="s">
        <v>101</v>
      </c>
      <c r="D280" s="47" t="s">
        <v>448</v>
      </c>
      <c r="E280" s="47" t="s">
        <v>448</v>
      </c>
    </row>
    <row r="281" spans="1:5" x14ac:dyDescent="0.35">
      <c r="A281" s="1" t="s">
        <v>97</v>
      </c>
      <c r="B281" s="28" t="s">
        <v>111</v>
      </c>
      <c r="C281" s="4" t="s">
        <v>102</v>
      </c>
      <c r="D281" s="47" t="s">
        <v>448</v>
      </c>
      <c r="E281" s="47" t="s">
        <v>448</v>
      </c>
    </row>
    <row r="282" spans="1:5" x14ac:dyDescent="0.35">
      <c r="A282" s="1" t="s">
        <v>108</v>
      </c>
      <c r="B282" s="28" t="s">
        <v>111</v>
      </c>
      <c r="C282" s="4" t="s">
        <v>109</v>
      </c>
      <c r="D282" s="47" t="s">
        <v>448</v>
      </c>
      <c r="E282" s="47" t="s">
        <v>448</v>
      </c>
    </row>
    <row r="283" spans="1:5" x14ac:dyDescent="0.35">
      <c r="A283" s="1" t="s">
        <v>95</v>
      </c>
      <c r="B283" s="28" t="s">
        <v>111</v>
      </c>
      <c r="C283" s="4" t="s">
        <v>100</v>
      </c>
      <c r="D283" s="47" t="s">
        <v>448</v>
      </c>
      <c r="E283" s="47" t="s">
        <v>448</v>
      </c>
    </row>
    <row r="284" spans="1:5" x14ac:dyDescent="0.35">
      <c r="A284" s="1" t="s">
        <v>98</v>
      </c>
      <c r="B284" s="28" t="s">
        <v>111</v>
      </c>
      <c r="C284" s="4" t="s">
        <v>103</v>
      </c>
      <c r="D284" s="47" t="s">
        <v>448</v>
      </c>
      <c r="E284" s="47" t="s">
        <v>448</v>
      </c>
    </row>
    <row r="285" spans="1:5" x14ac:dyDescent="0.35">
      <c r="A285" s="1" t="s">
        <v>99</v>
      </c>
      <c r="B285" s="28" t="s">
        <v>111</v>
      </c>
      <c r="C285" s="4" t="s">
        <v>104</v>
      </c>
      <c r="D285" s="47" t="s">
        <v>448</v>
      </c>
      <c r="E285" s="47" t="s">
        <v>448</v>
      </c>
    </row>
    <row r="286" spans="1:5" x14ac:dyDescent="0.35">
      <c r="A286" s="36" t="s">
        <v>539</v>
      </c>
      <c r="B286" s="36"/>
      <c r="C286" s="36"/>
      <c r="D286" s="36"/>
      <c r="E286" s="36"/>
    </row>
    <row r="287" spans="1:5" ht="31" x14ac:dyDescent="0.35">
      <c r="A287" s="18" t="s">
        <v>438</v>
      </c>
      <c r="B287" s="28" t="s">
        <v>111</v>
      </c>
      <c r="C287" s="4" t="s">
        <v>331</v>
      </c>
      <c r="D287" s="28" t="s">
        <v>522</v>
      </c>
      <c r="E287" s="28">
        <v>300</v>
      </c>
    </row>
    <row r="288" spans="1:5" ht="31" x14ac:dyDescent="0.35">
      <c r="A288" s="18" t="s">
        <v>11</v>
      </c>
      <c r="B288" s="28" t="s">
        <v>111</v>
      </c>
      <c r="C288" s="4" t="s">
        <v>332</v>
      </c>
      <c r="D288" s="28" t="s">
        <v>522</v>
      </c>
      <c r="E288" s="28" t="s">
        <v>523</v>
      </c>
    </row>
    <row r="289" spans="1:5" x14ac:dyDescent="0.35">
      <c r="A289" s="36" t="s">
        <v>552</v>
      </c>
      <c r="B289" s="36"/>
      <c r="C289" s="36"/>
      <c r="D289" s="36"/>
      <c r="E289" s="36"/>
    </row>
    <row r="290" spans="1:5" ht="31" x14ac:dyDescent="0.35">
      <c r="A290" s="18" t="s">
        <v>26</v>
      </c>
      <c r="B290" s="28" t="s">
        <v>111</v>
      </c>
      <c r="C290" s="4" t="s">
        <v>328</v>
      </c>
      <c r="D290" s="28" t="s">
        <v>524</v>
      </c>
      <c r="E290" s="50">
        <v>20</v>
      </c>
    </row>
    <row r="291" spans="1:5" ht="31" x14ac:dyDescent="0.35">
      <c r="A291" s="18" t="s">
        <v>439</v>
      </c>
      <c r="B291" s="28" t="s">
        <v>111</v>
      </c>
      <c r="C291" s="4" t="s">
        <v>329</v>
      </c>
      <c r="D291" s="28" t="s">
        <v>524</v>
      </c>
      <c r="E291" s="28">
        <v>0.5</v>
      </c>
    </row>
    <row r="292" spans="1:5" ht="31" x14ac:dyDescent="0.35">
      <c r="A292" s="18" t="s">
        <v>415</v>
      </c>
      <c r="B292" s="28" t="s">
        <v>111</v>
      </c>
      <c r="C292" s="4" t="s">
        <v>330</v>
      </c>
      <c r="D292" s="28" t="s">
        <v>524</v>
      </c>
      <c r="E292" s="28" t="s">
        <v>525</v>
      </c>
    </row>
    <row r="293" spans="1:5" x14ac:dyDescent="0.35">
      <c r="A293" s="56" t="s">
        <v>585</v>
      </c>
      <c r="B293" s="36"/>
      <c r="C293" s="36"/>
      <c r="D293" s="36"/>
      <c r="E293" s="36"/>
    </row>
    <row r="294" spans="1:5" ht="31" x14ac:dyDescent="0.35">
      <c r="A294" s="18" t="s">
        <v>417</v>
      </c>
      <c r="B294" s="28" t="s">
        <v>110</v>
      </c>
      <c r="C294" s="4" t="s">
        <v>526</v>
      </c>
      <c r="D294" s="28" t="s">
        <v>529</v>
      </c>
      <c r="E294" s="28" t="s">
        <v>527</v>
      </c>
    </row>
    <row r="295" spans="1:5" ht="31" x14ac:dyDescent="0.35">
      <c r="A295" s="18" t="s">
        <v>416</v>
      </c>
      <c r="B295" s="28" t="s">
        <v>110</v>
      </c>
      <c r="C295" s="4" t="s">
        <v>528</v>
      </c>
      <c r="D295" s="28" t="s">
        <v>529</v>
      </c>
      <c r="E295" s="50">
        <v>50000</v>
      </c>
    </row>
    <row r="296" spans="1:5" ht="31" x14ac:dyDescent="0.35">
      <c r="A296" s="18" t="s">
        <v>393</v>
      </c>
      <c r="B296" s="28" t="s">
        <v>110</v>
      </c>
      <c r="C296" s="4" t="s">
        <v>530</v>
      </c>
      <c r="D296" s="28" t="s">
        <v>529</v>
      </c>
      <c r="E296" s="28">
        <v>1000</v>
      </c>
    </row>
    <row r="297" spans="1:5" s="55" customFormat="1" ht="32.75" customHeight="1" x14ac:dyDescent="0.35">
      <c r="A297" s="18" t="s">
        <v>405</v>
      </c>
      <c r="B297" s="28" t="s">
        <v>110</v>
      </c>
      <c r="C297" s="4" t="s">
        <v>531</v>
      </c>
      <c r="D297" s="28" t="s">
        <v>529</v>
      </c>
      <c r="E297" s="28">
        <v>3</v>
      </c>
    </row>
    <row r="298" spans="1:5" x14ac:dyDescent="0.35">
      <c r="A298" s="18" t="s">
        <v>440</v>
      </c>
      <c r="B298" s="28" t="s">
        <v>110</v>
      </c>
      <c r="C298" s="4" t="s">
        <v>532</v>
      </c>
      <c r="D298" s="47" t="s">
        <v>448</v>
      </c>
      <c r="E298" s="47" t="s">
        <v>448</v>
      </c>
    </row>
    <row r="299" spans="1:5" x14ac:dyDescent="0.35">
      <c r="A299" s="18" t="s">
        <v>586</v>
      </c>
      <c r="B299" s="28" t="s">
        <v>110</v>
      </c>
      <c r="C299" s="4" t="s">
        <v>295</v>
      </c>
      <c r="D299" s="47" t="s">
        <v>448</v>
      </c>
      <c r="E299" s="47" t="s">
        <v>448</v>
      </c>
    </row>
    <row r="300" spans="1:5" x14ac:dyDescent="0.35">
      <c r="A300" s="56" t="s">
        <v>357</v>
      </c>
      <c r="B300" s="36"/>
      <c r="C300" s="36"/>
      <c r="D300" s="36"/>
      <c r="E300" s="36"/>
    </row>
    <row r="301" spans="1:5" ht="31" x14ac:dyDescent="0.35">
      <c r="A301" s="18" t="s">
        <v>123</v>
      </c>
      <c r="B301" s="28" t="s">
        <v>110</v>
      </c>
      <c r="C301" s="4" t="s">
        <v>296</v>
      </c>
      <c r="D301" s="47" t="s">
        <v>549</v>
      </c>
      <c r="E301" s="47" t="s">
        <v>550</v>
      </c>
    </row>
    <row r="302" spans="1:5" ht="46.5" x14ac:dyDescent="0.35">
      <c r="A302" s="18" t="s">
        <v>124</v>
      </c>
      <c r="B302" s="28" t="s">
        <v>110</v>
      </c>
      <c r="C302" s="4" t="s">
        <v>265</v>
      </c>
      <c r="D302" s="47" t="s">
        <v>448</v>
      </c>
      <c r="E302" s="47" t="s">
        <v>448</v>
      </c>
    </row>
    <row r="303" spans="1:5" ht="31" x14ac:dyDescent="0.35">
      <c r="A303" s="18" t="s">
        <v>133</v>
      </c>
      <c r="B303" s="28" t="s">
        <v>110</v>
      </c>
      <c r="C303" s="4" t="s">
        <v>297</v>
      </c>
      <c r="D303" s="47" t="s">
        <v>551</v>
      </c>
      <c r="E303" s="47" t="s">
        <v>550</v>
      </c>
    </row>
    <row r="304" spans="1:5" x14ac:dyDescent="0.35">
      <c r="A304" s="18" t="s">
        <v>310</v>
      </c>
      <c r="B304" s="28" t="s">
        <v>111</v>
      </c>
      <c r="C304" s="4" t="s">
        <v>295</v>
      </c>
      <c r="D304" s="47" t="s">
        <v>448</v>
      </c>
      <c r="E304" s="47" t="s">
        <v>448</v>
      </c>
    </row>
    <row r="305" spans="1:5" x14ac:dyDescent="0.35">
      <c r="A305" s="56" t="s">
        <v>306</v>
      </c>
      <c r="B305" s="36"/>
      <c r="C305" s="36"/>
      <c r="D305" s="36"/>
      <c r="E305" s="36"/>
    </row>
    <row r="306" spans="1:5" ht="31" x14ac:dyDescent="0.35">
      <c r="A306" s="18" t="s">
        <v>1302</v>
      </c>
      <c r="B306" s="120"/>
      <c r="C306" s="97" t="s">
        <v>1400</v>
      </c>
      <c r="D306" s="120"/>
      <c r="E306" s="120"/>
    </row>
    <row r="307" spans="1:5" ht="46.5" x14ac:dyDescent="0.35">
      <c r="A307" s="18" t="s">
        <v>386</v>
      </c>
      <c r="B307" s="28" t="s">
        <v>110</v>
      </c>
      <c r="C307" s="4" t="s">
        <v>533</v>
      </c>
      <c r="D307" s="28" t="s">
        <v>534</v>
      </c>
      <c r="E307" s="28" t="s">
        <v>370</v>
      </c>
    </row>
    <row r="308" spans="1:5" ht="46.5" x14ac:dyDescent="0.35">
      <c r="A308" s="18" t="s">
        <v>385</v>
      </c>
      <c r="B308" s="28" t="s">
        <v>110</v>
      </c>
      <c r="C308" s="4" t="s">
        <v>265</v>
      </c>
      <c r="D308" s="47" t="s">
        <v>448</v>
      </c>
      <c r="E308" s="47" t="s">
        <v>448</v>
      </c>
    </row>
    <row r="309" spans="1:5" ht="46.5" x14ac:dyDescent="0.35">
      <c r="A309" s="18" t="s">
        <v>387</v>
      </c>
      <c r="B309" s="28" t="s">
        <v>110</v>
      </c>
      <c r="C309" s="4" t="s">
        <v>559</v>
      </c>
      <c r="D309" s="28" t="s">
        <v>534</v>
      </c>
      <c r="E309" s="28" t="s">
        <v>558</v>
      </c>
    </row>
    <row r="310" spans="1:5" ht="46.5" x14ac:dyDescent="0.35">
      <c r="A310" s="18" t="s">
        <v>388</v>
      </c>
      <c r="B310" s="28" t="s">
        <v>110</v>
      </c>
      <c r="C310" s="4" t="s">
        <v>265</v>
      </c>
      <c r="D310" s="47" t="s">
        <v>448</v>
      </c>
      <c r="E310" s="47" t="s">
        <v>448</v>
      </c>
    </row>
    <row r="311" spans="1:5" ht="31" x14ac:dyDescent="0.35">
      <c r="A311" s="4" t="s">
        <v>379</v>
      </c>
      <c r="B311" s="28" t="s">
        <v>110</v>
      </c>
      <c r="C311" s="4" t="s">
        <v>482</v>
      </c>
      <c r="D311" s="28" t="s">
        <v>481</v>
      </c>
      <c r="E311" s="28" t="s">
        <v>381</v>
      </c>
    </row>
    <row r="312" spans="1:5" ht="46.5" x14ac:dyDescent="0.35">
      <c r="A312" s="4" t="s">
        <v>380</v>
      </c>
      <c r="B312" s="28" t="s">
        <v>110</v>
      </c>
      <c r="C312" s="4" t="s">
        <v>265</v>
      </c>
      <c r="D312" s="47" t="s">
        <v>448</v>
      </c>
      <c r="E312" s="47" t="s">
        <v>448</v>
      </c>
    </row>
    <row r="313" spans="1:5" ht="62" x14ac:dyDescent="0.35">
      <c r="A313" s="4" t="s">
        <v>560</v>
      </c>
      <c r="B313" s="28" t="s">
        <v>110</v>
      </c>
      <c r="C313" s="4" t="s">
        <v>483</v>
      </c>
      <c r="D313" s="28" t="s">
        <v>484</v>
      </c>
      <c r="E313" s="28" t="s">
        <v>22</v>
      </c>
    </row>
    <row r="314" spans="1:5" ht="46.5" x14ac:dyDescent="0.35">
      <c r="A314" s="4" t="s">
        <v>561</v>
      </c>
      <c r="B314" s="28" t="s">
        <v>110</v>
      </c>
      <c r="C314" s="4" t="s">
        <v>265</v>
      </c>
      <c r="D314" s="47" t="s">
        <v>448</v>
      </c>
      <c r="E314" s="47" t="s">
        <v>448</v>
      </c>
    </row>
    <row r="315" spans="1:5" ht="31" x14ac:dyDescent="0.35">
      <c r="A315" s="4" t="s">
        <v>228</v>
      </c>
      <c r="B315" s="28" t="s">
        <v>110</v>
      </c>
      <c r="C315" s="4" t="s">
        <v>596</v>
      </c>
      <c r="D315" s="28" t="s">
        <v>485</v>
      </c>
      <c r="E315" s="28" t="s">
        <v>259</v>
      </c>
    </row>
    <row r="316" spans="1:5" ht="46.5" x14ac:dyDescent="0.35">
      <c r="A316" s="4" t="s">
        <v>229</v>
      </c>
      <c r="B316" s="28" t="s">
        <v>110</v>
      </c>
      <c r="C316" s="4" t="s">
        <v>265</v>
      </c>
      <c r="D316" s="47" t="s">
        <v>448</v>
      </c>
      <c r="E316" s="47" t="s">
        <v>448</v>
      </c>
    </row>
    <row r="317" spans="1:5" ht="31" x14ac:dyDescent="0.35">
      <c r="A317" s="4" t="s">
        <v>593</v>
      </c>
      <c r="B317" s="58" t="s">
        <v>110</v>
      </c>
      <c r="C317" s="4" t="s">
        <v>595</v>
      </c>
      <c r="D317" s="47"/>
      <c r="E317" s="47"/>
    </row>
    <row r="318" spans="1:5" ht="46.5" x14ac:dyDescent="0.35">
      <c r="A318" s="4" t="s">
        <v>594</v>
      </c>
      <c r="B318" s="58" t="s">
        <v>110</v>
      </c>
      <c r="C318" s="4" t="s">
        <v>265</v>
      </c>
      <c r="D318" s="47"/>
      <c r="E318" s="47"/>
    </row>
    <row r="319" spans="1:5" ht="31" x14ac:dyDescent="0.35">
      <c r="A319" s="4" t="s">
        <v>230</v>
      </c>
      <c r="B319" s="28" t="s">
        <v>110</v>
      </c>
      <c r="C319" s="4" t="s">
        <v>278</v>
      </c>
      <c r="D319" s="28" t="s">
        <v>486</v>
      </c>
      <c r="E319" s="28" t="s">
        <v>168</v>
      </c>
    </row>
    <row r="320" spans="1:5" ht="46.5" x14ac:dyDescent="0.35">
      <c r="A320" s="4" t="s">
        <v>231</v>
      </c>
      <c r="B320" s="28" t="s">
        <v>110</v>
      </c>
      <c r="C320" s="4" t="s">
        <v>265</v>
      </c>
      <c r="D320" s="47" t="s">
        <v>448</v>
      </c>
      <c r="E320" s="47" t="s">
        <v>448</v>
      </c>
    </row>
    <row r="321" spans="1:5" ht="46.5" x14ac:dyDescent="0.35">
      <c r="A321" s="4" t="s">
        <v>232</v>
      </c>
      <c r="B321" s="28" t="s">
        <v>110</v>
      </c>
      <c r="C321" s="4" t="s">
        <v>279</v>
      </c>
      <c r="D321" s="28" t="s">
        <v>487</v>
      </c>
      <c r="E321" s="28" t="s">
        <v>488</v>
      </c>
    </row>
    <row r="322" spans="1:5" ht="46.5" x14ac:dyDescent="0.35">
      <c r="A322" s="4" t="s">
        <v>233</v>
      </c>
      <c r="B322" s="28" t="s">
        <v>110</v>
      </c>
      <c r="C322" s="4" t="s">
        <v>265</v>
      </c>
      <c r="D322" s="47" t="s">
        <v>448</v>
      </c>
      <c r="E322" s="47" t="s">
        <v>448</v>
      </c>
    </row>
    <row r="323" spans="1:5" ht="46.5" x14ac:dyDescent="0.35">
      <c r="A323" s="18" t="s">
        <v>339</v>
      </c>
      <c r="B323" s="28" t="s">
        <v>110</v>
      </c>
      <c r="C323" s="4" t="s">
        <v>334</v>
      </c>
      <c r="D323" s="47" t="s">
        <v>448</v>
      </c>
      <c r="E323" s="47" t="s">
        <v>448</v>
      </c>
    </row>
    <row r="324" spans="1:5" ht="46.5" x14ac:dyDescent="0.35">
      <c r="A324" s="18" t="s">
        <v>340</v>
      </c>
      <c r="B324" s="28" t="s">
        <v>110</v>
      </c>
      <c r="C324" s="4" t="s">
        <v>265</v>
      </c>
      <c r="D324" s="47" t="s">
        <v>448</v>
      </c>
      <c r="E324" s="47" t="s">
        <v>448</v>
      </c>
    </row>
    <row r="325" spans="1:5" ht="46.5" x14ac:dyDescent="0.35">
      <c r="A325" s="18" t="s">
        <v>1013</v>
      </c>
      <c r="B325" s="76" t="s">
        <v>110</v>
      </c>
      <c r="C325" s="4" t="s">
        <v>1015</v>
      </c>
      <c r="D325" s="47" t="s">
        <v>448</v>
      </c>
      <c r="E325" s="47" t="s">
        <v>448</v>
      </c>
    </row>
    <row r="326" spans="1:5" ht="46.5" x14ac:dyDescent="0.35">
      <c r="A326" s="18" t="s">
        <v>1014</v>
      </c>
      <c r="B326" s="76" t="s">
        <v>110</v>
      </c>
      <c r="C326" s="4" t="s">
        <v>265</v>
      </c>
      <c r="D326" s="47" t="s">
        <v>448</v>
      </c>
      <c r="E326" s="47" t="s">
        <v>448</v>
      </c>
    </row>
    <row r="327" spans="1:5" ht="31" x14ac:dyDescent="0.35">
      <c r="A327" s="18" t="s">
        <v>158</v>
      </c>
      <c r="B327" s="28" t="s">
        <v>110</v>
      </c>
      <c r="C327" s="4" t="s">
        <v>535</v>
      </c>
      <c r="D327" s="28" t="s">
        <v>536</v>
      </c>
      <c r="E327" s="28" t="s">
        <v>537</v>
      </c>
    </row>
    <row r="328" spans="1:5" ht="46.5" x14ac:dyDescent="0.35">
      <c r="A328" s="18" t="s">
        <v>159</v>
      </c>
      <c r="B328" s="28" t="s">
        <v>110</v>
      </c>
      <c r="C328" s="4" t="s">
        <v>265</v>
      </c>
      <c r="D328" s="47" t="s">
        <v>448</v>
      </c>
      <c r="E328" s="47" t="s">
        <v>448</v>
      </c>
    </row>
    <row r="329" spans="1:5" x14ac:dyDescent="0.35">
      <c r="A329" s="18" t="s">
        <v>341</v>
      </c>
      <c r="B329" s="28" t="s">
        <v>110</v>
      </c>
      <c r="C329" s="4" t="s">
        <v>344</v>
      </c>
      <c r="D329" s="47" t="s">
        <v>448</v>
      </c>
      <c r="E329" s="47" t="s">
        <v>448</v>
      </c>
    </row>
    <row r="330" spans="1:5" ht="46.5" x14ac:dyDescent="0.35">
      <c r="A330" s="18" t="s">
        <v>342</v>
      </c>
      <c r="B330" s="28" t="s">
        <v>110</v>
      </c>
      <c r="C330" s="4" t="s">
        <v>265</v>
      </c>
      <c r="D330" s="47" t="s">
        <v>448</v>
      </c>
      <c r="E330" s="47" t="s">
        <v>448</v>
      </c>
    </row>
    <row r="331" spans="1:5" x14ac:dyDescent="0.35">
      <c r="A331" s="18" t="s">
        <v>171</v>
      </c>
      <c r="B331" s="28" t="s">
        <v>110</v>
      </c>
      <c r="C331" s="4" t="s">
        <v>298</v>
      </c>
      <c r="D331" s="47" t="s">
        <v>448</v>
      </c>
      <c r="E331" s="47" t="s">
        <v>448</v>
      </c>
    </row>
    <row r="332" spans="1:5" ht="46.5" x14ac:dyDescent="0.35">
      <c r="A332" s="18" t="s">
        <v>172</v>
      </c>
      <c r="B332" s="28" t="s">
        <v>110</v>
      </c>
      <c r="C332" s="4" t="s">
        <v>265</v>
      </c>
      <c r="D332" s="47" t="s">
        <v>448</v>
      </c>
      <c r="E332" s="47" t="s">
        <v>448</v>
      </c>
    </row>
    <row r="333" spans="1:5" ht="31" x14ac:dyDescent="0.35">
      <c r="A333" s="4" t="s">
        <v>205</v>
      </c>
      <c r="B333" s="28" t="s">
        <v>110</v>
      </c>
      <c r="C333" s="4" t="s">
        <v>282</v>
      </c>
      <c r="D333" s="28" t="s">
        <v>489</v>
      </c>
      <c r="E333" s="28" t="s">
        <v>207</v>
      </c>
    </row>
    <row r="334" spans="1:5" ht="46.5" x14ac:dyDescent="0.35">
      <c r="A334" s="4" t="s">
        <v>206</v>
      </c>
      <c r="B334" s="28" t="s">
        <v>110</v>
      </c>
      <c r="C334" s="4" t="s">
        <v>265</v>
      </c>
      <c r="D334" s="47" t="s">
        <v>448</v>
      </c>
      <c r="E334" s="47" t="s">
        <v>448</v>
      </c>
    </row>
    <row r="335" spans="1:5" ht="31" x14ac:dyDescent="0.35">
      <c r="A335" s="4" t="s">
        <v>263</v>
      </c>
      <c r="B335" s="28" t="s">
        <v>110</v>
      </c>
      <c r="C335" s="4" t="s">
        <v>283</v>
      </c>
      <c r="D335" s="28" t="s">
        <v>490</v>
      </c>
      <c r="E335" s="28" t="s">
        <v>173</v>
      </c>
    </row>
    <row r="336" spans="1:5" ht="46.5" x14ac:dyDescent="0.35">
      <c r="A336" s="4" t="s">
        <v>264</v>
      </c>
      <c r="B336" s="28" t="s">
        <v>110</v>
      </c>
      <c r="C336" s="4" t="s">
        <v>265</v>
      </c>
      <c r="D336" s="47" t="s">
        <v>448</v>
      </c>
      <c r="E336" s="47" t="s">
        <v>448</v>
      </c>
    </row>
    <row r="337" spans="1:5" x14ac:dyDescent="0.35">
      <c r="A337" s="18" t="s">
        <v>333</v>
      </c>
      <c r="B337" s="28" t="s">
        <v>111</v>
      </c>
      <c r="C337" s="4" t="s">
        <v>295</v>
      </c>
      <c r="D337" s="47" t="s">
        <v>448</v>
      </c>
      <c r="E337" s="47" t="s">
        <v>448</v>
      </c>
    </row>
    <row r="338" spans="1:5" x14ac:dyDescent="0.35">
      <c r="A338" s="56" t="s">
        <v>580</v>
      </c>
      <c r="B338" s="36"/>
      <c r="C338" s="36"/>
      <c r="D338" s="36"/>
      <c r="E338" s="36"/>
    </row>
    <row r="339" spans="1:5" ht="31" x14ac:dyDescent="0.35">
      <c r="A339" s="4" t="s">
        <v>336</v>
      </c>
      <c r="B339" s="28" t="s">
        <v>111</v>
      </c>
      <c r="C339" s="4" t="s">
        <v>63</v>
      </c>
      <c r="D339" s="28" t="s">
        <v>491</v>
      </c>
      <c r="E339" s="28" t="s">
        <v>389</v>
      </c>
    </row>
    <row r="340" spans="1:5" ht="31" x14ac:dyDescent="0.35">
      <c r="A340" s="4" t="s">
        <v>335</v>
      </c>
      <c r="B340" s="28" t="s">
        <v>110</v>
      </c>
      <c r="C340" s="4" t="s">
        <v>64</v>
      </c>
      <c r="D340" s="28" t="s">
        <v>491</v>
      </c>
      <c r="E340" s="28" t="s">
        <v>492</v>
      </c>
    </row>
    <row r="341" spans="1:5" ht="46.5" x14ac:dyDescent="0.35">
      <c r="A341" s="4" t="s">
        <v>194</v>
      </c>
      <c r="B341" s="28" t="s">
        <v>110</v>
      </c>
      <c r="C341" s="4" t="s">
        <v>265</v>
      </c>
      <c r="D341" s="47" t="s">
        <v>448</v>
      </c>
      <c r="E341" s="47" t="s">
        <v>448</v>
      </c>
    </row>
  </sheetData>
  <sortState ref="A43:C58">
    <sortCondition ref="A43"/>
  </sortState>
  <mergeCells count="5">
    <mergeCell ref="A5:C5"/>
    <mergeCell ref="A17:A26"/>
    <mergeCell ref="A27:A31"/>
    <mergeCell ref="A37:A38"/>
    <mergeCell ref="A32:A35"/>
  </mergeCells>
  <conditionalFormatting sqref="A86:A89">
    <cfRule type="cellIs" dxfId="25" priority="4" operator="equal">
      <formula>"none"</formula>
    </cfRule>
    <cfRule type="cellIs" dxfId="24" priority="5" operator="equal">
      <formula>"N/A"</formula>
    </cfRule>
    <cfRule type="cellIs" dxfId="23" priority="6" operator="equal">
      <formula>"NR"</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0"/>
  <sheetViews>
    <sheetView topLeftCell="A210" workbookViewId="0">
      <selection activeCell="E14" sqref="E14"/>
    </sheetView>
  </sheetViews>
  <sheetFormatPr defaultColWidth="10.6640625" defaultRowHeight="15.5" x14ac:dyDescent="0.35"/>
  <sheetData>
    <row r="1" spans="1:9" x14ac:dyDescent="0.35">
      <c r="A1" t="s">
        <v>3739</v>
      </c>
    </row>
    <row r="3" spans="1:9" x14ac:dyDescent="0.35">
      <c r="A3" t="s">
        <v>3740</v>
      </c>
      <c r="D3" t="s">
        <v>3741</v>
      </c>
    </row>
    <row r="5" spans="1:9" x14ac:dyDescent="0.35">
      <c r="C5" t="s">
        <v>3742</v>
      </c>
      <c r="D5" t="s">
        <v>2793</v>
      </c>
      <c r="F5" t="s">
        <v>3743</v>
      </c>
      <c r="G5" t="s">
        <v>3744</v>
      </c>
      <c r="H5" t="s">
        <v>3745</v>
      </c>
      <c r="I5" t="s">
        <v>10</v>
      </c>
    </row>
    <row r="7" spans="1:9" x14ac:dyDescent="0.35">
      <c r="A7">
        <v>1</v>
      </c>
      <c r="C7" t="s">
        <v>3746</v>
      </c>
      <c r="D7" t="s">
        <v>3747</v>
      </c>
      <c r="F7" t="s">
        <v>3748</v>
      </c>
      <c r="G7" t="s">
        <v>3749</v>
      </c>
      <c r="H7" t="s">
        <v>3750</v>
      </c>
      <c r="I7" t="s">
        <v>3751</v>
      </c>
    </row>
    <row r="8" spans="1:9" x14ac:dyDescent="0.35">
      <c r="A8">
        <v>2</v>
      </c>
      <c r="C8" t="s">
        <v>3752</v>
      </c>
      <c r="D8" t="s">
        <v>3753</v>
      </c>
      <c r="F8" t="s">
        <v>3754</v>
      </c>
      <c r="G8" t="s">
        <v>3755</v>
      </c>
      <c r="H8" t="s">
        <v>3756</v>
      </c>
      <c r="I8" t="s">
        <v>3757</v>
      </c>
    </row>
    <row r="9" spans="1:9" x14ac:dyDescent="0.35">
      <c r="A9">
        <v>3</v>
      </c>
      <c r="C9" t="s">
        <v>3758</v>
      </c>
      <c r="D9" t="s">
        <v>3759</v>
      </c>
      <c r="F9" t="s">
        <v>3760</v>
      </c>
      <c r="G9" t="s">
        <v>3755</v>
      </c>
      <c r="H9" t="s">
        <v>3756</v>
      </c>
      <c r="I9" t="s">
        <v>3757</v>
      </c>
    </row>
    <row r="10" spans="1:9" x14ac:dyDescent="0.35">
      <c r="A10">
        <v>4</v>
      </c>
      <c r="C10" t="s">
        <v>3761</v>
      </c>
      <c r="D10" t="s">
        <v>3762</v>
      </c>
      <c r="F10" t="s">
        <v>3763</v>
      </c>
      <c r="G10" t="s">
        <v>3755</v>
      </c>
      <c r="H10" t="s">
        <v>3764</v>
      </c>
      <c r="I10" t="s">
        <v>3757</v>
      </c>
    </row>
    <row r="11" spans="1:9" x14ac:dyDescent="0.35">
      <c r="A11">
        <v>5</v>
      </c>
      <c r="C11" t="s">
        <v>3765</v>
      </c>
      <c r="D11" t="s">
        <v>3766</v>
      </c>
      <c r="F11" t="s">
        <v>3754</v>
      </c>
      <c r="G11" t="s">
        <v>3767</v>
      </c>
      <c r="H11" t="s">
        <v>3764</v>
      </c>
      <c r="I11" t="s">
        <v>3757</v>
      </c>
    </row>
    <row r="12" spans="1:9" x14ac:dyDescent="0.35">
      <c r="A12">
        <v>6</v>
      </c>
      <c r="C12" t="s">
        <v>3768</v>
      </c>
      <c r="D12" t="s">
        <v>3769</v>
      </c>
      <c r="F12" t="s">
        <v>3770</v>
      </c>
      <c r="G12" t="s">
        <v>3755</v>
      </c>
      <c r="H12" t="s">
        <v>3756</v>
      </c>
    </row>
    <row r="13" spans="1:9" x14ac:dyDescent="0.35">
      <c r="A13">
        <v>7</v>
      </c>
      <c r="C13" t="s">
        <v>3771</v>
      </c>
      <c r="D13" t="s">
        <v>3772</v>
      </c>
      <c r="F13" t="s">
        <v>3773</v>
      </c>
      <c r="G13" t="s">
        <v>3767</v>
      </c>
      <c r="H13" t="s">
        <v>3756</v>
      </c>
      <c r="I13" t="s">
        <v>3757</v>
      </c>
    </row>
    <row r="14" spans="1:9" x14ac:dyDescent="0.35">
      <c r="A14">
        <v>8</v>
      </c>
      <c r="C14" t="s">
        <v>3774</v>
      </c>
      <c r="D14" t="s">
        <v>3775</v>
      </c>
      <c r="F14" t="s">
        <v>3773</v>
      </c>
      <c r="G14" t="s">
        <v>3755</v>
      </c>
      <c r="H14" t="s">
        <v>3756</v>
      </c>
      <c r="I14" t="s">
        <v>3757</v>
      </c>
    </row>
    <row r="15" spans="1:9" x14ac:dyDescent="0.35">
      <c r="A15">
        <v>9</v>
      </c>
      <c r="C15" t="s">
        <v>3776</v>
      </c>
      <c r="D15" t="s">
        <v>3777</v>
      </c>
      <c r="F15" t="s">
        <v>3754</v>
      </c>
      <c r="G15" t="s">
        <v>3778</v>
      </c>
      <c r="H15" t="s">
        <v>3756</v>
      </c>
      <c r="I15" t="s">
        <v>3757</v>
      </c>
    </row>
    <row r="16" spans="1:9" x14ac:dyDescent="0.35">
      <c r="A16">
        <v>10</v>
      </c>
      <c r="C16" t="s">
        <v>3779</v>
      </c>
      <c r="D16" t="s">
        <v>3780</v>
      </c>
      <c r="F16" t="s">
        <v>3773</v>
      </c>
      <c r="G16" t="s">
        <v>3767</v>
      </c>
      <c r="H16" t="s">
        <v>3764</v>
      </c>
      <c r="I16" t="s">
        <v>3757</v>
      </c>
    </row>
    <row r="17" spans="1:9" x14ac:dyDescent="0.35">
      <c r="A17">
        <v>11</v>
      </c>
      <c r="C17" t="s">
        <v>3781</v>
      </c>
      <c r="D17" t="s">
        <v>3782</v>
      </c>
      <c r="F17" t="s">
        <v>3763</v>
      </c>
      <c r="G17" t="s">
        <v>3767</v>
      </c>
      <c r="H17" t="s">
        <v>3764</v>
      </c>
      <c r="I17" t="s">
        <v>3757</v>
      </c>
    </row>
    <row r="18" spans="1:9" x14ac:dyDescent="0.35">
      <c r="A18">
        <v>12</v>
      </c>
      <c r="C18" t="s">
        <v>3783</v>
      </c>
      <c r="D18" t="s">
        <v>3784</v>
      </c>
      <c r="F18" t="s">
        <v>3754</v>
      </c>
      <c r="G18" t="s">
        <v>3767</v>
      </c>
      <c r="H18" t="s">
        <v>3764</v>
      </c>
      <c r="I18" t="s">
        <v>3785</v>
      </c>
    </row>
    <row r="19" spans="1:9" x14ac:dyDescent="0.35">
      <c r="A19">
        <v>13</v>
      </c>
      <c r="C19" t="s">
        <v>3786</v>
      </c>
      <c r="D19" t="s">
        <v>3787</v>
      </c>
      <c r="F19" t="s">
        <v>3754</v>
      </c>
      <c r="G19" t="s">
        <v>3755</v>
      </c>
      <c r="H19" t="s">
        <v>3756</v>
      </c>
      <c r="I19" t="s">
        <v>3757</v>
      </c>
    </row>
    <row r="20" spans="1:9" x14ac:dyDescent="0.35">
      <c r="A20">
        <v>14</v>
      </c>
      <c r="C20" t="s">
        <v>3788</v>
      </c>
      <c r="D20" t="s">
        <v>3789</v>
      </c>
      <c r="F20" t="s">
        <v>3773</v>
      </c>
      <c r="G20" t="s">
        <v>3767</v>
      </c>
      <c r="H20" t="s">
        <v>3764</v>
      </c>
      <c r="I20" t="s">
        <v>3757</v>
      </c>
    </row>
    <row r="21" spans="1:9" x14ac:dyDescent="0.35">
      <c r="A21">
        <v>15</v>
      </c>
      <c r="C21" t="s">
        <v>3790</v>
      </c>
      <c r="D21" t="s">
        <v>3791</v>
      </c>
      <c r="F21" t="s">
        <v>3760</v>
      </c>
      <c r="G21" t="s">
        <v>3767</v>
      </c>
      <c r="H21" t="s">
        <v>3764</v>
      </c>
    </row>
    <row r="22" spans="1:9" x14ac:dyDescent="0.35">
      <c r="A22">
        <v>16</v>
      </c>
      <c r="C22" t="s">
        <v>3792</v>
      </c>
      <c r="D22" t="s">
        <v>3793</v>
      </c>
      <c r="F22" t="s">
        <v>3748</v>
      </c>
      <c r="G22" t="s">
        <v>3778</v>
      </c>
      <c r="H22" t="s">
        <v>3750</v>
      </c>
      <c r="I22" t="s">
        <v>3757</v>
      </c>
    </row>
    <row r="23" spans="1:9" x14ac:dyDescent="0.35">
      <c r="A23">
        <v>17</v>
      </c>
      <c r="C23" t="s">
        <v>3794</v>
      </c>
      <c r="D23" t="s">
        <v>3795</v>
      </c>
      <c r="F23" t="s">
        <v>3773</v>
      </c>
      <c r="G23" t="s">
        <v>3767</v>
      </c>
      <c r="H23" t="s">
        <v>3764</v>
      </c>
      <c r="I23" t="s">
        <v>3757</v>
      </c>
    </row>
    <row r="24" spans="1:9" x14ac:dyDescent="0.35">
      <c r="A24">
        <v>18</v>
      </c>
      <c r="C24" t="s">
        <v>3796</v>
      </c>
      <c r="D24" t="s">
        <v>3797</v>
      </c>
      <c r="F24" t="s">
        <v>3754</v>
      </c>
      <c r="G24" t="s">
        <v>3755</v>
      </c>
      <c r="H24" t="s">
        <v>3756</v>
      </c>
      <c r="I24" t="s">
        <v>3757</v>
      </c>
    </row>
    <row r="25" spans="1:9" x14ac:dyDescent="0.35">
      <c r="A25">
        <v>19</v>
      </c>
      <c r="C25" t="s">
        <v>3798</v>
      </c>
      <c r="D25" t="s">
        <v>3799</v>
      </c>
      <c r="F25" t="s">
        <v>3754</v>
      </c>
      <c r="G25" t="s">
        <v>3767</v>
      </c>
      <c r="H25" t="s">
        <v>3764</v>
      </c>
      <c r="I25" t="s">
        <v>3785</v>
      </c>
    </row>
    <row r="26" spans="1:9" x14ac:dyDescent="0.35">
      <c r="A26">
        <v>20</v>
      </c>
      <c r="C26" t="s">
        <v>3800</v>
      </c>
      <c r="D26" t="s">
        <v>3801</v>
      </c>
      <c r="F26" t="s">
        <v>3773</v>
      </c>
      <c r="G26" t="s">
        <v>3755</v>
      </c>
      <c r="H26" t="s">
        <v>3756</v>
      </c>
      <c r="I26" t="s">
        <v>3757</v>
      </c>
    </row>
    <row r="27" spans="1:9" x14ac:dyDescent="0.35">
      <c r="A27">
        <v>21</v>
      </c>
      <c r="C27" t="s">
        <v>3802</v>
      </c>
      <c r="D27" t="s">
        <v>3803</v>
      </c>
      <c r="F27" t="s">
        <v>3770</v>
      </c>
      <c r="G27" t="s">
        <v>3749</v>
      </c>
      <c r="H27" t="s">
        <v>3750</v>
      </c>
      <c r="I27" t="s">
        <v>3751</v>
      </c>
    </row>
    <row r="28" spans="1:9" x14ac:dyDescent="0.35">
      <c r="A28">
        <v>22</v>
      </c>
      <c r="C28" t="s">
        <v>3804</v>
      </c>
      <c r="D28" t="s">
        <v>3805</v>
      </c>
      <c r="F28" t="s">
        <v>3806</v>
      </c>
      <c r="G28" t="s">
        <v>3767</v>
      </c>
      <c r="H28" t="s">
        <v>3764</v>
      </c>
      <c r="I28" t="s">
        <v>3757</v>
      </c>
    </row>
    <row r="29" spans="1:9" x14ac:dyDescent="0.35">
      <c r="A29">
        <v>23</v>
      </c>
      <c r="C29" t="s">
        <v>3807</v>
      </c>
      <c r="D29" t="s">
        <v>665</v>
      </c>
      <c r="F29" t="s">
        <v>3748</v>
      </c>
      <c r="G29" t="s">
        <v>3778</v>
      </c>
      <c r="H29" t="s">
        <v>3750</v>
      </c>
      <c r="I29" t="s">
        <v>3757</v>
      </c>
    </row>
    <row r="30" spans="1:9" x14ac:dyDescent="0.35">
      <c r="A30">
        <v>24</v>
      </c>
      <c r="C30" t="s">
        <v>3808</v>
      </c>
      <c r="D30" t="s">
        <v>3809</v>
      </c>
      <c r="F30" t="s">
        <v>3773</v>
      </c>
      <c r="G30" t="s">
        <v>3778</v>
      </c>
      <c r="H30" t="s">
        <v>3810</v>
      </c>
      <c r="I30" t="s">
        <v>3751</v>
      </c>
    </row>
    <row r="31" spans="1:9" x14ac:dyDescent="0.35">
      <c r="A31">
        <v>25</v>
      </c>
      <c r="C31" t="s">
        <v>3811</v>
      </c>
      <c r="D31" t="s">
        <v>3812</v>
      </c>
      <c r="F31" t="s">
        <v>3754</v>
      </c>
      <c r="G31" t="s">
        <v>3755</v>
      </c>
      <c r="H31" t="s">
        <v>3756</v>
      </c>
      <c r="I31" t="s">
        <v>3757</v>
      </c>
    </row>
    <row r="32" spans="1:9" x14ac:dyDescent="0.35">
      <c r="A32">
        <v>26</v>
      </c>
      <c r="C32" t="s">
        <v>3813</v>
      </c>
      <c r="D32" t="s">
        <v>3814</v>
      </c>
      <c r="F32" t="s">
        <v>3770</v>
      </c>
      <c r="G32" t="s">
        <v>3755</v>
      </c>
      <c r="H32" t="s">
        <v>3756</v>
      </c>
      <c r="I32" t="s">
        <v>3757</v>
      </c>
    </row>
    <row r="33" spans="1:9" x14ac:dyDescent="0.35">
      <c r="A33">
        <v>27</v>
      </c>
      <c r="C33" t="s">
        <v>3815</v>
      </c>
      <c r="D33" t="s">
        <v>3816</v>
      </c>
      <c r="F33" t="s">
        <v>3773</v>
      </c>
      <c r="G33" t="s">
        <v>3755</v>
      </c>
      <c r="H33" t="s">
        <v>3756</v>
      </c>
      <c r="I33" t="s">
        <v>3757</v>
      </c>
    </row>
    <row r="34" spans="1:9" x14ac:dyDescent="0.35">
      <c r="A34">
        <v>28</v>
      </c>
      <c r="C34" t="s">
        <v>3817</v>
      </c>
      <c r="D34" t="s">
        <v>3818</v>
      </c>
      <c r="F34" t="s">
        <v>3773</v>
      </c>
      <c r="G34" t="s">
        <v>3767</v>
      </c>
      <c r="H34" t="s">
        <v>3764</v>
      </c>
    </row>
    <row r="35" spans="1:9" x14ac:dyDescent="0.35">
      <c r="A35">
        <v>29</v>
      </c>
      <c r="C35" t="s">
        <v>3819</v>
      </c>
      <c r="D35" t="s">
        <v>3820</v>
      </c>
      <c r="F35" t="s">
        <v>3763</v>
      </c>
      <c r="G35" t="s">
        <v>3767</v>
      </c>
      <c r="H35" t="s">
        <v>3764</v>
      </c>
      <c r="I35" t="s">
        <v>3757</v>
      </c>
    </row>
    <row r="36" spans="1:9" x14ac:dyDescent="0.35">
      <c r="A36">
        <v>30</v>
      </c>
      <c r="C36" t="s">
        <v>3821</v>
      </c>
      <c r="D36" t="s">
        <v>3822</v>
      </c>
      <c r="F36" t="s">
        <v>3754</v>
      </c>
      <c r="G36" t="s">
        <v>3755</v>
      </c>
      <c r="H36" t="s">
        <v>3756</v>
      </c>
      <c r="I36" t="s">
        <v>3757</v>
      </c>
    </row>
    <row r="37" spans="1:9" x14ac:dyDescent="0.35">
      <c r="A37">
        <v>31</v>
      </c>
      <c r="C37" t="s">
        <v>3823</v>
      </c>
      <c r="D37" t="s">
        <v>3824</v>
      </c>
      <c r="F37" t="s">
        <v>3770</v>
      </c>
      <c r="G37" t="s">
        <v>3749</v>
      </c>
      <c r="H37" t="s">
        <v>3750</v>
      </c>
      <c r="I37" t="s">
        <v>3751</v>
      </c>
    </row>
    <row r="38" spans="1:9" x14ac:dyDescent="0.35">
      <c r="A38">
        <v>32</v>
      </c>
      <c r="C38" t="s">
        <v>3825</v>
      </c>
      <c r="D38" t="s">
        <v>3826</v>
      </c>
      <c r="F38" t="s">
        <v>3770</v>
      </c>
      <c r="G38" t="s">
        <v>3749</v>
      </c>
      <c r="H38" t="s">
        <v>3750</v>
      </c>
      <c r="I38" t="s">
        <v>3751</v>
      </c>
    </row>
    <row r="39" spans="1:9" x14ac:dyDescent="0.35">
      <c r="A39">
        <v>33</v>
      </c>
      <c r="C39" t="s">
        <v>3827</v>
      </c>
      <c r="D39" t="s">
        <v>3828</v>
      </c>
      <c r="F39" t="s">
        <v>3770</v>
      </c>
      <c r="G39" t="s">
        <v>3778</v>
      </c>
      <c r="H39" t="s">
        <v>3810</v>
      </c>
      <c r="I39" t="s">
        <v>3757</v>
      </c>
    </row>
    <row r="40" spans="1:9" x14ac:dyDescent="0.35">
      <c r="A40">
        <v>34</v>
      </c>
      <c r="C40" t="s">
        <v>3829</v>
      </c>
      <c r="D40" t="s">
        <v>3830</v>
      </c>
      <c r="F40" t="s">
        <v>3763</v>
      </c>
      <c r="G40" t="s">
        <v>3778</v>
      </c>
      <c r="H40" t="s">
        <v>3750</v>
      </c>
      <c r="I40" t="s">
        <v>3757</v>
      </c>
    </row>
    <row r="41" spans="1:9" x14ac:dyDescent="0.35">
      <c r="A41">
        <v>35</v>
      </c>
      <c r="C41" t="s">
        <v>3831</v>
      </c>
      <c r="D41" t="s">
        <v>3832</v>
      </c>
      <c r="F41" t="s">
        <v>3770</v>
      </c>
      <c r="G41" t="s">
        <v>3778</v>
      </c>
      <c r="H41" t="s">
        <v>3810</v>
      </c>
      <c r="I41" t="s">
        <v>3751</v>
      </c>
    </row>
    <row r="42" spans="1:9" x14ac:dyDescent="0.35">
      <c r="A42">
        <v>36</v>
      </c>
      <c r="C42" t="s">
        <v>3833</v>
      </c>
      <c r="D42" t="s">
        <v>3834</v>
      </c>
      <c r="F42" t="s">
        <v>3806</v>
      </c>
      <c r="G42" t="s">
        <v>3767</v>
      </c>
      <c r="H42" t="s">
        <v>3764</v>
      </c>
      <c r="I42" t="s">
        <v>3757</v>
      </c>
    </row>
    <row r="43" spans="1:9" x14ac:dyDescent="0.35">
      <c r="A43">
        <v>37</v>
      </c>
      <c r="C43" t="s">
        <v>3835</v>
      </c>
      <c r="D43" t="s">
        <v>3836</v>
      </c>
      <c r="F43" t="s">
        <v>3773</v>
      </c>
      <c r="G43" t="s">
        <v>3767</v>
      </c>
      <c r="H43" t="s">
        <v>3764</v>
      </c>
      <c r="I43" t="s">
        <v>3757</v>
      </c>
    </row>
    <row r="44" spans="1:9" x14ac:dyDescent="0.35">
      <c r="A44">
        <v>38</v>
      </c>
      <c r="C44" t="s">
        <v>3837</v>
      </c>
      <c r="D44" t="s">
        <v>3838</v>
      </c>
      <c r="F44" t="s">
        <v>3770</v>
      </c>
      <c r="G44" t="s">
        <v>3749</v>
      </c>
      <c r="H44" t="s">
        <v>3750</v>
      </c>
      <c r="I44" t="s">
        <v>3751</v>
      </c>
    </row>
    <row r="45" spans="1:9" x14ac:dyDescent="0.35">
      <c r="A45">
        <v>39</v>
      </c>
      <c r="C45" t="s">
        <v>3839</v>
      </c>
      <c r="D45" t="s">
        <v>3840</v>
      </c>
      <c r="F45" t="s">
        <v>3770</v>
      </c>
      <c r="G45" t="s">
        <v>3749</v>
      </c>
      <c r="H45" t="s">
        <v>3750</v>
      </c>
      <c r="I45" t="s">
        <v>3751</v>
      </c>
    </row>
    <row r="46" spans="1:9" x14ac:dyDescent="0.35">
      <c r="A46">
        <v>40</v>
      </c>
      <c r="C46" t="s">
        <v>3841</v>
      </c>
      <c r="D46" t="s">
        <v>3842</v>
      </c>
      <c r="F46" t="s">
        <v>3754</v>
      </c>
      <c r="G46" t="s">
        <v>3767</v>
      </c>
      <c r="H46" t="s">
        <v>3764</v>
      </c>
      <c r="I46" t="s">
        <v>3757</v>
      </c>
    </row>
    <row r="47" spans="1:9" x14ac:dyDescent="0.35">
      <c r="A47">
        <v>41</v>
      </c>
      <c r="C47" t="s">
        <v>3843</v>
      </c>
      <c r="D47" t="s">
        <v>3844</v>
      </c>
      <c r="F47" t="s">
        <v>3773</v>
      </c>
      <c r="G47" t="s">
        <v>3767</v>
      </c>
      <c r="H47" t="s">
        <v>3756</v>
      </c>
      <c r="I47" t="s">
        <v>3757</v>
      </c>
    </row>
    <row r="48" spans="1:9" x14ac:dyDescent="0.35">
      <c r="A48">
        <v>42</v>
      </c>
      <c r="C48" t="s">
        <v>3845</v>
      </c>
      <c r="D48" t="s">
        <v>3846</v>
      </c>
      <c r="F48" t="s">
        <v>3763</v>
      </c>
      <c r="G48" t="s">
        <v>3755</v>
      </c>
      <c r="H48" t="s">
        <v>3756</v>
      </c>
      <c r="I48" t="s">
        <v>3757</v>
      </c>
    </row>
    <row r="49" spans="1:9" x14ac:dyDescent="0.35">
      <c r="A49">
        <v>43</v>
      </c>
      <c r="C49" t="s">
        <v>3847</v>
      </c>
      <c r="D49" t="s">
        <v>3848</v>
      </c>
      <c r="F49" t="s">
        <v>3773</v>
      </c>
      <c r="G49" t="s">
        <v>3755</v>
      </c>
      <c r="H49" t="s">
        <v>3756</v>
      </c>
      <c r="I49" t="s">
        <v>3757</v>
      </c>
    </row>
    <row r="50" spans="1:9" x14ac:dyDescent="0.35">
      <c r="A50">
        <v>44</v>
      </c>
      <c r="C50" t="s">
        <v>3849</v>
      </c>
      <c r="D50" t="s">
        <v>994</v>
      </c>
      <c r="F50" t="s">
        <v>3770</v>
      </c>
      <c r="G50" t="s">
        <v>3749</v>
      </c>
      <c r="H50" t="s">
        <v>3750</v>
      </c>
      <c r="I50" t="s">
        <v>3751</v>
      </c>
    </row>
    <row r="51" spans="1:9" x14ac:dyDescent="0.35">
      <c r="A51">
        <v>45</v>
      </c>
      <c r="C51" t="s">
        <v>3850</v>
      </c>
      <c r="D51" t="s">
        <v>3851</v>
      </c>
      <c r="F51" t="s">
        <v>3770</v>
      </c>
      <c r="G51" t="s">
        <v>3749</v>
      </c>
      <c r="H51" t="s">
        <v>3750</v>
      </c>
      <c r="I51" t="s">
        <v>3751</v>
      </c>
    </row>
    <row r="52" spans="1:9" x14ac:dyDescent="0.35">
      <c r="A52">
        <v>46</v>
      </c>
      <c r="C52" t="s">
        <v>3852</v>
      </c>
      <c r="D52" t="s">
        <v>3853</v>
      </c>
      <c r="F52" t="s">
        <v>3770</v>
      </c>
      <c r="G52" t="s">
        <v>3778</v>
      </c>
      <c r="H52" t="s">
        <v>3810</v>
      </c>
      <c r="I52" t="s">
        <v>3751</v>
      </c>
    </row>
    <row r="53" spans="1:9" x14ac:dyDescent="0.35">
      <c r="A53">
        <v>47</v>
      </c>
      <c r="C53" t="s">
        <v>3854</v>
      </c>
      <c r="D53" t="s">
        <v>3855</v>
      </c>
      <c r="F53" t="s">
        <v>3773</v>
      </c>
      <c r="G53" t="s">
        <v>3755</v>
      </c>
      <c r="H53" t="s">
        <v>3756</v>
      </c>
      <c r="I53" t="s">
        <v>3757</v>
      </c>
    </row>
    <row r="54" spans="1:9" x14ac:dyDescent="0.35">
      <c r="A54">
        <v>48</v>
      </c>
      <c r="C54" t="s">
        <v>3856</v>
      </c>
      <c r="D54" t="s">
        <v>3857</v>
      </c>
      <c r="F54" t="s">
        <v>3770</v>
      </c>
      <c r="G54" t="s">
        <v>3778</v>
      </c>
      <c r="H54" t="s">
        <v>3750</v>
      </c>
      <c r="I54" t="s">
        <v>3751</v>
      </c>
    </row>
    <row r="55" spans="1:9" x14ac:dyDescent="0.35">
      <c r="A55">
        <v>49</v>
      </c>
      <c r="C55" t="s">
        <v>3858</v>
      </c>
      <c r="D55" t="s">
        <v>3859</v>
      </c>
      <c r="F55" t="s">
        <v>3754</v>
      </c>
      <c r="G55" t="s">
        <v>3767</v>
      </c>
      <c r="H55" t="s">
        <v>3756</v>
      </c>
      <c r="I55" t="s">
        <v>3757</v>
      </c>
    </row>
    <row r="56" spans="1:9" x14ac:dyDescent="0.35">
      <c r="A56">
        <v>50</v>
      </c>
      <c r="C56" t="s">
        <v>3860</v>
      </c>
      <c r="D56" t="s">
        <v>3861</v>
      </c>
      <c r="F56" t="s">
        <v>3773</v>
      </c>
      <c r="G56" t="s">
        <v>3755</v>
      </c>
      <c r="H56" t="s">
        <v>3764</v>
      </c>
      <c r="I56" t="s">
        <v>3757</v>
      </c>
    </row>
    <row r="57" spans="1:9" x14ac:dyDescent="0.35">
      <c r="A57">
        <v>51</v>
      </c>
      <c r="C57" t="s">
        <v>3862</v>
      </c>
      <c r="D57" t="s">
        <v>3863</v>
      </c>
      <c r="F57" t="s">
        <v>3773</v>
      </c>
      <c r="G57" t="s">
        <v>3767</v>
      </c>
      <c r="H57" t="s">
        <v>3764</v>
      </c>
    </row>
    <row r="58" spans="1:9" x14ac:dyDescent="0.35">
      <c r="A58">
        <v>52</v>
      </c>
      <c r="C58" t="s">
        <v>3864</v>
      </c>
      <c r="D58" t="s">
        <v>3865</v>
      </c>
      <c r="F58" t="s">
        <v>3754</v>
      </c>
      <c r="G58" t="s">
        <v>3767</v>
      </c>
      <c r="H58" t="s">
        <v>3764</v>
      </c>
      <c r="I58" t="s">
        <v>3785</v>
      </c>
    </row>
    <row r="59" spans="1:9" x14ac:dyDescent="0.35">
      <c r="A59">
        <v>53</v>
      </c>
      <c r="C59" t="s">
        <v>3866</v>
      </c>
      <c r="D59" t="s">
        <v>3867</v>
      </c>
      <c r="F59" t="s">
        <v>3754</v>
      </c>
      <c r="G59" t="s">
        <v>3767</v>
      </c>
      <c r="H59" t="s">
        <v>3764</v>
      </c>
      <c r="I59" t="s">
        <v>3757</v>
      </c>
    </row>
    <row r="60" spans="1:9" x14ac:dyDescent="0.35">
      <c r="A60">
        <v>54</v>
      </c>
      <c r="C60" t="s">
        <v>3868</v>
      </c>
      <c r="D60" t="s">
        <v>3869</v>
      </c>
      <c r="F60" t="s">
        <v>3754</v>
      </c>
      <c r="G60" t="s">
        <v>3767</v>
      </c>
      <c r="H60" t="s">
        <v>3764</v>
      </c>
      <c r="I60" t="s">
        <v>3757</v>
      </c>
    </row>
    <row r="61" spans="1:9" x14ac:dyDescent="0.35">
      <c r="A61">
        <v>55</v>
      </c>
      <c r="C61" t="s">
        <v>3870</v>
      </c>
      <c r="D61" t="s">
        <v>3871</v>
      </c>
      <c r="F61" t="s">
        <v>3760</v>
      </c>
      <c r="G61" t="s">
        <v>3778</v>
      </c>
      <c r="H61" t="s">
        <v>3750</v>
      </c>
      <c r="I61" t="s">
        <v>3757</v>
      </c>
    </row>
    <row r="62" spans="1:9" x14ac:dyDescent="0.35">
      <c r="A62">
        <v>56</v>
      </c>
      <c r="C62" t="s">
        <v>3872</v>
      </c>
      <c r="D62" t="s">
        <v>3873</v>
      </c>
      <c r="F62" t="s">
        <v>3773</v>
      </c>
      <c r="G62" t="s">
        <v>3755</v>
      </c>
      <c r="H62" t="s">
        <v>3810</v>
      </c>
      <c r="I62" t="s">
        <v>3757</v>
      </c>
    </row>
    <row r="63" spans="1:9" x14ac:dyDescent="0.35">
      <c r="A63">
        <v>57</v>
      </c>
      <c r="C63" t="s">
        <v>3874</v>
      </c>
      <c r="D63" t="s">
        <v>3875</v>
      </c>
      <c r="F63" t="s">
        <v>3773</v>
      </c>
      <c r="G63" t="s">
        <v>3755</v>
      </c>
      <c r="H63" t="s">
        <v>3756</v>
      </c>
      <c r="I63" t="s">
        <v>3757</v>
      </c>
    </row>
    <row r="64" spans="1:9" x14ac:dyDescent="0.35">
      <c r="A64">
        <v>58</v>
      </c>
      <c r="C64" t="s">
        <v>3876</v>
      </c>
      <c r="D64" t="s">
        <v>3877</v>
      </c>
      <c r="F64" t="s">
        <v>3773</v>
      </c>
      <c r="G64" t="s">
        <v>3755</v>
      </c>
      <c r="H64" t="s">
        <v>3756</v>
      </c>
      <c r="I64" t="s">
        <v>3757</v>
      </c>
    </row>
    <row r="65" spans="1:9" x14ac:dyDescent="0.35">
      <c r="A65">
        <v>59</v>
      </c>
      <c r="C65" t="s">
        <v>3878</v>
      </c>
      <c r="D65" t="s">
        <v>3879</v>
      </c>
      <c r="F65" t="s">
        <v>3760</v>
      </c>
      <c r="G65" t="s">
        <v>3778</v>
      </c>
      <c r="H65" t="s">
        <v>3756</v>
      </c>
      <c r="I65" t="s">
        <v>3757</v>
      </c>
    </row>
    <row r="66" spans="1:9" x14ac:dyDescent="0.35">
      <c r="A66">
        <v>60</v>
      </c>
      <c r="C66" t="s">
        <v>3880</v>
      </c>
      <c r="D66" t="s">
        <v>3881</v>
      </c>
      <c r="F66" t="s">
        <v>3773</v>
      </c>
      <c r="G66" t="s">
        <v>3778</v>
      </c>
      <c r="H66" t="s">
        <v>3756</v>
      </c>
      <c r="I66" t="s">
        <v>3757</v>
      </c>
    </row>
    <row r="67" spans="1:9" x14ac:dyDescent="0.35">
      <c r="A67">
        <v>61</v>
      </c>
      <c r="C67" t="s">
        <v>3882</v>
      </c>
      <c r="D67" t="s">
        <v>3883</v>
      </c>
      <c r="F67" t="s">
        <v>3770</v>
      </c>
      <c r="G67" t="s">
        <v>3755</v>
      </c>
      <c r="H67" t="s">
        <v>3756</v>
      </c>
      <c r="I67" t="s">
        <v>3757</v>
      </c>
    </row>
    <row r="68" spans="1:9" x14ac:dyDescent="0.35">
      <c r="A68">
        <v>62</v>
      </c>
      <c r="C68" t="s">
        <v>3884</v>
      </c>
      <c r="D68" t="s">
        <v>3885</v>
      </c>
      <c r="F68" t="s">
        <v>3770</v>
      </c>
      <c r="G68" t="s">
        <v>3749</v>
      </c>
      <c r="H68" t="s">
        <v>3750</v>
      </c>
      <c r="I68" t="s">
        <v>3751</v>
      </c>
    </row>
    <row r="69" spans="1:9" x14ac:dyDescent="0.35">
      <c r="A69">
        <v>63</v>
      </c>
      <c r="C69" t="s">
        <v>3886</v>
      </c>
      <c r="D69" t="s">
        <v>3887</v>
      </c>
      <c r="F69" t="s">
        <v>3754</v>
      </c>
      <c r="G69" t="s">
        <v>3767</v>
      </c>
      <c r="H69" t="s">
        <v>3764</v>
      </c>
      <c r="I69" t="s">
        <v>3785</v>
      </c>
    </row>
    <row r="70" spans="1:9" x14ac:dyDescent="0.35">
      <c r="A70">
        <v>64</v>
      </c>
      <c r="C70" t="s">
        <v>3888</v>
      </c>
      <c r="D70" t="s">
        <v>3889</v>
      </c>
      <c r="F70" t="s">
        <v>3770</v>
      </c>
      <c r="G70" t="s">
        <v>3749</v>
      </c>
      <c r="H70" t="s">
        <v>3750</v>
      </c>
      <c r="I70" t="s">
        <v>3751</v>
      </c>
    </row>
    <row r="71" spans="1:9" x14ac:dyDescent="0.35">
      <c r="A71">
        <v>65</v>
      </c>
      <c r="C71" t="s">
        <v>3890</v>
      </c>
      <c r="D71" t="s">
        <v>3891</v>
      </c>
      <c r="F71" t="s">
        <v>3754</v>
      </c>
      <c r="G71" t="s">
        <v>3767</v>
      </c>
      <c r="H71" t="s">
        <v>3764</v>
      </c>
      <c r="I71" t="s">
        <v>3757</v>
      </c>
    </row>
    <row r="72" spans="1:9" x14ac:dyDescent="0.35">
      <c r="A72">
        <v>66</v>
      </c>
      <c r="C72" t="s">
        <v>3892</v>
      </c>
      <c r="D72" t="s">
        <v>3893</v>
      </c>
      <c r="F72" t="s">
        <v>3763</v>
      </c>
      <c r="G72" t="s">
        <v>3755</v>
      </c>
      <c r="H72" t="s">
        <v>3756</v>
      </c>
      <c r="I72" t="s">
        <v>3757</v>
      </c>
    </row>
    <row r="73" spans="1:9" x14ac:dyDescent="0.35">
      <c r="A73">
        <v>67</v>
      </c>
      <c r="C73" t="s">
        <v>3894</v>
      </c>
      <c r="D73" t="s">
        <v>3895</v>
      </c>
      <c r="F73" t="s">
        <v>3754</v>
      </c>
      <c r="G73" t="s">
        <v>3767</v>
      </c>
      <c r="H73" t="s">
        <v>3764</v>
      </c>
      <c r="I73" t="s">
        <v>3785</v>
      </c>
    </row>
    <row r="74" spans="1:9" x14ac:dyDescent="0.35">
      <c r="A74">
        <v>68</v>
      </c>
      <c r="C74" t="s">
        <v>3896</v>
      </c>
      <c r="D74" t="s">
        <v>3897</v>
      </c>
      <c r="F74" t="s">
        <v>3754</v>
      </c>
      <c r="G74" t="s">
        <v>3767</v>
      </c>
      <c r="H74" t="s">
        <v>3764</v>
      </c>
      <c r="I74" t="s">
        <v>3785</v>
      </c>
    </row>
    <row r="75" spans="1:9" x14ac:dyDescent="0.35">
      <c r="A75">
        <v>69</v>
      </c>
      <c r="C75" t="s">
        <v>3898</v>
      </c>
      <c r="D75" t="s">
        <v>3899</v>
      </c>
      <c r="F75" t="s">
        <v>3763</v>
      </c>
      <c r="G75" t="s">
        <v>3767</v>
      </c>
      <c r="H75" t="s">
        <v>3764</v>
      </c>
      <c r="I75" t="s">
        <v>3757</v>
      </c>
    </row>
    <row r="76" spans="1:9" x14ac:dyDescent="0.35">
      <c r="A76">
        <v>70</v>
      </c>
      <c r="C76" t="s">
        <v>3900</v>
      </c>
      <c r="D76" t="s">
        <v>3901</v>
      </c>
      <c r="F76" t="s">
        <v>3770</v>
      </c>
      <c r="G76" t="s">
        <v>3755</v>
      </c>
      <c r="H76" t="s">
        <v>3756</v>
      </c>
      <c r="I76" t="s">
        <v>3757</v>
      </c>
    </row>
    <row r="77" spans="1:9" x14ac:dyDescent="0.35">
      <c r="A77">
        <v>71</v>
      </c>
      <c r="C77" t="s">
        <v>3902</v>
      </c>
      <c r="D77" t="s">
        <v>3903</v>
      </c>
      <c r="F77" t="s">
        <v>3770</v>
      </c>
      <c r="G77" t="s">
        <v>3749</v>
      </c>
      <c r="H77" t="s">
        <v>3750</v>
      </c>
      <c r="I77" t="s">
        <v>3751</v>
      </c>
    </row>
    <row r="78" spans="1:9" x14ac:dyDescent="0.35">
      <c r="A78">
        <v>72</v>
      </c>
      <c r="C78" t="s">
        <v>3904</v>
      </c>
      <c r="D78" t="s">
        <v>3905</v>
      </c>
      <c r="F78" t="s">
        <v>3754</v>
      </c>
      <c r="G78" t="s">
        <v>3755</v>
      </c>
      <c r="H78" t="s">
        <v>3756</v>
      </c>
      <c r="I78" t="s">
        <v>3757</v>
      </c>
    </row>
    <row r="79" spans="1:9" x14ac:dyDescent="0.35">
      <c r="A79">
        <v>73</v>
      </c>
      <c r="C79" t="s">
        <v>3906</v>
      </c>
      <c r="D79" t="s">
        <v>3907</v>
      </c>
      <c r="F79" t="s">
        <v>3754</v>
      </c>
      <c r="G79" t="s">
        <v>3767</v>
      </c>
      <c r="H79" t="s">
        <v>3764</v>
      </c>
      <c r="I79" t="s">
        <v>3785</v>
      </c>
    </row>
    <row r="80" spans="1:9" x14ac:dyDescent="0.35">
      <c r="A80">
        <v>74</v>
      </c>
      <c r="C80" t="s">
        <v>3908</v>
      </c>
      <c r="D80" t="s">
        <v>3909</v>
      </c>
      <c r="F80" t="s">
        <v>3770</v>
      </c>
      <c r="G80" t="s">
        <v>3778</v>
      </c>
      <c r="H80" t="s">
        <v>3750</v>
      </c>
      <c r="I80" t="s">
        <v>3751</v>
      </c>
    </row>
    <row r="81" spans="1:9" x14ac:dyDescent="0.35">
      <c r="A81">
        <v>75</v>
      </c>
      <c r="C81" t="s">
        <v>3910</v>
      </c>
      <c r="D81" t="s">
        <v>3911</v>
      </c>
      <c r="F81" t="s">
        <v>3754</v>
      </c>
      <c r="G81" t="s">
        <v>3767</v>
      </c>
      <c r="H81" t="s">
        <v>3764</v>
      </c>
    </row>
    <row r="82" spans="1:9" x14ac:dyDescent="0.35">
      <c r="A82">
        <v>76</v>
      </c>
      <c r="C82" t="s">
        <v>3912</v>
      </c>
      <c r="D82" t="s">
        <v>3913</v>
      </c>
      <c r="F82" t="s">
        <v>3754</v>
      </c>
      <c r="G82" t="s">
        <v>3767</v>
      </c>
      <c r="H82" t="s">
        <v>3764</v>
      </c>
      <c r="I82" t="s">
        <v>3785</v>
      </c>
    </row>
    <row r="83" spans="1:9" x14ac:dyDescent="0.35">
      <c r="A83">
        <v>77</v>
      </c>
      <c r="C83" t="s">
        <v>3914</v>
      </c>
      <c r="D83" t="s">
        <v>3915</v>
      </c>
      <c r="F83" t="s">
        <v>3754</v>
      </c>
      <c r="G83" t="s">
        <v>3767</v>
      </c>
      <c r="H83" t="s">
        <v>3764</v>
      </c>
      <c r="I83" t="s">
        <v>3757</v>
      </c>
    </row>
    <row r="84" spans="1:9" x14ac:dyDescent="0.35">
      <c r="A84">
        <v>78</v>
      </c>
      <c r="C84" t="s">
        <v>3916</v>
      </c>
      <c r="D84" t="s">
        <v>3917</v>
      </c>
      <c r="F84" t="s">
        <v>3773</v>
      </c>
      <c r="G84" t="s">
        <v>3755</v>
      </c>
      <c r="H84" t="s">
        <v>3810</v>
      </c>
      <c r="I84" t="s">
        <v>3757</v>
      </c>
    </row>
    <row r="85" spans="1:9" x14ac:dyDescent="0.35">
      <c r="A85">
        <v>79</v>
      </c>
      <c r="C85" t="s">
        <v>3918</v>
      </c>
      <c r="D85" t="s">
        <v>3919</v>
      </c>
      <c r="F85" t="s">
        <v>3763</v>
      </c>
      <c r="G85" t="s">
        <v>3767</v>
      </c>
      <c r="H85" t="s">
        <v>3764</v>
      </c>
      <c r="I85" t="s">
        <v>3757</v>
      </c>
    </row>
    <row r="86" spans="1:9" x14ac:dyDescent="0.35">
      <c r="A86">
        <v>80</v>
      </c>
      <c r="C86" t="s">
        <v>3920</v>
      </c>
      <c r="D86" t="s">
        <v>3921</v>
      </c>
      <c r="F86" t="s">
        <v>3773</v>
      </c>
      <c r="G86" t="s">
        <v>3778</v>
      </c>
      <c r="H86" t="s">
        <v>3756</v>
      </c>
      <c r="I86" t="s">
        <v>3757</v>
      </c>
    </row>
    <row r="87" spans="1:9" x14ac:dyDescent="0.35">
      <c r="A87">
        <v>81</v>
      </c>
      <c r="C87" t="s">
        <v>3922</v>
      </c>
      <c r="D87" t="s">
        <v>3923</v>
      </c>
      <c r="F87" t="s">
        <v>3770</v>
      </c>
      <c r="G87" t="s">
        <v>3749</v>
      </c>
      <c r="H87" t="s">
        <v>3750</v>
      </c>
      <c r="I87" t="s">
        <v>3751</v>
      </c>
    </row>
    <row r="88" spans="1:9" x14ac:dyDescent="0.35">
      <c r="A88">
        <v>82</v>
      </c>
      <c r="C88" t="s">
        <v>3924</v>
      </c>
      <c r="D88" t="s">
        <v>3925</v>
      </c>
      <c r="F88" t="s">
        <v>3770</v>
      </c>
      <c r="G88" t="s">
        <v>3749</v>
      </c>
      <c r="H88" t="s">
        <v>3750</v>
      </c>
      <c r="I88" t="s">
        <v>3751</v>
      </c>
    </row>
    <row r="89" spans="1:9" x14ac:dyDescent="0.35">
      <c r="A89">
        <v>83</v>
      </c>
      <c r="C89" t="s">
        <v>3926</v>
      </c>
      <c r="D89" t="s">
        <v>3927</v>
      </c>
      <c r="F89" t="s">
        <v>3773</v>
      </c>
      <c r="G89" t="s">
        <v>3755</v>
      </c>
      <c r="H89" t="s">
        <v>3750</v>
      </c>
      <c r="I89" t="s">
        <v>3751</v>
      </c>
    </row>
    <row r="90" spans="1:9" x14ac:dyDescent="0.35">
      <c r="A90">
        <v>84</v>
      </c>
      <c r="C90" t="s">
        <v>3928</v>
      </c>
      <c r="D90" t="s">
        <v>3929</v>
      </c>
      <c r="F90" t="s">
        <v>3773</v>
      </c>
      <c r="G90" t="s">
        <v>3749</v>
      </c>
      <c r="H90" t="s">
        <v>3750</v>
      </c>
      <c r="I90" t="s">
        <v>3751</v>
      </c>
    </row>
    <row r="91" spans="1:9" x14ac:dyDescent="0.35">
      <c r="A91">
        <v>85</v>
      </c>
      <c r="C91" t="s">
        <v>3930</v>
      </c>
      <c r="D91" t="s">
        <v>3931</v>
      </c>
      <c r="F91" t="s">
        <v>3773</v>
      </c>
      <c r="G91" t="s">
        <v>3778</v>
      </c>
      <c r="H91" t="s">
        <v>3750</v>
      </c>
      <c r="I91" t="s">
        <v>3751</v>
      </c>
    </row>
    <row r="92" spans="1:9" x14ac:dyDescent="0.35">
      <c r="A92">
        <v>86</v>
      </c>
      <c r="C92" t="s">
        <v>3932</v>
      </c>
      <c r="D92" t="s">
        <v>3933</v>
      </c>
      <c r="F92" t="s">
        <v>3763</v>
      </c>
      <c r="G92" t="s">
        <v>3767</v>
      </c>
      <c r="H92" t="s">
        <v>3764</v>
      </c>
      <c r="I92" t="s">
        <v>3757</v>
      </c>
    </row>
    <row r="93" spans="1:9" x14ac:dyDescent="0.35">
      <c r="A93">
        <v>87</v>
      </c>
      <c r="C93" t="s">
        <v>3934</v>
      </c>
      <c r="D93" t="s">
        <v>3935</v>
      </c>
      <c r="F93" t="s">
        <v>3754</v>
      </c>
      <c r="G93" t="s">
        <v>3767</v>
      </c>
      <c r="H93" t="s">
        <v>3764</v>
      </c>
      <c r="I93" t="s">
        <v>3757</v>
      </c>
    </row>
    <row r="94" spans="1:9" x14ac:dyDescent="0.35">
      <c r="A94">
        <v>88</v>
      </c>
      <c r="C94" t="s">
        <v>3936</v>
      </c>
      <c r="D94" t="s">
        <v>3937</v>
      </c>
      <c r="F94" t="s">
        <v>3754</v>
      </c>
      <c r="G94" t="s">
        <v>3767</v>
      </c>
      <c r="H94" t="s">
        <v>3764</v>
      </c>
      <c r="I94" t="s">
        <v>3757</v>
      </c>
    </row>
    <row r="95" spans="1:9" x14ac:dyDescent="0.35">
      <c r="A95">
        <v>89</v>
      </c>
      <c r="C95" t="s">
        <v>3938</v>
      </c>
      <c r="D95" t="s">
        <v>3939</v>
      </c>
      <c r="F95" t="s">
        <v>3748</v>
      </c>
      <c r="G95" t="s">
        <v>3778</v>
      </c>
      <c r="H95" t="s">
        <v>3756</v>
      </c>
      <c r="I95" t="s">
        <v>3757</v>
      </c>
    </row>
    <row r="96" spans="1:9" x14ac:dyDescent="0.35">
      <c r="A96">
        <v>90</v>
      </c>
      <c r="C96" t="s">
        <v>3940</v>
      </c>
      <c r="D96" t="s">
        <v>3941</v>
      </c>
      <c r="F96" t="s">
        <v>3763</v>
      </c>
      <c r="G96" t="s">
        <v>3778</v>
      </c>
      <c r="H96" t="s">
        <v>3756</v>
      </c>
      <c r="I96" t="s">
        <v>3757</v>
      </c>
    </row>
    <row r="97" spans="1:9" x14ac:dyDescent="0.35">
      <c r="A97">
        <v>91</v>
      </c>
      <c r="C97" t="s">
        <v>3942</v>
      </c>
      <c r="D97" t="s">
        <v>3943</v>
      </c>
      <c r="F97" t="s">
        <v>3760</v>
      </c>
      <c r="G97" t="s">
        <v>3755</v>
      </c>
      <c r="H97" t="s">
        <v>3756</v>
      </c>
      <c r="I97" t="s">
        <v>3757</v>
      </c>
    </row>
    <row r="98" spans="1:9" x14ac:dyDescent="0.35">
      <c r="A98">
        <v>92</v>
      </c>
      <c r="C98" t="s">
        <v>3944</v>
      </c>
      <c r="D98" t="s">
        <v>3945</v>
      </c>
      <c r="F98" t="s">
        <v>3760</v>
      </c>
      <c r="G98" t="s">
        <v>3755</v>
      </c>
      <c r="H98" t="s">
        <v>3756</v>
      </c>
      <c r="I98" t="s">
        <v>3757</v>
      </c>
    </row>
    <row r="99" spans="1:9" x14ac:dyDescent="0.35">
      <c r="A99">
        <v>93</v>
      </c>
      <c r="C99" t="s">
        <v>3946</v>
      </c>
      <c r="D99" t="s">
        <v>3947</v>
      </c>
      <c r="F99" t="s">
        <v>3754</v>
      </c>
      <c r="G99" t="s">
        <v>3767</v>
      </c>
      <c r="H99" t="s">
        <v>3764</v>
      </c>
      <c r="I99" t="s">
        <v>3785</v>
      </c>
    </row>
    <row r="100" spans="1:9" x14ac:dyDescent="0.35">
      <c r="A100">
        <v>94</v>
      </c>
      <c r="C100" t="s">
        <v>3948</v>
      </c>
      <c r="D100" t="s">
        <v>3949</v>
      </c>
      <c r="F100" t="s">
        <v>3754</v>
      </c>
      <c r="G100" t="s">
        <v>3767</v>
      </c>
      <c r="H100" t="s">
        <v>3764</v>
      </c>
      <c r="I100" t="s">
        <v>3757</v>
      </c>
    </row>
    <row r="101" spans="1:9" x14ac:dyDescent="0.35">
      <c r="A101">
        <v>95</v>
      </c>
      <c r="C101" t="s">
        <v>3950</v>
      </c>
      <c r="D101" t="s">
        <v>3951</v>
      </c>
      <c r="F101" t="s">
        <v>3760</v>
      </c>
      <c r="G101" t="s">
        <v>3767</v>
      </c>
      <c r="H101" t="s">
        <v>3764</v>
      </c>
      <c r="I101" t="s">
        <v>3757</v>
      </c>
    </row>
    <row r="102" spans="1:9" x14ac:dyDescent="0.35">
      <c r="A102">
        <v>96</v>
      </c>
      <c r="C102" t="s">
        <v>3952</v>
      </c>
      <c r="D102" t="s">
        <v>3953</v>
      </c>
      <c r="F102" t="s">
        <v>3754</v>
      </c>
      <c r="G102" t="s">
        <v>3767</v>
      </c>
      <c r="H102" t="s">
        <v>3764</v>
      </c>
      <c r="I102" t="s">
        <v>3785</v>
      </c>
    </row>
    <row r="103" spans="1:9" x14ac:dyDescent="0.35">
      <c r="A103">
        <v>97</v>
      </c>
      <c r="C103" t="s">
        <v>3954</v>
      </c>
      <c r="D103" t="s">
        <v>3955</v>
      </c>
      <c r="F103" t="s">
        <v>3773</v>
      </c>
      <c r="G103" t="s">
        <v>3755</v>
      </c>
      <c r="H103" t="s">
        <v>3756</v>
      </c>
      <c r="I103" t="s">
        <v>3757</v>
      </c>
    </row>
    <row r="104" spans="1:9" x14ac:dyDescent="0.35">
      <c r="A104">
        <v>98</v>
      </c>
      <c r="C104" t="s">
        <v>3956</v>
      </c>
      <c r="D104" t="s">
        <v>3957</v>
      </c>
      <c r="F104" t="s">
        <v>3763</v>
      </c>
      <c r="G104" t="s">
        <v>3767</v>
      </c>
      <c r="H104" t="s">
        <v>3764</v>
      </c>
      <c r="I104" t="s">
        <v>3757</v>
      </c>
    </row>
    <row r="105" spans="1:9" x14ac:dyDescent="0.35">
      <c r="A105">
        <v>99</v>
      </c>
      <c r="C105" t="s">
        <v>3958</v>
      </c>
      <c r="D105" t="s">
        <v>3959</v>
      </c>
      <c r="F105" t="s">
        <v>3760</v>
      </c>
      <c r="G105" t="s">
        <v>3755</v>
      </c>
      <c r="H105" t="s">
        <v>3756</v>
      </c>
      <c r="I105" t="s">
        <v>3757</v>
      </c>
    </row>
    <row r="106" spans="1:9" x14ac:dyDescent="0.35">
      <c r="A106">
        <v>100</v>
      </c>
      <c r="C106" t="s">
        <v>3960</v>
      </c>
      <c r="D106" t="s">
        <v>3961</v>
      </c>
      <c r="F106" t="s">
        <v>3754</v>
      </c>
      <c r="G106" t="s">
        <v>3755</v>
      </c>
      <c r="H106" t="s">
        <v>3756</v>
      </c>
      <c r="I106" t="s">
        <v>3757</v>
      </c>
    </row>
    <row r="107" spans="1:9" x14ac:dyDescent="0.35">
      <c r="A107">
        <v>101</v>
      </c>
      <c r="C107" t="s">
        <v>2196</v>
      </c>
      <c r="D107" t="s">
        <v>3962</v>
      </c>
      <c r="F107" t="s">
        <v>3770</v>
      </c>
      <c r="G107" t="s">
        <v>3778</v>
      </c>
      <c r="H107" t="s">
        <v>3750</v>
      </c>
    </row>
    <row r="108" spans="1:9" x14ac:dyDescent="0.35">
      <c r="A108">
        <v>102</v>
      </c>
      <c r="C108" t="s">
        <v>3963</v>
      </c>
      <c r="D108" t="s">
        <v>3964</v>
      </c>
      <c r="F108" t="s">
        <v>3763</v>
      </c>
      <c r="G108" t="s">
        <v>3778</v>
      </c>
      <c r="H108" t="s">
        <v>3750</v>
      </c>
      <c r="I108" t="s">
        <v>3757</v>
      </c>
    </row>
    <row r="109" spans="1:9" x14ac:dyDescent="0.35">
      <c r="A109">
        <v>103</v>
      </c>
      <c r="C109" t="s">
        <v>3965</v>
      </c>
      <c r="D109" t="s">
        <v>3966</v>
      </c>
      <c r="F109" t="s">
        <v>3763</v>
      </c>
      <c r="G109" t="s">
        <v>3749</v>
      </c>
      <c r="H109" t="s">
        <v>3764</v>
      </c>
      <c r="I109" t="s">
        <v>3757</v>
      </c>
    </row>
    <row r="110" spans="1:9" x14ac:dyDescent="0.35">
      <c r="A110">
        <v>104</v>
      </c>
      <c r="C110" t="s">
        <v>3967</v>
      </c>
      <c r="D110" t="s">
        <v>3968</v>
      </c>
      <c r="F110" t="s">
        <v>3763</v>
      </c>
      <c r="G110" t="s">
        <v>3767</v>
      </c>
      <c r="H110" t="s">
        <v>3764</v>
      </c>
      <c r="I110" t="s">
        <v>3757</v>
      </c>
    </row>
    <row r="111" spans="1:9" x14ac:dyDescent="0.35">
      <c r="A111">
        <v>105</v>
      </c>
      <c r="C111" t="s">
        <v>3969</v>
      </c>
      <c r="D111" t="s">
        <v>3970</v>
      </c>
      <c r="F111" t="s">
        <v>3754</v>
      </c>
      <c r="G111" t="s">
        <v>3778</v>
      </c>
      <c r="H111" t="s">
        <v>3750</v>
      </c>
    </row>
    <row r="112" spans="1:9" x14ac:dyDescent="0.35">
      <c r="A112">
        <v>106</v>
      </c>
      <c r="C112" t="s">
        <v>3971</v>
      </c>
      <c r="D112" t="s">
        <v>3972</v>
      </c>
      <c r="F112" t="s">
        <v>3760</v>
      </c>
      <c r="G112" t="s">
        <v>3767</v>
      </c>
      <c r="H112" t="s">
        <v>3764</v>
      </c>
      <c r="I112" t="s">
        <v>3757</v>
      </c>
    </row>
    <row r="113" spans="1:9" x14ac:dyDescent="0.35">
      <c r="A113">
        <v>107</v>
      </c>
      <c r="C113" t="s">
        <v>3973</v>
      </c>
      <c r="D113" t="s">
        <v>3974</v>
      </c>
      <c r="F113" t="s">
        <v>3754</v>
      </c>
      <c r="G113" t="s">
        <v>3778</v>
      </c>
      <c r="H113" t="s">
        <v>3750</v>
      </c>
    </row>
    <row r="114" spans="1:9" x14ac:dyDescent="0.35">
      <c r="A114">
        <v>108</v>
      </c>
      <c r="C114" t="s">
        <v>3975</v>
      </c>
      <c r="D114" t="s">
        <v>3976</v>
      </c>
      <c r="F114" t="s">
        <v>3763</v>
      </c>
      <c r="G114" t="s">
        <v>3778</v>
      </c>
      <c r="H114" t="s">
        <v>3750</v>
      </c>
    </row>
    <row r="115" spans="1:9" x14ac:dyDescent="0.35">
      <c r="A115">
        <v>109</v>
      </c>
      <c r="C115" t="s">
        <v>3977</v>
      </c>
      <c r="D115" t="s">
        <v>3978</v>
      </c>
      <c r="F115" t="s">
        <v>3754</v>
      </c>
      <c r="G115" t="s">
        <v>3767</v>
      </c>
      <c r="H115" t="s">
        <v>3764</v>
      </c>
      <c r="I115" t="s">
        <v>3785</v>
      </c>
    </row>
    <row r="116" spans="1:9" x14ac:dyDescent="0.35">
      <c r="A116">
        <v>110</v>
      </c>
      <c r="C116" t="s">
        <v>3979</v>
      </c>
      <c r="D116" t="s">
        <v>3980</v>
      </c>
      <c r="F116" t="s">
        <v>3760</v>
      </c>
      <c r="G116" t="s">
        <v>3755</v>
      </c>
      <c r="H116" t="s">
        <v>3756</v>
      </c>
      <c r="I116" t="s">
        <v>3757</v>
      </c>
    </row>
    <row r="117" spans="1:9" x14ac:dyDescent="0.35">
      <c r="A117">
        <v>111</v>
      </c>
      <c r="C117" t="s">
        <v>2442</v>
      </c>
      <c r="D117" t="s">
        <v>3981</v>
      </c>
      <c r="F117" t="s">
        <v>3770</v>
      </c>
      <c r="G117" t="s">
        <v>3778</v>
      </c>
      <c r="H117" t="s">
        <v>3750</v>
      </c>
      <c r="I117" t="s">
        <v>3757</v>
      </c>
    </row>
    <row r="118" spans="1:9" x14ac:dyDescent="0.35">
      <c r="A118">
        <v>112</v>
      </c>
      <c r="C118" t="s">
        <v>3982</v>
      </c>
      <c r="D118" t="s">
        <v>3983</v>
      </c>
      <c r="F118" t="s">
        <v>3770</v>
      </c>
      <c r="G118" t="s">
        <v>3749</v>
      </c>
      <c r="H118" t="s">
        <v>3750</v>
      </c>
      <c r="I118" t="s">
        <v>3751</v>
      </c>
    </row>
    <row r="119" spans="1:9" x14ac:dyDescent="0.35">
      <c r="A119">
        <v>113</v>
      </c>
      <c r="C119" t="s">
        <v>3984</v>
      </c>
      <c r="D119" t="s">
        <v>3985</v>
      </c>
      <c r="F119" t="s">
        <v>3760</v>
      </c>
      <c r="G119" t="s">
        <v>3755</v>
      </c>
      <c r="H119" t="s">
        <v>3756</v>
      </c>
      <c r="I119" t="s">
        <v>3757</v>
      </c>
    </row>
    <row r="120" spans="1:9" x14ac:dyDescent="0.35">
      <c r="A120">
        <v>114</v>
      </c>
      <c r="C120" t="s">
        <v>3986</v>
      </c>
      <c r="D120" t="s">
        <v>3987</v>
      </c>
      <c r="F120" t="s">
        <v>3754</v>
      </c>
      <c r="G120" t="s">
        <v>3767</v>
      </c>
      <c r="H120" t="s">
        <v>3764</v>
      </c>
      <c r="I120" t="s">
        <v>3757</v>
      </c>
    </row>
    <row r="121" spans="1:9" x14ac:dyDescent="0.35">
      <c r="A121">
        <v>115</v>
      </c>
      <c r="C121" t="s">
        <v>3988</v>
      </c>
      <c r="D121" t="s">
        <v>3989</v>
      </c>
      <c r="F121" t="s">
        <v>3754</v>
      </c>
      <c r="G121" t="s">
        <v>3767</v>
      </c>
      <c r="H121" t="s">
        <v>3764</v>
      </c>
      <c r="I121" t="s">
        <v>3785</v>
      </c>
    </row>
    <row r="122" spans="1:9" x14ac:dyDescent="0.35">
      <c r="A122">
        <v>116</v>
      </c>
      <c r="C122" t="s">
        <v>3990</v>
      </c>
      <c r="D122" t="s">
        <v>3991</v>
      </c>
      <c r="F122" t="s">
        <v>3754</v>
      </c>
      <c r="G122" t="s">
        <v>3767</v>
      </c>
      <c r="H122" t="s">
        <v>3764</v>
      </c>
      <c r="I122" t="s">
        <v>3785</v>
      </c>
    </row>
    <row r="123" spans="1:9" x14ac:dyDescent="0.35">
      <c r="A123">
        <v>117</v>
      </c>
      <c r="C123" t="s">
        <v>3992</v>
      </c>
      <c r="D123" t="s">
        <v>3993</v>
      </c>
      <c r="F123" t="s">
        <v>3763</v>
      </c>
      <c r="G123" t="s">
        <v>3767</v>
      </c>
      <c r="H123" t="s">
        <v>3764</v>
      </c>
      <c r="I123" t="s">
        <v>3757</v>
      </c>
    </row>
    <row r="124" spans="1:9" x14ac:dyDescent="0.35">
      <c r="A124">
        <v>118</v>
      </c>
      <c r="C124" t="s">
        <v>3994</v>
      </c>
      <c r="D124" t="s">
        <v>799</v>
      </c>
      <c r="F124" t="s">
        <v>3754</v>
      </c>
      <c r="G124" t="s">
        <v>3755</v>
      </c>
      <c r="H124" t="s">
        <v>3756</v>
      </c>
      <c r="I124" t="s">
        <v>3757</v>
      </c>
    </row>
    <row r="125" spans="1:9" x14ac:dyDescent="0.35">
      <c r="A125">
        <v>119</v>
      </c>
      <c r="C125" t="s">
        <v>3995</v>
      </c>
      <c r="D125" t="s">
        <v>3996</v>
      </c>
      <c r="F125" t="s">
        <v>3770</v>
      </c>
      <c r="G125" t="s">
        <v>3749</v>
      </c>
      <c r="H125" t="s">
        <v>3750</v>
      </c>
      <c r="I125" t="s">
        <v>3751</v>
      </c>
    </row>
    <row r="126" spans="1:9" x14ac:dyDescent="0.35">
      <c r="A126">
        <v>120</v>
      </c>
      <c r="C126" t="s">
        <v>3997</v>
      </c>
      <c r="D126" t="s">
        <v>3998</v>
      </c>
      <c r="F126" t="s">
        <v>3770</v>
      </c>
      <c r="G126" t="s">
        <v>3749</v>
      </c>
      <c r="H126" t="s">
        <v>3750</v>
      </c>
      <c r="I126" t="s">
        <v>3751</v>
      </c>
    </row>
    <row r="127" spans="1:9" x14ac:dyDescent="0.35">
      <c r="A127">
        <v>121</v>
      </c>
      <c r="C127" t="s">
        <v>3999</v>
      </c>
      <c r="D127" t="s">
        <v>4000</v>
      </c>
      <c r="F127" t="s">
        <v>3763</v>
      </c>
      <c r="G127" t="s">
        <v>3755</v>
      </c>
      <c r="H127" t="s">
        <v>3756</v>
      </c>
      <c r="I127" t="s">
        <v>3757</v>
      </c>
    </row>
    <row r="128" spans="1:9" x14ac:dyDescent="0.35">
      <c r="A128">
        <v>122</v>
      </c>
      <c r="C128" t="s">
        <v>4001</v>
      </c>
      <c r="D128" t="s">
        <v>4002</v>
      </c>
      <c r="F128" t="s">
        <v>3748</v>
      </c>
      <c r="G128" t="s">
        <v>3755</v>
      </c>
      <c r="H128" t="s">
        <v>3750</v>
      </c>
    </row>
    <row r="129" spans="1:9" x14ac:dyDescent="0.35">
      <c r="A129">
        <v>123</v>
      </c>
      <c r="C129" t="s">
        <v>4003</v>
      </c>
      <c r="D129" t="s">
        <v>4004</v>
      </c>
      <c r="F129" t="s">
        <v>3770</v>
      </c>
      <c r="G129" t="s">
        <v>3749</v>
      </c>
      <c r="H129" t="s">
        <v>3750</v>
      </c>
      <c r="I129" t="s">
        <v>3751</v>
      </c>
    </row>
    <row r="130" spans="1:9" x14ac:dyDescent="0.35">
      <c r="A130">
        <v>124</v>
      </c>
      <c r="C130" t="s">
        <v>4005</v>
      </c>
      <c r="D130" t="s">
        <v>4006</v>
      </c>
      <c r="F130" t="s">
        <v>3760</v>
      </c>
      <c r="G130" t="s">
        <v>3767</v>
      </c>
      <c r="H130" t="s">
        <v>3764</v>
      </c>
      <c r="I130" t="s">
        <v>3785</v>
      </c>
    </row>
    <row r="131" spans="1:9" x14ac:dyDescent="0.35">
      <c r="A131">
        <v>125</v>
      </c>
      <c r="C131" t="s">
        <v>4007</v>
      </c>
      <c r="D131" t="s">
        <v>4008</v>
      </c>
      <c r="F131" t="s">
        <v>3763</v>
      </c>
      <c r="G131" t="s">
        <v>3755</v>
      </c>
      <c r="H131" t="s">
        <v>3750</v>
      </c>
      <c r="I131" t="s">
        <v>3757</v>
      </c>
    </row>
    <row r="132" spans="1:9" x14ac:dyDescent="0.35">
      <c r="A132">
        <v>126</v>
      </c>
      <c r="C132" t="s">
        <v>4009</v>
      </c>
      <c r="D132" t="s">
        <v>4010</v>
      </c>
      <c r="F132" t="s">
        <v>3770</v>
      </c>
      <c r="G132" t="s">
        <v>3778</v>
      </c>
      <c r="H132" t="s">
        <v>3750</v>
      </c>
      <c r="I132" t="s">
        <v>3751</v>
      </c>
    </row>
    <row r="133" spans="1:9" x14ac:dyDescent="0.35">
      <c r="A133">
        <v>127</v>
      </c>
      <c r="C133" t="s">
        <v>4011</v>
      </c>
      <c r="D133" t="s">
        <v>4012</v>
      </c>
      <c r="F133" t="s">
        <v>3770</v>
      </c>
      <c r="G133" t="s">
        <v>3755</v>
      </c>
      <c r="H133" t="s">
        <v>3756</v>
      </c>
      <c r="I133" t="s">
        <v>3757</v>
      </c>
    </row>
    <row r="134" spans="1:9" x14ac:dyDescent="0.35">
      <c r="A134">
        <v>128</v>
      </c>
      <c r="C134" t="s">
        <v>4013</v>
      </c>
      <c r="D134" t="s">
        <v>4014</v>
      </c>
      <c r="F134" t="s">
        <v>3773</v>
      </c>
      <c r="G134" t="s">
        <v>3755</v>
      </c>
      <c r="H134" t="s">
        <v>3756</v>
      </c>
      <c r="I134" t="s">
        <v>3757</v>
      </c>
    </row>
    <row r="135" spans="1:9" x14ac:dyDescent="0.35">
      <c r="A135">
        <v>129</v>
      </c>
      <c r="C135" t="s">
        <v>4015</v>
      </c>
      <c r="D135" t="s">
        <v>4016</v>
      </c>
      <c r="F135" t="s">
        <v>3763</v>
      </c>
      <c r="G135" t="s">
        <v>3778</v>
      </c>
      <c r="H135" t="s">
        <v>3750</v>
      </c>
      <c r="I135" t="s">
        <v>3757</v>
      </c>
    </row>
    <row r="136" spans="1:9" x14ac:dyDescent="0.35">
      <c r="A136">
        <v>130</v>
      </c>
      <c r="C136" t="s">
        <v>4017</v>
      </c>
      <c r="D136" t="s">
        <v>4018</v>
      </c>
      <c r="F136" t="s">
        <v>3754</v>
      </c>
      <c r="G136" t="s">
        <v>3778</v>
      </c>
      <c r="H136" t="s">
        <v>3810</v>
      </c>
      <c r="I136" t="s">
        <v>3757</v>
      </c>
    </row>
    <row r="137" spans="1:9" x14ac:dyDescent="0.35">
      <c r="A137">
        <v>131</v>
      </c>
      <c r="C137" t="s">
        <v>4019</v>
      </c>
      <c r="D137" t="s">
        <v>4020</v>
      </c>
      <c r="F137" t="s">
        <v>3754</v>
      </c>
      <c r="G137" t="s">
        <v>3767</v>
      </c>
      <c r="H137" t="s">
        <v>3764</v>
      </c>
      <c r="I137" t="s">
        <v>3757</v>
      </c>
    </row>
    <row r="138" spans="1:9" x14ac:dyDescent="0.35">
      <c r="A138">
        <v>132</v>
      </c>
      <c r="C138" t="s">
        <v>4021</v>
      </c>
      <c r="D138" t="s">
        <v>4022</v>
      </c>
      <c r="F138" t="s">
        <v>3763</v>
      </c>
      <c r="G138" t="s">
        <v>3778</v>
      </c>
      <c r="H138" t="s">
        <v>3810</v>
      </c>
      <c r="I138" t="s">
        <v>3757</v>
      </c>
    </row>
    <row r="139" spans="1:9" x14ac:dyDescent="0.35">
      <c r="A139">
        <v>133</v>
      </c>
      <c r="C139" t="s">
        <v>4023</v>
      </c>
      <c r="D139" t="s">
        <v>4024</v>
      </c>
      <c r="F139" t="s">
        <v>3754</v>
      </c>
      <c r="G139" t="s">
        <v>3755</v>
      </c>
      <c r="H139" t="s">
        <v>3756</v>
      </c>
      <c r="I139" t="s">
        <v>3757</v>
      </c>
    </row>
    <row r="140" spans="1:9" x14ac:dyDescent="0.35">
      <c r="A140">
        <v>134</v>
      </c>
      <c r="C140" t="s">
        <v>4025</v>
      </c>
      <c r="D140" t="s">
        <v>4026</v>
      </c>
      <c r="F140" t="s">
        <v>3760</v>
      </c>
      <c r="G140" t="s">
        <v>3778</v>
      </c>
      <c r="H140" t="s">
        <v>3756</v>
      </c>
      <c r="I140" t="s">
        <v>3757</v>
      </c>
    </row>
    <row r="141" spans="1:9" x14ac:dyDescent="0.35">
      <c r="A141">
        <v>135</v>
      </c>
      <c r="C141" t="s">
        <v>2357</v>
      </c>
      <c r="D141" t="s">
        <v>4027</v>
      </c>
      <c r="F141" t="s">
        <v>3770</v>
      </c>
      <c r="G141" t="s">
        <v>3749</v>
      </c>
      <c r="H141" t="s">
        <v>3750</v>
      </c>
      <c r="I141" t="s">
        <v>3751</v>
      </c>
    </row>
    <row r="142" spans="1:9" x14ac:dyDescent="0.35">
      <c r="A142">
        <v>136</v>
      </c>
      <c r="C142" t="s">
        <v>4028</v>
      </c>
      <c r="D142" t="s">
        <v>4029</v>
      </c>
      <c r="F142" t="s">
        <v>3763</v>
      </c>
      <c r="G142" t="s">
        <v>3778</v>
      </c>
      <c r="H142" t="s">
        <v>3750</v>
      </c>
    </row>
    <row r="143" spans="1:9" x14ac:dyDescent="0.35">
      <c r="A143">
        <v>137</v>
      </c>
      <c r="C143" t="s">
        <v>2210</v>
      </c>
      <c r="D143" t="s">
        <v>4030</v>
      </c>
      <c r="F143" t="s">
        <v>3770</v>
      </c>
      <c r="G143" t="s">
        <v>3755</v>
      </c>
      <c r="H143" t="s">
        <v>3756</v>
      </c>
      <c r="I143" t="s">
        <v>3757</v>
      </c>
    </row>
    <row r="144" spans="1:9" x14ac:dyDescent="0.35">
      <c r="A144">
        <v>138</v>
      </c>
      <c r="C144" t="s">
        <v>4031</v>
      </c>
      <c r="D144" t="s">
        <v>4032</v>
      </c>
      <c r="F144" t="s">
        <v>3763</v>
      </c>
      <c r="G144" t="s">
        <v>3767</v>
      </c>
      <c r="H144" t="s">
        <v>3756</v>
      </c>
    </row>
    <row r="145" spans="1:9" x14ac:dyDescent="0.35">
      <c r="A145">
        <v>139</v>
      </c>
      <c r="C145" t="s">
        <v>4033</v>
      </c>
      <c r="D145" t="s">
        <v>4034</v>
      </c>
      <c r="F145" t="s">
        <v>3748</v>
      </c>
      <c r="G145" t="s">
        <v>3749</v>
      </c>
      <c r="H145" t="s">
        <v>3750</v>
      </c>
    </row>
    <row r="146" spans="1:9" x14ac:dyDescent="0.35">
      <c r="A146">
        <v>140</v>
      </c>
      <c r="C146" t="s">
        <v>4035</v>
      </c>
      <c r="D146" t="s">
        <v>4036</v>
      </c>
      <c r="F146" t="s">
        <v>3754</v>
      </c>
      <c r="G146" t="s">
        <v>3767</v>
      </c>
      <c r="H146" t="s">
        <v>3764</v>
      </c>
      <c r="I146" t="s">
        <v>3785</v>
      </c>
    </row>
    <row r="147" spans="1:9" x14ac:dyDescent="0.35">
      <c r="A147">
        <v>141</v>
      </c>
      <c r="C147" t="s">
        <v>4037</v>
      </c>
      <c r="D147" t="s">
        <v>4038</v>
      </c>
      <c r="F147" t="s">
        <v>3763</v>
      </c>
      <c r="G147" t="s">
        <v>3767</v>
      </c>
      <c r="H147" t="s">
        <v>3764</v>
      </c>
      <c r="I147" t="s">
        <v>3757</v>
      </c>
    </row>
    <row r="148" spans="1:9" x14ac:dyDescent="0.35">
      <c r="A148">
        <v>142</v>
      </c>
      <c r="C148" t="s">
        <v>4039</v>
      </c>
      <c r="D148" t="s">
        <v>4040</v>
      </c>
      <c r="F148" t="s">
        <v>3763</v>
      </c>
      <c r="G148" t="s">
        <v>3767</v>
      </c>
      <c r="H148" t="s">
        <v>3764</v>
      </c>
      <c r="I148" t="s">
        <v>3757</v>
      </c>
    </row>
    <row r="149" spans="1:9" x14ac:dyDescent="0.35">
      <c r="A149">
        <v>143</v>
      </c>
      <c r="C149" t="s">
        <v>4041</v>
      </c>
      <c r="D149" t="s">
        <v>4042</v>
      </c>
      <c r="F149" t="s">
        <v>3773</v>
      </c>
      <c r="G149" t="s">
        <v>3778</v>
      </c>
      <c r="H149" t="s">
        <v>3750</v>
      </c>
      <c r="I149" t="s">
        <v>3751</v>
      </c>
    </row>
    <row r="150" spans="1:9" x14ac:dyDescent="0.35">
      <c r="A150">
        <v>144</v>
      </c>
      <c r="C150" t="s">
        <v>4043</v>
      </c>
      <c r="D150" t="s">
        <v>4044</v>
      </c>
      <c r="F150" t="s">
        <v>3770</v>
      </c>
      <c r="G150" t="s">
        <v>3749</v>
      </c>
      <c r="H150" t="s">
        <v>3750</v>
      </c>
      <c r="I150" t="s">
        <v>3751</v>
      </c>
    </row>
    <row r="151" spans="1:9" x14ac:dyDescent="0.35">
      <c r="A151">
        <v>145</v>
      </c>
      <c r="C151" t="s">
        <v>4045</v>
      </c>
      <c r="D151" t="s">
        <v>4046</v>
      </c>
      <c r="F151" t="s">
        <v>3770</v>
      </c>
      <c r="G151" t="s">
        <v>3778</v>
      </c>
      <c r="H151" t="s">
        <v>3810</v>
      </c>
      <c r="I151" t="s">
        <v>3757</v>
      </c>
    </row>
    <row r="152" spans="1:9" x14ac:dyDescent="0.35">
      <c r="A152">
        <v>146</v>
      </c>
      <c r="C152" t="s">
        <v>4047</v>
      </c>
      <c r="D152" t="s">
        <v>4048</v>
      </c>
      <c r="F152" t="s">
        <v>3763</v>
      </c>
      <c r="G152" t="s">
        <v>3767</v>
      </c>
      <c r="H152" t="s">
        <v>3764</v>
      </c>
      <c r="I152" t="s">
        <v>3757</v>
      </c>
    </row>
    <row r="153" spans="1:9" x14ac:dyDescent="0.35">
      <c r="A153">
        <v>147</v>
      </c>
      <c r="C153" t="s">
        <v>4049</v>
      </c>
      <c r="D153" t="s">
        <v>4050</v>
      </c>
      <c r="F153" t="s">
        <v>3754</v>
      </c>
      <c r="G153" t="s">
        <v>3767</v>
      </c>
      <c r="H153" t="s">
        <v>3764</v>
      </c>
      <c r="I153" t="s">
        <v>3757</v>
      </c>
    </row>
    <row r="154" spans="1:9" x14ac:dyDescent="0.35">
      <c r="A154">
        <v>148</v>
      </c>
      <c r="C154" t="s">
        <v>4051</v>
      </c>
      <c r="D154" t="s">
        <v>4052</v>
      </c>
      <c r="F154" t="s">
        <v>3760</v>
      </c>
      <c r="G154" t="s">
        <v>3767</v>
      </c>
      <c r="H154" t="s">
        <v>3764</v>
      </c>
      <c r="I154" t="s">
        <v>3757</v>
      </c>
    </row>
    <row r="155" spans="1:9" x14ac:dyDescent="0.35">
      <c r="A155">
        <v>149</v>
      </c>
      <c r="C155" t="s">
        <v>4053</v>
      </c>
      <c r="D155" t="s">
        <v>4054</v>
      </c>
      <c r="F155" t="s">
        <v>3748</v>
      </c>
      <c r="G155" t="s">
        <v>3778</v>
      </c>
      <c r="H155" t="s">
        <v>3810</v>
      </c>
      <c r="I155" t="s">
        <v>3757</v>
      </c>
    </row>
    <row r="156" spans="1:9" x14ac:dyDescent="0.35">
      <c r="A156">
        <v>150</v>
      </c>
      <c r="C156" t="s">
        <v>4055</v>
      </c>
      <c r="D156" t="s">
        <v>4056</v>
      </c>
      <c r="F156" t="s">
        <v>3763</v>
      </c>
      <c r="G156" t="s">
        <v>3755</v>
      </c>
      <c r="H156" t="s">
        <v>3756</v>
      </c>
      <c r="I156" t="s">
        <v>3757</v>
      </c>
    </row>
    <row r="157" spans="1:9" x14ac:dyDescent="0.35">
      <c r="A157">
        <v>151</v>
      </c>
      <c r="C157" t="s">
        <v>4057</v>
      </c>
      <c r="D157" t="s">
        <v>4058</v>
      </c>
      <c r="F157" t="s">
        <v>3773</v>
      </c>
      <c r="G157" t="s">
        <v>3755</v>
      </c>
      <c r="H157" t="s">
        <v>3756</v>
      </c>
      <c r="I157" t="s">
        <v>3757</v>
      </c>
    </row>
    <row r="158" spans="1:9" x14ac:dyDescent="0.35">
      <c r="A158">
        <v>152</v>
      </c>
      <c r="C158" t="s">
        <v>4059</v>
      </c>
      <c r="D158" t="s">
        <v>4060</v>
      </c>
      <c r="F158" t="s">
        <v>3763</v>
      </c>
      <c r="G158" t="s">
        <v>3778</v>
      </c>
      <c r="H158" t="s">
        <v>3810</v>
      </c>
      <c r="I158" t="s">
        <v>3757</v>
      </c>
    </row>
    <row r="159" spans="1:9" x14ac:dyDescent="0.35">
      <c r="A159">
        <v>153</v>
      </c>
      <c r="C159" t="s">
        <v>4061</v>
      </c>
      <c r="D159" t="s">
        <v>4062</v>
      </c>
      <c r="F159" t="s">
        <v>3773</v>
      </c>
      <c r="G159" t="s">
        <v>3755</v>
      </c>
      <c r="H159" t="s">
        <v>3756</v>
      </c>
      <c r="I159" t="s">
        <v>3757</v>
      </c>
    </row>
    <row r="160" spans="1:9" x14ac:dyDescent="0.35">
      <c r="A160">
        <v>154</v>
      </c>
      <c r="C160" t="s">
        <v>4063</v>
      </c>
      <c r="D160" t="s">
        <v>4064</v>
      </c>
      <c r="F160" t="s">
        <v>3773</v>
      </c>
      <c r="G160" t="s">
        <v>3755</v>
      </c>
      <c r="H160" t="s">
        <v>3756</v>
      </c>
      <c r="I160" t="s">
        <v>3757</v>
      </c>
    </row>
    <row r="161" spans="1:9" x14ac:dyDescent="0.35">
      <c r="A161">
        <v>155</v>
      </c>
      <c r="C161" t="s">
        <v>4065</v>
      </c>
      <c r="D161" t="s">
        <v>4066</v>
      </c>
      <c r="F161" t="s">
        <v>3763</v>
      </c>
      <c r="G161" t="s">
        <v>3778</v>
      </c>
      <c r="H161" t="s">
        <v>3756</v>
      </c>
      <c r="I161" t="s">
        <v>3757</v>
      </c>
    </row>
    <row r="162" spans="1:9" x14ac:dyDescent="0.35">
      <c r="A162">
        <v>156</v>
      </c>
      <c r="C162" t="s">
        <v>4067</v>
      </c>
      <c r="D162" t="s">
        <v>4068</v>
      </c>
      <c r="F162" t="s">
        <v>3754</v>
      </c>
      <c r="G162" t="s">
        <v>3767</v>
      </c>
      <c r="H162" t="s">
        <v>3756</v>
      </c>
      <c r="I162" t="s">
        <v>3757</v>
      </c>
    </row>
    <row r="163" spans="1:9" x14ac:dyDescent="0.35">
      <c r="A163">
        <v>157</v>
      </c>
      <c r="C163" t="s">
        <v>4069</v>
      </c>
      <c r="D163" t="s">
        <v>4070</v>
      </c>
      <c r="F163" t="s">
        <v>3754</v>
      </c>
      <c r="G163" t="s">
        <v>3767</v>
      </c>
      <c r="H163" t="s">
        <v>3764</v>
      </c>
      <c r="I163" t="s">
        <v>3785</v>
      </c>
    </row>
    <row r="164" spans="1:9" x14ac:dyDescent="0.35">
      <c r="A164">
        <v>158</v>
      </c>
      <c r="C164" t="s">
        <v>4071</v>
      </c>
      <c r="D164" t="s">
        <v>4072</v>
      </c>
      <c r="F164" t="s">
        <v>3773</v>
      </c>
      <c r="G164" t="s">
        <v>3767</v>
      </c>
      <c r="H164" t="s">
        <v>3764</v>
      </c>
      <c r="I164" t="s">
        <v>3757</v>
      </c>
    </row>
    <row r="165" spans="1:9" x14ac:dyDescent="0.35">
      <c r="A165">
        <v>159</v>
      </c>
      <c r="C165" t="s">
        <v>4073</v>
      </c>
      <c r="D165" t="s">
        <v>4074</v>
      </c>
      <c r="F165" t="s">
        <v>3760</v>
      </c>
      <c r="G165" t="s">
        <v>3767</v>
      </c>
      <c r="H165" t="s">
        <v>3764</v>
      </c>
      <c r="I165" t="s">
        <v>3757</v>
      </c>
    </row>
    <row r="166" spans="1:9" x14ac:dyDescent="0.35">
      <c r="A166">
        <v>160</v>
      </c>
      <c r="C166" t="s">
        <v>4075</v>
      </c>
      <c r="D166" t="s">
        <v>4076</v>
      </c>
      <c r="F166" t="s">
        <v>3754</v>
      </c>
      <c r="G166" t="s">
        <v>3755</v>
      </c>
      <c r="H166" t="s">
        <v>3756</v>
      </c>
      <c r="I166" t="s">
        <v>3757</v>
      </c>
    </row>
    <row r="167" spans="1:9" x14ac:dyDescent="0.35">
      <c r="A167">
        <v>161</v>
      </c>
      <c r="C167" t="s">
        <v>4077</v>
      </c>
      <c r="D167" t="s">
        <v>4078</v>
      </c>
      <c r="F167" t="s">
        <v>3754</v>
      </c>
      <c r="G167" t="s">
        <v>3755</v>
      </c>
      <c r="H167" t="s">
        <v>3756</v>
      </c>
      <c r="I167" t="s">
        <v>3757</v>
      </c>
    </row>
    <row r="168" spans="1:9" x14ac:dyDescent="0.35">
      <c r="A168">
        <v>162</v>
      </c>
      <c r="C168" t="s">
        <v>2190</v>
      </c>
      <c r="D168" t="s">
        <v>4079</v>
      </c>
      <c r="F168" t="s">
        <v>3770</v>
      </c>
      <c r="G168" t="s">
        <v>3749</v>
      </c>
      <c r="H168" t="s">
        <v>3750</v>
      </c>
      <c r="I168" t="s">
        <v>3751</v>
      </c>
    </row>
    <row r="169" spans="1:9" x14ac:dyDescent="0.35">
      <c r="A169">
        <v>163</v>
      </c>
      <c r="C169" t="s">
        <v>4080</v>
      </c>
      <c r="D169" t="s">
        <v>4081</v>
      </c>
      <c r="F169" t="s">
        <v>3763</v>
      </c>
      <c r="G169" t="s">
        <v>3778</v>
      </c>
      <c r="H169" t="s">
        <v>3750</v>
      </c>
      <c r="I169" t="s">
        <v>3757</v>
      </c>
    </row>
    <row r="170" spans="1:9" x14ac:dyDescent="0.35">
      <c r="A170">
        <v>164</v>
      </c>
      <c r="C170" t="s">
        <v>4082</v>
      </c>
      <c r="D170" t="s">
        <v>4083</v>
      </c>
      <c r="F170" t="s">
        <v>3754</v>
      </c>
      <c r="G170" t="s">
        <v>3767</v>
      </c>
      <c r="H170" t="s">
        <v>3764</v>
      </c>
      <c r="I170" t="s">
        <v>3757</v>
      </c>
    </row>
    <row r="171" spans="1:9" x14ac:dyDescent="0.35">
      <c r="A171">
        <v>165</v>
      </c>
      <c r="C171" t="s">
        <v>4084</v>
      </c>
      <c r="D171" t="s">
        <v>4085</v>
      </c>
      <c r="F171" t="s">
        <v>3770</v>
      </c>
      <c r="G171" t="s">
        <v>3778</v>
      </c>
      <c r="H171" t="s">
        <v>3750</v>
      </c>
      <c r="I171" t="s">
        <v>3751</v>
      </c>
    </row>
    <row r="172" spans="1:9" x14ac:dyDescent="0.35">
      <c r="A172">
        <v>166</v>
      </c>
      <c r="C172" t="s">
        <v>4086</v>
      </c>
      <c r="D172" t="s">
        <v>4087</v>
      </c>
      <c r="F172" t="s">
        <v>3760</v>
      </c>
      <c r="G172" t="s">
        <v>3767</v>
      </c>
      <c r="H172" t="s">
        <v>3764</v>
      </c>
      <c r="I172" t="s">
        <v>3757</v>
      </c>
    </row>
    <row r="173" spans="1:9" x14ac:dyDescent="0.35">
      <c r="A173">
        <v>167</v>
      </c>
      <c r="C173" t="s">
        <v>4088</v>
      </c>
      <c r="D173" t="s">
        <v>4089</v>
      </c>
      <c r="F173" t="s">
        <v>3770</v>
      </c>
      <c r="G173" t="s">
        <v>3749</v>
      </c>
      <c r="H173" t="s">
        <v>3750</v>
      </c>
      <c r="I173" t="s">
        <v>3751</v>
      </c>
    </row>
    <row r="174" spans="1:9" x14ac:dyDescent="0.35">
      <c r="A174">
        <v>168</v>
      </c>
      <c r="C174" t="s">
        <v>4090</v>
      </c>
      <c r="D174" t="s">
        <v>4091</v>
      </c>
      <c r="F174" t="s">
        <v>3754</v>
      </c>
      <c r="G174" t="s">
        <v>3755</v>
      </c>
      <c r="H174" t="s">
        <v>3756</v>
      </c>
      <c r="I174" t="s">
        <v>3757</v>
      </c>
    </row>
    <row r="175" spans="1:9" x14ac:dyDescent="0.35">
      <c r="A175">
        <v>169</v>
      </c>
      <c r="C175" t="s">
        <v>4092</v>
      </c>
      <c r="D175" t="s">
        <v>4093</v>
      </c>
      <c r="F175" t="s">
        <v>3770</v>
      </c>
      <c r="G175" t="s">
        <v>3767</v>
      </c>
      <c r="H175" t="s">
        <v>3756</v>
      </c>
      <c r="I175" t="s">
        <v>3757</v>
      </c>
    </row>
    <row r="176" spans="1:9" x14ac:dyDescent="0.35">
      <c r="A176">
        <v>170</v>
      </c>
      <c r="C176" t="s">
        <v>4094</v>
      </c>
      <c r="D176" t="s">
        <v>4095</v>
      </c>
      <c r="F176" t="s">
        <v>3770</v>
      </c>
      <c r="G176" t="s">
        <v>3749</v>
      </c>
      <c r="H176" t="s">
        <v>3750</v>
      </c>
      <c r="I176" t="s">
        <v>3751</v>
      </c>
    </row>
    <row r="177" spans="1:9" x14ac:dyDescent="0.35">
      <c r="A177">
        <v>171</v>
      </c>
      <c r="C177" t="s">
        <v>4096</v>
      </c>
      <c r="D177" t="s">
        <v>4097</v>
      </c>
      <c r="F177" t="s">
        <v>3763</v>
      </c>
      <c r="G177" t="s">
        <v>3767</v>
      </c>
      <c r="H177" t="s">
        <v>3764</v>
      </c>
      <c r="I177" t="s">
        <v>3757</v>
      </c>
    </row>
    <row r="178" spans="1:9" x14ac:dyDescent="0.35">
      <c r="A178">
        <v>172</v>
      </c>
      <c r="C178" t="s">
        <v>4098</v>
      </c>
      <c r="D178" t="s">
        <v>4099</v>
      </c>
      <c r="F178" t="s">
        <v>3773</v>
      </c>
      <c r="G178" t="s">
        <v>3767</v>
      </c>
      <c r="H178" t="s">
        <v>3764</v>
      </c>
    </row>
    <row r="179" spans="1:9" x14ac:dyDescent="0.35">
      <c r="A179">
        <v>173</v>
      </c>
      <c r="C179" t="s">
        <v>4100</v>
      </c>
      <c r="D179" t="s">
        <v>4101</v>
      </c>
      <c r="F179" t="s">
        <v>3754</v>
      </c>
      <c r="G179" t="s">
        <v>3767</v>
      </c>
      <c r="H179" t="s">
        <v>3764</v>
      </c>
      <c r="I179" t="s">
        <v>3785</v>
      </c>
    </row>
    <row r="180" spans="1:9" x14ac:dyDescent="0.35">
      <c r="A180">
        <v>174</v>
      </c>
      <c r="C180" t="s">
        <v>4102</v>
      </c>
      <c r="D180" t="s">
        <v>4103</v>
      </c>
      <c r="F180" t="s">
        <v>3754</v>
      </c>
      <c r="G180" t="s">
        <v>3767</v>
      </c>
      <c r="H180" t="s">
        <v>3764</v>
      </c>
      <c r="I180" t="s">
        <v>3785</v>
      </c>
    </row>
    <row r="181" spans="1:9" x14ac:dyDescent="0.35">
      <c r="A181">
        <v>175</v>
      </c>
      <c r="C181" t="s">
        <v>4104</v>
      </c>
      <c r="D181" t="s">
        <v>4105</v>
      </c>
      <c r="F181" t="s">
        <v>3763</v>
      </c>
      <c r="G181" t="s">
        <v>3778</v>
      </c>
      <c r="H181" t="s">
        <v>3750</v>
      </c>
      <c r="I181" t="s">
        <v>3757</v>
      </c>
    </row>
    <row r="182" spans="1:9" x14ac:dyDescent="0.35">
      <c r="A182">
        <v>176</v>
      </c>
      <c r="C182" t="s">
        <v>4106</v>
      </c>
      <c r="D182" t="s">
        <v>4107</v>
      </c>
      <c r="F182" t="s">
        <v>3770</v>
      </c>
      <c r="G182" t="s">
        <v>3749</v>
      </c>
      <c r="H182" t="s">
        <v>3750</v>
      </c>
      <c r="I182" t="s">
        <v>3751</v>
      </c>
    </row>
    <row r="183" spans="1:9" x14ac:dyDescent="0.35">
      <c r="A183">
        <v>177</v>
      </c>
      <c r="C183" t="s">
        <v>2211</v>
      </c>
      <c r="D183" t="s">
        <v>4108</v>
      </c>
      <c r="F183" t="s">
        <v>3770</v>
      </c>
      <c r="G183" t="s">
        <v>3755</v>
      </c>
      <c r="H183" t="s">
        <v>3756</v>
      </c>
      <c r="I183" t="s">
        <v>3757</v>
      </c>
    </row>
    <row r="184" spans="1:9" x14ac:dyDescent="0.35">
      <c r="A184">
        <v>178</v>
      </c>
      <c r="C184" t="s">
        <v>4109</v>
      </c>
      <c r="D184" t="s">
        <v>4110</v>
      </c>
      <c r="F184" t="s">
        <v>3770</v>
      </c>
      <c r="G184" t="s">
        <v>3749</v>
      </c>
      <c r="H184" t="s">
        <v>3750</v>
      </c>
    </row>
    <row r="185" spans="1:9" x14ac:dyDescent="0.35">
      <c r="A185">
        <v>179</v>
      </c>
      <c r="C185" t="s">
        <v>4111</v>
      </c>
      <c r="D185" t="s">
        <v>4112</v>
      </c>
      <c r="F185" t="s">
        <v>3754</v>
      </c>
      <c r="G185" t="s">
        <v>3767</v>
      </c>
      <c r="H185" t="s">
        <v>3764</v>
      </c>
      <c r="I185" t="s">
        <v>3785</v>
      </c>
    </row>
    <row r="186" spans="1:9" x14ac:dyDescent="0.35">
      <c r="A186">
        <v>180</v>
      </c>
      <c r="C186" t="s">
        <v>4113</v>
      </c>
      <c r="D186" t="s">
        <v>4114</v>
      </c>
      <c r="F186" t="s">
        <v>3748</v>
      </c>
      <c r="G186" t="s">
        <v>3778</v>
      </c>
      <c r="H186" t="s">
        <v>3810</v>
      </c>
      <c r="I186" t="s">
        <v>3757</v>
      </c>
    </row>
    <row r="187" spans="1:9" x14ac:dyDescent="0.35">
      <c r="A187">
        <v>181</v>
      </c>
      <c r="C187" t="s">
        <v>4115</v>
      </c>
      <c r="D187" t="s">
        <v>4116</v>
      </c>
      <c r="F187" t="s">
        <v>3773</v>
      </c>
      <c r="G187" t="s">
        <v>3767</v>
      </c>
      <c r="H187" t="s">
        <v>3756</v>
      </c>
      <c r="I187" t="s">
        <v>3757</v>
      </c>
    </row>
    <row r="188" spans="1:9" x14ac:dyDescent="0.35">
      <c r="A188">
        <v>182</v>
      </c>
      <c r="C188" t="s">
        <v>4117</v>
      </c>
      <c r="D188" t="s">
        <v>4118</v>
      </c>
      <c r="F188" t="s">
        <v>3773</v>
      </c>
      <c r="G188" t="s">
        <v>3755</v>
      </c>
      <c r="H188" t="s">
        <v>3810</v>
      </c>
      <c r="I188" t="s">
        <v>3757</v>
      </c>
    </row>
    <row r="189" spans="1:9" x14ac:dyDescent="0.35">
      <c r="A189">
        <v>183</v>
      </c>
      <c r="C189" t="s">
        <v>4119</v>
      </c>
      <c r="D189" t="s">
        <v>4120</v>
      </c>
      <c r="F189" t="s">
        <v>3773</v>
      </c>
      <c r="G189" t="s">
        <v>3767</v>
      </c>
      <c r="H189" t="s">
        <v>3764</v>
      </c>
    </row>
    <row r="190" spans="1:9" x14ac:dyDescent="0.35">
      <c r="A190">
        <v>184</v>
      </c>
      <c r="C190" t="s">
        <v>4121</v>
      </c>
      <c r="D190" t="s">
        <v>4122</v>
      </c>
      <c r="F190" t="s">
        <v>3773</v>
      </c>
      <c r="G190" t="s">
        <v>3755</v>
      </c>
      <c r="H190" t="s">
        <v>3810</v>
      </c>
      <c r="I190" t="s">
        <v>3757</v>
      </c>
    </row>
    <row r="191" spans="1:9" x14ac:dyDescent="0.35">
      <c r="A191">
        <v>185</v>
      </c>
      <c r="C191" t="s">
        <v>4123</v>
      </c>
      <c r="D191" t="s">
        <v>4124</v>
      </c>
      <c r="F191" t="s">
        <v>3770</v>
      </c>
      <c r="G191" t="s">
        <v>3778</v>
      </c>
      <c r="H191" t="s">
        <v>3750</v>
      </c>
      <c r="I191" t="s">
        <v>3751</v>
      </c>
    </row>
    <row r="192" spans="1:9" x14ac:dyDescent="0.35">
      <c r="A192">
        <v>186</v>
      </c>
      <c r="C192" t="s">
        <v>4125</v>
      </c>
      <c r="D192" t="s">
        <v>4126</v>
      </c>
      <c r="F192" t="s">
        <v>3773</v>
      </c>
      <c r="G192" t="s">
        <v>3755</v>
      </c>
      <c r="H192" t="s">
        <v>3756</v>
      </c>
      <c r="I192" t="s">
        <v>3757</v>
      </c>
    </row>
    <row r="193" spans="1:9" x14ac:dyDescent="0.35">
      <c r="A193">
        <v>187</v>
      </c>
      <c r="C193" t="s">
        <v>2243</v>
      </c>
      <c r="D193" t="s">
        <v>4127</v>
      </c>
      <c r="F193" t="s">
        <v>3770</v>
      </c>
      <c r="G193" t="s">
        <v>3778</v>
      </c>
      <c r="H193" t="s">
        <v>3756</v>
      </c>
      <c r="I193" t="s">
        <v>3757</v>
      </c>
    </row>
    <row r="194" spans="1:9" x14ac:dyDescent="0.35">
      <c r="A194">
        <v>188</v>
      </c>
      <c r="C194" t="s">
        <v>4128</v>
      </c>
      <c r="D194" t="s">
        <v>4129</v>
      </c>
      <c r="F194" t="s">
        <v>3754</v>
      </c>
      <c r="G194" t="s">
        <v>3767</v>
      </c>
      <c r="H194" t="s">
        <v>3764</v>
      </c>
      <c r="I194" t="s">
        <v>3757</v>
      </c>
    </row>
    <row r="195" spans="1:9" x14ac:dyDescent="0.35">
      <c r="A195">
        <v>189</v>
      </c>
      <c r="C195" t="s">
        <v>4130</v>
      </c>
      <c r="D195" t="s">
        <v>4131</v>
      </c>
      <c r="F195" t="s">
        <v>3754</v>
      </c>
      <c r="G195" t="s">
        <v>3767</v>
      </c>
      <c r="H195" t="s">
        <v>3764</v>
      </c>
      <c r="I195" t="s">
        <v>3757</v>
      </c>
    </row>
    <row r="196" spans="1:9" x14ac:dyDescent="0.35">
      <c r="A196">
        <v>190</v>
      </c>
      <c r="C196" t="s">
        <v>4132</v>
      </c>
      <c r="D196" t="s">
        <v>4133</v>
      </c>
      <c r="F196" t="s">
        <v>3760</v>
      </c>
      <c r="G196" t="s">
        <v>3778</v>
      </c>
      <c r="H196" t="s">
        <v>3750</v>
      </c>
      <c r="I196" t="s">
        <v>3757</v>
      </c>
    </row>
    <row r="197" spans="1:9" x14ac:dyDescent="0.35">
      <c r="A197">
        <v>191</v>
      </c>
      <c r="C197" t="s">
        <v>4134</v>
      </c>
      <c r="D197" t="s">
        <v>4135</v>
      </c>
      <c r="F197" t="s">
        <v>3763</v>
      </c>
      <c r="G197" t="s">
        <v>3767</v>
      </c>
      <c r="H197" t="s">
        <v>3764</v>
      </c>
    </row>
    <row r="198" spans="1:9" x14ac:dyDescent="0.35">
      <c r="A198">
        <v>192</v>
      </c>
      <c r="C198" t="s">
        <v>4136</v>
      </c>
      <c r="D198" t="s">
        <v>4137</v>
      </c>
      <c r="F198" t="s">
        <v>3754</v>
      </c>
      <c r="G198" t="s">
        <v>3778</v>
      </c>
      <c r="H198" t="s">
        <v>3750</v>
      </c>
      <c r="I198" t="s">
        <v>3757</v>
      </c>
    </row>
    <row r="199" spans="1:9" x14ac:dyDescent="0.35">
      <c r="A199">
        <v>193</v>
      </c>
      <c r="C199" t="s">
        <v>2212</v>
      </c>
      <c r="D199" t="s">
        <v>4138</v>
      </c>
      <c r="F199" t="s">
        <v>3770</v>
      </c>
      <c r="G199" t="s">
        <v>3749</v>
      </c>
      <c r="H199" t="s">
        <v>3750</v>
      </c>
      <c r="I199" t="s">
        <v>3751</v>
      </c>
    </row>
    <row r="200" spans="1:9" x14ac:dyDescent="0.35">
      <c r="A200">
        <v>194</v>
      </c>
      <c r="C200" t="s">
        <v>4139</v>
      </c>
      <c r="D200" t="s">
        <v>4140</v>
      </c>
      <c r="F200" t="s">
        <v>3763</v>
      </c>
      <c r="G200" t="s">
        <v>3755</v>
      </c>
      <c r="H200" t="s">
        <v>3756</v>
      </c>
      <c r="I200" t="s">
        <v>3757</v>
      </c>
    </row>
    <row r="201" spans="1:9" x14ac:dyDescent="0.35">
      <c r="A201">
        <v>195</v>
      </c>
      <c r="C201" t="s">
        <v>4141</v>
      </c>
      <c r="D201" t="s">
        <v>4142</v>
      </c>
      <c r="F201" t="s">
        <v>3763</v>
      </c>
      <c r="G201" t="s">
        <v>3778</v>
      </c>
      <c r="H201" t="s">
        <v>3810</v>
      </c>
    </row>
    <row r="202" spans="1:9" x14ac:dyDescent="0.35">
      <c r="A202">
        <v>196</v>
      </c>
      <c r="C202" t="s">
        <v>4143</v>
      </c>
      <c r="D202" t="s">
        <v>4144</v>
      </c>
      <c r="F202" t="s">
        <v>3770</v>
      </c>
      <c r="G202" t="s">
        <v>3749</v>
      </c>
      <c r="H202" t="s">
        <v>3750</v>
      </c>
      <c r="I202" t="s">
        <v>3751</v>
      </c>
    </row>
    <row r="203" spans="1:9" x14ac:dyDescent="0.35">
      <c r="A203">
        <v>197</v>
      </c>
      <c r="C203" t="s">
        <v>4145</v>
      </c>
      <c r="D203" t="s">
        <v>4146</v>
      </c>
      <c r="F203" t="s">
        <v>3763</v>
      </c>
      <c r="G203" t="s">
        <v>3778</v>
      </c>
      <c r="H203" t="s">
        <v>3750</v>
      </c>
      <c r="I203" t="s">
        <v>3757</v>
      </c>
    </row>
    <row r="204" spans="1:9" x14ac:dyDescent="0.35">
      <c r="A204">
        <v>198</v>
      </c>
      <c r="C204" t="s">
        <v>4147</v>
      </c>
      <c r="D204" t="s">
        <v>4148</v>
      </c>
      <c r="F204" t="s">
        <v>3773</v>
      </c>
      <c r="G204" t="s">
        <v>3767</v>
      </c>
      <c r="H204" t="s">
        <v>3756</v>
      </c>
      <c r="I204" t="s">
        <v>3757</v>
      </c>
    </row>
    <row r="205" spans="1:9" x14ac:dyDescent="0.35">
      <c r="A205">
        <v>199</v>
      </c>
      <c r="C205" t="s">
        <v>4149</v>
      </c>
      <c r="D205" t="s">
        <v>4150</v>
      </c>
      <c r="F205" t="s">
        <v>3760</v>
      </c>
      <c r="G205" t="s">
        <v>3778</v>
      </c>
      <c r="H205" t="s">
        <v>3756</v>
      </c>
      <c r="I205" t="s">
        <v>3757</v>
      </c>
    </row>
    <row r="206" spans="1:9" x14ac:dyDescent="0.35">
      <c r="A206">
        <v>200</v>
      </c>
      <c r="C206" t="s">
        <v>4151</v>
      </c>
      <c r="D206" t="s">
        <v>4152</v>
      </c>
      <c r="F206" t="s">
        <v>3754</v>
      </c>
      <c r="G206" t="s">
        <v>3755</v>
      </c>
      <c r="H206" t="s">
        <v>3756</v>
      </c>
      <c r="I206" t="s">
        <v>3757</v>
      </c>
    </row>
    <row r="207" spans="1:9" x14ac:dyDescent="0.35">
      <c r="A207">
        <v>201</v>
      </c>
      <c r="C207" t="s">
        <v>4153</v>
      </c>
      <c r="D207" t="s">
        <v>4154</v>
      </c>
      <c r="F207" t="s">
        <v>3754</v>
      </c>
      <c r="G207" t="s">
        <v>3755</v>
      </c>
      <c r="H207" t="s">
        <v>3756</v>
      </c>
      <c r="I207" t="s">
        <v>3757</v>
      </c>
    </row>
    <row r="208" spans="1:9" x14ac:dyDescent="0.35">
      <c r="A208">
        <v>202</v>
      </c>
      <c r="C208" t="s">
        <v>4155</v>
      </c>
      <c r="D208" t="s">
        <v>4156</v>
      </c>
      <c r="F208" t="s">
        <v>3773</v>
      </c>
      <c r="G208" t="s">
        <v>3767</v>
      </c>
      <c r="H208" t="s">
        <v>3764</v>
      </c>
    </row>
    <row r="209" spans="1:9" x14ac:dyDescent="0.35">
      <c r="A209">
        <v>203</v>
      </c>
      <c r="C209" t="s">
        <v>4157</v>
      </c>
      <c r="D209" t="s">
        <v>4158</v>
      </c>
      <c r="F209" t="s">
        <v>3763</v>
      </c>
      <c r="G209" t="s">
        <v>3755</v>
      </c>
      <c r="H209" t="s">
        <v>3750</v>
      </c>
    </row>
    <row r="210" spans="1:9" x14ac:dyDescent="0.35">
      <c r="A210">
        <v>204</v>
      </c>
      <c r="C210" t="s">
        <v>2169</v>
      </c>
      <c r="D210" t="s">
        <v>4159</v>
      </c>
      <c r="F210" t="s">
        <v>3770</v>
      </c>
      <c r="G210" t="s">
        <v>3749</v>
      </c>
      <c r="H210" t="s">
        <v>3750</v>
      </c>
      <c r="I210" t="s">
        <v>3751</v>
      </c>
    </row>
    <row r="211" spans="1:9" x14ac:dyDescent="0.35">
      <c r="A211">
        <v>205</v>
      </c>
      <c r="C211" t="s">
        <v>4160</v>
      </c>
      <c r="D211" t="s">
        <v>4161</v>
      </c>
      <c r="F211" t="s">
        <v>3754</v>
      </c>
      <c r="G211" t="s">
        <v>3778</v>
      </c>
      <c r="H211" t="s">
        <v>3756</v>
      </c>
      <c r="I211" t="s">
        <v>3757</v>
      </c>
    </row>
    <row r="212" spans="1:9" x14ac:dyDescent="0.35">
      <c r="A212">
        <v>206</v>
      </c>
      <c r="C212" t="s">
        <v>4162</v>
      </c>
      <c r="D212" t="s">
        <v>4163</v>
      </c>
      <c r="F212" t="s">
        <v>3760</v>
      </c>
      <c r="G212" t="s">
        <v>3767</v>
      </c>
      <c r="H212" t="s">
        <v>3764</v>
      </c>
      <c r="I212" t="s">
        <v>3757</v>
      </c>
    </row>
    <row r="213" spans="1:9" x14ac:dyDescent="0.35">
      <c r="A213">
        <v>207</v>
      </c>
      <c r="C213" t="s">
        <v>4164</v>
      </c>
      <c r="D213" t="s">
        <v>4165</v>
      </c>
      <c r="F213" t="s">
        <v>3754</v>
      </c>
      <c r="G213" t="s">
        <v>3767</v>
      </c>
      <c r="H213" t="s">
        <v>3764</v>
      </c>
      <c r="I213" t="s">
        <v>3757</v>
      </c>
    </row>
    <row r="214" spans="1:9" x14ac:dyDescent="0.35">
      <c r="A214">
        <v>208</v>
      </c>
      <c r="C214" t="s">
        <v>4166</v>
      </c>
      <c r="D214" t="s">
        <v>4167</v>
      </c>
      <c r="F214" t="s">
        <v>3806</v>
      </c>
      <c r="G214" t="s">
        <v>3767</v>
      </c>
      <c r="H214" t="s">
        <v>3764</v>
      </c>
      <c r="I214" t="s">
        <v>3757</v>
      </c>
    </row>
    <row r="215" spans="1:9" x14ac:dyDescent="0.35">
      <c r="A215">
        <v>209</v>
      </c>
      <c r="C215" t="s">
        <v>4168</v>
      </c>
      <c r="D215" t="s">
        <v>4169</v>
      </c>
      <c r="F215" t="s">
        <v>3773</v>
      </c>
      <c r="G215" t="s">
        <v>3767</v>
      </c>
      <c r="H215" t="s">
        <v>3756</v>
      </c>
      <c r="I215" t="s">
        <v>3757</v>
      </c>
    </row>
    <row r="216" spans="1:9" x14ac:dyDescent="0.35">
      <c r="A216">
        <v>210</v>
      </c>
      <c r="C216" t="s">
        <v>4170</v>
      </c>
      <c r="D216" t="s">
        <v>4171</v>
      </c>
      <c r="F216" t="s">
        <v>3754</v>
      </c>
      <c r="G216" t="s">
        <v>3778</v>
      </c>
      <c r="H216" t="s">
        <v>3810</v>
      </c>
      <c r="I216" t="s">
        <v>3757</v>
      </c>
    </row>
    <row r="217" spans="1:9" x14ac:dyDescent="0.35">
      <c r="A217">
        <v>211</v>
      </c>
      <c r="C217" t="s">
        <v>4172</v>
      </c>
      <c r="D217" t="s">
        <v>4173</v>
      </c>
      <c r="F217" t="s">
        <v>3763</v>
      </c>
      <c r="G217" t="s">
        <v>3778</v>
      </c>
      <c r="H217" t="s">
        <v>3750</v>
      </c>
      <c r="I217" t="s">
        <v>3757</v>
      </c>
    </row>
    <row r="218" spans="1:9" x14ac:dyDescent="0.35">
      <c r="A218">
        <v>212</v>
      </c>
      <c r="C218" t="s">
        <v>4174</v>
      </c>
      <c r="D218" t="s">
        <v>4175</v>
      </c>
      <c r="F218" t="s">
        <v>3773</v>
      </c>
      <c r="G218" t="s">
        <v>3755</v>
      </c>
      <c r="H218" t="s">
        <v>3756</v>
      </c>
      <c r="I218" t="s">
        <v>3757</v>
      </c>
    </row>
    <row r="219" spans="1:9" x14ac:dyDescent="0.35">
      <c r="A219">
        <v>213</v>
      </c>
      <c r="C219" t="s">
        <v>4176</v>
      </c>
      <c r="D219" t="s">
        <v>4177</v>
      </c>
      <c r="F219" t="s">
        <v>3763</v>
      </c>
      <c r="G219" t="s">
        <v>3778</v>
      </c>
      <c r="H219" t="s">
        <v>3810</v>
      </c>
    </row>
    <row r="220" spans="1:9" x14ac:dyDescent="0.35">
      <c r="A220">
        <v>214</v>
      </c>
      <c r="C220" t="s">
        <v>4178</v>
      </c>
      <c r="D220" t="s">
        <v>4179</v>
      </c>
      <c r="F220" t="s">
        <v>3773</v>
      </c>
      <c r="G220" t="s">
        <v>3767</v>
      </c>
      <c r="H220" t="s">
        <v>3764</v>
      </c>
      <c r="I220" t="s">
        <v>3757</v>
      </c>
    </row>
    <row r="221" spans="1:9" x14ac:dyDescent="0.35">
      <c r="A221">
        <v>215</v>
      </c>
      <c r="C221" t="s">
        <v>4180</v>
      </c>
      <c r="D221" t="s">
        <v>4181</v>
      </c>
      <c r="F221" t="s">
        <v>3760</v>
      </c>
      <c r="G221" t="s">
        <v>3778</v>
      </c>
      <c r="H221" t="s">
        <v>3764</v>
      </c>
      <c r="I221" t="s">
        <v>3757</v>
      </c>
    </row>
    <row r="222" spans="1:9" x14ac:dyDescent="0.35">
      <c r="A222">
        <v>216</v>
      </c>
      <c r="C222" t="s">
        <v>4182</v>
      </c>
      <c r="D222" t="s">
        <v>4183</v>
      </c>
      <c r="F222" t="s">
        <v>3760</v>
      </c>
      <c r="G222" t="s">
        <v>3778</v>
      </c>
      <c r="H222" t="s">
        <v>3750</v>
      </c>
    </row>
    <row r="223" spans="1:9" x14ac:dyDescent="0.35">
      <c r="A223">
        <v>217</v>
      </c>
      <c r="C223" t="s">
        <v>2213</v>
      </c>
      <c r="D223" t="s">
        <v>4184</v>
      </c>
      <c r="F223" t="s">
        <v>3770</v>
      </c>
      <c r="G223" t="s">
        <v>3778</v>
      </c>
      <c r="H223" t="s">
        <v>3750</v>
      </c>
      <c r="I223" t="s">
        <v>3751</v>
      </c>
    </row>
    <row r="224" spans="1:9" x14ac:dyDescent="0.35">
      <c r="A224">
        <v>218</v>
      </c>
      <c r="C224" t="s">
        <v>2119</v>
      </c>
      <c r="D224" t="s">
        <v>4185</v>
      </c>
      <c r="F224" t="s">
        <v>3770</v>
      </c>
      <c r="G224" t="s">
        <v>3749</v>
      </c>
      <c r="H224" t="s">
        <v>3810</v>
      </c>
      <c r="I224" t="s">
        <v>3757</v>
      </c>
    </row>
    <row r="225" spans="1:4" x14ac:dyDescent="0.35">
      <c r="C225" t="s">
        <v>3593</v>
      </c>
    </row>
    <row r="227" spans="1:4" x14ac:dyDescent="0.35">
      <c r="A227">
        <v>1</v>
      </c>
      <c r="C227" t="s">
        <v>4186</v>
      </c>
      <c r="D227" t="s">
        <v>4187</v>
      </c>
    </row>
    <row r="228" spans="1:4" x14ac:dyDescent="0.35">
      <c r="A228">
        <v>2</v>
      </c>
      <c r="C228" t="s">
        <v>4188</v>
      </c>
      <c r="D228" t="s">
        <v>4189</v>
      </c>
    </row>
    <row r="229" spans="1:4" x14ac:dyDescent="0.35">
      <c r="A229">
        <v>3</v>
      </c>
      <c r="C229" t="s">
        <v>4190</v>
      </c>
      <c r="D229" t="s">
        <v>4191</v>
      </c>
    </row>
    <row r="230" spans="1:4" x14ac:dyDescent="0.35">
      <c r="A230">
        <v>4</v>
      </c>
      <c r="C230" t="s">
        <v>4192</v>
      </c>
      <c r="D230" t="s">
        <v>4193</v>
      </c>
    </row>
    <row r="231" spans="1:4" x14ac:dyDescent="0.35">
      <c r="A231">
        <v>5</v>
      </c>
      <c r="C231" t="s">
        <v>3763</v>
      </c>
      <c r="D231" t="s">
        <v>4194</v>
      </c>
    </row>
    <row r="232" spans="1:4" x14ac:dyDescent="0.35">
      <c r="A232">
        <v>6</v>
      </c>
      <c r="C232" t="s">
        <v>4195</v>
      </c>
      <c r="D232" t="s">
        <v>4196</v>
      </c>
    </row>
    <row r="233" spans="1:4" x14ac:dyDescent="0.35">
      <c r="A233">
        <v>7</v>
      </c>
      <c r="C233" t="s">
        <v>4197</v>
      </c>
      <c r="D233" t="s">
        <v>4198</v>
      </c>
    </row>
    <row r="234" spans="1:4" x14ac:dyDescent="0.35">
      <c r="A234">
        <v>8</v>
      </c>
      <c r="C234" t="s">
        <v>4199</v>
      </c>
      <c r="D234" t="s">
        <v>3785</v>
      </c>
    </row>
    <row r="235" spans="1:4" x14ac:dyDescent="0.35">
      <c r="A235">
        <v>9</v>
      </c>
      <c r="C235" t="s">
        <v>3754</v>
      </c>
      <c r="D235" t="s">
        <v>4200</v>
      </c>
    </row>
    <row r="236" spans="1:4" x14ac:dyDescent="0.35">
      <c r="A236">
        <v>10</v>
      </c>
      <c r="C236" t="s">
        <v>4201</v>
      </c>
      <c r="D236" t="s">
        <v>4202</v>
      </c>
    </row>
    <row r="237" spans="1:4" x14ac:dyDescent="0.35">
      <c r="A237">
        <v>11</v>
      </c>
      <c r="C237" t="s">
        <v>4203</v>
      </c>
      <c r="D237" t="s">
        <v>4204</v>
      </c>
    </row>
    <row r="238" spans="1:4" x14ac:dyDescent="0.35">
      <c r="A238">
        <v>12</v>
      </c>
      <c r="C238" t="s">
        <v>4205</v>
      </c>
      <c r="D238" t="s">
        <v>4206</v>
      </c>
    </row>
    <row r="239" spans="1:4" x14ac:dyDescent="0.35">
      <c r="A239">
        <v>13</v>
      </c>
      <c r="C239" t="s">
        <v>4207</v>
      </c>
      <c r="D239" t="s">
        <v>4208</v>
      </c>
    </row>
    <row r="240" spans="1:4" x14ac:dyDescent="0.35">
      <c r="A240">
        <v>14</v>
      </c>
      <c r="C240" t="s">
        <v>4209</v>
      </c>
      <c r="D240" t="s">
        <v>4210</v>
      </c>
    </row>
    <row r="241" spans="1:4" x14ac:dyDescent="0.35">
      <c r="A241">
        <v>15</v>
      </c>
      <c r="C241" t="s">
        <v>3767</v>
      </c>
      <c r="D241" t="s">
        <v>4211</v>
      </c>
    </row>
    <row r="242" spans="1:4" x14ac:dyDescent="0.35">
      <c r="A242">
        <v>16</v>
      </c>
      <c r="C242" t="s">
        <v>4212</v>
      </c>
      <c r="D242" t="s">
        <v>4213</v>
      </c>
    </row>
    <row r="243" spans="1:4" x14ac:dyDescent="0.35">
      <c r="A243">
        <v>17</v>
      </c>
      <c r="C243" t="s">
        <v>4214</v>
      </c>
      <c r="D243" t="s">
        <v>4215</v>
      </c>
    </row>
    <row r="244" spans="1:4" x14ac:dyDescent="0.35">
      <c r="A244">
        <v>18</v>
      </c>
      <c r="C244" t="s">
        <v>4216</v>
      </c>
      <c r="D244" t="s">
        <v>4217</v>
      </c>
    </row>
    <row r="245" spans="1:4" x14ac:dyDescent="0.35">
      <c r="A245">
        <v>19</v>
      </c>
      <c r="C245" t="s">
        <v>4218</v>
      </c>
      <c r="D245" t="s">
        <v>4219</v>
      </c>
    </row>
    <row r="246" spans="1:4" x14ac:dyDescent="0.35">
      <c r="A246">
        <v>20</v>
      </c>
      <c r="C246" t="s">
        <v>4220</v>
      </c>
      <c r="D246" t="s">
        <v>3750</v>
      </c>
    </row>
    <row r="247" spans="1:4" x14ac:dyDescent="0.35">
      <c r="A247">
        <v>21</v>
      </c>
      <c r="C247" t="s">
        <v>4221</v>
      </c>
      <c r="D247" t="s">
        <v>4222</v>
      </c>
    </row>
    <row r="248" spans="1:4" x14ac:dyDescent="0.35">
      <c r="A248">
        <v>22</v>
      </c>
      <c r="C248" t="s">
        <v>3773</v>
      </c>
      <c r="D248" t="s">
        <v>4223</v>
      </c>
    </row>
    <row r="249" spans="1:4" x14ac:dyDescent="0.35">
      <c r="A249">
        <v>23</v>
      </c>
      <c r="C249" t="s">
        <v>4224</v>
      </c>
      <c r="D249" t="s">
        <v>4225</v>
      </c>
    </row>
    <row r="250" spans="1:4" x14ac:dyDescent="0.35">
      <c r="A250">
        <v>24</v>
      </c>
      <c r="C250" t="s">
        <v>4226</v>
      </c>
      <c r="D250" t="s">
        <v>4227</v>
      </c>
    </row>
    <row r="251" spans="1:4" x14ac:dyDescent="0.35">
      <c r="A251">
        <v>25</v>
      </c>
      <c r="C251" t="s">
        <v>4228</v>
      </c>
      <c r="D251" t="s">
        <v>4229</v>
      </c>
    </row>
    <row r="252" spans="1:4" x14ac:dyDescent="0.35">
      <c r="A252">
        <v>26</v>
      </c>
      <c r="C252" t="s">
        <v>4230</v>
      </c>
      <c r="D252" t="s">
        <v>4231</v>
      </c>
    </row>
    <row r="253" spans="1:4" x14ac:dyDescent="0.35">
      <c r="A253">
        <v>27</v>
      </c>
      <c r="C253" t="s">
        <v>3749</v>
      </c>
      <c r="D253" t="s">
        <v>4232</v>
      </c>
    </row>
    <row r="254" spans="1:4" x14ac:dyDescent="0.35">
      <c r="A254">
        <v>28</v>
      </c>
      <c r="C254" t="s">
        <v>3778</v>
      </c>
      <c r="D254" t="s">
        <v>4233</v>
      </c>
    </row>
    <row r="255" spans="1:4" x14ac:dyDescent="0.35">
      <c r="A255">
        <v>29</v>
      </c>
      <c r="C255" t="s">
        <v>3760</v>
      </c>
      <c r="D255" t="s">
        <v>4234</v>
      </c>
    </row>
    <row r="256" spans="1:4" x14ac:dyDescent="0.35">
      <c r="A256">
        <v>30</v>
      </c>
      <c r="C256" t="s">
        <v>4235</v>
      </c>
      <c r="D256" t="s">
        <v>4236</v>
      </c>
    </row>
    <row r="257" spans="1:4" x14ac:dyDescent="0.35">
      <c r="A257">
        <v>31</v>
      </c>
      <c r="C257" t="s">
        <v>4237</v>
      </c>
      <c r="D257" t="s">
        <v>4238</v>
      </c>
    </row>
    <row r="258" spans="1:4" x14ac:dyDescent="0.35">
      <c r="A258">
        <v>32</v>
      </c>
      <c r="C258" t="s">
        <v>4239</v>
      </c>
      <c r="D258" t="s">
        <v>4240</v>
      </c>
    </row>
    <row r="259" spans="1:4" x14ac:dyDescent="0.35">
      <c r="A259">
        <v>33</v>
      </c>
      <c r="C259" t="s">
        <v>3806</v>
      </c>
      <c r="D259" t="s">
        <v>4241</v>
      </c>
    </row>
    <row r="260" spans="1:4" x14ac:dyDescent="0.35">
      <c r="A260">
        <v>34</v>
      </c>
      <c r="C260" t="s">
        <v>4242</v>
      </c>
      <c r="D260" t="s">
        <v>4243</v>
      </c>
    </row>
    <row r="261" spans="1:4" x14ac:dyDescent="0.35">
      <c r="A261">
        <v>35</v>
      </c>
      <c r="C261" t="s">
        <v>4244</v>
      </c>
      <c r="D261" t="s">
        <v>4245</v>
      </c>
    </row>
    <row r="262" spans="1:4" x14ac:dyDescent="0.35">
      <c r="A262">
        <v>36</v>
      </c>
      <c r="C262" t="s">
        <v>4246</v>
      </c>
      <c r="D262" t="s">
        <v>4247</v>
      </c>
    </row>
    <row r="263" spans="1:4" x14ac:dyDescent="0.35">
      <c r="A263">
        <v>37</v>
      </c>
      <c r="C263" t="s">
        <v>4248</v>
      </c>
      <c r="D263" t="s">
        <v>4249</v>
      </c>
    </row>
    <row r="264" spans="1:4" x14ac:dyDescent="0.35">
      <c r="A264">
        <v>38</v>
      </c>
      <c r="C264" t="s">
        <v>4250</v>
      </c>
      <c r="D264" t="s">
        <v>4251</v>
      </c>
    </row>
    <row r="265" spans="1:4" x14ac:dyDescent="0.35">
      <c r="A265">
        <v>39</v>
      </c>
      <c r="C265" t="s">
        <v>4252</v>
      </c>
      <c r="D265" t="s">
        <v>4253</v>
      </c>
    </row>
    <row r="266" spans="1:4" x14ac:dyDescent="0.35">
      <c r="A266">
        <v>40</v>
      </c>
      <c r="C266" t="s">
        <v>3748</v>
      </c>
      <c r="D266" t="s">
        <v>4254</v>
      </c>
    </row>
    <row r="267" spans="1:4" x14ac:dyDescent="0.35">
      <c r="A267">
        <v>41</v>
      </c>
      <c r="C267" t="s">
        <v>4255</v>
      </c>
      <c r="D267" t="s">
        <v>4256</v>
      </c>
    </row>
    <row r="268" spans="1:4" x14ac:dyDescent="0.35">
      <c r="A268">
        <v>42</v>
      </c>
      <c r="C268" t="s">
        <v>3770</v>
      </c>
      <c r="D268" t="s">
        <v>4257</v>
      </c>
    </row>
    <row r="269" spans="1:4" x14ac:dyDescent="0.35">
      <c r="A269">
        <v>43</v>
      </c>
      <c r="C269" t="s">
        <v>4258</v>
      </c>
      <c r="D269" t="s">
        <v>4259</v>
      </c>
    </row>
    <row r="270" spans="1:4" x14ac:dyDescent="0.35">
      <c r="A270">
        <v>44</v>
      </c>
      <c r="C270" t="s">
        <v>4260</v>
      </c>
      <c r="D270" t="s">
        <v>4261</v>
      </c>
    </row>
    <row r="271" spans="1:4" x14ac:dyDescent="0.35">
      <c r="A271">
        <v>45</v>
      </c>
      <c r="C271" t="s">
        <v>3755</v>
      </c>
      <c r="D271" t="s">
        <v>4262</v>
      </c>
    </row>
    <row r="272" spans="1:4" x14ac:dyDescent="0.35">
      <c r="A272">
        <v>46</v>
      </c>
      <c r="C272" t="s">
        <v>4263</v>
      </c>
      <c r="D272" t="s">
        <v>4264</v>
      </c>
    </row>
    <row r="274" spans="1:1" x14ac:dyDescent="0.35">
      <c r="A274" t="s">
        <v>4265</v>
      </c>
    </row>
    <row r="276" spans="1:1" x14ac:dyDescent="0.35">
      <c r="A276" t="s">
        <v>4266</v>
      </c>
    </row>
    <row r="278" spans="1:1" x14ac:dyDescent="0.35">
      <c r="A278" t="s">
        <v>4267</v>
      </c>
    </row>
    <row r="280" spans="1:1" x14ac:dyDescent="0.35">
      <c r="A280" t="s">
        <v>4268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63"/>
  <sheetViews>
    <sheetView topLeftCell="A196" workbookViewId="0">
      <selection activeCell="A209" sqref="A209"/>
    </sheetView>
  </sheetViews>
  <sheetFormatPr defaultColWidth="8.83203125" defaultRowHeight="15.5" x14ac:dyDescent="0.35"/>
  <cols>
    <col min="1" max="1" width="32.6640625" style="1" customWidth="1"/>
    <col min="2" max="2" width="15.83203125" style="1" customWidth="1"/>
    <col min="3" max="3" width="25" style="131" customWidth="1"/>
    <col min="4" max="8" width="25" style="127" customWidth="1"/>
    <col min="9" max="9" width="21.1640625" style="127" customWidth="1"/>
    <col min="10" max="10" width="25.6640625" style="1" customWidth="1"/>
    <col min="11" max="16384" width="8.83203125" style="1"/>
  </cols>
  <sheetData>
    <row r="1" spans="1:9" x14ac:dyDescent="0.35">
      <c r="A1" s="125" t="s">
        <v>1402</v>
      </c>
      <c r="B1" s="42"/>
      <c r="C1" s="129"/>
      <c r="D1" s="46"/>
      <c r="E1" s="46"/>
      <c r="F1" s="46"/>
      <c r="G1" s="46"/>
      <c r="H1" s="46"/>
      <c r="I1" s="46"/>
    </row>
    <row r="2" spans="1:9" ht="25.75" customHeight="1" thickBot="1" x14ac:dyDescent="0.4">
      <c r="A2" s="8" t="s">
        <v>55</v>
      </c>
      <c r="B2" s="35"/>
      <c r="C2" s="130"/>
      <c r="D2" s="35"/>
      <c r="E2" s="35"/>
      <c r="F2" s="35"/>
      <c r="G2" s="35"/>
      <c r="H2" s="35"/>
      <c r="I2" s="35" t="s">
        <v>2791</v>
      </c>
    </row>
    <row r="3" spans="1:9" ht="21.25" customHeight="1" x14ac:dyDescent="0.35">
      <c r="A3" s="36" t="s">
        <v>601</v>
      </c>
      <c r="B3" s="36" t="s">
        <v>1401</v>
      </c>
      <c r="C3" s="401" t="s">
        <v>117</v>
      </c>
      <c r="D3" s="401"/>
      <c r="E3" s="401"/>
      <c r="F3" s="401"/>
      <c r="G3" s="401"/>
      <c r="H3" s="401"/>
      <c r="I3" s="1"/>
    </row>
    <row r="4" spans="1:9" x14ac:dyDescent="0.35">
      <c r="A4" s="97" t="s">
        <v>3413</v>
      </c>
      <c r="B4" s="120" t="s">
        <v>111</v>
      </c>
      <c r="C4" s="49" t="s">
        <v>295</v>
      </c>
      <c r="D4" s="120"/>
      <c r="E4" s="120"/>
      <c r="F4" s="120"/>
      <c r="G4" s="120"/>
      <c r="H4" s="120"/>
      <c r="I4" s="120"/>
    </row>
    <row r="5" spans="1:9" x14ac:dyDescent="0.35">
      <c r="A5" s="97" t="s">
        <v>1176</v>
      </c>
      <c r="B5" s="120" t="s">
        <v>111</v>
      </c>
      <c r="C5" s="49" t="s">
        <v>295</v>
      </c>
      <c r="D5" s="120"/>
      <c r="E5" s="120"/>
      <c r="F5" s="120"/>
      <c r="G5" s="120"/>
      <c r="H5" s="120"/>
      <c r="I5" s="120"/>
    </row>
    <row r="6" spans="1:9" x14ac:dyDescent="0.35">
      <c r="A6" s="97" t="s">
        <v>57</v>
      </c>
      <c r="B6" s="120" t="s">
        <v>111</v>
      </c>
      <c r="C6" s="49" t="s">
        <v>295</v>
      </c>
      <c r="D6" s="120"/>
      <c r="E6" s="120"/>
      <c r="F6" s="120"/>
      <c r="G6" s="120"/>
      <c r="H6" s="120"/>
      <c r="I6" s="120"/>
    </row>
    <row r="7" spans="1:9" x14ac:dyDescent="0.35">
      <c r="A7" s="97" t="s">
        <v>364</v>
      </c>
      <c r="B7" s="120" t="s">
        <v>111</v>
      </c>
      <c r="C7" s="15" t="s">
        <v>1303</v>
      </c>
      <c r="D7" s="120" t="s">
        <v>1321</v>
      </c>
      <c r="E7" s="120" t="s">
        <v>1403</v>
      </c>
      <c r="F7" s="120" t="s">
        <v>1404</v>
      </c>
      <c r="G7" s="120"/>
      <c r="H7" s="120"/>
      <c r="I7" s="120"/>
    </row>
    <row r="8" spans="1:9" x14ac:dyDescent="0.35">
      <c r="A8" s="97" t="s">
        <v>39</v>
      </c>
      <c r="B8" s="120" t="s">
        <v>111</v>
      </c>
      <c r="C8" s="49" t="s">
        <v>295</v>
      </c>
      <c r="D8" s="120"/>
      <c r="E8" s="120"/>
      <c r="F8" s="120"/>
      <c r="G8" s="120"/>
      <c r="H8" s="120"/>
      <c r="I8" s="120"/>
    </row>
    <row r="9" spans="1:9" x14ac:dyDescent="0.35">
      <c r="A9" s="97" t="s">
        <v>60</v>
      </c>
      <c r="B9" s="120" t="s">
        <v>111</v>
      </c>
      <c r="C9" s="49" t="s">
        <v>295</v>
      </c>
      <c r="D9" s="120"/>
      <c r="E9" s="120"/>
      <c r="F9" s="120"/>
      <c r="G9" s="120"/>
      <c r="H9" s="120"/>
      <c r="I9" s="120"/>
    </row>
    <row r="10" spans="1:9" x14ac:dyDescent="0.35">
      <c r="A10" s="97" t="s">
        <v>19</v>
      </c>
      <c r="B10" s="120" t="s">
        <v>111</v>
      </c>
      <c r="C10" s="49" t="s">
        <v>295</v>
      </c>
      <c r="D10" s="120"/>
      <c r="E10" s="120"/>
      <c r="F10" s="120"/>
      <c r="G10" s="120"/>
      <c r="H10" s="120"/>
      <c r="I10" s="120"/>
    </row>
    <row r="11" spans="1:9" ht="31" x14ac:dyDescent="0.35">
      <c r="A11" s="97" t="s">
        <v>345</v>
      </c>
      <c r="B11" s="120" t="s">
        <v>111</v>
      </c>
      <c r="C11" s="49" t="s">
        <v>295</v>
      </c>
      <c r="D11" s="120"/>
      <c r="E11" s="120"/>
      <c r="F11" s="120"/>
      <c r="G11" s="120"/>
      <c r="H11" s="120"/>
      <c r="I11" s="120"/>
    </row>
    <row r="12" spans="1:9" x14ac:dyDescent="0.35">
      <c r="A12" s="97" t="s">
        <v>92</v>
      </c>
      <c r="B12" s="120" t="s">
        <v>111</v>
      </c>
      <c r="C12" s="49" t="s">
        <v>1320</v>
      </c>
      <c r="D12" s="120" t="s">
        <v>1405</v>
      </c>
      <c r="E12" s="120" t="s">
        <v>1304</v>
      </c>
      <c r="F12" s="120"/>
      <c r="G12" s="120"/>
      <c r="H12" s="120"/>
      <c r="I12" s="120"/>
    </row>
    <row r="13" spans="1:9" x14ac:dyDescent="0.35">
      <c r="A13" s="97" t="s">
        <v>308</v>
      </c>
      <c r="B13" s="120" t="s">
        <v>111</v>
      </c>
      <c r="C13" s="49" t="s">
        <v>295</v>
      </c>
      <c r="D13" s="120"/>
      <c r="E13" s="120"/>
      <c r="F13" s="120"/>
      <c r="G13" s="120"/>
      <c r="H13" s="120"/>
      <c r="I13" s="120"/>
    </row>
    <row r="14" spans="1:9" x14ac:dyDescent="0.35">
      <c r="A14" s="36" t="s">
        <v>113</v>
      </c>
      <c r="B14" s="36"/>
      <c r="C14" s="128"/>
      <c r="D14" s="36"/>
      <c r="E14" s="36"/>
      <c r="F14" s="36"/>
      <c r="G14" s="36"/>
      <c r="H14" s="36"/>
      <c r="I14" s="36"/>
    </row>
    <row r="15" spans="1:9" x14ac:dyDescent="0.35">
      <c r="A15" s="97" t="s">
        <v>120</v>
      </c>
      <c r="B15" s="120" t="s">
        <v>110</v>
      </c>
      <c r="C15" s="49" t="s">
        <v>21</v>
      </c>
      <c r="D15" s="120" t="s">
        <v>121</v>
      </c>
      <c r="E15" s="120" t="s">
        <v>122</v>
      </c>
      <c r="F15" s="120" t="s">
        <v>366</v>
      </c>
      <c r="G15" s="120" t="s">
        <v>12</v>
      </c>
      <c r="H15" s="120" t="s">
        <v>6</v>
      </c>
      <c r="I15" s="120"/>
    </row>
    <row r="16" spans="1:9" x14ac:dyDescent="0.35">
      <c r="A16" s="97" t="s">
        <v>136</v>
      </c>
      <c r="B16" s="120" t="s">
        <v>110</v>
      </c>
      <c r="C16" s="120" t="s">
        <v>366</v>
      </c>
      <c r="D16" s="120" t="s">
        <v>121</v>
      </c>
      <c r="E16" s="120" t="s">
        <v>122</v>
      </c>
      <c r="F16" s="120" t="s">
        <v>366</v>
      </c>
      <c r="G16" s="120" t="s">
        <v>12</v>
      </c>
      <c r="H16" s="120" t="s">
        <v>137</v>
      </c>
      <c r="I16" s="120"/>
    </row>
    <row r="17" spans="1:9" x14ac:dyDescent="0.35">
      <c r="A17" s="97" t="s">
        <v>3229</v>
      </c>
      <c r="B17" s="155" t="s">
        <v>111</v>
      </c>
      <c r="C17" s="155" t="s">
        <v>295</v>
      </c>
      <c r="D17" s="155"/>
      <c r="E17" s="155"/>
      <c r="F17" s="155"/>
      <c r="G17" s="155"/>
      <c r="H17" s="155"/>
      <c r="I17" s="155"/>
    </row>
    <row r="18" spans="1:9" x14ac:dyDescent="0.35">
      <c r="A18" s="97" t="s">
        <v>3230</v>
      </c>
      <c r="B18" s="155" t="s">
        <v>111</v>
      </c>
      <c r="C18" s="155" t="s">
        <v>118</v>
      </c>
      <c r="D18" s="155" t="s">
        <v>119</v>
      </c>
      <c r="E18" s="155" t="s">
        <v>6</v>
      </c>
      <c r="F18" s="155" t="s">
        <v>13</v>
      </c>
      <c r="G18" s="155"/>
      <c r="H18" s="155"/>
      <c r="I18" s="155"/>
    </row>
    <row r="19" spans="1:9" x14ac:dyDescent="0.35">
      <c r="A19" s="97" t="s">
        <v>3233</v>
      </c>
      <c r="B19" s="155" t="s">
        <v>111</v>
      </c>
      <c r="C19" s="155" t="s">
        <v>295</v>
      </c>
      <c r="D19" s="155"/>
      <c r="E19" s="155"/>
      <c r="F19" s="155"/>
      <c r="G19" s="155"/>
      <c r="H19" s="155"/>
      <c r="I19" s="155"/>
    </row>
    <row r="20" spans="1:9" x14ac:dyDescent="0.35">
      <c r="A20" s="97" t="s">
        <v>3236</v>
      </c>
      <c r="B20" s="155" t="s">
        <v>111</v>
      </c>
      <c r="C20" s="155" t="s">
        <v>118</v>
      </c>
      <c r="D20" s="155" t="s">
        <v>119</v>
      </c>
      <c r="E20" s="155" t="s">
        <v>6</v>
      </c>
      <c r="F20" s="155" t="s">
        <v>13</v>
      </c>
      <c r="G20" s="155"/>
      <c r="H20" s="155"/>
      <c r="I20" s="155"/>
    </row>
    <row r="21" spans="1:9" x14ac:dyDescent="0.35">
      <c r="A21" s="97" t="s">
        <v>112</v>
      </c>
      <c r="B21" s="120" t="s">
        <v>110</v>
      </c>
      <c r="C21" s="49" t="s">
        <v>295</v>
      </c>
      <c r="D21" s="120"/>
      <c r="E21" s="120"/>
      <c r="F21" s="120"/>
      <c r="G21" s="120"/>
      <c r="H21" s="120"/>
      <c r="I21" s="120"/>
    </row>
    <row r="22" spans="1:9" x14ac:dyDescent="0.35">
      <c r="A22" s="97" t="s">
        <v>116</v>
      </c>
      <c r="B22" s="120" t="s">
        <v>110</v>
      </c>
      <c r="C22" s="49" t="s">
        <v>118</v>
      </c>
      <c r="D22" s="120" t="s">
        <v>119</v>
      </c>
      <c r="E22" s="120" t="s">
        <v>6</v>
      </c>
      <c r="F22" s="120"/>
      <c r="G22" s="120"/>
      <c r="H22" s="120"/>
      <c r="I22" s="120"/>
    </row>
    <row r="23" spans="1:9" x14ac:dyDescent="0.35">
      <c r="A23" s="97" t="s">
        <v>3222</v>
      </c>
      <c r="B23" s="155" t="s">
        <v>111</v>
      </c>
      <c r="C23" s="49" t="s">
        <v>3224</v>
      </c>
      <c r="D23" s="155" t="s">
        <v>3225</v>
      </c>
      <c r="E23" s="155" t="s">
        <v>3226</v>
      </c>
      <c r="F23" s="127" t="s">
        <v>3227</v>
      </c>
      <c r="G23" s="127" t="s">
        <v>1681</v>
      </c>
      <c r="H23" s="155" t="s">
        <v>6</v>
      </c>
      <c r="I23" s="155"/>
    </row>
    <row r="24" spans="1:9" x14ac:dyDescent="0.35">
      <c r="A24" s="97" t="s">
        <v>309</v>
      </c>
      <c r="B24" s="120" t="s">
        <v>111</v>
      </c>
      <c r="C24" s="49" t="s">
        <v>295</v>
      </c>
      <c r="D24" s="120"/>
      <c r="E24" s="120"/>
      <c r="F24" s="120"/>
      <c r="G24" s="120"/>
      <c r="H24" s="120"/>
      <c r="I24" s="120"/>
    </row>
    <row r="25" spans="1:9" x14ac:dyDescent="0.35">
      <c r="A25" s="36" t="s">
        <v>114</v>
      </c>
      <c r="B25" s="36"/>
      <c r="C25" s="128"/>
      <c r="D25" s="36"/>
      <c r="E25" s="36"/>
      <c r="F25" s="36"/>
      <c r="G25" s="36"/>
      <c r="H25" s="36"/>
      <c r="I25" s="36"/>
    </row>
    <row r="26" spans="1:9" x14ac:dyDescent="0.35">
      <c r="A26" s="97" t="s">
        <v>554</v>
      </c>
      <c r="B26" s="120" t="s">
        <v>110</v>
      </c>
      <c r="C26" s="49" t="s">
        <v>295</v>
      </c>
      <c r="D26" s="120"/>
      <c r="E26" s="120"/>
      <c r="F26" s="120"/>
      <c r="G26" s="120"/>
      <c r="H26" s="120"/>
      <c r="I26" s="120"/>
    </row>
    <row r="27" spans="1:9" x14ac:dyDescent="0.35">
      <c r="A27" s="97" t="s">
        <v>555</v>
      </c>
      <c r="B27" s="120" t="s">
        <v>110</v>
      </c>
      <c r="C27" s="49" t="s">
        <v>295</v>
      </c>
      <c r="D27" s="120"/>
      <c r="E27" s="120"/>
      <c r="F27" s="120"/>
      <c r="G27" s="120"/>
      <c r="H27" s="120"/>
      <c r="I27" s="120"/>
    </row>
    <row r="28" spans="1:9" x14ac:dyDescent="0.35">
      <c r="A28" s="97" t="s">
        <v>556</v>
      </c>
      <c r="B28" s="120" t="s">
        <v>110</v>
      </c>
      <c r="C28" s="49" t="s">
        <v>295</v>
      </c>
      <c r="D28" s="120"/>
      <c r="E28" s="120"/>
      <c r="F28" s="120"/>
      <c r="G28" s="120"/>
      <c r="H28" s="120"/>
      <c r="I28" s="120"/>
    </row>
    <row r="29" spans="1:9" x14ac:dyDescent="0.35">
      <c r="A29" s="97" t="s">
        <v>557</v>
      </c>
      <c r="B29" s="120" t="s">
        <v>110</v>
      </c>
      <c r="C29" s="49" t="s">
        <v>295</v>
      </c>
      <c r="D29" s="120"/>
      <c r="E29" s="120"/>
      <c r="F29" s="120"/>
      <c r="G29" s="120"/>
      <c r="H29" s="120"/>
      <c r="I29" s="120"/>
    </row>
    <row r="30" spans="1:9" x14ac:dyDescent="0.35">
      <c r="A30" s="97" t="s">
        <v>1016</v>
      </c>
      <c r="B30" s="120" t="s">
        <v>110</v>
      </c>
      <c r="C30" s="49" t="s">
        <v>295</v>
      </c>
      <c r="D30" s="120"/>
      <c r="E30" s="120"/>
      <c r="F30" s="120"/>
      <c r="G30" s="120"/>
      <c r="H30" s="120"/>
      <c r="I30" s="120"/>
    </row>
    <row r="31" spans="1:9" x14ac:dyDescent="0.35">
      <c r="A31" s="97" t="s">
        <v>346</v>
      </c>
      <c r="B31" s="120" t="s">
        <v>110</v>
      </c>
      <c r="C31" s="49" t="s">
        <v>118</v>
      </c>
      <c r="D31" s="120" t="s">
        <v>119</v>
      </c>
      <c r="E31" s="120" t="s">
        <v>6</v>
      </c>
      <c r="F31" s="120" t="s">
        <v>13</v>
      </c>
      <c r="G31" s="120"/>
      <c r="H31" s="120"/>
      <c r="I31" s="120"/>
    </row>
    <row r="32" spans="1:9" x14ac:dyDescent="0.35">
      <c r="A32" s="97" t="s">
        <v>310</v>
      </c>
      <c r="B32" s="120" t="s">
        <v>111</v>
      </c>
      <c r="C32" s="49" t="s">
        <v>295</v>
      </c>
      <c r="D32" s="120"/>
      <c r="E32" s="120"/>
      <c r="F32" s="120"/>
      <c r="G32" s="120"/>
      <c r="H32" s="120"/>
      <c r="I32" s="120"/>
    </row>
    <row r="33" spans="1:9" x14ac:dyDescent="0.35">
      <c r="A33" s="36" t="s">
        <v>115</v>
      </c>
      <c r="B33" s="36"/>
      <c r="C33" s="128"/>
      <c r="D33" s="36"/>
      <c r="E33" s="36"/>
      <c r="F33" s="36"/>
      <c r="G33" s="36"/>
      <c r="H33" s="36"/>
      <c r="I33" s="36"/>
    </row>
    <row r="34" spans="1:9" x14ac:dyDescent="0.35">
      <c r="A34" s="108" t="s">
        <v>3162</v>
      </c>
      <c r="B34" s="111" t="s">
        <v>110</v>
      </c>
      <c r="C34" s="111" t="s">
        <v>377</v>
      </c>
      <c r="D34" s="111" t="s">
        <v>378</v>
      </c>
      <c r="E34" s="111" t="s">
        <v>6</v>
      </c>
      <c r="G34" s="111"/>
      <c r="H34" s="111"/>
      <c r="I34" s="111"/>
    </row>
    <row r="35" spans="1:9" ht="31" x14ac:dyDescent="0.35">
      <c r="A35" s="108" t="s">
        <v>3163</v>
      </c>
      <c r="B35" s="111" t="s">
        <v>110</v>
      </c>
      <c r="C35" s="49" t="s">
        <v>118</v>
      </c>
      <c r="D35" s="120" t="s">
        <v>119</v>
      </c>
      <c r="E35" s="120" t="s">
        <v>6</v>
      </c>
      <c r="F35" s="120"/>
      <c r="G35" s="120"/>
      <c r="H35" s="120"/>
      <c r="I35" s="120"/>
    </row>
    <row r="36" spans="1:9" x14ac:dyDescent="0.35">
      <c r="A36" s="108" t="s">
        <v>390</v>
      </c>
      <c r="B36" s="111" t="s">
        <v>110</v>
      </c>
      <c r="C36" s="49" t="s">
        <v>1312</v>
      </c>
      <c r="D36" s="120" t="s">
        <v>466</v>
      </c>
      <c r="E36" s="120" t="s">
        <v>6</v>
      </c>
      <c r="F36" s="120"/>
      <c r="G36" s="120"/>
      <c r="H36" s="120"/>
      <c r="I36" s="120"/>
    </row>
    <row r="37" spans="1:9" x14ac:dyDescent="0.35">
      <c r="A37" s="108" t="s">
        <v>391</v>
      </c>
      <c r="B37" s="111" t="s">
        <v>110</v>
      </c>
      <c r="C37" s="49" t="s">
        <v>118</v>
      </c>
      <c r="D37" s="120" t="s">
        <v>119</v>
      </c>
      <c r="E37" s="120" t="s">
        <v>6</v>
      </c>
      <c r="F37" s="120"/>
      <c r="G37" s="120"/>
      <c r="H37" s="120"/>
      <c r="I37" s="120"/>
    </row>
    <row r="38" spans="1:9" x14ac:dyDescent="0.35">
      <c r="A38" s="97" t="s">
        <v>138</v>
      </c>
      <c r="B38" s="120" t="s">
        <v>110</v>
      </c>
      <c r="C38" s="49" t="s">
        <v>295</v>
      </c>
      <c r="D38" s="120"/>
      <c r="E38" s="120"/>
      <c r="F38" s="120"/>
      <c r="G38" s="120"/>
      <c r="H38" s="120"/>
      <c r="I38" s="120"/>
    </row>
    <row r="39" spans="1:9" x14ac:dyDescent="0.35">
      <c r="A39" s="97" t="s">
        <v>139</v>
      </c>
      <c r="B39" s="120" t="s">
        <v>110</v>
      </c>
      <c r="C39" s="49" t="s">
        <v>118</v>
      </c>
      <c r="D39" s="120" t="s">
        <v>119</v>
      </c>
      <c r="E39" s="120" t="s">
        <v>6</v>
      </c>
      <c r="F39" s="120"/>
      <c r="G39" s="120"/>
      <c r="H39" s="120"/>
      <c r="I39" s="120"/>
    </row>
    <row r="40" spans="1:9" x14ac:dyDescent="0.35">
      <c r="A40" s="97" t="s">
        <v>3176</v>
      </c>
      <c r="B40" s="120" t="s">
        <v>110</v>
      </c>
      <c r="C40" s="49" t="s">
        <v>110</v>
      </c>
      <c r="D40" s="120" t="s">
        <v>111</v>
      </c>
      <c r="E40" s="120" t="s">
        <v>410</v>
      </c>
      <c r="F40" s="127" t="s">
        <v>182</v>
      </c>
      <c r="G40" s="120" t="s">
        <v>6</v>
      </c>
      <c r="H40" s="120"/>
      <c r="I40" s="120"/>
    </row>
    <row r="41" spans="1:9" x14ac:dyDescent="0.35">
      <c r="A41" s="97" t="s">
        <v>3177</v>
      </c>
      <c r="B41" s="120" t="s">
        <v>110</v>
      </c>
      <c r="C41" s="49" t="s">
        <v>118</v>
      </c>
      <c r="D41" s="120" t="s">
        <v>119</v>
      </c>
      <c r="E41" s="120" t="s">
        <v>6</v>
      </c>
      <c r="F41" s="120"/>
      <c r="G41" s="120"/>
      <c r="H41" s="120"/>
      <c r="I41" s="120"/>
    </row>
    <row r="42" spans="1:9" s="52" customFormat="1" x14ac:dyDescent="0.35">
      <c r="A42" s="108" t="s">
        <v>2530</v>
      </c>
      <c r="B42" s="111" t="s">
        <v>111</v>
      </c>
      <c r="C42" s="152" t="s">
        <v>295</v>
      </c>
      <c r="D42" s="111"/>
      <c r="E42" s="111"/>
      <c r="F42" s="111"/>
      <c r="G42" s="111"/>
      <c r="H42" s="111"/>
      <c r="I42" s="111"/>
    </row>
    <row r="43" spans="1:9" x14ac:dyDescent="0.35">
      <c r="A43" s="97" t="s">
        <v>352</v>
      </c>
      <c r="B43" s="120" t="s">
        <v>110</v>
      </c>
      <c r="C43" s="49" t="s">
        <v>141</v>
      </c>
      <c r="D43" s="120" t="s">
        <v>142</v>
      </c>
      <c r="E43" s="120" t="s">
        <v>143</v>
      </c>
      <c r="F43" s="120" t="s">
        <v>144</v>
      </c>
      <c r="G43" s="127" t="s">
        <v>1406</v>
      </c>
      <c r="H43" s="120" t="s">
        <v>6</v>
      </c>
      <c r="I43" s="120"/>
    </row>
    <row r="44" spans="1:9" x14ac:dyDescent="0.35">
      <c r="A44" s="97" t="s">
        <v>353</v>
      </c>
      <c r="B44" s="120" t="s">
        <v>110</v>
      </c>
      <c r="C44" s="49" t="s">
        <v>118</v>
      </c>
      <c r="D44" s="120" t="s">
        <v>119</v>
      </c>
      <c r="E44" s="120" t="s">
        <v>6</v>
      </c>
      <c r="F44" s="120" t="s">
        <v>1407</v>
      </c>
      <c r="G44" s="120"/>
      <c r="H44" s="120"/>
      <c r="I44" s="120"/>
    </row>
    <row r="45" spans="1:9" ht="31" x14ac:dyDescent="0.35">
      <c r="A45" s="97" t="s">
        <v>616</v>
      </c>
      <c r="B45" s="120" t="s">
        <v>110</v>
      </c>
      <c r="C45" s="49" t="s">
        <v>618</v>
      </c>
      <c r="D45" s="120" t="s">
        <v>619</v>
      </c>
      <c r="E45" s="120" t="s">
        <v>620</v>
      </c>
      <c r="F45" s="120" t="s">
        <v>6</v>
      </c>
      <c r="G45" s="120" t="s">
        <v>13</v>
      </c>
      <c r="H45" s="120" t="s">
        <v>326</v>
      </c>
      <c r="I45" s="120"/>
    </row>
    <row r="46" spans="1:9" x14ac:dyDescent="0.35">
      <c r="A46" s="97" t="s">
        <v>617</v>
      </c>
      <c r="B46" s="120" t="s">
        <v>110</v>
      </c>
      <c r="C46" s="49" t="s">
        <v>118</v>
      </c>
      <c r="D46" s="120" t="s">
        <v>119</v>
      </c>
      <c r="E46" s="120" t="s">
        <v>6</v>
      </c>
      <c r="F46" s="120" t="s">
        <v>13</v>
      </c>
      <c r="G46" s="120"/>
      <c r="H46" s="120"/>
      <c r="I46" s="120"/>
    </row>
    <row r="47" spans="1:9" x14ac:dyDescent="0.35">
      <c r="A47" s="97" t="s">
        <v>145</v>
      </c>
      <c r="B47" s="120" t="s">
        <v>110</v>
      </c>
      <c r="C47" s="49" t="s">
        <v>295</v>
      </c>
      <c r="D47" s="120"/>
      <c r="E47" s="120"/>
      <c r="F47" s="120"/>
      <c r="G47" s="120"/>
      <c r="H47" s="120"/>
      <c r="I47" s="120"/>
    </row>
    <row r="48" spans="1:9" x14ac:dyDescent="0.35">
      <c r="A48" s="97" t="s">
        <v>146</v>
      </c>
      <c r="B48" s="120" t="s">
        <v>110</v>
      </c>
      <c r="C48" s="49" t="s">
        <v>118</v>
      </c>
      <c r="D48" s="120" t="s">
        <v>119</v>
      </c>
      <c r="E48" s="120" t="s">
        <v>6</v>
      </c>
      <c r="F48" s="120"/>
      <c r="G48" s="120"/>
      <c r="H48" s="120"/>
      <c r="I48" s="120"/>
    </row>
    <row r="49" spans="1:9" ht="31" x14ac:dyDescent="0.35">
      <c r="A49" s="97" t="s">
        <v>164</v>
      </c>
      <c r="B49" s="120" t="s">
        <v>110</v>
      </c>
      <c r="C49" s="49" t="s">
        <v>165</v>
      </c>
      <c r="D49" s="120" t="s">
        <v>130</v>
      </c>
      <c r="E49" s="120" t="s">
        <v>166</v>
      </c>
      <c r="F49" s="120"/>
      <c r="G49" s="120"/>
      <c r="H49" s="120"/>
      <c r="I49" s="120"/>
    </row>
    <row r="50" spans="1:9" x14ac:dyDescent="0.35">
      <c r="A50" s="97" t="s">
        <v>147</v>
      </c>
      <c r="B50" s="120" t="s">
        <v>110</v>
      </c>
      <c r="C50" s="49" t="s">
        <v>134</v>
      </c>
      <c r="D50" s="120" t="s">
        <v>135</v>
      </c>
      <c r="E50" s="120" t="s">
        <v>143</v>
      </c>
      <c r="F50" s="120" t="s">
        <v>6</v>
      </c>
      <c r="G50" s="120"/>
      <c r="H50" s="120"/>
      <c r="I50" s="120"/>
    </row>
    <row r="51" spans="1:9" x14ac:dyDescent="0.35">
      <c r="A51" s="97" t="s">
        <v>148</v>
      </c>
      <c r="B51" s="120" t="s">
        <v>110</v>
      </c>
      <c r="C51" s="49" t="s">
        <v>118</v>
      </c>
      <c r="D51" s="120" t="s">
        <v>119</v>
      </c>
      <c r="E51" s="120" t="s">
        <v>6</v>
      </c>
      <c r="F51" s="120"/>
      <c r="G51" s="120"/>
      <c r="H51" s="120"/>
      <c r="I51" s="120"/>
    </row>
    <row r="52" spans="1:9" x14ac:dyDescent="0.35">
      <c r="A52" s="97" t="s">
        <v>311</v>
      </c>
      <c r="B52" s="120" t="s">
        <v>111</v>
      </c>
      <c r="C52" s="49" t="s">
        <v>295</v>
      </c>
      <c r="D52" s="120"/>
      <c r="E52" s="120"/>
      <c r="F52" s="120"/>
      <c r="G52" s="120"/>
      <c r="H52" s="120"/>
      <c r="I52" s="120"/>
    </row>
    <row r="53" spans="1:9" x14ac:dyDescent="0.35">
      <c r="A53" s="43" t="s">
        <v>576</v>
      </c>
      <c r="B53" s="22"/>
      <c r="C53" s="43"/>
      <c r="D53" s="43"/>
      <c r="E53" s="43"/>
      <c r="F53" s="43"/>
      <c r="G53" s="43"/>
      <c r="H53" s="43"/>
      <c r="I53" s="43"/>
    </row>
    <row r="54" spans="1:9" x14ac:dyDescent="0.35">
      <c r="A54" s="97" t="s">
        <v>3180</v>
      </c>
      <c r="B54" s="120" t="s">
        <v>110</v>
      </c>
      <c r="C54" s="120" t="s">
        <v>24</v>
      </c>
      <c r="D54" s="120" t="s">
        <v>23</v>
      </c>
      <c r="E54" s="120" t="s">
        <v>149</v>
      </c>
      <c r="F54" s="120" t="s">
        <v>3182</v>
      </c>
      <c r="G54" s="120" t="s">
        <v>6</v>
      </c>
      <c r="I54" s="120"/>
    </row>
    <row r="55" spans="1:9" x14ac:dyDescent="0.35">
      <c r="A55" s="97" t="s">
        <v>3184</v>
      </c>
      <c r="B55" s="120" t="s">
        <v>110</v>
      </c>
      <c r="C55" s="120" t="s">
        <v>118</v>
      </c>
      <c r="D55" s="120" t="s">
        <v>119</v>
      </c>
      <c r="E55" s="120" t="s">
        <v>6</v>
      </c>
      <c r="F55" s="120"/>
      <c r="G55" s="120"/>
      <c r="I55" s="120"/>
    </row>
    <row r="56" spans="1:9" x14ac:dyDescent="0.35">
      <c r="A56" s="97" t="s">
        <v>0</v>
      </c>
      <c r="B56" s="120" t="s">
        <v>111</v>
      </c>
      <c r="C56" s="49" t="s">
        <v>295</v>
      </c>
      <c r="D56" s="120"/>
      <c r="E56" s="120"/>
      <c r="F56" s="120"/>
      <c r="G56" s="120"/>
      <c r="H56" s="120"/>
      <c r="I56" s="120"/>
    </row>
    <row r="57" spans="1:9" x14ac:dyDescent="0.35">
      <c r="A57" s="97" t="s">
        <v>9</v>
      </c>
      <c r="B57" s="120" t="s">
        <v>111</v>
      </c>
      <c r="C57" s="49" t="s">
        <v>295</v>
      </c>
      <c r="D57" s="120"/>
      <c r="E57" s="120"/>
      <c r="F57" s="120"/>
      <c r="G57" s="120"/>
      <c r="H57" s="120"/>
      <c r="I57" s="120"/>
    </row>
    <row r="58" spans="1:9" x14ac:dyDescent="0.35">
      <c r="A58" s="97" t="s">
        <v>312</v>
      </c>
      <c r="B58" s="120" t="s">
        <v>111</v>
      </c>
      <c r="C58" s="49" t="s">
        <v>295</v>
      </c>
      <c r="D58" s="120"/>
      <c r="E58" s="120"/>
      <c r="F58" s="120"/>
      <c r="G58" s="120"/>
      <c r="H58" s="120"/>
      <c r="I58" s="120"/>
    </row>
    <row r="59" spans="1:9" x14ac:dyDescent="0.35">
      <c r="A59" s="36" t="s">
        <v>247</v>
      </c>
      <c r="B59" s="36"/>
      <c r="C59" s="36"/>
      <c r="D59" s="36"/>
      <c r="E59" s="36"/>
      <c r="F59" s="36"/>
      <c r="G59" s="36"/>
      <c r="H59" s="36"/>
      <c r="I59" s="36"/>
    </row>
    <row r="60" spans="1:9" x14ac:dyDescent="0.35">
      <c r="A60" s="97" t="s">
        <v>269</v>
      </c>
      <c r="B60" s="120" t="s">
        <v>111</v>
      </c>
      <c r="C60" s="49" t="s">
        <v>1306</v>
      </c>
      <c r="D60" s="120" t="s">
        <v>1316</v>
      </c>
      <c r="E60" s="120" t="s">
        <v>1409</v>
      </c>
      <c r="F60" s="120" t="s">
        <v>6</v>
      </c>
      <c r="G60" s="120"/>
      <c r="H60" s="120"/>
      <c r="I60" s="120"/>
    </row>
    <row r="61" spans="1:9" x14ac:dyDescent="0.35">
      <c r="A61" s="97" t="s">
        <v>313</v>
      </c>
      <c r="B61" s="120" t="s">
        <v>111</v>
      </c>
      <c r="C61" s="49" t="s">
        <v>295</v>
      </c>
      <c r="D61" s="120"/>
      <c r="E61" s="120"/>
      <c r="F61" s="120"/>
      <c r="G61" s="120"/>
      <c r="H61" s="120"/>
      <c r="I61" s="120"/>
    </row>
    <row r="62" spans="1:9" x14ac:dyDescent="0.35">
      <c r="A62" s="36" t="s">
        <v>248</v>
      </c>
      <c r="B62" s="36"/>
      <c r="C62" s="36"/>
      <c r="D62" s="36"/>
      <c r="E62" s="36"/>
      <c r="F62" s="36"/>
      <c r="G62" s="36"/>
      <c r="H62" s="36"/>
      <c r="I62" s="36"/>
    </row>
    <row r="63" spans="1:9" x14ac:dyDescent="0.35">
      <c r="A63" s="97" t="s">
        <v>219</v>
      </c>
      <c r="B63" s="120" t="s">
        <v>110</v>
      </c>
      <c r="C63" s="49" t="s">
        <v>132</v>
      </c>
      <c r="D63" s="120" t="s">
        <v>150</v>
      </c>
      <c r="E63" s="120" t="s">
        <v>6</v>
      </c>
      <c r="F63" s="120"/>
      <c r="G63" s="120"/>
      <c r="H63" s="120"/>
      <c r="I63" s="120"/>
    </row>
    <row r="64" spans="1:9" x14ac:dyDescent="0.35">
      <c r="A64" s="97" t="s">
        <v>220</v>
      </c>
      <c r="B64" s="120" t="s">
        <v>110</v>
      </c>
      <c r="C64" s="49" t="s">
        <v>118</v>
      </c>
      <c r="D64" s="120" t="s">
        <v>119</v>
      </c>
      <c r="E64" s="120" t="s">
        <v>6</v>
      </c>
      <c r="F64" s="120"/>
      <c r="G64" s="120"/>
      <c r="H64" s="120"/>
      <c r="I64" s="120"/>
    </row>
    <row r="65" spans="1:9" s="52" customFormat="1" x14ac:dyDescent="0.35">
      <c r="A65" s="108" t="s">
        <v>2525</v>
      </c>
      <c r="B65" s="111" t="s">
        <v>111</v>
      </c>
      <c r="C65" s="48" t="s">
        <v>2527</v>
      </c>
      <c r="D65" s="111" t="s">
        <v>2528</v>
      </c>
      <c r="E65" s="111" t="s">
        <v>2529</v>
      </c>
      <c r="F65" s="195" t="s">
        <v>2824</v>
      </c>
      <c r="G65" s="195" t="s">
        <v>6</v>
      </c>
      <c r="H65" s="111"/>
      <c r="I65" s="111"/>
    </row>
    <row r="66" spans="1:9" s="52" customFormat="1" x14ac:dyDescent="0.35">
      <c r="A66" s="108" t="s">
        <v>2526</v>
      </c>
      <c r="B66" s="111" t="s">
        <v>110</v>
      </c>
      <c r="C66" s="48" t="s">
        <v>118</v>
      </c>
      <c r="D66" s="111" t="s">
        <v>119</v>
      </c>
      <c r="E66" s="195" t="s">
        <v>2824</v>
      </c>
      <c r="F66" s="111" t="s">
        <v>6</v>
      </c>
      <c r="G66" s="111"/>
      <c r="H66" s="111"/>
      <c r="I66" s="111"/>
    </row>
    <row r="67" spans="1:9" x14ac:dyDescent="0.35">
      <c r="A67" s="97" t="s">
        <v>314</v>
      </c>
      <c r="B67" s="120" t="s">
        <v>111</v>
      </c>
      <c r="C67" s="49" t="s">
        <v>295</v>
      </c>
      <c r="D67" s="120"/>
      <c r="E67" s="120"/>
      <c r="F67" s="120"/>
      <c r="G67" s="120"/>
      <c r="H67" s="120"/>
      <c r="I67" s="120"/>
    </row>
    <row r="68" spans="1:9" x14ac:dyDescent="0.35">
      <c r="A68" s="36" t="s">
        <v>603</v>
      </c>
      <c r="B68" s="36"/>
      <c r="C68" s="36"/>
      <c r="D68" s="36"/>
      <c r="E68" s="36"/>
      <c r="F68" s="36"/>
      <c r="G68" s="36"/>
      <c r="H68" s="36"/>
      <c r="I68" s="36"/>
    </row>
    <row r="69" spans="1:9" x14ac:dyDescent="0.35">
      <c r="A69" s="97" t="s">
        <v>266</v>
      </c>
      <c r="B69" s="120" t="s">
        <v>110</v>
      </c>
      <c r="C69" s="49" t="s">
        <v>155</v>
      </c>
      <c r="D69" s="120" t="s">
        <v>156</v>
      </c>
      <c r="E69" s="120" t="s">
        <v>131</v>
      </c>
      <c r="F69" s="120" t="s">
        <v>157</v>
      </c>
      <c r="G69" s="127" t="s">
        <v>13</v>
      </c>
      <c r="H69" s="120" t="s">
        <v>6</v>
      </c>
      <c r="I69" s="120"/>
    </row>
    <row r="70" spans="1:9" ht="31" x14ac:dyDescent="0.35">
      <c r="A70" s="97" t="s">
        <v>270</v>
      </c>
      <c r="B70" s="120" t="s">
        <v>110</v>
      </c>
      <c r="C70" s="49" t="s">
        <v>118</v>
      </c>
      <c r="D70" s="120" t="s">
        <v>119</v>
      </c>
      <c r="E70" s="127" t="s">
        <v>13</v>
      </c>
      <c r="F70" s="120" t="s">
        <v>6</v>
      </c>
      <c r="G70" s="120"/>
      <c r="H70" s="120"/>
      <c r="I70" s="120"/>
    </row>
    <row r="71" spans="1:9" x14ac:dyDescent="0.35">
      <c r="A71" s="97" t="s">
        <v>224</v>
      </c>
      <c r="B71" s="120" t="s">
        <v>110</v>
      </c>
      <c r="C71" s="49" t="s">
        <v>155</v>
      </c>
      <c r="D71" s="120" t="s">
        <v>156</v>
      </c>
      <c r="E71" s="120" t="s">
        <v>131</v>
      </c>
      <c r="F71" s="120" t="s">
        <v>157</v>
      </c>
      <c r="G71" s="127" t="s">
        <v>13</v>
      </c>
      <c r="H71" s="120" t="s">
        <v>6</v>
      </c>
      <c r="I71" s="120"/>
    </row>
    <row r="72" spans="1:9" x14ac:dyDescent="0.35">
      <c r="A72" s="97" t="s">
        <v>225</v>
      </c>
      <c r="B72" s="120" t="s">
        <v>110</v>
      </c>
      <c r="C72" s="49" t="s">
        <v>118</v>
      </c>
      <c r="D72" s="120" t="s">
        <v>119</v>
      </c>
      <c r="E72" s="127" t="s">
        <v>13</v>
      </c>
      <c r="F72" s="120" t="s">
        <v>6</v>
      </c>
      <c r="G72" s="120"/>
      <c r="H72" s="120"/>
      <c r="I72" s="120"/>
    </row>
    <row r="73" spans="1:9" x14ac:dyDescent="0.35">
      <c r="A73" s="97" t="s">
        <v>151</v>
      </c>
      <c r="B73" s="120" t="s">
        <v>110</v>
      </c>
      <c r="C73" s="49" t="s">
        <v>155</v>
      </c>
      <c r="D73" s="120" t="s">
        <v>156</v>
      </c>
      <c r="E73" s="120" t="s">
        <v>131</v>
      </c>
      <c r="F73" s="120" t="s">
        <v>157</v>
      </c>
      <c r="G73" s="127" t="s">
        <v>3189</v>
      </c>
      <c r="H73" s="127" t="s">
        <v>13</v>
      </c>
      <c r="I73" s="120" t="s">
        <v>6</v>
      </c>
    </row>
    <row r="74" spans="1:9" ht="15.25" customHeight="1" x14ac:dyDescent="0.35">
      <c r="A74" s="97" t="s">
        <v>153</v>
      </c>
      <c r="B74" s="120" t="s">
        <v>110</v>
      </c>
      <c r="C74" s="49" t="s">
        <v>118</v>
      </c>
      <c r="D74" s="120" t="s">
        <v>119</v>
      </c>
      <c r="E74" s="127" t="s">
        <v>13</v>
      </c>
      <c r="F74" s="120" t="s">
        <v>6</v>
      </c>
      <c r="G74" s="120"/>
      <c r="H74" s="120"/>
      <c r="I74" s="120"/>
    </row>
    <row r="75" spans="1:9" x14ac:dyDescent="0.35">
      <c r="A75" s="97" t="s">
        <v>152</v>
      </c>
      <c r="B75" s="120" t="s">
        <v>110</v>
      </c>
      <c r="C75" s="49" t="s">
        <v>155</v>
      </c>
      <c r="D75" s="120" t="s">
        <v>156</v>
      </c>
      <c r="E75" s="120" t="s">
        <v>131</v>
      </c>
      <c r="F75" s="120" t="s">
        <v>157</v>
      </c>
      <c r="G75" s="127" t="s">
        <v>3189</v>
      </c>
      <c r="H75" s="127" t="s">
        <v>13</v>
      </c>
      <c r="I75" s="120" t="s">
        <v>6</v>
      </c>
    </row>
    <row r="76" spans="1:9" x14ac:dyDescent="0.35">
      <c r="A76" s="97" t="s">
        <v>154</v>
      </c>
      <c r="B76" s="120" t="s">
        <v>110</v>
      </c>
      <c r="C76" s="49" t="s">
        <v>118</v>
      </c>
      <c r="D76" s="120" t="s">
        <v>119</v>
      </c>
      <c r="E76" s="127" t="s">
        <v>13</v>
      </c>
      <c r="F76" s="120" t="s">
        <v>6</v>
      </c>
      <c r="G76" s="120"/>
      <c r="H76" s="120"/>
      <c r="I76" s="120"/>
    </row>
    <row r="77" spans="1:9" x14ac:dyDescent="0.35">
      <c r="A77" s="97" t="s">
        <v>267</v>
      </c>
      <c r="B77" s="120" t="s">
        <v>110</v>
      </c>
      <c r="C77" s="49" t="s">
        <v>110</v>
      </c>
      <c r="D77" s="120" t="s">
        <v>111</v>
      </c>
      <c r="E77" s="120" t="s">
        <v>6</v>
      </c>
      <c r="F77" s="120"/>
      <c r="G77" s="120"/>
      <c r="H77" s="120"/>
      <c r="I77" s="120"/>
    </row>
    <row r="78" spans="1:9" x14ac:dyDescent="0.35">
      <c r="A78" s="97" t="s">
        <v>2989</v>
      </c>
      <c r="B78" s="120" t="s">
        <v>110</v>
      </c>
      <c r="C78" s="49" t="s">
        <v>110</v>
      </c>
      <c r="D78" s="120" t="s">
        <v>111</v>
      </c>
      <c r="E78" s="155" t="s">
        <v>6</v>
      </c>
      <c r="F78" s="120"/>
      <c r="G78" s="120"/>
      <c r="H78" s="120"/>
      <c r="I78" s="120"/>
    </row>
    <row r="79" spans="1:9" x14ac:dyDescent="0.35">
      <c r="A79" s="97" t="s">
        <v>315</v>
      </c>
      <c r="B79" s="120" t="s">
        <v>111</v>
      </c>
      <c r="C79" s="49" t="s">
        <v>295</v>
      </c>
      <c r="D79" s="120"/>
      <c r="E79" s="120"/>
      <c r="F79" s="120"/>
      <c r="G79" s="120"/>
      <c r="H79" s="120"/>
      <c r="I79" s="120"/>
    </row>
    <row r="80" spans="1:9" x14ac:dyDescent="0.35">
      <c r="A80" s="36" t="s">
        <v>128</v>
      </c>
      <c r="B80" s="36"/>
      <c r="C80" s="36"/>
      <c r="D80" s="36"/>
      <c r="E80" s="36"/>
      <c r="F80" s="36"/>
      <c r="G80" s="36"/>
      <c r="H80" s="36"/>
      <c r="I80" s="36"/>
    </row>
    <row r="81" spans="1:9" ht="31" x14ac:dyDescent="0.35">
      <c r="A81" s="97" t="s">
        <v>162</v>
      </c>
      <c r="B81" s="120" t="s">
        <v>110</v>
      </c>
      <c r="C81" s="49" t="s">
        <v>227</v>
      </c>
      <c r="D81" s="120" t="s">
        <v>161</v>
      </c>
      <c r="E81" s="120" t="s">
        <v>6</v>
      </c>
      <c r="F81" s="120"/>
      <c r="G81" s="120"/>
      <c r="H81" s="120"/>
      <c r="I81" s="120"/>
    </row>
    <row r="82" spans="1:9" ht="31" x14ac:dyDescent="0.35">
      <c r="A82" s="97" t="s">
        <v>163</v>
      </c>
      <c r="B82" s="120" t="s">
        <v>110</v>
      </c>
      <c r="C82" s="49" t="s">
        <v>118</v>
      </c>
      <c r="D82" s="120" t="s">
        <v>119</v>
      </c>
      <c r="E82" s="120" t="s">
        <v>6</v>
      </c>
      <c r="F82" s="120"/>
      <c r="G82" s="120"/>
      <c r="H82" s="120"/>
      <c r="I82" s="120"/>
    </row>
    <row r="83" spans="1:9" x14ac:dyDescent="0.35">
      <c r="A83" s="97" t="s">
        <v>316</v>
      </c>
      <c r="B83" s="120" t="s">
        <v>111</v>
      </c>
      <c r="C83" s="49" t="s">
        <v>295</v>
      </c>
      <c r="D83" s="120"/>
      <c r="E83" s="120"/>
      <c r="F83" s="120"/>
      <c r="G83" s="120"/>
      <c r="H83" s="120"/>
      <c r="I83" s="120"/>
    </row>
    <row r="84" spans="1:9" x14ac:dyDescent="0.35">
      <c r="A84" s="36" t="s">
        <v>577</v>
      </c>
      <c r="B84" s="36"/>
      <c r="C84" s="36"/>
      <c r="D84" s="36"/>
      <c r="E84" s="36"/>
      <c r="F84" s="36"/>
      <c r="G84" s="36"/>
      <c r="H84" s="36"/>
      <c r="I84" s="36"/>
    </row>
    <row r="85" spans="1:9" x14ac:dyDescent="0.35">
      <c r="A85" s="97" t="s">
        <v>602</v>
      </c>
      <c r="B85" s="120" t="s">
        <v>111</v>
      </c>
      <c r="C85" s="49" t="s">
        <v>295</v>
      </c>
      <c r="D85" s="120"/>
      <c r="E85" s="120"/>
      <c r="F85" s="120"/>
      <c r="G85" s="120"/>
      <c r="H85" s="120"/>
      <c r="I85" s="120"/>
    </row>
    <row r="86" spans="1:9" x14ac:dyDescent="0.35">
      <c r="A86" s="36" t="s">
        <v>579</v>
      </c>
      <c r="B86" s="36"/>
      <c r="C86" s="36"/>
      <c r="D86" s="36"/>
      <c r="E86" s="36"/>
      <c r="F86" s="36"/>
      <c r="G86" s="36"/>
      <c r="H86" s="36"/>
      <c r="I86" s="36"/>
    </row>
    <row r="87" spans="1:9" s="52" customFormat="1" ht="31" x14ac:dyDescent="0.35">
      <c r="A87" s="154" t="s">
        <v>2550</v>
      </c>
      <c r="B87" s="60" t="s">
        <v>110</v>
      </c>
      <c r="C87" s="48" t="s">
        <v>2552</v>
      </c>
      <c r="D87" s="111" t="s">
        <v>2553</v>
      </c>
      <c r="E87" s="111" t="s">
        <v>3240</v>
      </c>
      <c r="F87" s="111" t="s">
        <v>2554</v>
      </c>
      <c r="G87" s="111" t="s">
        <v>6</v>
      </c>
      <c r="H87" s="111" t="s">
        <v>13</v>
      </c>
      <c r="I87" s="111"/>
    </row>
    <row r="88" spans="1:9" s="52" customFormat="1" ht="31" x14ac:dyDescent="0.35">
      <c r="A88" s="154" t="s">
        <v>2551</v>
      </c>
      <c r="B88" s="60" t="s">
        <v>110</v>
      </c>
      <c r="C88" s="48" t="s">
        <v>118</v>
      </c>
      <c r="D88" s="111" t="s">
        <v>119</v>
      </c>
      <c r="E88" s="111" t="s">
        <v>6</v>
      </c>
      <c r="F88" s="111" t="s">
        <v>13</v>
      </c>
      <c r="G88" s="111"/>
      <c r="H88" s="111"/>
      <c r="I88" s="111"/>
    </row>
    <row r="89" spans="1:9" ht="31" x14ac:dyDescent="0.35">
      <c r="A89" s="39" t="s">
        <v>571</v>
      </c>
      <c r="B89" s="120" t="s">
        <v>111</v>
      </c>
      <c r="C89" s="49" t="s">
        <v>295</v>
      </c>
      <c r="D89" s="39"/>
      <c r="E89" s="39"/>
      <c r="F89" s="120"/>
      <c r="G89" s="120"/>
      <c r="H89" s="120"/>
      <c r="I89" s="120"/>
    </row>
    <row r="90" spans="1:9" x14ac:dyDescent="0.35">
      <c r="A90" s="36" t="s">
        <v>581</v>
      </c>
      <c r="B90" s="36"/>
      <c r="C90" s="36"/>
      <c r="D90" s="36"/>
      <c r="E90" s="36"/>
      <c r="F90" s="36"/>
      <c r="G90" s="36"/>
      <c r="H90" s="36"/>
      <c r="I90" s="36"/>
    </row>
    <row r="91" spans="1:9" x14ac:dyDescent="0.35">
      <c r="A91" s="97" t="s">
        <v>169</v>
      </c>
      <c r="B91" s="120" t="s">
        <v>110</v>
      </c>
      <c r="C91" s="49" t="s">
        <v>295</v>
      </c>
      <c r="D91" s="120"/>
      <c r="E91" s="120"/>
      <c r="F91" s="120"/>
      <c r="G91" s="120"/>
      <c r="H91" s="120"/>
      <c r="I91" s="120"/>
    </row>
    <row r="92" spans="1:9" x14ac:dyDescent="0.35">
      <c r="A92" s="97" t="s">
        <v>170</v>
      </c>
      <c r="B92" s="120" t="s">
        <v>110</v>
      </c>
      <c r="C92" s="49" t="s">
        <v>118</v>
      </c>
      <c r="D92" s="120" t="s">
        <v>119</v>
      </c>
      <c r="E92" s="120" t="s">
        <v>6</v>
      </c>
      <c r="F92" s="120"/>
      <c r="G92" s="120"/>
      <c r="H92" s="120"/>
      <c r="I92" s="120"/>
    </row>
    <row r="93" spans="1:9" x14ac:dyDescent="0.35">
      <c r="A93" s="97" t="s">
        <v>399</v>
      </c>
      <c r="B93" s="120" t="s">
        <v>110</v>
      </c>
      <c r="C93" s="49" t="s">
        <v>295</v>
      </c>
      <c r="D93" s="120"/>
      <c r="E93" s="120"/>
      <c r="F93" s="120"/>
      <c r="G93" s="120"/>
      <c r="H93" s="120"/>
      <c r="I93" s="120"/>
    </row>
    <row r="94" spans="1:9" x14ac:dyDescent="0.35">
      <c r="A94" s="97" t="s">
        <v>401</v>
      </c>
      <c r="B94" s="120" t="s">
        <v>110</v>
      </c>
      <c r="C94" s="49" t="s">
        <v>118</v>
      </c>
      <c r="D94" s="120" t="s">
        <v>119</v>
      </c>
      <c r="E94" s="120" t="s">
        <v>6</v>
      </c>
      <c r="F94" s="120"/>
      <c r="G94" s="120"/>
      <c r="H94" s="120"/>
      <c r="I94" s="120"/>
    </row>
    <row r="95" spans="1:9" x14ac:dyDescent="0.35">
      <c r="A95" s="97" t="s">
        <v>337</v>
      </c>
      <c r="B95" s="120" t="s">
        <v>111</v>
      </c>
      <c r="C95" s="49" t="s">
        <v>1410</v>
      </c>
      <c r="D95" s="120"/>
      <c r="E95" s="120"/>
      <c r="F95" s="120"/>
      <c r="G95" s="120"/>
      <c r="H95" s="120"/>
      <c r="I95" s="120"/>
    </row>
    <row r="96" spans="1:9" ht="31" x14ac:dyDescent="0.35">
      <c r="A96" s="97" t="s">
        <v>178</v>
      </c>
      <c r="B96" s="120" t="s">
        <v>110</v>
      </c>
      <c r="C96" s="49" t="s">
        <v>175</v>
      </c>
      <c r="D96" s="120" t="s">
        <v>1462</v>
      </c>
      <c r="E96" s="120" t="s">
        <v>1463</v>
      </c>
      <c r="F96" s="120" t="s">
        <v>6</v>
      </c>
      <c r="G96" s="120" t="s">
        <v>13</v>
      </c>
      <c r="H96" s="120"/>
      <c r="I96" s="120"/>
    </row>
    <row r="97" spans="1:9" x14ac:dyDescent="0.35">
      <c r="A97" s="97" t="s">
        <v>179</v>
      </c>
      <c r="B97" s="120" t="s">
        <v>110</v>
      </c>
      <c r="C97" s="49" t="s">
        <v>118</v>
      </c>
      <c r="D97" s="120" t="s">
        <v>119</v>
      </c>
      <c r="E97" s="120" t="s">
        <v>6</v>
      </c>
      <c r="F97" s="120"/>
      <c r="G97" s="120"/>
      <c r="H97" s="120"/>
      <c r="I97" s="120"/>
    </row>
    <row r="98" spans="1:9" ht="31" x14ac:dyDescent="0.35">
      <c r="A98" s="97" t="s">
        <v>338</v>
      </c>
      <c r="B98" s="120" t="s">
        <v>110</v>
      </c>
      <c r="C98" s="49" t="s">
        <v>295</v>
      </c>
      <c r="D98" s="120"/>
      <c r="E98" s="120"/>
      <c r="F98" s="120"/>
      <c r="G98" s="120"/>
      <c r="H98" s="120"/>
      <c r="I98" s="120"/>
    </row>
    <row r="99" spans="1:9" x14ac:dyDescent="0.35">
      <c r="A99" s="97" t="s">
        <v>196</v>
      </c>
      <c r="B99" s="120" t="s">
        <v>110</v>
      </c>
      <c r="C99" s="49" t="s">
        <v>118</v>
      </c>
      <c r="D99" s="120" t="s">
        <v>119</v>
      </c>
      <c r="E99" s="120" t="s">
        <v>6</v>
      </c>
      <c r="F99" s="120"/>
      <c r="G99" s="120"/>
      <c r="H99" s="120"/>
      <c r="I99" s="120"/>
    </row>
    <row r="100" spans="1:9" ht="31" x14ac:dyDescent="0.35">
      <c r="A100" s="97" t="s">
        <v>176</v>
      </c>
      <c r="B100" s="120" t="s">
        <v>110</v>
      </c>
      <c r="C100" s="49" t="s">
        <v>3243</v>
      </c>
      <c r="D100" s="120" t="s">
        <v>3244</v>
      </c>
      <c r="E100" s="120" t="s">
        <v>3245</v>
      </c>
      <c r="F100" s="120" t="s">
        <v>1411</v>
      </c>
      <c r="G100" s="120" t="s">
        <v>6</v>
      </c>
      <c r="H100" s="120"/>
      <c r="I100" s="120"/>
    </row>
    <row r="101" spans="1:9" x14ac:dyDescent="0.35">
      <c r="A101" s="97" t="s">
        <v>1387</v>
      </c>
      <c r="B101" s="120"/>
      <c r="C101" s="49" t="s">
        <v>295</v>
      </c>
      <c r="D101" s="120"/>
      <c r="E101" s="120"/>
      <c r="F101" s="120"/>
      <c r="G101" s="120"/>
      <c r="H101" s="120"/>
      <c r="I101" s="120"/>
    </row>
    <row r="102" spans="1:9" x14ac:dyDescent="0.35">
      <c r="A102" s="36" t="s">
        <v>1006</v>
      </c>
      <c r="B102" s="36"/>
      <c r="C102" s="36"/>
      <c r="D102" s="36"/>
      <c r="E102" s="36"/>
      <c r="F102" s="36"/>
      <c r="G102" s="36"/>
      <c r="H102" s="36"/>
      <c r="I102" s="36"/>
    </row>
    <row r="103" spans="1:9" x14ac:dyDescent="0.35">
      <c r="A103" s="97" t="s">
        <v>236</v>
      </c>
      <c r="B103" s="120" t="s">
        <v>110</v>
      </c>
      <c r="C103" s="49" t="s">
        <v>129</v>
      </c>
      <c r="D103" s="120" t="s">
        <v>180</v>
      </c>
      <c r="E103" s="120" t="s">
        <v>234</v>
      </c>
      <c r="F103" s="120" t="s">
        <v>235</v>
      </c>
      <c r="G103" s="120" t="s">
        <v>371</v>
      </c>
      <c r="H103" s="120" t="s">
        <v>13</v>
      </c>
      <c r="I103" s="127" t="s">
        <v>6</v>
      </c>
    </row>
    <row r="104" spans="1:9" x14ac:dyDescent="0.35">
      <c r="A104" s="97" t="s">
        <v>237</v>
      </c>
      <c r="B104" s="120" t="s">
        <v>110</v>
      </c>
      <c r="C104" s="120" t="s">
        <v>118</v>
      </c>
      <c r="D104" s="120" t="s">
        <v>119</v>
      </c>
      <c r="E104" s="120" t="s">
        <v>6</v>
      </c>
      <c r="F104" s="120" t="s">
        <v>13</v>
      </c>
      <c r="G104" s="120"/>
      <c r="H104" s="120"/>
      <c r="I104" s="120"/>
    </row>
    <row r="105" spans="1:9" x14ac:dyDescent="0.35">
      <c r="A105" s="97" t="s">
        <v>238</v>
      </c>
      <c r="B105" s="120" t="s">
        <v>110</v>
      </c>
      <c r="C105" s="49" t="s">
        <v>129</v>
      </c>
      <c r="D105" s="120" t="s">
        <v>180</v>
      </c>
      <c r="E105" s="120" t="s">
        <v>234</v>
      </c>
      <c r="F105" s="120" t="s">
        <v>235</v>
      </c>
      <c r="G105" s="120" t="s">
        <v>371</v>
      </c>
      <c r="H105" s="120" t="s">
        <v>13</v>
      </c>
      <c r="I105" s="120" t="s">
        <v>6</v>
      </c>
    </row>
    <row r="106" spans="1:9" x14ac:dyDescent="0.35">
      <c r="A106" s="97" t="s">
        <v>239</v>
      </c>
      <c r="B106" s="120" t="s">
        <v>110</v>
      </c>
      <c r="C106" s="120" t="s">
        <v>118</v>
      </c>
      <c r="D106" s="120" t="s">
        <v>119</v>
      </c>
      <c r="E106" s="120" t="s">
        <v>6</v>
      </c>
      <c r="F106" s="120" t="s">
        <v>13</v>
      </c>
      <c r="G106" s="120"/>
      <c r="H106" s="120"/>
      <c r="I106" s="120"/>
    </row>
    <row r="107" spans="1:9" x14ac:dyDescent="0.35">
      <c r="A107" s="16" t="s">
        <v>582</v>
      </c>
      <c r="B107" s="119" t="s">
        <v>110</v>
      </c>
      <c r="C107" s="49" t="s">
        <v>129</v>
      </c>
      <c r="D107" s="120" t="s">
        <v>180</v>
      </c>
      <c r="E107" s="120" t="s">
        <v>234</v>
      </c>
      <c r="F107" s="120" t="s">
        <v>235</v>
      </c>
      <c r="G107" s="120" t="s">
        <v>371</v>
      </c>
      <c r="H107" s="120" t="s">
        <v>13</v>
      </c>
      <c r="I107" s="120" t="s">
        <v>6</v>
      </c>
    </row>
    <row r="108" spans="1:9" x14ac:dyDescent="0.35">
      <c r="A108" s="16" t="s">
        <v>583</v>
      </c>
      <c r="B108" s="119" t="s">
        <v>110</v>
      </c>
      <c r="C108" s="120" t="s">
        <v>118</v>
      </c>
      <c r="D108" s="120" t="s">
        <v>119</v>
      </c>
      <c r="E108" s="120" t="s">
        <v>6</v>
      </c>
      <c r="F108" s="120" t="s">
        <v>13</v>
      </c>
      <c r="G108" s="120"/>
      <c r="H108" s="120"/>
      <c r="I108" s="120"/>
    </row>
    <row r="109" spans="1:9" x14ac:dyDescent="0.35">
      <c r="A109" s="16" t="s">
        <v>1388</v>
      </c>
      <c r="B109" s="120" t="s">
        <v>111</v>
      </c>
      <c r="C109" s="49" t="s">
        <v>295</v>
      </c>
      <c r="D109" s="120"/>
      <c r="E109" s="120"/>
      <c r="F109" s="120"/>
      <c r="G109" s="120"/>
      <c r="H109" s="120"/>
      <c r="I109" s="120"/>
    </row>
    <row r="110" spans="1:9" x14ac:dyDescent="0.35">
      <c r="A110" s="36" t="s">
        <v>249</v>
      </c>
      <c r="B110" s="36"/>
      <c r="C110" s="36"/>
      <c r="D110" s="36"/>
      <c r="E110" s="36"/>
      <c r="F110" s="36"/>
      <c r="G110" s="36"/>
      <c r="H110" s="36"/>
      <c r="I110" s="36"/>
    </row>
    <row r="111" spans="1:9" x14ac:dyDescent="0.35">
      <c r="A111" s="16" t="s">
        <v>240</v>
      </c>
      <c r="B111" s="119" t="s">
        <v>110</v>
      </c>
      <c r="C111" s="49" t="s">
        <v>211</v>
      </c>
      <c r="D111" s="120" t="s">
        <v>212</v>
      </c>
      <c r="E111" s="120" t="s">
        <v>20</v>
      </c>
      <c r="F111" s="120" t="s">
        <v>213</v>
      </c>
      <c r="G111" s="120"/>
      <c r="H111" s="120"/>
      <c r="I111" s="120"/>
    </row>
    <row r="112" spans="1:9" x14ac:dyDescent="0.35">
      <c r="A112" s="16" t="s">
        <v>241</v>
      </c>
      <c r="B112" s="119" t="s">
        <v>110</v>
      </c>
      <c r="C112" s="49" t="s">
        <v>118</v>
      </c>
      <c r="D112" s="120" t="s">
        <v>119</v>
      </c>
      <c r="E112" s="120" t="s">
        <v>6</v>
      </c>
      <c r="F112" s="120"/>
      <c r="G112" s="120"/>
      <c r="H112" s="120"/>
      <c r="I112" s="120"/>
    </row>
    <row r="113" spans="1:9" x14ac:dyDescent="0.35">
      <c r="A113" s="16" t="s">
        <v>317</v>
      </c>
      <c r="B113" s="120" t="s">
        <v>111</v>
      </c>
      <c r="C113" s="49" t="s">
        <v>295</v>
      </c>
      <c r="D113" s="120"/>
      <c r="E113" s="120"/>
      <c r="F113" s="120"/>
      <c r="G113" s="120"/>
      <c r="H113" s="120"/>
      <c r="I113" s="120"/>
    </row>
    <row r="114" spans="1:9" x14ac:dyDescent="0.35">
      <c r="A114" s="36" t="s">
        <v>562</v>
      </c>
      <c r="B114" s="36"/>
      <c r="C114" s="36"/>
      <c r="D114" s="36"/>
      <c r="E114" s="36"/>
      <c r="F114" s="36"/>
      <c r="G114" s="36"/>
      <c r="H114" s="36"/>
      <c r="I114" s="36"/>
    </row>
    <row r="115" spans="1:9" x14ac:dyDescent="0.35">
      <c r="A115" s="16" t="s">
        <v>3248</v>
      </c>
      <c r="B115" s="119" t="s">
        <v>110</v>
      </c>
      <c r="C115" s="49" t="s">
        <v>243</v>
      </c>
      <c r="D115" s="120" t="s">
        <v>242</v>
      </c>
      <c r="E115" s="120"/>
      <c r="F115" s="120"/>
      <c r="G115" s="120"/>
      <c r="H115" s="120"/>
      <c r="I115" s="120"/>
    </row>
    <row r="116" spans="1:9" x14ac:dyDescent="0.35">
      <c r="A116" s="16" t="s">
        <v>245</v>
      </c>
      <c r="B116" s="119" t="s">
        <v>110</v>
      </c>
      <c r="C116" s="49" t="s">
        <v>506</v>
      </c>
      <c r="D116" s="120" t="s">
        <v>1074</v>
      </c>
      <c r="E116" s="120" t="s">
        <v>186</v>
      </c>
      <c r="F116" s="120"/>
      <c r="G116" s="120"/>
      <c r="H116" s="120"/>
      <c r="I116" s="120"/>
    </row>
    <row r="117" spans="1:9" x14ac:dyDescent="0.35">
      <c r="A117" s="16" t="s">
        <v>244</v>
      </c>
      <c r="B117" s="119" t="s">
        <v>110</v>
      </c>
      <c r="C117" s="49" t="s">
        <v>187</v>
      </c>
      <c r="D117" s="120" t="s">
        <v>188</v>
      </c>
      <c r="E117" s="120"/>
      <c r="F117" s="120"/>
      <c r="G117" s="120"/>
      <c r="H117" s="120"/>
      <c r="I117" s="120"/>
    </row>
    <row r="118" spans="1:9" x14ac:dyDescent="0.35">
      <c r="A118" s="16" t="s">
        <v>204</v>
      </c>
      <c r="B118" s="119" t="s">
        <v>110</v>
      </c>
      <c r="C118" s="120" t="s">
        <v>506</v>
      </c>
      <c r="D118" s="120" t="s">
        <v>1074</v>
      </c>
      <c r="E118" s="120" t="s">
        <v>186</v>
      </c>
      <c r="G118" s="120"/>
      <c r="H118" s="120"/>
      <c r="I118" s="120"/>
    </row>
    <row r="119" spans="1:9" x14ac:dyDescent="0.35">
      <c r="A119" s="16" t="s">
        <v>318</v>
      </c>
      <c r="B119" s="120" t="s">
        <v>111</v>
      </c>
      <c r="C119" s="49" t="s">
        <v>295</v>
      </c>
      <c r="D119" s="120"/>
      <c r="E119" s="120"/>
      <c r="F119" s="120"/>
      <c r="G119" s="120"/>
      <c r="H119" s="120"/>
      <c r="I119" s="120"/>
    </row>
    <row r="120" spans="1:9" x14ac:dyDescent="0.35">
      <c r="A120" s="36" t="s">
        <v>553</v>
      </c>
      <c r="B120" s="36"/>
      <c r="C120" s="36"/>
      <c r="D120" s="36"/>
      <c r="E120" s="36"/>
      <c r="F120" s="36"/>
      <c r="G120" s="36"/>
      <c r="H120" s="36"/>
      <c r="I120" s="36"/>
    </row>
    <row r="121" spans="1:9" x14ac:dyDescent="0.35">
      <c r="A121" s="16" t="s">
        <v>181</v>
      </c>
      <c r="B121" s="119" t="s">
        <v>110</v>
      </c>
      <c r="C121" s="49" t="s">
        <v>182</v>
      </c>
      <c r="D121" s="120" t="s">
        <v>183</v>
      </c>
      <c r="E121" s="120" t="s">
        <v>184</v>
      </c>
      <c r="F121" s="120"/>
      <c r="G121" s="120"/>
      <c r="H121" s="120"/>
      <c r="I121" s="120"/>
    </row>
    <row r="122" spans="1:9" x14ac:dyDescent="0.35">
      <c r="A122" s="16" t="s">
        <v>319</v>
      </c>
      <c r="B122" s="120" t="s">
        <v>111</v>
      </c>
      <c r="C122" s="49" t="s">
        <v>295</v>
      </c>
      <c r="D122" s="120"/>
      <c r="E122" s="120"/>
      <c r="F122" s="120"/>
      <c r="G122" s="120"/>
      <c r="H122" s="120"/>
      <c r="I122" s="120"/>
    </row>
    <row r="123" spans="1:9" s="52" customFormat="1" x14ac:dyDescent="0.35">
      <c r="A123" s="194" t="s">
        <v>2518</v>
      </c>
      <c r="B123" s="25" t="s">
        <v>110</v>
      </c>
      <c r="C123" s="48" t="s">
        <v>2519</v>
      </c>
      <c r="D123" s="111" t="s">
        <v>2520</v>
      </c>
      <c r="E123" s="111"/>
      <c r="F123" s="111"/>
      <c r="G123" s="111"/>
      <c r="H123" s="111"/>
      <c r="I123" s="111"/>
    </row>
    <row r="124" spans="1:9" s="52" customFormat="1" x14ac:dyDescent="0.35">
      <c r="A124" s="194" t="s">
        <v>2521</v>
      </c>
      <c r="B124" s="25" t="s">
        <v>110</v>
      </c>
      <c r="C124" s="48" t="s">
        <v>2522</v>
      </c>
      <c r="D124" s="111" t="s">
        <v>2523</v>
      </c>
      <c r="E124" s="111" t="s">
        <v>2524</v>
      </c>
      <c r="F124" s="111"/>
      <c r="G124" s="111"/>
      <c r="H124" s="111"/>
      <c r="I124" s="111"/>
    </row>
    <row r="125" spans="1:9" x14ac:dyDescent="0.35">
      <c r="A125" s="16" t="s">
        <v>320</v>
      </c>
      <c r="B125" s="120" t="s">
        <v>111</v>
      </c>
      <c r="C125" s="49" t="s">
        <v>295</v>
      </c>
      <c r="D125" s="120"/>
      <c r="E125" s="120"/>
      <c r="F125" s="120"/>
      <c r="G125" s="120"/>
      <c r="H125" s="120"/>
      <c r="I125" s="120"/>
    </row>
    <row r="126" spans="1:9" x14ac:dyDescent="0.35">
      <c r="A126" s="36" t="s">
        <v>250</v>
      </c>
      <c r="B126" s="36"/>
      <c r="C126" s="36"/>
      <c r="D126" s="36"/>
      <c r="E126" s="36"/>
      <c r="F126" s="36"/>
      <c r="G126" s="36"/>
      <c r="H126" s="36"/>
      <c r="I126" s="36"/>
    </row>
    <row r="127" spans="1:9" x14ac:dyDescent="0.35">
      <c r="A127" s="16" t="s">
        <v>1003</v>
      </c>
      <c r="B127" s="119" t="s">
        <v>110</v>
      </c>
      <c r="C127" s="49" t="s">
        <v>295</v>
      </c>
      <c r="D127" s="120"/>
      <c r="E127" s="120"/>
      <c r="F127" s="120"/>
      <c r="G127" s="120"/>
      <c r="H127" s="120"/>
      <c r="I127" s="120"/>
    </row>
    <row r="128" spans="1:9" x14ac:dyDescent="0.35">
      <c r="A128" s="16" t="s">
        <v>1004</v>
      </c>
      <c r="B128" s="119" t="s">
        <v>110</v>
      </c>
      <c r="C128" s="49" t="s">
        <v>118</v>
      </c>
      <c r="D128" s="120" t="s">
        <v>119</v>
      </c>
      <c r="E128" s="120" t="s">
        <v>6</v>
      </c>
      <c r="F128" s="120"/>
      <c r="G128" s="120"/>
      <c r="H128" s="120"/>
      <c r="I128" s="120"/>
    </row>
    <row r="129" spans="1:9" x14ac:dyDescent="0.35">
      <c r="A129" s="16" t="s">
        <v>1389</v>
      </c>
      <c r="B129" s="119" t="s">
        <v>110</v>
      </c>
      <c r="C129" s="49" t="s">
        <v>302</v>
      </c>
      <c r="D129" s="120" t="s">
        <v>3251</v>
      </c>
      <c r="E129" s="120" t="s">
        <v>614</v>
      </c>
      <c r="F129" s="120" t="s">
        <v>3252</v>
      </c>
      <c r="G129" s="120" t="s">
        <v>22</v>
      </c>
      <c r="H129" s="120" t="s">
        <v>615</v>
      </c>
      <c r="I129" s="120" t="s">
        <v>6</v>
      </c>
    </row>
    <row r="130" spans="1:9" x14ac:dyDescent="0.35">
      <c r="A130" s="16" t="s">
        <v>1267</v>
      </c>
      <c r="B130" s="119" t="s">
        <v>110</v>
      </c>
      <c r="C130" s="49" t="s">
        <v>118</v>
      </c>
      <c r="D130" s="120" t="s">
        <v>119</v>
      </c>
      <c r="E130" s="120" t="s">
        <v>6</v>
      </c>
      <c r="F130" s="120"/>
      <c r="G130" s="120"/>
      <c r="H130" s="120"/>
      <c r="I130" s="120"/>
    </row>
    <row r="131" spans="1:9" ht="31" x14ac:dyDescent="0.35">
      <c r="A131" s="97" t="s">
        <v>3253</v>
      </c>
      <c r="B131" s="120" t="s">
        <v>111</v>
      </c>
      <c r="C131" s="49" t="s">
        <v>295</v>
      </c>
      <c r="D131" s="120"/>
      <c r="E131" s="120"/>
      <c r="F131" s="120"/>
      <c r="G131" s="120"/>
      <c r="H131" s="120"/>
      <c r="I131" s="120"/>
    </row>
    <row r="132" spans="1:9" x14ac:dyDescent="0.35">
      <c r="A132" s="97" t="s">
        <v>3254</v>
      </c>
      <c r="B132" s="120" t="s">
        <v>110</v>
      </c>
      <c r="C132" s="49" t="s">
        <v>118</v>
      </c>
      <c r="D132" s="120" t="s">
        <v>119</v>
      </c>
      <c r="E132" s="120" t="s">
        <v>6</v>
      </c>
      <c r="F132" s="120"/>
      <c r="G132" s="120"/>
      <c r="H132" s="120"/>
      <c r="I132" s="120"/>
    </row>
    <row r="133" spans="1:9" x14ac:dyDescent="0.35">
      <c r="A133" s="97" t="s">
        <v>255</v>
      </c>
      <c r="B133" s="120" t="s">
        <v>111</v>
      </c>
      <c r="C133" s="49" t="s">
        <v>295</v>
      </c>
      <c r="D133" s="120"/>
      <c r="E133" s="120"/>
      <c r="F133" s="120"/>
      <c r="G133" s="120"/>
      <c r="H133" s="120"/>
      <c r="I133" s="120"/>
    </row>
    <row r="134" spans="1:9" x14ac:dyDescent="0.35">
      <c r="A134" s="97" t="s">
        <v>189</v>
      </c>
      <c r="B134" s="120" t="s">
        <v>110</v>
      </c>
      <c r="C134" s="49" t="s">
        <v>118</v>
      </c>
      <c r="D134" s="120" t="s">
        <v>119</v>
      </c>
      <c r="E134" s="120" t="s">
        <v>6</v>
      </c>
      <c r="F134" s="120"/>
      <c r="G134" s="120"/>
      <c r="H134" s="120"/>
      <c r="I134" s="120"/>
    </row>
    <row r="135" spans="1:9" x14ac:dyDescent="0.35">
      <c r="A135" s="97" t="s">
        <v>256</v>
      </c>
      <c r="B135" s="120" t="s">
        <v>111</v>
      </c>
      <c r="C135" s="49" t="s">
        <v>295</v>
      </c>
      <c r="D135" s="120"/>
      <c r="E135" s="120"/>
      <c r="F135" s="120"/>
      <c r="G135" s="120"/>
      <c r="H135" s="120"/>
      <c r="I135" s="120"/>
    </row>
    <row r="136" spans="1:9" x14ac:dyDescent="0.35">
      <c r="A136" s="97" t="s">
        <v>190</v>
      </c>
      <c r="B136" s="120" t="s">
        <v>110</v>
      </c>
      <c r="C136" s="49" t="s">
        <v>118</v>
      </c>
      <c r="D136" s="120" t="s">
        <v>119</v>
      </c>
      <c r="E136" s="120" t="s">
        <v>6</v>
      </c>
      <c r="F136" s="120"/>
      <c r="G136" s="120"/>
      <c r="H136" s="120"/>
      <c r="I136" s="120"/>
    </row>
    <row r="137" spans="1:9" x14ac:dyDescent="0.35">
      <c r="A137" s="97" t="s">
        <v>257</v>
      </c>
      <c r="B137" s="120" t="s">
        <v>111</v>
      </c>
      <c r="C137" s="49" t="s">
        <v>295</v>
      </c>
      <c r="D137" s="120"/>
      <c r="E137" s="120"/>
      <c r="F137" s="120"/>
      <c r="G137" s="120"/>
      <c r="H137" s="120"/>
      <c r="I137" s="120"/>
    </row>
    <row r="138" spans="1:9" x14ac:dyDescent="0.35">
      <c r="A138" s="97" t="s">
        <v>191</v>
      </c>
      <c r="B138" s="120" t="s">
        <v>110</v>
      </c>
      <c r="C138" s="49" t="s">
        <v>118</v>
      </c>
      <c r="D138" s="120" t="s">
        <v>119</v>
      </c>
      <c r="E138" s="120" t="s">
        <v>6</v>
      </c>
      <c r="F138" s="120"/>
      <c r="G138" s="120"/>
      <c r="H138" s="120"/>
      <c r="I138" s="120"/>
    </row>
    <row r="139" spans="1:9" x14ac:dyDescent="0.35">
      <c r="A139" s="97" t="s">
        <v>3260</v>
      </c>
      <c r="B139" s="120" t="s">
        <v>111</v>
      </c>
      <c r="C139" s="49" t="s">
        <v>295</v>
      </c>
      <c r="D139" s="120"/>
      <c r="E139" s="120"/>
      <c r="F139" s="120"/>
      <c r="G139" s="120"/>
      <c r="H139" s="120"/>
      <c r="I139" s="120"/>
    </row>
    <row r="140" spans="1:9" ht="31" x14ac:dyDescent="0.35">
      <c r="A140" s="97" t="s">
        <v>621</v>
      </c>
      <c r="B140" s="120" t="s">
        <v>111</v>
      </c>
      <c r="C140" s="49" t="s">
        <v>295</v>
      </c>
      <c r="D140" s="120"/>
      <c r="E140" s="120"/>
      <c r="F140" s="120"/>
      <c r="G140" s="120"/>
      <c r="H140" s="120"/>
      <c r="I140" s="120"/>
    </row>
    <row r="141" spans="1:9" x14ac:dyDescent="0.35">
      <c r="A141" s="97" t="s">
        <v>1390</v>
      </c>
      <c r="B141" s="120"/>
      <c r="C141" s="49" t="s">
        <v>295</v>
      </c>
      <c r="D141" s="120"/>
      <c r="E141" s="120"/>
      <c r="F141" s="120"/>
      <c r="G141" s="120"/>
      <c r="H141" s="120"/>
      <c r="I141" s="120"/>
    </row>
    <row r="142" spans="1:9" x14ac:dyDescent="0.35">
      <c r="A142" s="97" t="s">
        <v>946</v>
      </c>
      <c r="B142" s="120" t="s">
        <v>111</v>
      </c>
      <c r="C142" s="49" t="s">
        <v>295</v>
      </c>
      <c r="D142" s="120"/>
      <c r="E142" s="120"/>
      <c r="F142" s="120"/>
      <c r="G142" s="120"/>
      <c r="H142" s="120"/>
      <c r="I142" s="120"/>
    </row>
    <row r="143" spans="1:9" x14ac:dyDescent="0.35">
      <c r="A143" s="97" t="s">
        <v>947</v>
      </c>
      <c r="B143" s="120" t="s">
        <v>111</v>
      </c>
      <c r="C143" s="49" t="s">
        <v>295</v>
      </c>
      <c r="D143" s="120"/>
      <c r="E143" s="120"/>
      <c r="F143" s="120"/>
      <c r="G143" s="120"/>
      <c r="H143" s="120"/>
      <c r="I143" s="120"/>
    </row>
    <row r="144" spans="1:9" x14ac:dyDescent="0.35">
      <c r="A144" s="97" t="s">
        <v>948</v>
      </c>
      <c r="B144" s="120" t="s">
        <v>111</v>
      </c>
      <c r="C144" s="49" t="s">
        <v>295</v>
      </c>
      <c r="D144" s="120"/>
      <c r="E144" s="120"/>
      <c r="F144" s="120"/>
      <c r="G144" s="120"/>
      <c r="H144" s="120"/>
      <c r="I144" s="120"/>
    </row>
    <row r="145" spans="1:9" x14ac:dyDescent="0.35">
      <c r="A145" s="97" t="s">
        <v>321</v>
      </c>
      <c r="B145" s="120" t="s">
        <v>111</v>
      </c>
      <c r="C145" s="49" t="s">
        <v>295</v>
      </c>
      <c r="D145" s="120"/>
      <c r="E145" s="120"/>
      <c r="F145" s="120"/>
      <c r="G145" s="120"/>
      <c r="H145" s="120"/>
      <c r="I145" s="120"/>
    </row>
    <row r="146" spans="1:9" x14ac:dyDescent="0.35">
      <c r="A146" s="36" t="s">
        <v>251</v>
      </c>
      <c r="B146" s="36"/>
      <c r="C146" s="36"/>
      <c r="D146" s="36"/>
      <c r="E146" s="36"/>
      <c r="F146" s="36"/>
      <c r="G146" s="36"/>
      <c r="H146" s="36"/>
      <c r="I146" s="36"/>
    </row>
    <row r="147" spans="1:9" x14ac:dyDescent="0.35">
      <c r="A147" s="97" t="s">
        <v>42</v>
      </c>
      <c r="B147" s="120" t="s">
        <v>111</v>
      </c>
      <c r="C147" s="49" t="s">
        <v>295</v>
      </c>
      <c r="D147" s="120"/>
      <c r="E147" s="120"/>
      <c r="F147" s="120"/>
      <c r="G147" s="120"/>
      <c r="H147" s="120"/>
      <c r="I147" s="120"/>
    </row>
    <row r="148" spans="1:9" x14ac:dyDescent="0.35">
      <c r="A148" s="97" t="s">
        <v>2501</v>
      </c>
      <c r="B148" s="120" t="s">
        <v>111</v>
      </c>
      <c r="C148" s="47" t="s">
        <v>2502</v>
      </c>
      <c r="D148" s="120"/>
      <c r="E148" s="120"/>
      <c r="F148" s="120"/>
      <c r="G148" s="120"/>
      <c r="H148" s="120"/>
      <c r="I148" s="120"/>
    </row>
    <row r="149" spans="1:9" x14ac:dyDescent="0.35">
      <c r="A149" s="97" t="s">
        <v>1060</v>
      </c>
      <c r="B149" s="120" t="s">
        <v>111</v>
      </c>
      <c r="C149" s="47" t="s">
        <v>2502</v>
      </c>
      <c r="D149" s="120"/>
      <c r="E149" s="120"/>
      <c r="F149" s="120"/>
      <c r="G149" s="120"/>
      <c r="H149" s="120"/>
      <c r="I149" s="120"/>
    </row>
    <row r="150" spans="1:9" ht="31" x14ac:dyDescent="0.35">
      <c r="A150" s="97" t="s">
        <v>2495</v>
      </c>
      <c r="B150" s="120" t="s">
        <v>111</v>
      </c>
      <c r="C150" s="47" t="s">
        <v>2503</v>
      </c>
      <c r="D150" s="120"/>
      <c r="E150" s="120"/>
      <c r="F150" s="120"/>
      <c r="G150" s="120"/>
      <c r="H150" s="120"/>
      <c r="I150" s="120"/>
    </row>
    <row r="151" spans="1:9" ht="31" x14ac:dyDescent="0.35">
      <c r="A151" s="97" t="s">
        <v>2496</v>
      </c>
      <c r="B151" s="120" t="s">
        <v>111</v>
      </c>
      <c r="C151" s="47" t="s">
        <v>2503</v>
      </c>
      <c r="D151" s="120"/>
      <c r="E151" s="120"/>
      <c r="F151" s="120"/>
      <c r="G151" s="120"/>
      <c r="H151" s="120"/>
      <c r="I151" s="120"/>
    </row>
    <row r="152" spans="1:9" ht="31" x14ac:dyDescent="0.35">
      <c r="A152" s="97" t="s">
        <v>2497</v>
      </c>
      <c r="B152" s="120" t="s">
        <v>111</v>
      </c>
      <c r="C152" s="47" t="s">
        <v>2503</v>
      </c>
      <c r="D152" s="120"/>
      <c r="E152" s="120"/>
      <c r="F152" s="120"/>
      <c r="G152" s="120"/>
      <c r="H152" s="120"/>
      <c r="I152" s="120"/>
    </row>
    <row r="153" spans="1:9" ht="31" x14ac:dyDescent="0.35">
      <c r="A153" s="97" t="s">
        <v>2498</v>
      </c>
      <c r="B153" s="120" t="s">
        <v>111</v>
      </c>
      <c r="C153" s="47" t="s">
        <v>2503</v>
      </c>
      <c r="D153" s="120"/>
      <c r="E153" s="120"/>
      <c r="F153" s="120"/>
      <c r="G153" s="120"/>
      <c r="H153" s="120"/>
      <c r="I153" s="120"/>
    </row>
    <row r="154" spans="1:9" ht="31" x14ac:dyDescent="0.35">
      <c r="A154" s="97" t="s">
        <v>2499</v>
      </c>
      <c r="B154" s="120" t="s">
        <v>111</v>
      </c>
      <c r="C154" s="47" t="s">
        <v>2503</v>
      </c>
      <c r="D154" s="120"/>
      <c r="E154" s="120"/>
      <c r="F154" s="120"/>
      <c r="G154" s="120"/>
      <c r="H154" s="120"/>
      <c r="I154" s="120"/>
    </row>
    <row r="155" spans="1:9" ht="31" x14ac:dyDescent="0.35">
      <c r="A155" s="97" t="s">
        <v>43</v>
      </c>
      <c r="B155" s="120" t="s">
        <v>111</v>
      </c>
      <c r="C155" s="47" t="s">
        <v>2504</v>
      </c>
      <c r="D155" s="120"/>
      <c r="E155" s="120"/>
      <c r="F155" s="120"/>
      <c r="G155" s="120"/>
      <c r="H155" s="120"/>
      <c r="I155" s="120"/>
    </row>
    <row r="156" spans="1:9" ht="31" x14ac:dyDescent="0.35">
      <c r="A156" s="97" t="s">
        <v>2500</v>
      </c>
      <c r="B156" s="120" t="s">
        <v>111</v>
      </c>
      <c r="C156" s="47" t="s">
        <v>2503</v>
      </c>
      <c r="D156" s="120"/>
      <c r="E156" s="120"/>
      <c r="F156" s="120"/>
      <c r="G156" s="120"/>
      <c r="H156" s="120"/>
      <c r="I156" s="120"/>
    </row>
    <row r="157" spans="1:9" x14ac:dyDescent="0.35">
      <c r="A157" s="97" t="s">
        <v>2505</v>
      </c>
      <c r="B157" s="120" t="s">
        <v>110</v>
      </c>
      <c r="C157" s="49" t="s">
        <v>118</v>
      </c>
      <c r="D157" s="120" t="s">
        <v>119</v>
      </c>
      <c r="E157" s="120" t="s">
        <v>6</v>
      </c>
      <c r="F157" s="120"/>
      <c r="G157" s="120"/>
      <c r="H157" s="120"/>
      <c r="I157" s="120"/>
    </row>
    <row r="158" spans="1:9" x14ac:dyDescent="0.35">
      <c r="A158" s="97" t="s">
        <v>107</v>
      </c>
      <c r="B158" s="120" t="s">
        <v>111</v>
      </c>
      <c r="C158" s="47" t="s">
        <v>295</v>
      </c>
      <c r="D158" s="120"/>
      <c r="E158" s="120"/>
      <c r="F158" s="120"/>
      <c r="G158" s="120"/>
      <c r="H158" s="120"/>
      <c r="I158" s="120"/>
    </row>
    <row r="159" spans="1:9" x14ac:dyDescent="0.35">
      <c r="A159" s="97" t="s">
        <v>268</v>
      </c>
      <c r="B159" s="120" t="s">
        <v>110</v>
      </c>
      <c r="C159" s="49" t="s">
        <v>215</v>
      </c>
      <c r="D159" s="120" t="s">
        <v>216</v>
      </c>
      <c r="E159" s="120" t="s">
        <v>6</v>
      </c>
      <c r="F159" s="120"/>
      <c r="G159" s="120"/>
      <c r="H159" s="120"/>
      <c r="I159" s="120"/>
    </row>
    <row r="160" spans="1:9" x14ac:dyDescent="0.35">
      <c r="A160" s="97" t="s">
        <v>3263</v>
      </c>
      <c r="B160" s="120" t="s">
        <v>110</v>
      </c>
      <c r="C160" s="49" t="s">
        <v>295</v>
      </c>
      <c r="D160" s="120"/>
      <c r="E160" s="120"/>
      <c r="F160" s="120"/>
      <c r="G160" s="120"/>
      <c r="H160" s="120"/>
      <c r="I160" s="120"/>
    </row>
    <row r="161" spans="1:9" x14ac:dyDescent="0.35">
      <c r="A161" s="97" t="s">
        <v>3264</v>
      </c>
      <c r="B161" s="120" t="s">
        <v>110</v>
      </c>
      <c r="C161" s="49" t="s">
        <v>118</v>
      </c>
      <c r="D161" s="120" t="s">
        <v>119</v>
      </c>
      <c r="E161" s="120" t="s">
        <v>6</v>
      </c>
      <c r="F161" s="120"/>
      <c r="G161" s="120"/>
      <c r="H161" s="120"/>
      <c r="I161" s="120"/>
    </row>
    <row r="162" spans="1:9" x14ac:dyDescent="0.35">
      <c r="A162" s="97" t="s">
        <v>127</v>
      </c>
      <c r="B162" s="120" t="s">
        <v>110</v>
      </c>
      <c r="C162" s="49" t="s">
        <v>295</v>
      </c>
      <c r="D162" s="120"/>
      <c r="E162" s="120"/>
      <c r="F162" s="120"/>
      <c r="G162" s="120"/>
      <c r="H162" s="120"/>
      <c r="I162" s="120"/>
    </row>
    <row r="163" spans="1:9" x14ac:dyDescent="0.35">
      <c r="A163" s="97" t="s">
        <v>193</v>
      </c>
      <c r="B163" s="120" t="s">
        <v>110</v>
      </c>
      <c r="C163" s="49" t="s">
        <v>118</v>
      </c>
      <c r="D163" s="120" t="s">
        <v>119</v>
      </c>
      <c r="E163" s="120" t="s">
        <v>6</v>
      </c>
      <c r="F163" s="120"/>
      <c r="G163" s="120"/>
      <c r="H163" s="120"/>
      <c r="I163" s="120"/>
    </row>
    <row r="164" spans="1:9" x14ac:dyDescent="0.35">
      <c r="A164" s="97" t="s">
        <v>3266</v>
      </c>
      <c r="B164" s="120" t="s">
        <v>110</v>
      </c>
      <c r="C164" s="49" t="s">
        <v>295</v>
      </c>
      <c r="D164" s="120"/>
      <c r="E164" s="120"/>
      <c r="F164" s="120"/>
      <c r="G164" s="120"/>
      <c r="H164" s="120"/>
      <c r="I164" s="120"/>
    </row>
    <row r="165" spans="1:9" x14ac:dyDescent="0.35">
      <c r="A165" s="97" t="s">
        <v>3267</v>
      </c>
      <c r="B165" s="120" t="s">
        <v>110</v>
      </c>
      <c r="C165" s="49" t="s">
        <v>118</v>
      </c>
      <c r="D165" s="120" t="s">
        <v>119</v>
      </c>
      <c r="E165" s="120" t="s">
        <v>6</v>
      </c>
      <c r="F165" s="120"/>
      <c r="G165" s="120"/>
      <c r="H165" s="120"/>
      <c r="I165" s="120"/>
    </row>
    <row r="166" spans="1:9" x14ac:dyDescent="0.35">
      <c r="A166" s="97" t="s">
        <v>1393</v>
      </c>
      <c r="B166" s="120" t="s">
        <v>110</v>
      </c>
      <c r="C166" s="49" t="s">
        <v>295</v>
      </c>
      <c r="D166" s="120"/>
      <c r="E166" s="120"/>
      <c r="F166" s="120"/>
      <c r="G166" s="120"/>
      <c r="H166" s="120"/>
      <c r="I166" s="120"/>
    </row>
    <row r="167" spans="1:9" x14ac:dyDescent="0.35">
      <c r="A167" s="97" t="s">
        <v>35</v>
      </c>
      <c r="B167" s="120" t="s">
        <v>111</v>
      </c>
      <c r="C167" s="49" t="s">
        <v>295</v>
      </c>
      <c r="D167" s="120"/>
      <c r="E167" s="120"/>
      <c r="F167" s="120"/>
      <c r="G167" s="120"/>
      <c r="H167" s="120"/>
      <c r="I167" s="120"/>
    </row>
    <row r="168" spans="1:9" x14ac:dyDescent="0.35">
      <c r="A168" s="97" t="s">
        <v>36</v>
      </c>
      <c r="B168" s="120" t="s">
        <v>111</v>
      </c>
      <c r="C168" s="49" t="s">
        <v>295</v>
      </c>
      <c r="D168" s="120"/>
      <c r="E168" s="120"/>
      <c r="F168" s="120"/>
      <c r="G168" s="120"/>
      <c r="H168" s="120"/>
      <c r="I168" s="120"/>
    </row>
    <row r="169" spans="1:9" x14ac:dyDescent="0.35">
      <c r="A169" s="97" t="s">
        <v>322</v>
      </c>
      <c r="B169" s="120" t="s">
        <v>111</v>
      </c>
      <c r="C169" s="49" t="s">
        <v>295</v>
      </c>
      <c r="D169" s="120"/>
      <c r="E169" s="120"/>
      <c r="F169" s="120"/>
      <c r="G169" s="120"/>
      <c r="H169" s="120"/>
      <c r="I169" s="120"/>
    </row>
    <row r="170" spans="1:9" x14ac:dyDescent="0.35">
      <c r="A170" s="36" t="s">
        <v>1007</v>
      </c>
      <c r="B170" s="36"/>
      <c r="C170" s="36"/>
      <c r="D170" s="36"/>
      <c r="E170" s="36"/>
      <c r="F170" s="36"/>
      <c r="G170" s="36"/>
      <c r="H170" s="36"/>
      <c r="I170" s="36"/>
    </row>
    <row r="171" spans="1:9" x14ac:dyDescent="0.35">
      <c r="A171" s="40" t="s">
        <v>570</v>
      </c>
      <c r="B171" s="45" t="s">
        <v>110</v>
      </c>
      <c r="C171" s="49" t="s">
        <v>118</v>
      </c>
      <c r="D171" s="120" t="s">
        <v>6</v>
      </c>
      <c r="E171" s="120"/>
      <c r="F171" s="120"/>
      <c r="G171" s="120"/>
      <c r="H171" s="120"/>
      <c r="I171" s="120"/>
    </row>
    <row r="172" spans="1:9" x14ac:dyDescent="0.35">
      <c r="A172" s="40" t="s">
        <v>197</v>
      </c>
      <c r="B172" s="45" t="s">
        <v>110</v>
      </c>
      <c r="C172" s="49" t="s">
        <v>118</v>
      </c>
      <c r="D172" s="120" t="s">
        <v>6</v>
      </c>
      <c r="E172" s="120"/>
      <c r="F172" s="120"/>
      <c r="G172" s="120"/>
      <c r="H172" s="120"/>
      <c r="I172" s="120"/>
    </row>
    <row r="173" spans="1:9" x14ac:dyDescent="0.35">
      <c r="A173" s="40" t="s">
        <v>199</v>
      </c>
      <c r="B173" s="45" t="s">
        <v>110</v>
      </c>
      <c r="C173" s="49" t="s">
        <v>118</v>
      </c>
      <c r="D173" s="120" t="s">
        <v>6</v>
      </c>
      <c r="E173" s="120"/>
      <c r="F173" s="120"/>
      <c r="G173" s="120"/>
      <c r="H173" s="120"/>
      <c r="I173" s="120"/>
    </row>
    <row r="174" spans="1:9" x14ac:dyDescent="0.35">
      <c r="A174" s="40" t="s">
        <v>569</v>
      </c>
      <c r="B174" s="120" t="s">
        <v>111</v>
      </c>
      <c r="C174" s="49" t="s">
        <v>295</v>
      </c>
      <c r="D174" s="120"/>
      <c r="E174" s="120"/>
      <c r="F174" s="120"/>
      <c r="G174" s="120"/>
      <c r="H174" s="120"/>
      <c r="I174" s="120"/>
    </row>
    <row r="175" spans="1:9" x14ac:dyDescent="0.35">
      <c r="A175" s="36" t="s">
        <v>252</v>
      </c>
      <c r="B175" s="36"/>
      <c r="C175" s="36"/>
      <c r="D175" s="36"/>
      <c r="E175" s="36"/>
      <c r="F175" s="36"/>
      <c r="G175" s="36"/>
      <c r="H175" s="36"/>
      <c r="I175" s="36"/>
    </row>
    <row r="176" spans="1:9" x14ac:dyDescent="0.35">
      <c r="A176" s="40" t="s">
        <v>200</v>
      </c>
      <c r="B176" s="45" t="s">
        <v>110</v>
      </c>
      <c r="C176" s="49" t="s">
        <v>201</v>
      </c>
      <c r="D176" s="120" t="s">
        <v>202</v>
      </c>
      <c r="E176" s="120" t="s">
        <v>203</v>
      </c>
      <c r="F176" s="120"/>
      <c r="G176" s="120"/>
      <c r="H176" s="120"/>
      <c r="I176" s="120"/>
    </row>
    <row r="177" spans="1:9" x14ac:dyDescent="0.35">
      <c r="A177" s="41" t="s">
        <v>323</v>
      </c>
      <c r="B177" s="120" t="s">
        <v>111</v>
      </c>
      <c r="C177" s="49" t="s">
        <v>295</v>
      </c>
      <c r="D177" s="120"/>
      <c r="E177" s="120"/>
      <c r="F177" s="120"/>
      <c r="G177" s="120"/>
      <c r="H177" s="120"/>
      <c r="I177" s="120"/>
    </row>
    <row r="178" spans="1:9" x14ac:dyDescent="0.35">
      <c r="A178" s="97"/>
      <c r="B178" s="120"/>
      <c r="C178" s="49" t="s">
        <v>295</v>
      </c>
      <c r="D178" s="120"/>
      <c r="E178" s="120"/>
      <c r="F178" s="120"/>
      <c r="G178" s="120"/>
      <c r="H178" s="120"/>
      <c r="I178" s="120"/>
    </row>
    <row r="179" spans="1:9" ht="31" x14ac:dyDescent="0.35">
      <c r="A179" s="125" t="s">
        <v>547</v>
      </c>
      <c r="B179" s="42"/>
      <c r="C179" s="46"/>
      <c r="D179" s="46"/>
      <c r="E179" s="46"/>
      <c r="F179" s="46"/>
      <c r="G179" s="46"/>
      <c r="H179" s="46"/>
      <c r="I179" s="46"/>
    </row>
    <row r="180" spans="1:9" ht="16" thickBot="1" x14ac:dyDescent="0.4">
      <c r="A180" s="8" t="s">
        <v>55</v>
      </c>
      <c r="B180" s="35"/>
      <c r="C180" s="35"/>
      <c r="D180" s="35"/>
      <c r="E180" s="35"/>
      <c r="F180" s="35"/>
      <c r="G180" s="35"/>
      <c r="H180" s="35"/>
      <c r="I180" s="35"/>
    </row>
    <row r="181" spans="1:9" x14ac:dyDescent="0.35">
      <c r="A181" s="18" t="s">
        <v>3413</v>
      </c>
      <c r="B181" s="120" t="s">
        <v>111</v>
      </c>
      <c r="C181" s="49" t="s">
        <v>2967</v>
      </c>
      <c r="D181" s="120"/>
      <c r="E181" s="120"/>
      <c r="F181" s="120"/>
      <c r="G181" s="120"/>
      <c r="H181" s="120"/>
      <c r="I181" s="120"/>
    </row>
    <row r="182" spans="1:9" ht="31" x14ac:dyDescent="0.35">
      <c r="A182" s="18" t="s">
        <v>2883</v>
      </c>
      <c r="B182" s="155"/>
      <c r="C182" s="49" t="s">
        <v>2966</v>
      </c>
      <c r="D182" s="155"/>
      <c r="E182" s="155"/>
      <c r="F182" s="155"/>
      <c r="G182" s="155"/>
      <c r="H182" s="155"/>
      <c r="I182" s="155"/>
    </row>
    <row r="183" spans="1:9" x14ac:dyDescent="0.35">
      <c r="A183" s="18" t="s">
        <v>1396</v>
      </c>
      <c r="B183" s="120" t="s">
        <v>111</v>
      </c>
      <c r="C183" s="49" t="s">
        <v>295</v>
      </c>
      <c r="D183" s="120"/>
      <c r="E183" s="120"/>
      <c r="F183" s="120"/>
      <c r="G183" s="120"/>
      <c r="H183" s="120"/>
      <c r="I183" s="120"/>
    </row>
    <row r="184" spans="1:9" x14ac:dyDescent="0.35">
      <c r="A184" s="18" t="s">
        <v>5</v>
      </c>
      <c r="B184" s="120" t="s">
        <v>111</v>
      </c>
      <c r="C184" s="49" t="s">
        <v>295</v>
      </c>
      <c r="D184" s="120"/>
      <c r="E184" s="120"/>
      <c r="F184" s="120"/>
      <c r="G184" s="120"/>
      <c r="H184" s="120"/>
      <c r="I184" s="120"/>
    </row>
    <row r="185" spans="1:9" x14ac:dyDescent="0.35">
      <c r="A185" s="18" t="s">
        <v>2</v>
      </c>
      <c r="B185" s="120" t="s">
        <v>111</v>
      </c>
      <c r="C185" s="49" t="s">
        <v>1408</v>
      </c>
      <c r="D185" s="120"/>
      <c r="E185" s="120"/>
      <c r="F185" s="120"/>
      <c r="G185" s="120"/>
      <c r="H185" s="120"/>
      <c r="I185" s="120"/>
    </row>
    <row r="186" spans="1:9" x14ac:dyDescent="0.35">
      <c r="A186" s="36" t="s">
        <v>543</v>
      </c>
      <c r="B186" s="36"/>
      <c r="C186" s="36"/>
      <c r="D186" s="36"/>
      <c r="E186" s="36"/>
      <c r="F186" s="36"/>
      <c r="G186" s="36"/>
      <c r="H186" s="36"/>
      <c r="I186" s="36"/>
    </row>
    <row r="187" spans="1:9" x14ac:dyDescent="0.35">
      <c r="A187" s="18" t="s">
        <v>343</v>
      </c>
      <c r="B187" s="120" t="s">
        <v>111</v>
      </c>
      <c r="C187" s="49" t="s">
        <v>1311</v>
      </c>
      <c r="D187" s="120" t="s">
        <v>1307</v>
      </c>
      <c r="E187" s="120" t="s">
        <v>22</v>
      </c>
      <c r="F187" s="120"/>
      <c r="G187" s="120"/>
      <c r="H187" s="120"/>
      <c r="I187" s="120"/>
    </row>
    <row r="188" spans="1:9" x14ac:dyDescent="0.35">
      <c r="A188" s="18" t="s">
        <v>362</v>
      </c>
      <c r="B188" s="120" t="s">
        <v>111</v>
      </c>
      <c r="C188" s="49" t="s">
        <v>295</v>
      </c>
      <c r="D188" s="120"/>
      <c r="E188" s="120"/>
      <c r="F188" s="120"/>
      <c r="G188" s="120"/>
      <c r="H188" s="120"/>
      <c r="I188" s="120"/>
    </row>
    <row r="189" spans="1:9" x14ac:dyDescent="0.35">
      <c r="A189" s="18" t="s">
        <v>372</v>
      </c>
      <c r="B189" s="120" t="s">
        <v>111</v>
      </c>
      <c r="C189" s="49" t="s">
        <v>1412</v>
      </c>
      <c r="D189" s="120"/>
      <c r="E189" s="120"/>
      <c r="F189" s="120"/>
      <c r="G189" s="120"/>
      <c r="H189" s="120"/>
      <c r="I189" s="120"/>
    </row>
    <row r="190" spans="1:9" x14ac:dyDescent="0.35">
      <c r="A190" s="18" t="s">
        <v>373</v>
      </c>
      <c r="B190" s="120" t="s">
        <v>111</v>
      </c>
      <c r="C190" s="49" t="s">
        <v>1412</v>
      </c>
      <c r="D190" s="120"/>
      <c r="E190" s="120"/>
      <c r="F190" s="120"/>
      <c r="G190" s="120"/>
      <c r="H190" s="120"/>
      <c r="I190" s="120"/>
    </row>
    <row r="191" spans="1:9" x14ac:dyDescent="0.35">
      <c r="A191" s="18" t="s">
        <v>1398</v>
      </c>
      <c r="B191" s="120" t="s">
        <v>111</v>
      </c>
      <c r="C191" s="49" t="s">
        <v>295</v>
      </c>
      <c r="D191" s="120"/>
      <c r="E191" s="120"/>
      <c r="F191" s="120"/>
      <c r="G191" s="120"/>
      <c r="H191" s="120"/>
      <c r="I191" s="120"/>
    </row>
    <row r="192" spans="1:9" x14ac:dyDescent="0.35">
      <c r="A192" s="18" t="s">
        <v>37</v>
      </c>
      <c r="B192" s="120"/>
      <c r="C192" s="49" t="s">
        <v>295</v>
      </c>
      <c r="D192" s="120"/>
      <c r="E192" s="120"/>
      <c r="F192" s="120"/>
      <c r="G192" s="120"/>
      <c r="H192" s="120"/>
      <c r="I192" s="120"/>
    </row>
    <row r="193" spans="1:9" x14ac:dyDescent="0.35">
      <c r="A193" s="36" t="s">
        <v>584</v>
      </c>
      <c r="B193" s="36"/>
      <c r="C193" s="36"/>
      <c r="D193" s="36"/>
      <c r="E193" s="36"/>
      <c r="F193" s="36"/>
      <c r="G193" s="36"/>
      <c r="H193" s="36"/>
      <c r="I193" s="36"/>
    </row>
    <row r="194" spans="1:9" x14ac:dyDescent="0.35">
      <c r="A194" s="18" t="s">
        <v>546</v>
      </c>
      <c r="B194" s="120" t="s">
        <v>111</v>
      </c>
      <c r="C194" s="49" t="s">
        <v>295</v>
      </c>
      <c r="D194" s="120"/>
      <c r="E194" s="120"/>
      <c r="F194" s="120"/>
      <c r="G194" s="120"/>
      <c r="H194" s="120"/>
      <c r="I194" s="120"/>
    </row>
    <row r="195" spans="1:9" x14ac:dyDescent="0.35">
      <c r="A195" s="36" t="s">
        <v>540</v>
      </c>
      <c r="B195" s="36"/>
      <c r="C195" s="36"/>
      <c r="D195" s="36"/>
      <c r="E195" s="36"/>
      <c r="F195" s="36"/>
      <c r="G195" s="36"/>
      <c r="H195" s="36"/>
      <c r="I195" s="36"/>
    </row>
    <row r="196" spans="1:9" ht="31" x14ac:dyDescent="0.35">
      <c r="A196" s="18" t="s">
        <v>1184</v>
      </c>
      <c r="B196" s="120" t="s">
        <v>110</v>
      </c>
      <c r="C196" s="49" t="s">
        <v>295</v>
      </c>
      <c r="D196" s="120"/>
      <c r="E196" s="120"/>
      <c r="F196" s="120"/>
      <c r="G196" s="120"/>
      <c r="H196" s="120"/>
      <c r="I196" s="120"/>
    </row>
    <row r="197" spans="1:9" ht="31" x14ac:dyDescent="0.35">
      <c r="A197" s="18" t="s">
        <v>1181</v>
      </c>
      <c r="B197" s="120" t="s">
        <v>110</v>
      </c>
      <c r="C197" s="49" t="s">
        <v>295</v>
      </c>
      <c r="D197" s="120"/>
      <c r="E197" s="120"/>
      <c r="F197" s="120"/>
      <c r="G197" s="120"/>
      <c r="H197" s="120"/>
      <c r="I197" s="120"/>
    </row>
    <row r="198" spans="1:9" ht="31" x14ac:dyDescent="0.35">
      <c r="A198" s="18" t="s">
        <v>1182</v>
      </c>
      <c r="B198" s="120" t="s">
        <v>110</v>
      </c>
      <c r="C198" s="49" t="s">
        <v>295</v>
      </c>
      <c r="D198" s="120"/>
      <c r="E198" s="120"/>
      <c r="F198" s="120"/>
      <c r="G198" s="120"/>
      <c r="H198" s="120"/>
      <c r="I198" s="120"/>
    </row>
    <row r="199" spans="1:9" x14ac:dyDescent="0.35">
      <c r="A199" s="18" t="s">
        <v>412</v>
      </c>
      <c r="B199" s="120" t="s">
        <v>110</v>
      </c>
      <c r="C199" s="49" t="s">
        <v>295</v>
      </c>
      <c r="D199" s="120"/>
      <c r="E199" s="120"/>
      <c r="F199" s="120"/>
      <c r="G199" s="120"/>
      <c r="H199" s="120"/>
      <c r="I199" s="120"/>
    </row>
    <row r="200" spans="1:9" x14ac:dyDescent="0.35">
      <c r="A200" s="36" t="s">
        <v>553</v>
      </c>
      <c r="B200" s="36"/>
      <c r="C200" s="36"/>
      <c r="D200" s="36"/>
      <c r="E200" s="36"/>
      <c r="F200" s="36"/>
      <c r="G200" s="36"/>
      <c r="H200" s="36"/>
      <c r="I200" s="36"/>
    </row>
    <row r="201" spans="1:9" x14ac:dyDescent="0.35">
      <c r="A201" s="1" t="s">
        <v>94</v>
      </c>
      <c r="B201" s="120" t="s">
        <v>111</v>
      </c>
      <c r="C201" s="49" t="s">
        <v>295</v>
      </c>
      <c r="D201" s="120"/>
      <c r="E201" s="120"/>
      <c r="F201" s="120"/>
      <c r="G201" s="120"/>
      <c r="H201" s="120"/>
      <c r="I201" s="120"/>
    </row>
    <row r="202" spans="1:9" x14ac:dyDescent="0.35">
      <c r="A202" s="1" t="s">
        <v>96</v>
      </c>
      <c r="B202" s="120" t="s">
        <v>111</v>
      </c>
      <c r="C202" s="49" t="s">
        <v>295</v>
      </c>
      <c r="D202" s="120"/>
      <c r="E202" s="120"/>
      <c r="F202" s="120"/>
      <c r="G202" s="120"/>
      <c r="H202" s="120"/>
      <c r="I202" s="120"/>
    </row>
    <row r="203" spans="1:9" x14ac:dyDescent="0.35">
      <c r="A203" s="1" t="s">
        <v>97</v>
      </c>
      <c r="B203" s="120" t="s">
        <v>111</v>
      </c>
      <c r="C203" s="49" t="s">
        <v>295</v>
      </c>
      <c r="D203" s="120"/>
      <c r="E203" s="120"/>
      <c r="F203" s="120"/>
      <c r="G203" s="120"/>
      <c r="H203" s="120"/>
      <c r="I203" s="120"/>
    </row>
    <row r="204" spans="1:9" x14ac:dyDescent="0.35">
      <c r="A204" s="1" t="s">
        <v>108</v>
      </c>
      <c r="B204" s="120" t="s">
        <v>111</v>
      </c>
      <c r="C204" s="49" t="s">
        <v>295</v>
      </c>
      <c r="D204" s="120"/>
      <c r="E204" s="120"/>
      <c r="F204" s="120"/>
      <c r="G204" s="120"/>
      <c r="H204" s="120"/>
      <c r="I204" s="120"/>
    </row>
    <row r="205" spans="1:9" x14ac:dyDescent="0.35">
      <c r="A205" s="1" t="s">
        <v>95</v>
      </c>
      <c r="B205" s="120" t="s">
        <v>111</v>
      </c>
      <c r="C205" s="49" t="s">
        <v>295</v>
      </c>
      <c r="D205" s="120"/>
      <c r="E205" s="120"/>
      <c r="F205" s="120"/>
      <c r="G205" s="120"/>
      <c r="H205" s="120"/>
      <c r="I205" s="120"/>
    </row>
    <row r="206" spans="1:9" x14ac:dyDescent="0.35">
      <c r="A206" s="1" t="s">
        <v>98</v>
      </c>
      <c r="B206" s="120" t="s">
        <v>111</v>
      </c>
      <c r="C206" s="49" t="s">
        <v>295</v>
      </c>
      <c r="D206" s="120"/>
      <c r="E206" s="120"/>
      <c r="F206" s="120"/>
      <c r="G206" s="120"/>
      <c r="H206" s="120"/>
      <c r="I206" s="120"/>
    </row>
    <row r="207" spans="1:9" x14ac:dyDescent="0.35">
      <c r="A207" s="1" t="s">
        <v>99</v>
      </c>
      <c r="B207" s="120" t="s">
        <v>111</v>
      </c>
      <c r="C207" s="49" t="s">
        <v>295</v>
      </c>
      <c r="D207" s="120"/>
      <c r="E207" s="120"/>
      <c r="F207" s="120"/>
      <c r="G207" s="120"/>
      <c r="H207" s="120"/>
      <c r="I207" s="120"/>
    </row>
    <row r="208" spans="1:9" x14ac:dyDescent="0.35">
      <c r="A208" s="36" t="s">
        <v>539</v>
      </c>
      <c r="B208" s="36"/>
      <c r="C208" s="36"/>
      <c r="D208" s="36"/>
      <c r="E208" s="36"/>
      <c r="F208" s="36"/>
      <c r="G208" s="36"/>
      <c r="H208" s="36"/>
      <c r="I208" s="36"/>
    </row>
    <row r="209" spans="1:9" x14ac:dyDescent="0.35">
      <c r="A209" s="18" t="s">
        <v>438</v>
      </c>
      <c r="B209" s="120" t="s">
        <v>111</v>
      </c>
      <c r="C209" s="49" t="s">
        <v>295</v>
      </c>
      <c r="D209" s="120"/>
      <c r="E209" s="120"/>
      <c r="F209" s="120"/>
      <c r="G209" s="120"/>
      <c r="H209" s="120"/>
      <c r="I209" s="120"/>
    </row>
    <row r="210" spans="1:9" x14ac:dyDescent="0.35">
      <c r="A210" s="18" t="s">
        <v>11</v>
      </c>
      <c r="B210" s="120" t="s">
        <v>111</v>
      </c>
      <c r="C210" s="49" t="s">
        <v>295</v>
      </c>
      <c r="D210" s="120"/>
      <c r="E210" s="120"/>
      <c r="F210" s="120"/>
      <c r="G210" s="120"/>
      <c r="H210" s="120"/>
      <c r="I210" s="120"/>
    </row>
    <row r="211" spans="1:9" x14ac:dyDescent="0.35">
      <c r="A211" s="36" t="s">
        <v>552</v>
      </c>
      <c r="B211" s="36"/>
      <c r="C211" s="36"/>
      <c r="D211" s="36"/>
      <c r="E211" s="36"/>
      <c r="F211" s="36"/>
      <c r="G211" s="36"/>
      <c r="H211" s="36"/>
      <c r="I211" s="36"/>
    </row>
    <row r="212" spans="1:9" x14ac:dyDescent="0.35">
      <c r="A212" s="18" t="s">
        <v>26</v>
      </c>
      <c r="B212" s="120" t="s">
        <v>111</v>
      </c>
      <c r="C212" s="49" t="s">
        <v>295</v>
      </c>
      <c r="D212" s="120"/>
      <c r="E212" s="120"/>
      <c r="F212" s="120"/>
      <c r="G212" s="120"/>
      <c r="H212" s="120"/>
      <c r="I212" s="120"/>
    </row>
    <row r="213" spans="1:9" x14ac:dyDescent="0.35">
      <c r="A213" s="18" t="s">
        <v>439</v>
      </c>
      <c r="B213" s="120" t="s">
        <v>111</v>
      </c>
      <c r="C213" s="49" t="s">
        <v>295</v>
      </c>
      <c r="D213" s="120"/>
      <c r="E213" s="120"/>
      <c r="F213" s="120"/>
      <c r="G213" s="120"/>
      <c r="H213" s="120"/>
      <c r="I213" s="120"/>
    </row>
    <row r="214" spans="1:9" x14ac:dyDescent="0.35">
      <c r="A214" s="18" t="s">
        <v>415</v>
      </c>
      <c r="B214" s="120" t="s">
        <v>111</v>
      </c>
      <c r="C214" s="49" t="s">
        <v>295</v>
      </c>
      <c r="D214" s="120"/>
      <c r="E214" s="120"/>
      <c r="F214" s="120"/>
      <c r="G214" s="120"/>
      <c r="H214" s="120"/>
      <c r="I214" s="120"/>
    </row>
    <row r="215" spans="1:9" ht="31" x14ac:dyDescent="0.35">
      <c r="A215" s="126" t="s">
        <v>585</v>
      </c>
      <c r="B215" s="36"/>
      <c r="C215" s="36"/>
      <c r="D215" s="36"/>
      <c r="E215" s="36"/>
      <c r="F215" s="36"/>
      <c r="G215" s="36"/>
      <c r="H215" s="36"/>
      <c r="I215" s="36"/>
    </row>
    <row r="216" spans="1:9" x14ac:dyDescent="0.35">
      <c r="A216" s="18" t="s">
        <v>417</v>
      </c>
      <c r="B216" s="120" t="s">
        <v>110</v>
      </c>
      <c r="C216" s="49" t="s">
        <v>295</v>
      </c>
      <c r="D216" s="120"/>
      <c r="E216" s="120"/>
      <c r="F216" s="120"/>
      <c r="G216" s="120"/>
      <c r="H216" s="120"/>
      <c r="I216" s="120"/>
    </row>
    <row r="217" spans="1:9" x14ac:dyDescent="0.35">
      <c r="A217" s="18" t="s">
        <v>416</v>
      </c>
      <c r="B217" s="120" t="s">
        <v>110</v>
      </c>
      <c r="C217" s="49" t="s">
        <v>295</v>
      </c>
      <c r="D217" s="120"/>
      <c r="E217" s="120"/>
      <c r="F217" s="120"/>
      <c r="G217" s="120"/>
      <c r="H217" s="120"/>
      <c r="I217" s="120"/>
    </row>
    <row r="218" spans="1:9" x14ac:dyDescent="0.35">
      <c r="A218" s="18" t="s">
        <v>393</v>
      </c>
      <c r="B218" s="120" t="s">
        <v>110</v>
      </c>
      <c r="C218" s="49" t="s">
        <v>295</v>
      </c>
      <c r="D218" s="120"/>
      <c r="E218" s="120"/>
      <c r="F218" s="120"/>
      <c r="G218" s="120"/>
      <c r="H218" s="120"/>
      <c r="I218" s="120"/>
    </row>
    <row r="219" spans="1:9" ht="31" x14ac:dyDescent="0.35">
      <c r="A219" s="18" t="s">
        <v>405</v>
      </c>
      <c r="B219" s="120" t="s">
        <v>110</v>
      </c>
      <c r="C219" s="49" t="s">
        <v>295</v>
      </c>
      <c r="D219" s="120"/>
      <c r="E219" s="120"/>
      <c r="F219" s="120"/>
      <c r="G219" s="120"/>
      <c r="H219" s="120"/>
      <c r="I219" s="120"/>
    </row>
    <row r="220" spans="1:9" x14ac:dyDescent="0.35">
      <c r="A220" s="18" t="s">
        <v>440</v>
      </c>
      <c r="B220" s="120" t="s">
        <v>110</v>
      </c>
      <c r="C220" s="49" t="s">
        <v>295</v>
      </c>
      <c r="D220" s="120"/>
      <c r="E220" s="120"/>
      <c r="F220" s="120"/>
      <c r="G220" s="120"/>
      <c r="H220" s="120"/>
      <c r="I220" s="120"/>
    </row>
    <row r="221" spans="1:9" x14ac:dyDescent="0.35">
      <c r="A221" s="18" t="s">
        <v>586</v>
      </c>
      <c r="B221" s="120" t="s">
        <v>110</v>
      </c>
      <c r="C221" s="49" t="s">
        <v>295</v>
      </c>
      <c r="D221" s="120"/>
      <c r="E221" s="120"/>
      <c r="F221" s="120"/>
      <c r="G221" s="120"/>
      <c r="H221" s="120"/>
      <c r="I221" s="120"/>
    </row>
    <row r="222" spans="1:9" x14ac:dyDescent="0.35">
      <c r="A222" s="126" t="s">
        <v>357</v>
      </c>
      <c r="B222" s="36"/>
      <c r="C222" s="36"/>
      <c r="D222" s="36"/>
      <c r="E222" s="36"/>
      <c r="F222" s="36"/>
      <c r="G222" s="36"/>
      <c r="H222" s="36"/>
      <c r="I222" s="36"/>
    </row>
    <row r="223" spans="1:9" ht="31" x14ac:dyDescent="0.35">
      <c r="A223" s="18" t="s">
        <v>123</v>
      </c>
      <c r="B223" s="120" t="s">
        <v>110</v>
      </c>
      <c r="C223" s="49" t="s">
        <v>295</v>
      </c>
      <c r="D223" s="120"/>
      <c r="E223" s="120"/>
      <c r="F223" s="120"/>
      <c r="G223" s="120"/>
      <c r="H223" s="120"/>
      <c r="I223" s="120"/>
    </row>
    <row r="224" spans="1:9" ht="31" x14ac:dyDescent="0.35">
      <c r="A224" s="18" t="s">
        <v>124</v>
      </c>
      <c r="B224" s="120" t="s">
        <v>110</v>
      </c>
      <c r="C224" s="49" t="s">
        <v>118</v>
      </c>
      <c r="D224" s="120" t="s">
        <v>119</v>
      </c>
      <c r="E224" s="120" t="s">
        <v>6</v>
      </c>
      <c r="F224" s="120"/>
      <c r="G224" s="120"/>
      <c r="H224" s="120"/>
      <c r="I224" s="120"/>
    </row>
    <row r="225" spans="1:9" ht="31" x14ac:dyDescent="0.35">
      <c r="A225" s="18" t="s">
        <v>133</v>
      </c>
      <c r="B225" s="120" t="s">
        <v>110</v>
      </c>
      <c r="C225" s="49" t="s">
        <v>295</v>
      </c>
      <c r="D225" s="120"/>
      <c r="E225" s="120"/>
      <c r="F225" s="120"/>
      <c r="G225" s="120"/>
      <c r="H225" s="120"/>
      <c r="I225" s="120"/>
    </row>
    <row r="226" spans="1:9" x14ac:dyDescent="0.35">
      <c r="A226" s="18" t="s">
        <v>310</v>
      </c>
      <c r="B226" s="120" t="s">
        <v>111</v>
      </c>
      <c r="C226" s="49" t="s">
        <v>295</v>
      </c>
      <c r="D226" s="120"/>
      <c r="E226" s="120"/>
      <c r="F226" s="120"/>
      <c r="G226" s="120"/>
      <c r="H226" s="120"/>
      <c r="I226" s="120"/>
    </row>
    <row r="227" spans="1:9" x14ac:dyDescent="0.35">
      <c r="A227" s="126" t="s">
        <v>306</v>
      </c>
      <c r="B227" s="36"/>
      <c r="C227" s="36"/>
      <c r="D227" s="36"/>
      <c r="E227" s="36"/>
      <c r="F227" s="36"/>
      <c r="G227" s="36"/>
      <c r="H227" s="36"/>
      <c r="I227" s="36"/>
    </row>
    <row r="228" spans="1:9" x14ac:dyDescent="0.35">
      <c r="A228" s="18" t="s">
        <v>1302</v>
      </c>
      <c r="B228" s="120"/>
      <c r="C228" s="49" t="s">
        <v>1305</v>
      </c>
      <c r="D228" s="120" t="s">
        <v>1315</v>
      </c>
      <c r="E228" s="120" t="s">
        <v>1301</v>
      </c>
      <c r="F228" s="120"/>
      <c r="G228" s="120"/>
      <c r="H228" s="120"/>
      <c r="I228" s="120"/>
    </row>
    <row r="229" spans="1:9" x14ac:dyDescent="0.35">
      <c r="A229" s="18" t="s">
        <v>386</v>
      </c>
      <c r="B229" s="120" t="s">
        <v>110</v>
      </c>
      <c r="C229" s="49" t="s">
        <v>295</v>
      </c>
      <c r="D229" s="120"/>
      <c r="E229" s="120"/>
      <c r="F229" s="120"/>
      <c r="G229" s="120"/>
      <c r="H229" s="120"/>
      <c r="I229" s="120"/>
    </row>
    <row r="230" spans="1:9" x14ac:dyDescent="0.35">
      <c r="A230" s="18" t="s">
        <v>385</v>
      </c>
      <c r="B230" s="120" t="s">
        <v>110</v>
      </c>
      <c r="C230" s="49" t="s">
        <v>118</v>
      </c>
      <c r="D230" s="120" t="s">
        <v>119</v>
      </c>
      <c r="E230" s="127" t="s">
        <v>13</v>
      </c>
      <c r="F230" s="120" t="s">
        <v>6</v>
      </c>
      <c r="G230" s="120"/>
      <c r="H230" s="120"/>
      <c r="I230" s="120"/>
    </row>
    <row r="231" spans="1:9" x14ac:dyDescent="0.35">
      <c r="A231" s="18" t="s">
        <v>387</v>
      </c>
      <c r="B231" s="120" t="s">
        <v>110</v>
      </c>
      <c r="C231" s="49" t="s">
        <v>295</v>
      </c>
      <c r="D231" s="120"/>
      <c r="E231" s="120"/>
      <c r="F231" s="120"/>
      <c r="G231" s="120"/>
      <c r="H231" s="120"/>
      <c r="I231" s="120"/>
    </row>
    <row r="232" spans="1:9" x14ac:dyDescent="0.35">
      <c r="A232" s="18" t="s">
        <v>388</v>
      </c>
      <c r="B232" s="120" t="s">
        <v>110</v>
      </c>
      <c r="C232" s="49" t="s">
        <v>118</v>
      </c>
      <c r="D232" s="155" t="s">
        <v>119</v>
      </c>
      <c r="E232" s="127" t="s">
        <v>13</v>
      </c>
      <c r="F232" s="155" t="s">
        <v>6</v>
      </c>
      <c r="G232" s="120"/>
      <c r="H232" s="120"/>
      <c r="I232" s="120"/>
    </row>
    <row r="233" spans="1:9" x14ac:dyDescent="0.35">
      <c r="A233" s="97" t="s">
        <v>379</v>
      </c>
      <c r="B233" s="120" t="s">
        <v>110</v>
      </c>
      <c r="C233" s="49" t="s">
        <v>381</v>
      </c>
      <c r="D233" s="120" t="s">
        <v>382</v>
      </c>
      <c r="E233" s="120" t="s">
        <v>6</v>
      </c>
      <c r="F233" s="120"/>
      <c r="G233" s="120"/>
      <c r="H233" s="120"/>
      <c r="I233" s="120"/>
    </row>
    <row r="234" spans="1:9" x14ac:dyDescent="0.35">
      <c r="A234" s="97" t="s">
        <v>380</v>
      </c>
      <c r="B234" s="120" t="s">
        <v>110</v>
      </c>
      <c r="C234" s="49" t="s">
        <v>118</v>
      </c>
      <c r="D234" s="120" t="s">
        <v>119</v>
      </c>
      <c r="E234" s="120" t="s">
        <v>6</v>
      </c>
      <c r="F234" s="120"/>
      <c r="G234" s="120"/>
      <c r="H234" s="120"/>
      <c r="I234" s="120"/>
    </row>
    <row r="235" spans="1:9" ht="31" x14ac:dyDescent="0.35">
      <c r="A235" s="97" t="s">
        <v>560</v>
      </c>
      <c r="B235" s="120" t="s">
        <v>110</v>
      </c>
      <c r="C235" s="49" t="s">
        <v>384</v>
      </c>
      <c r="D235" s="120" t="s">
        <v>383</v>
      </c>
      <c r="E235" s="120" t="s">
        <v>22</v>
      </c>
      <c r="F235" s="120" t="s">
        <v>6</v>
      </c>
      <c r="G235" s="120"/>
      <c r="H235" s="120"/>
      <c r="I235" s="120"/>
    </row>
    <row r="236" spans="1:9" ht="31" x14ac:dyDescent="0.35">
      <c r="A236" s="97" t="s">
        <v>561</v>
      </c>
      <c r="B236" s="120" t="s">
        <v>110</v>
      </c>
      <c r="C236" s="49" t="s">
        <v>118</v>
      </c>
      <c r="D236" s="120" t="s">
        <v>119</v>
      </c>
      <c r="E236" s="120" t="s">
        <v>6</v>
      </c>
      <c r="F236" s="120"/>
      <c r="G236" s="120"/>
      <c r="H236" s="120"/>
      <c r="I236" s="120"/>
    </row>
    <row r="237" spans="1:9" x14ac:dyDescent="0.35">
      <c r="A237" s="97" t="s">
        <v>228</v>
      </c>
      <c r="B237" s="120" t="s">
        <v>110</v>
      </c>
      <c r="C237" s="49" t="s">
        <v>259</v>
      </c>
      <c r="D237" s="120" t="s">
        <v>260</v>
      </c>
      <c r="E237" s="120" t="s">
        <v>262</v>
      </c>
      <c r="F237" s="120" t="s">
        <v>261</v>
      </c>
      <c r="G237" s="120" t="s">
        <v>22</v>
      </c>
      <c r="H237" s="120" t="s">
        <v>6</v>
      </c>
      <c r="I237" s="120" t="s">
        <v>13</v>
      </c>
    </row>
    <row r="238" spans="1:9" x14ac:dyDescent="0.35">
      <c r="A238" s="97" t="s">
        <v>229</v>
      </c>
      <c r="B238" s="120" t="s">
        <v>110</v>
      </c>
      <c r="C238" s="49" t="s">
        <v>118</v>
      </c>
      <c r="D238" s="120" t="s">
        <v>119</v>
      </c>
      <c r="E238" s="120" t="s">
        <v>13</v>
      </c>
      <c r="F238" s="120" t="s">
        <v>6</v>
      </c>
      <c r="H238" s="120"/>
      <c r="I238" s="120"/>
    </row>
    <row r="239" spans="1:9" x14ac:dyDescent="0.35">
      <c r="A239" s="97" t="s">
        <v>593</v>
      </c>
      <c r="B239" s="120" t="s">
        <v>110</v>
      </c>
      <c r="C239" s="49" t="s">
        <v>295</v>
      </c>
      <c r="D239" s="120"/>
      <c r="E239" s="120"/>
      <c r="F239" s="120"/>
      <c r="G239" s="120"/>
      <c r="H239" s="120"/>
      <c r="I239" s="120"/>
    </row>
    <row r="240" spans="1:9" x14ac:dyDescent="0.35">
      <c r="A240" s="97" t="s">
        <v>594</v>
      </c>
      <c r="B240" s="120" t="s">
        <v>110</v>
      </c>
      <c r="C240" s="49" t="s">
        <v>118</v>
      </c>
      <c r="D240" s="120" t="s">
        <v>119</v>
      </c>
      <c r="E240" s="120" t="s">
        <v>6</v>
      </c>
      <c r="F240" s="120" t="s">
        <v>13</v>
      </c>
      <c r="G240" s="120"/>
      <c r="H240" s="120"/>
      <c r="I240" s="120"/>
    </row>
    <row r="241" spans="1:9" x14ac:dyDescent="0.35">
      <c r="A241" s="97" t="s">
        <v>230</v>
      </c>
      <c r="B241" s="120" t="s">
        <v>110</v>
      </c>
      <c r="C241" s="49" t="s">
        <v>134</v>
      </c>
      <c r="D241" s="120" t="s">
        <v>168</v>
      </c>
      <c r="E241" s="120" t="s">
        <v>22</v>
      </c>
      <c r="F241" s="120" t="s">
        <v>6</v>
      </c>
      <c r="G241" s="120" t="s">
        <v>13</v>
      </c>
      <c r="H241" s="120"/>
      <c r="I241" s="120"/>
    </row>
    <row r="242" spans="1:9" x14ac:dyDescent="0.35">
      <c r="A242" s="97" t="s">
        <v>231</v>
      </c>
      <c r="B242" s="120" t="s">
        <v>110</v>
      </c>
      <c r="C242" s="49" t="s">
        <v>118</v>
      </c>
      <c r="D242" s="120" t="s">
        <v>119</v>
      </c>
      <c r="E242" s="120" t="s">
        <v>6</v>
      </c>
      <c r="F242" s="120" t="s">
        <v>13</v>
      </c>
      <c r="G242" s="120"/>
      <c r="H242" s="120"/>
      <c r="I242" s="120"/>
    </row>
    <row r="243" spans="1:9" ht="31" x14ac:dyDescent="0.35">
      <c r="A243" s="97" t="s">
        <v>232</v>
      </c>
      <c r="B243" s="120" t="s">
        <v>110</v>
      </c>
      <c r="C243" s="49" t="s">
        <v>295</v>
      </c>
      <c r="D243" s="120"/>
      <c r="E243" s="120"/>
      <c r="F243" s="120"/>
      <c r="G243" s="120"/>
      <c r="H243" s="120"/>
      <c r="I243" s="120"/>
    </row>
    <row r="244" spans="1:9" ht="31" x14ac:dyDescent="0.35">
      <c r="A244" s="97" t="s">
        <v>233</v>
      </c>
      <c r="B244" s="120" t="s">
        <v>110</v>
      </c>
      <c r="C244" s="49" t="s">
        <v>118</v>
      </c>
      <c r="D244" s="120" t="s">
        <v>119</v>
      </c>
      <c r="E244" s="120" t="s">
        <v>6</v>
      </c>
      <c r="F244" s="120" t="s">
        <v>13</v>
      </c>
      <c r="G244" s="120"/>
      <c r="H244" s="120"/>
      <c r="I244" s="120"/>
    </row>
    <row r="245" spans="1:9" x14ac:dyDescent="0.35">
      <c r="A245" s="18" t="s">
        <v>339</v>
      </c>
      <c r="B245" s="120" t="s">
        <v>110</v>
      </c>
      <c r="C245" s="49" t="s">
        <v>41</v>
      </c>
      <c r="D245" s="120" t="s">
        <v>40</v>
      </c>
      <c r="E245" s="120" t="s">
        <v>6</v>
      </c>
      <c r="F245" s="120"/>
      <c r="G245" s="120"/>
      <c r="H245" s="120"/>
      <c r="I245" s="120"/>
    </row>
    <row r="246" spans="1:9" x14ac:dyDescent="0.35">
      <c r="A246" s="18" t="s">
        <v>340</v>
      </c>
      <c r="B246" s="120" t="s">
        <v>110</v>
      </c>
      <c r="C246" s="49" t="s">
        <v>118</v>
      </c>
      <c r="D246" s="120" t="s">
        <v>119</v>
      </c>
      <c r="E246" s="120" t="s">
        <v>6</v>
      </c>
      <c r="F246" s="120"/>
      <c r="G246" s="120"/>
      <c r="H246" s="120"/>
      <c r="I246" s="120"/>
    </row>
    <row r="247" spans="1:9" ht="31" x14ac:dyDescent="0.35">
      <c r="A247" s="18" t="s">
        <v>1013</v>
      </c>
      <c r="B247" s="120" t="s">
        <v>110</v>
      </c>
      <c r="C247" s="49" t="s">
        <v>295</v>
      </c>
      <c r="D247" s="120"/>
      <c r="E247" s="120"/>
      <c r="F247" s="120"/>
      <c r="G247" s="120"/>
      <c r="H247" s="120"/>
      <c r="I247" s="120"/>
    </row>
    <row r="248" spans="1:9" ht="31" x14ac:dyDescent="0.35">
      <c r="A248" s="18" t="s">
        <v>1014</v>
      </c>
      <c r="B248" s="120" t="s">
        <v>110</v>
      </c>
      <c r="C248" s="49" t="s">
        <v>118</v>
      </c>
      <c r="D248" s="120" t="s">
        <v>119</v>
      </c>
      <c r="E248" s="120" t="s">
        <v>6</v>
      </c>
      <c r="F248" s="120" t="s">
        <v>13</v>
      </c>
      <c r="G248" s="120"/>
      <c r="H248" s="120"/>
      <c r="I248" s="120"/>
    </row>
    <row r="249" spans="1:9" x14ac:dyDescent="0.35">
      <c r="A249" s="18" t="s">
        <v>158</v>
      </c>
      <c r="B249" s="120" t="s">
        <v>110</v>
      </c>
      <c r="C249" s="49" t="s">
        <v>160</v>
      </c>
      <c r="D249" s="120" t="s">
        <v>226</v>
      </c>
      <c r="E249" s="120" t="s">
        <v>167</v>
      </c>
      <c r="F249" s="120" t="s">
        <v>1319</v>
      </c>
      <c r="G249" s="120" t="s">
        <v>6</v>
      </c>
      <c r="H249" s="120"/>
      <c r="I249" s="120"/>
    </row>
    <row r="250" spans="1:9" x14ac:dyDescent="0.35">
      <c r="A250" s="18" t="s">
        <v>159</v>
      </c>
      <c r="B250" s="120" t="s">
        <v>110</v>
      </c>
      <c r="C250" s="49" t="s">
        <v>118</v>
      </c>
      <c r="D250" s="120" t="s">
        <v>119</v>
      </c>
      <c r="E250" s="120" t="s">
        <v>6</v>
      </c>
      <c r="F250" s="120"/>
      <c r="G250" s="120"/>
      <c r="H250" s="120"/>
      <c r="I250" s="120"/>
    </row>
    <row r="251" spans="1:9" x14ac:dyDescent="0.35">
      <c r="A251" s="18" t="s">
        <v>341</v>
      </c>
      <c r="B251" s="120" t="s">
        <v>110</v>
      </c>
      <c r="C251" s="49" t="s">
        <v>41</v>
      </c>
      <c r="D251" s="120" t="s">
        <v>40</v>
      </c>
      <c r="E251" s="120" t="s">
        <v>1319</v>
      </c>
      <c r="F251" s="120" t="s">
        <v>6</v>
      </c>
      <c r="G251" s="120"/>
      <c r="H251" s="120"/>
      <c r="I251" s="120"/>
    </row>
    <row r="252" spans="1:9" x14ac:dyDescent="0.35">
      <c r="A252" s="18" t="s">
        <v>342</v>
      </c>
      <c r="B252" s="120" t="s">
        <v>110</v>
      </c>
      <c r="C252" s="49" t="s">
        <v>118</v>
      </c>
      <c r="D252" s="120" t="s">
        <v>119</v>
      </c>
      <c r="E252" s="120" t="s">
        <v>6</v>
      </c>
      <c r="F252" s="120"/>
      <c r="G252" s="120"/>
      <c r="H252" s="120"/>
      <c r="I252" s="120"/>
    </row>
    <row r="253" spans="1:9" x14ac:dyDescent="0.35">
      <c r="A253" s="18" t="s">
        <v>171</v>
      </c>
      <c r="B253" s="120" t="s">
        <v>110</v>
      </c>
      <c r="C253" s="49" t="s">
        <v>295</v>
      </c>
      <c r="D253" s="120"/>
      <c r="E253" s="120"/>
      <c r="F253" s="120"/>
      <c r="G253" s="120"/>
      <c r="H253" s="120"/>
      <c r="I253" s="120"/>
    </row>
    <row r="254" spans="1:9" x14ac:dyDescent="0.35">
      <c r="A254" s="18" t="s">
        <v>172</v>
      </c>
      <c r="B254" s="120" t="s">
        <v>110</v>
      </c>
      <c r="C254" s="49" t="s">
        <v>118</v>
      </c>
      <c r="D254" s="120" t="s">
        <v>119</v>
      </c>
      <c r="E254" s="120" t="s">
        <v>6</v>
      </c>
      <c r="F254" s="120" t="s">
        <v>13</v>
      </c>
      <c r="G254" s="120"/>
      <c r="H254" s="120"/>
      <c r="I254" s="120"/>
    </row>
    <row r="255" spans="1:9" x14ac:dyDescent="0.35">
      <c r="A255" s="97" t="s">
        <v>205</v>
      </c>
      <c r="B255" s="120" t="s">
        <v>110</v>
      </c>
      <c r="C255" s="49" t="s">
        <v>207</v>
      </c>
      <c r="D255" s="120" t="s">
        <v>208</v>
      </c>
      <c r="E255" s="120" t="s">
        <v>209</v>
      </c>
      <c r="F255" s="120" t="s">
        <v>210</v>
      </c>
      <c r="G255" s="120" t="s">
        <v>6</v>
      </c>
      <c r="H255" s="120"/>
      <c r="I255" s="120"/>
    </row>
    <row r="256" spans="1:9" x14ac:dyDescent="0.35">
      <c r="A256" s="97" t="s">
        <v>206</v>
      </c>
      <c r="B256" s="120" t="s">
        <v>110</v>
      </c>
      <c r="C256" s="49" t="s">
        <v>118</v>
      </c>
      <c r="D256" s="120" t="s">
        <v>119</v>
      </c>
      <c r="E256" s="120" t="s">
        <v>6</v>
      </c>
      <c r="F256" s="120"/>
      <c r="G256" s="120"/>
      <c r="H256" s="120"/>
      <c r="I256" s="120"/>
    </row>
    <row r="257" spans="1:9" x14ac:dyDescent="0.35">
      <c r="A257" s="97" t="s">
        <v>3237</v>
      </c>
      <c r="B257" s="120" t="s">
        <v>110</v>
      </c>
      <c r="C257" s="49" t="s">
        <v>173</v>
      </c>
      <c r="D257" s="120" t="s">
        <v>174</v>
      </c>
      <c r="E257" s="120" t="s">
        <v>280</v>
      </c>
      <c r="F257" s="120" t="s">
        <v>6</v>
      </c>
      <c r="G257" s="120" t="s">
        <v>13</v>
      </c>
      <c r="H257" s="120"/>
      <c r="I257" s="120"/>
    </row>
    <row r="258" spans="1:9" x14ac:dyDescent="0.35">
      <c r="A258" s="97" t="s">
        <v>3238</v>
      </c>
      <c r="B258" s="120" t="s">
        <v>110</v>
      </c>
      <c r="C258" s="49" t="s">
        <v>118</v>
      </c>
      <c r="D258" s="120" t="s">
        <v>119</v>
      </c>
      <c r="E258" s="120" t="s">
        <v>6</v>
      </c>
      <c r="F258" s="120" t="s">
        <v>13</v>
      </c>
      <c r="G258" s="120"/>
      <c r="H258" s="120"/>
      <c r="I258" s="120"/>
    </row>
    <row r="259" spans="1:9" x14ac:dyDescent="0.35">
      <c r="A259" s="18" t="s">
        <v>333</v>
      </c>
      <c r="B259" s="120" t="s">
        <v>111</v>
      </c>
      <c r="C259" s="49" t="s">
        <v>295</v>
      </c>
      <c r="D259" s="120"/>
      <c r="E259" s="120"/>
      <c r="F259" s="120"/>
      <c r="G259" s="120"/>
      <c r="H259" s="120"/>
      <c r="I259" s="120"/>
    </row>
    <row r="260" spans="1:9" x14ac:dyDescent="0.35">
      <c r="A260" s="126" t="s">
        <v>580</v>
      </c>
      <c r="B260" s="36"/>
      <c r="C260" s="36"/>
      <c r="D260" s="36"/>
      <c r="E260" s="36"/>
      <c r="F260" s="36"/>
      <c r="G260" s="36"/>
      <c r="H260" s="36"/>
      <c r="I260" s="36"/>
    </row>
    <row r="261" spans="1:9" x14ac:dyDescent="0.35">
      <c r="A261" s="97" t="s">
        <v>336</v>
      </c>
      <c r="B261" s="120" t="s">
        <v>111</v>
      </c>
      <c r="C261" s="49" t="s">
        <v>1410</v>
      </c>
      <c r="D261" s="120"/>
      <c r="E261" s="120"/>
      <c r="F261" s="120"/>
      <c r="G261" s="120"/>
      <c r="H261" s="120"/>
      <c r="I261" s="120"/>
    </row>
    <row r="262" spans="1:9" x14ac:dyDescent="0.35">
      <c r="A262" s="97" t="s">
        <v>335</v>
      </c>
      <c r="B262" s="120" t="s">
        <v>110</v>
      </c>
      <c r="C262" s="49" t="s">
        <v>295</v>
      </c>
      <c r="D262" s="120"/>
      <c r="E262" s="120"/>
      <c r="F262" s="120"/>
      <c r="G262" s="120"/>
      <c r="H262" s="120"/>
      <c r="I262" s="120"/>
    </row>
    <row r="263" spans="1:9" x14ac:dyDescent="0.35">
      <c r="A263" s="97" t="s">
        <v>194</v>
      </c>
      <c r="B263" s="120" t="s">
        <v>110</v>
      </c>
      <c r="C263" s="49" t="s">
        <v>118</v>
      </c>
      <c r="D263" s="120" t="s">
        <v>119</v>
      </c>
      <c r="E263" s="120" t="s">
        <v>6</v>
      </c>
      <c r="F263" s="120"/>
      <c r="G263" s="120"/>
      <c r="H263" s="120"/>
      <c r="I263" s="120"/>
    </row>
  </sheetData>
  <autoFilter ref="B1:B263" xr:uid="{00000000-0009-0000-0000-000006000000}"/>
  <mergeCells count="1">
    <mergeCell ref="C3:H3"/>
  </mergeCells>
  <conditionalFormatting sqref="C103:C104 C115:C117 C176:C178 C181:C185 C196:C199 C201:C207 C209:C210 C212:C214 C216:C221 C109 C119 C133 C135 C137 C139:C145 C162 C164 C187:C192 C194 C223:C226 C228:C231 C261:C1048576 C233:C259 C1:C19 C56:C70 C35:C53 C21:C33 C77:C89 C91:C101 C111:C113 C121:C125 C127:C131 C147:C160 C166:C169 C171:C174">
    <cfRule type="containsText" dxfId="22" priority="27" operator="containsText" text="open-ended">
      <formula>NOT(ISERROR(SEARCH("open-ended",C1)))</formula>
    </cfRule>
  </conditionalFormatting>
  <conditionalFormatting sqref="C71">
    <cfRule type="containsText" dxfId="21" priority="26" operator="containsText" text="open-ended">
      <formula>NOT(ISERROR(SEARCH("open-ended",C71)))</formula>
    </cfRule>
  </conditionalFormatting>
  <conditionalFormatting sqref="C73">
    <cfRule type="containsText" dxfId="20" priority="25" operator="containsText" text="open-ended">
      <formula>NOT(ISERROR(SEARCH("open-ended",C73)))</formula>
    </cfRule>
  </conditionalFormatting>
  <conditionalFormatting sqref="C75">
    <cfRule type="containsText" dxfId="19" priority="24" operator="containsText" text="open-ended">
      <formula>NOT(ISERROR(SEARCH("open-ended",C75)))</formula>
    </cfRule>
  </conditionalFormatting>
  <conditionalFormatting sqref="C72">
    <cfRule type="containsText" dxfId="18" priority="23" operator="containsText" text="open-ended">
      <formula>NOT(ISERROR(SEARCH("open-ended",C72)))</formula>
    </cfRule>
  </conditionalFormatting>
  <conditionalFormatting sqref="C74">
    <cfRule type="containsText" dxfId="17" priority="22" operator="containsText" text="open-ended">
      <formula>NOT(ISERROR(SEARCH("open-ended",C74)))</formula>
    </cfRule>
  </conditionalFormatting>
  <conditionalFormatting sqref="C76">
    <cfRule type="containsText" dxfId="16" priority="21" operator="containsText" text="open-ended">
      <formula>NOT(ISERROR(SEARCH("open-ended",C76)))</formula>
    </cfRule>
  </conditionalFormatting>
  <conditionalFormatting sqref="C105">
    <cfRule type="containsText" dxfId="15" priority="20" operator="containsText" text="open-ended">
      <formula>NOT(ISERROR(SEARCH("open-ended",C105)))</formula>
    </cfRule>
  </conditionalFormatting>
  <conditionalFormatting sqref="C107">
    <cfRule type="containsText" dxfId="14" priority="19" operator="containsText" text="open-ended">
      <formula>NOT(ISERROR(SEARCH("open-ended",C107)))</formula>
    </cfRule>
  </conditionalFormatting>
  <conditionalFormatting sqref="C106">
    <cfRule type="containsText" dxfId="13" priority="18" operator="containsText" text="open-ended">
      <formula>NOT(ISERROR(SEARCH("open-ended",C106)))</formula>
    </cfRule>
  </conditionalFormatting>
  <conditionalFormatting sqref="C108">
    <cfRule type="containsText" dxfId="12" priority="17" operator="containsText" text="open-ended">
      <formula>NOT(ISERROR(SEARCH("open-ended",C108)))</formula>
    </cfRule>
  </conditionalFormatting>
  <conditionalFormatting sqref="C132">
    <cfRule type="containsText" dxfId="11" priority="16" operator="containsText" text="open-ended">
      <formula>NOT(ISERROR(SEARCH("open-ended",C132)))</formula>
    </cfRule>
  </conditionalFormatting>
  <conditionalFormatting sqref="C134">
    <cfRule type="containsText" dxfId="10" priority="15" operator="containsText" text="open-ended">
      <formula>NOT(ISERROR(SEARCH("open-ended",C134)))</formula>
    </cfRule>
  </conditionalFormatting>
  <conditionalFormatting sqref="C136">
    <cfRule type="containsText" dxfId="9" priority="14" operator="containsText" text="open-ended">
      <formula>NOT(ISERROR(SEARCH("open-ended",C136)))</formula>
    </cfRule>
  </conditionalFormatting>
  <conditionalFormatting sqref="C138">
    <cfRule type="containsText" dxfId="8" priority="13" operator="containsText" text="open-ended">
      <formula>NOT(ISERROR(SEARCH("open-ended",C138)))</formula>
    </cfRule>
  </conditionalFormatting>
  <conditionalFormatting sqref="C161">
    <cfRule type="containsText" dxfId="7" priority="12" operator="containsText" text="open-ended">
      <formula>NOT(ISERROR(SEARCH("open-ended",C161)))</formula>
    </cfRule>
  </conditionalFormatting>
  <conditionalFormatting sqref="C163">
    <cfRule type="containsText" dxfId="6" priority="10" operator="containsText" text="open-ended">
      <formula>NOT(ISERROR(SEARCH("open-ended",C163)))</formula>
    </cfRule>
  </conditionalFormatting>
  <conditionalFormatting sqref="C165">
    <cfRule type="containsText" dxfId="5" priority="9" operator="containsText" text="open-ended">
      <formula>NOT(ISERROR(SEARCH("open-ended",C165)))</formula>
    </cfRule>
  </conditionalFormatting>
  <conditionalFormatting sqref="C232">
    <cfRule type="containsText" dxfId="4" priority="5" operator="containsText" text="open-ended">
      <formula>NOT(ISERROR(SEARCH("open-ended",C232)))</formula>
    </cfRule>
  </conditionalFormatting>
  <conditionalFormatting sqref="A17:A20">
    <cfRule type="cellIs" dxfId="3" priority="2" operator="equal">
      <formula>"none"</formula>
    </cfRule>
    <cfRule type="cellIs" dxfId="2" priority="3" operator="equal">
      <formula>"N/A"</formula>
    </cfRule>
    <cfRule type="cellIs" dxfId="1" priority="4" operator="equal">
      <formula>"NR"</formula>
    </cfRule>
  </conditionalFormatting>
  <conditionalFormatting sqref="C20">
    <cfRule type="containsText" dxfId="0" priority="1" operator="containsText" text="open-ended">
      <formula>NOT(ISERROR(SEARCH("open-ended",C20)))</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4"/>
  <dimension ref="A1:E76"/>
  <sheetViews>
    <sheetView topLeftCell="A45" workbookViewId="0">
      <selection activeCell="A55" sqref="A55"/>
    </sheetView>
  </sheetViews>
  <sheetFormatPr defaultColWidth="8.83203125" defaultRowHeight="15.5" x14ac:dyDescent="0.35"/>
  <cols>
    <col min="1" max="1" width="26.6640625" style="97" customWidth="1"/>
    <col min="2" max="2" width="30.83203125" style="97" customWidth="1"/>
    <col min="3" max="3" width="70.6640625" style="97" customWidth="1"/>
    <col min="4" max="4" width="45" style="155" customWidth="1"/>
    <col min="5" max="5" width="40" style="115" customWidth="1"/>
    <col min="6" max="16384" width="8.83203125" style="1"/>
  </cols>
  <sheetData>
    <row r="1" spans="1:5" ht="27" customHeight="1" x14ac:dyDescent="0.35">
      <c r="A1" s="116" t="s">
        <v>1322</v>
      </c>
      <c r="B1" s="116"/>
      <c r="C1" s="7"/>
      <c r="D1" s="46"/>
      <c r="E1" s="46"/>
    </row>
    <row r="2" spans="1:5" x14ac:dyDescent="0.35">
      <c r="A2" s="51" t="s">
        <v>588</v>
      </c>
      <c r="B2" s="51"/>
      <c r="C2" s="7"/>
      <c r="D2" s="46"/>
      <c r="E2" s="46"/>
    </row>
    <row r="3" spans="1:5" ht="16" thickBot="1" x14ac:dyDescent="0.4">
      <c r="A3" s="8" t="s">
        <v>55</v>
      </c>
      <c r="B3" s="8" t="s">
        <v>1355</v>
      </c>
      <c r="C3" s="8" t="s">
        <v>1323</v>
      </c>
      <c r="D3" s="35"/>
      <c r="E3" s="35" t="s">
        <v>442</v>
      </c>
    </row>
    <row r="4" spans="1:5" ht="113.5" customHeight="1" x14ac:dyDescent="0.35">
      <c r="A4" s="104"/>
      <c r="B4" s="104"/>
      <c r="C4" s="104"/>
      <c r="D4" s="36"/>
      <c r="E4" s="36"/>
    </row>
    <row r="5" spans="1:5" x14ac:dyDescent="0.35">
      <c r="A5" s="36" t="s">
        <v>601</v>
      </c>
      <c r="B5" s="36"/>
      <c r="C5" s="36"/>
      <c r="D5" s="36" t="s">
        <v>3069</v>
      </c>
      <c r="E5" s="36"/>
    </row>
    <row r="6" spans="1:5" ht="31" x14ac:dyDescent="0.35">
      <c r="A6" s="97" t="s">
        <v>120</v>
      </c>
      <c r="B6" s="97" t="s">
        <v>1364</v>
      </c>
      <c r="C6" s="97" t="s">
        <v>1324</v>
      </c>
      <c r="D6" s="155" t="s">
        <v>3070</v>
      </c>
      <c r="E6" s="47" t="s">
        <v>1356</v>
      </c>
    </row>
    <row r="7" spans="1:5" ht="201.5" x14ac:dyDescent="0.35">
      <c r="A7" s="97" t="s">
        <v>136</v>
      </c>
      <c r="B7" s="97" t="s">
        <v>1364</v>
      </c>
      <c r="C7" s="97" t="s">
        <v>1458</v>
      </c>
      <c r="D7" s="155" t="s">
        <v>3070</v>
      </c>
      <c r="E7" s="115" t="s">
        <v>1325</v>
      </c>
    </row>
    <row r="8" spans="1:5" ht="31" x14ac:dyDescent="0.35">
      <c r="A8" s="97" t="s">
        <v>3229</v>
      </c>
      <c r="B8" s="122" t="s">
        <v>295</v>
      </c>
      <c r="E8" s="155"/>
    </row>
    <row r="9" spans="1:5" x14ac:dyDescent="0.35">
      <c r="A9" s="97" t="s">
        <v>3233</v>
      </c>
      <c r="B9" s="122" t="s">
        <v>295</v>
      </c>
      <c r="E9" s="155"/>
    </row>
    <row r="10" spans="1:5" ht="62" x14ac:dyDescent="0.35">
      <c r="A10" s="97" t="s">
        <v>112</v>
      </c>
      <c r="B10" s="122" t="s">
        <v>295</v>
      </c>
      <c r="C10" s="97" t="s">
        <v>1326</v>
      </c>
      <c r="D10" s="155" t="s">
        <v>3070</v>
      </c>
      <c r="E10" s="115" t="s">
        <v>1327</v>
      </c>
    </row>
    <row r="11" spans="1:5" x14ac:dyDescent="0.35">
      <c r="A11" s="36" t="s">
        <v>114</v>
      </c>
      <c r="B11" s="36"/>
      <c r="C11" s="36"/>
      <c r="D11" s="36"/>
      <c r="E11" s="36"/>
    </row>
    <row r="12" spans="1:5" ht="46.5" x14ac:dyDescent="0.35">
      <c r="A12" s="97" t="s">
        <v>1016</v>
      </c>
      <c r="B12" s="122" t="s">
        <v>295</v>
      </c>
      <c r="C12" s="117" t="s">
        <v>1328</v>
      </c>
      <c r="D12" s="49" t="s">
        <v>3070</v>
      </c>
      <c r="E12" s="47" t="s">
        <v>1357</v>
      </c>
    </row>
    <row r="13" spans="1:5" x14ac:dyDescent="0.35">
      <c r="A13" s="36" t="s">
        <v>115</v>
      </c>
      <c r="B13" s="36"/>
      <c r="C13" s="36"/>
      <c r="D13" s="36"/>
      <c r="E13" s="36"/>
    </row>
    <row r="14" spans="1:5" s="201" customFormat="1" ht="170.5" x14ac:dyDescent="0.35">
      <c r="A14" s="199" t="s">
        <v>3162</v>
      </c>
      <c r="B14" s="199" t="s">
        <v>3165</v>
      </c>
      <c r="C14" s="200" t="s">
        <v>3068</v>
      </c>
      <c r="D14" s="49" t="s">
        <v>3078</v>
      </c>
      <c r="E14" s="47" t="s">
        <v>1354</v>
      </c>
    </row>
    <row r="15" spans="1:5" s="201" customFormat="1" ht="77.5" x14ac:dyDescent="0.35">
      <c r="A15" s="199" t="s">
        <v>1365</v>
      </c>
      <c r="B15" s="199" t="s">
        <v>1366</v>
      </c>
      <c r="C15" s="200" t="s">
        <v>1384</v>
      </c>
      <c r="D15" s="49" t="s">
        <v>3071</v>
      </c>
      <c r="E15" s="47" t="s">
        <v>1385</v>
      </c>
    </row>
    <row r="16" spans="1:5" ht="31" x14ac:dyDescent="0.35">
      <c r="A16" s="97" t="s">
        <v>138</v>
      </c>
      <c r="B16" s="122" t="s">
        <v>1367</v>
      </c>
      <c r="C16" s="118"/>
      <c r="D16" s="202" t="s">
        <v>3074</v>
      </c>
      <c r="E16" s="118"/>
    </row>
    <row r="17" spans="1:5" ht="108.5" x14ac:dyDescent="0.35">
      <c r="A17" s="97" t="s">
        <v>3176</v>
      </c>
      <c r="B17" s="97" t="s">
        <v>3178</v>
      </c>
      <c r="C17" s="97" t="s">
        <v>3072</v>
      </c>
      <c r="D17" s="49" t="s">
        <v>3079</v>
      </c>
      <c r="E17" s="47" t="s">
        <v>1352</v>
      </c>
    </row>
    <row r="18" spans="1:5" ht="77.5" x14ac:dyDescent="0.35">
      <c r="A18" s="97" t="s">
        <v>145</v>
      </c>
      <c r="B18" s="122" t="s">
        <v>1368</v>
      </c>
      <c r="C18" s="97" t="s">
        <v>1329</v>
      </c>
      <c r="D18" s="24" t="s">
        <v>3073</v>
      </c>
      <c r="E18" s="47" t="s">
        <v>1330</v>
      </c>
    </row>
    <row r="19" spans="1:5" ht="77.5" x14ac:dyDescent="0.35">
      <c r="A19" s="97" t="s">
        <v>147</v>
      </c>
      <c r="B19" s="97" t="s">
        <v>1369</v>
      </c>
      <c r="C19" s="97" t="s">
        <v>1331</v>
      </c>
      <c r="D19" s="202" t="s">
        <v>3074</v>
      </c>
      <c r="E19" s="47" t="s">
        <v>1353</v>
      </c>
    </row>
    <row r="20" spans="1:5" ht="62" x14ac:dyDescent="0.35">
      <c r="A20" s="97" t="s">
        <v>253</v>
      </c>
      <c r="B20" s="122" t="s">
        <v>295</v>
      </c>
      <c r="C20" s="97" t="s">
        <v>1332</v>
      </c>
      <c r="D20" s="155" t="s">
        <v>3075</v>
      </c>
      <c r="E20" s="47" t="s">
        <v>1459</v>
      </c>
    </row>
    <row r="21" spans="1:5" ht="15" customHeight="1" x14ac:dyDescent="0.35">
      <c r="A21" s="43" t="s">
        <v>576</v>
      </c>
      <c r="B21" s="43"/>
      <c r="C21" s="22"/>
      <c r="D21" s="43"/>
      <c r="E21" s="43"/>
    </row>
    <row r="22" spans="1:5" ht="77.5" x14ac:dyDescent="0.35">
      <c r="A22" s="97" t="s">
        <v>3180</v>
      </c>
      <c r="B22" s="97" t="s">
        <v>3186</v>
      </c>
      <c r="C22" s="97" t="s">
        <v>3187</v>
      </c>
      <c r="D22" s="155" t="s">
        <v>3080</v>
      </c>
      <c r="E22" s="47" t="s">
        <v>1333</v>
      </c>
    </row>
    <row r="23" spans="1:5" x14ac:dyDescent="0.35">
      <c r="A23" s="36" t="s">
        <v>248</v>
      </c>
      <c r="B23" s="36"/>
      <c r="C23" s="36"/>
      <c r="D23" s="36"/>
      <c r="E23" s="36"/>
    </row>
    <row r="24" spans="1:5" ht="93" x14ac:dyDescent="0.35">
      <c r="A24" s="97" t="s">
        <v>219</v>
      </c>
      <c r="B24" s="97" t="s">
        <v>1370</v>
      </c>
      <c r="C24" s="97" t="s">
        <v>3076</v>
      </c>
      <c r="D24" s="97" t="s">
        <v>3077</v>
      </c>
      <c r="E24" s="47" t="s">
        <v>1460</v>
      </c>
    </row>
    <row r="25" spans="1:5" ht="93" x14ac:dyDescent="0.35">
      <c r="A25" s="97" t="s">
        <v>2525</v>
      </c>
      <c r="B25" s="97" t="s">
        <v>2535</v>
      </c>
      <c r="C25" s="97" t="s">
        <v>2536</v>
      </c>
      <c r="D25" s="202" t="s">
        <v>3074</v>
      </c>
      <c r="E25" s="47" t="s">
        <v>2537</v>
      </c>
    </row>
    <row r="26" spans="1:5" x14ac:dyDescent="0.35">
      <c r="A26" s="36" t="s">
        <v>603</v>
      </c>
      <c r="B26" s="36"/>
      <c r="C26" s="36"/>
      <c r="D26" s="36"/>
      <c r="E26" s="36"/>
    </row>
    <row r="27" spans="1:5" s="55" customFormat="1" ht="46.5" x14ac:dyDescent="0.35">
      <c r="A27" s="97" t="s">
        <v>222</v>
      </c>
      <c r="B27" s="97" t="s">
        <v>1371</v>
      </c>
      <c r="C27" s="97" t="s">
        <v>1358</v>
      </c>
      <c r="D27" s="155" t="s">
        <v>3071</v>
      </c>
      <c r="E27" s="47" t="s">
        <v>1356</v>
      </c>
    </row>
    <row r="28" spans="1:5" ht="46.5" x14ac:dyDescent="0.35">
      <c r="A28" s="97" t="s">
        <v>224</v>
      </c>
      <c r="B28" s="97" t="s">
        <v>1371</v>
      </c>
      <c r="C28" s="97" t="s">
        <v>1358</v>
      </c>
      <c r="D28" s="155" t="s">
        <v>3071</v>
      </c>
      <c r="E28" s="47" t="s">
        <v>1356</v>
      </c>
    </row>
    <row r="29" spans="1:5" ht="46.5" x14ac:dyDescent="0.35">
      <c r="A29" s="97" t="s">
        <v>151</v>
      </c>
      <c r="B29" s="97" t="s">
        <v>3188</v>
      </c>
      <c r="C29" s="97" t="s">
        <v>3190</v>
      </c>
      <c r="D29" s="155" t="s">
        <v>3071</v>
      </c>
      <c r="E29" s="47" t="s">
        <v>1356</v>
      </c>
    </row>
    <row r="30" spans="1:5" ht="46.5" x14ac:dyDescent="0.35">
      <c r="A30" s="97" t="s">
        <v>152</v>
      </c>
      <c r="B30" s="97" t="s">
        <v>3188</v>
      </c>
      <c r="C30" s="97" t="s">
        <v>3190</v>
      </c>
      <c r="D30" s="155" t="s">
        <v>3071</v>
      </c>
      <c r="E30" s="47" t="s">
        <v>1356</v>
      </c>
    </row>
    <row r="31" spans="1:5" x14ac:dyDescent="0.35">
      <c r="A31" s="36" t="s">
        <v>128</v>
      </c>
      <c r="B31" s="36"/>
      <c r="C31" s="36"/>
      <c r="D31" s="36"/>
      <c r="E31" s="36"/>
    </row>
    <row r="32" spans="1:5" s="55" customFormat="1" ht="108.5" x14ac:dyDescent="0.35">
      <c r="A32" s="97" t="s">
        <v>162</v>
      </c>
      <c r="B32" s="97" t="s">
        <v>1372</v>
      </c>
      <c r="C32" s="97" t="s">
        <v>1359</v>
      </c>
      <c r="D32" s="155" t="s">
        <v>3070</v>
      </c>
      <c r="E32" s="47" t="s">
        <v>1334</v>
      </c>
    </row>
    <row r="33" spans="1:5" x14ac:dyDescent="0.35">
      <c r="A33" s="36" t="s">
        <v>579</v>
      </c>
      <c r="B33" s="36"/>
      <c r="C33" s="36"/>
      <c r="D33" s="36"/>
      <c r="E33" s="36"/>
    </row>
    <row r="34" spans="1:5" s="55" customFormat="1" ht="93" x14ac:dyDescent="0.35">
      <c r="A34" s="39" t="s">
        <v>2538</v>
      </c>
      <c r="B34" s="39" t="s">
        <v>3081</v>
      </c>
      <c r="C34" s="97" t="s">
        <v>3082</v>
      </c>
      <c r="D34" s="155" t="s">
        <v>3083</v>
      </c>
      <c r="E34" s="47" t="s">
        <v>2539</v>
      </c>
    </row>
    <row r="35" spans="1:5" x14ac:dyDescent="0.35">
      <c r="A35" s="36" t="s">
        <v>581</v>
      </c>
      <c r="B35" s="36"/>
      <c r="C35" s="36"/>
      <c r="D35" s="36"/>
      <c r="E35" s="36"/>
    </row>
    <row r="36" spans="1:5" ht="46.5" x14ac:dyDescent="0.35">
      <c r="A36" s="97" t="s">
        <v>169</v>
      </c>
      <c r="B36" s="122" t="s">
        <v>295</v>
      </c>
      <c r="C36" s="97" t="s">
        <v>1336</v>
      </c>
      <c r="D36" s="155" t="s">
        <v>3071</v>
      </c>
      <c r="E36" s="47" t="s">
        <v>1335</v>
      </c>
    </row>
    <row r="37" spans="1:5" ht="62" x14ac:dyDescent="0.35">
      <c r="A37" s="97" t="s">
        <v>399</v>
      </c>
      <c r="B37" s="122" t="s">
        <v>295</v>
      </c>
      <c r="C37" s="97" t="s">
        <v>1466</v>
      </c>
      <c r="D37" s="155" t="s">
        <v>3084</v>
      </c>
      <c r="E37" s="47" t="s">
        <v>1338</v>
      </c>
    </row>
    <row r="38" spans="1:5" ht="62" x14ac:dyDescent="0.35">
      <c r="A38" s="97" t="s">
        <v>178</v>
      </c>
      <c r="B38" s="97" t="s">
        <v>1461</v>
      </c>
      <c r="C38" s="97" t="s">
        <v>1339</v>
      </c>
      <c r="D38" s="155" t="s">
        <v>3088</v>
      </c>
      <c r="E38" s="47" t="s">
        <v>1340</v>
      </c>
    </row>
    <row r="39" spans="1:5" ht="46.5" x14ac:dyDescent="0.35">
      <c r="A39" s="97" t="s">
        <v>195</v>
      </c>
      <c r="B39" s="122" t="s">
        <v>295</v>
      </c>
      <c r="C39" s="97" t="s">
        <v>1360</v>
      </c>
      <c r="D39" s="155" t="s">
        <v>3071</v>
      </c>
      <c r="E39" s="47" t="s">
        <v>1337</v>
      </c>
    </row>
    <row r="40" spans="1:5" x14ac:dyDescent="0.35">
      <c r="A40" s="36" t="s">
        <v>1006</v>
      </c>
      <c r="B40" s="36"/>
      <c r="C40" s="36"/>
      <c r="D40" s="36"/>
      <c r="E40" s="36"/>
    </row>
    <row r="41" spans="1:5" ht="62" x14ac:dyDescent="0.35">
      <c r="A41" s="97" t="s">
        <v>236</v>
      </c>
      <c r="B41" s="97" t="s">
        <v>1373</v>
      </c>
      <c r="C41" s="121" t="s">
        <v>1464</v>
      </c>
      <c r="D41" s="203" t="s">
        <v>3085</v>
      </c>
      <c r="E41" s="47" t="s">
        <v>1356</v>
      </c>
    </row>
    <row r="42" spans="1:5" ht="62" x14ac:dyDescent="0.35">
      <c r="A42" s="97" t="s">
        <v>238</v>
      </c>
      <c r="B42" s="97" t="s">
        <v>1373</v>
      </c>
      <c r="C42" s="121" t="s">
        <v>1464</v>
      </c>
      <c r="D42" s="203" t="s">
        <v>3086</v>
      </c>
      <c r="E42" s="47" t="s">
        <v>1356</v>
      </c>
    </row>
    <row r="43" spans="1:5" ht="62" x14ac:dyDescent="0.35">
      <c r="A43" s="16" t="s">
        <v>582</v>
      </c>
      <c r="B43" s="97" t="s">
        <v>1373</v>
      </c>
      <c r="C43" s="121" t="s">
        <v>1464</v>
      </c>
      <c r="D43" s="203" t="s">
        <v>3087</v>
      </c>
      <c r="E43" s="47" t="s">
        <v>1356</v>
      </c>
    </row>
    <row r="44" spans="1:5" x14ac:dyDescent="0.35">
      <c r="A44" s="36" t="s">
        <v>250</v>
      </c>
      <c r="B44" s="36"/>
      <c r="C44" s="36"/>
      <c r="D44" s="36"/>
      <c r="E44" s="36"/>
    </row>
    <row r="45" spans="1:5" x14ac:dyDescent="0.35">
      <c r="A45" s="16" t="s">
        <v>1003</v>
      </c>
      <c r="B45" s="123" t="s">
        <v>295</v>
      </c>
      <c r="C45" s="97" t="s">
        <v>1343</v>
      </c>
      <c r="D45" s="155" t="s">
        <v>3071</v>
      </c>
      <c r="E45" s="47" t="s">
        <v>1356</v>
      </c>
    </row>
    <row r="46" spans="1:5" ht="108.5" x14ac:dyDescent="0.35">
      <c r="A46" s="16" t="s">
        <v>613</v>
      </c>
      <c r="B46" s="16" t="s">
        <v>1374</v>
      </c>
      <c r="C46" s="97" t="s">
        <v>1465</v>
      </c>
      <c r="D46" s="155" t="s">
        <v>3089</v>
      </c>
      <c r="E46" s="47" t="s">
        <v>1386</v>
      </c>
    </row>
    <row r="47" spans="1:5" s="55" customFormat="1" x14ac:dyDescent="0.35">
      <c r="A47" s="97" t="s">
        <v>3255</v>
      </c>
      <c r="B47" s="123" t="s">
        <v>295</v>
      </c>
      <c r="C47" s="97" t="s">
        <v>1342</v>
      </c>
      <c r="D47" s="155" t="s">
        <v>3071</v>
      </c>
      <c r="E47" s="47" t="s">
        <v>1356</v>
      </c>
    </row>
    <row r="48" spans="1:5" x14ac:dyDescent="0.35">
      <c r="A48" s="97" t="s">
        <v>255</v>
      </c>
      <c r="B48" s="123" t="s">
        <v>295</v>
      </c>
      <c r="C48" s="97" t="s">
        <v>1341</v>
      </c>
      <c r="D48" s="155" t="s">
        <v>3071</v>
      </c>
      <c r="E48" s="47" t="s">
        <v>1356</v>
      </c>
    </row>
    <row r="49" spans="1:5" x14ac:dyDescent="0.35">
      <c r="A49" s="97" t="s">
        <v>256</v>
      </c>
      <c r="B49" s="123" t="s">
        <v>295</v>
      </c>
      <c r="C49" s="97" t="s">
        <v>1342</v>
      </c>
      <c r="D49" s="155" t="s">
        <v>3071</v>
      </c>
      <c r="E49" s="47" t="s">
        <v>1356</v>
      </c>
    </row>
    <row r="50" spans="1:5" x14ac:dyDescent="0.35">
      <c r="A50" s="97" t="s">
        <v>257</v>
      </c>
      <c r="B50" s="123" t="s">
        <v>295</v>
      </c>
      <c r="C50" s="97" t="s">
        <v>1342</v>
      </c>
      <c r="D50" s="155" t="s">
        <v>3071</v>
      </c>
      <c r="E50" s="47" t="s">
        <v>1356</v>
      </c>
    </row>
    <row r="51" spans="1:5" s="55" customFormat="1" x14ac:dyDescent="0.35">
      <c r="A51" s="36" t="s">
        <v>251</v>
      </c>
      <c r="B51" s="36"/>
      <c r="C51" s="36"/>
      <c r="D51" s="36"/>
      <c r="E51" s="36"/>
    </row>
    <row r="52" spans="1:5" x14ac:dyDescent="0.35">
      <c r="A52" s="97" t="s">
        <v>3263</v>
      </c>
      <c r="B52" s="122" t="s">
        <v>295</v>
      </c>
      <c r="C52" s="97" t="s">
        <v>1342</v>
      </c>
      <c r="D52" s="155" t="s">
        <v>3071</v>
      </c>
      <c r="E52" s="47" t="s">
        <v>1356</v>
      </c>
    </row>
    <row r="53" spans="1:5" x14ac:dyDescent="0.35">
      <c r="A53" s="97" t="s">
        <v>127</v>
      </c>
      <c r="B53" s="122" t="s">
        <v>295</v>
      </c>
      <c r="C53" s="97" t="s">
        <v>1342</v>
      </c>
      <c r="D53" s="155" t="s">
        <v>3071</v>
      </c>
      <c r="E53" s="47" t="s">
        <v>1356</v>
      </c>
    </row>
    <row r="54" spans="1:5" x14ac:dyDescent="0.35">
      <c r="A54" s="97" t="s">
        <v>3266</v>
      </c>
      <c r="B54" s="122" t="s">
        <v>295</v>
      </c>
      <c r="C54" s="97" t="s">
        <v>1342</v>
      </c>
      <c r="D54" s="155" t="s">
        <v>3071</v>
      </c>
      <c r="E54" s="47" t="s">
        <v>1356</v>
      </c>
    </row>
    <row r="55" spans="1:5" x14ac:dyDescent="0.35">
      <c r="A55" s="36" t="s">
        <v>91</v>
      </c>
      <c r="B55" s="36"/>
      <c r="C55" s="36"/>
      <c r="D55" s="36"/>
      <c r="E55" s="36"/>
    </row>
    <row r="56" spans="1:5" s="55" customFormat="1" x14ac:dyDescent="0.35">
      <c r="A56" s="97" t="s">
        <v>126</v>
      </c>
      <c r="B56" s="122" t="s">
        <v>295</v>
      </c>
      <c r="C56" s="97" t="s">
        <v>1342</v>
      </c>
      <c r="D56" s="155" t="s">
        <v>3071</v>
      </c>
      <c r="E56" s="47" t="s">
        <v>1356</v>
      </c>
    </row>
    <row r="58" spans="1:5" x14ac:dyDescent="0.35">
      <c r="A58" s="51" t="s">
        <v>547</v>
      </c>
      <c r="B58" s="51"/>
      <c r="C58" s="7"/>
      <c r="D58" s="46"/>
      <c r="E58" s="46"/>
    </row>
    <row r="59" spans="1:5" s="55" customFormat="1" ht="16" thickBot="1" x14ac:dyDescent="0.4">
      <c r="A59" s="8" t="s">
        <v>55</v>
      </c>
      <c r="B59" s="8"/>
      <c r="C59" s="8" t="s">
        <v>56</v>
      </c>
      <c r="D59" s="35"/>
      <c r="E59" s="35" t="s">
        <v>442</v>
      </c>
    </row>
    <row r="60" spans="1:5" ht="93" x14ac:dyDescent="0.35">
      <c r="A60" s="18" t="s">
        <v>123</v>
      </c>
      <c r="B60" s="124" t="s">
        <v>295</v>
      </c>
      <c r="C60" s="97" t="s">
        <v>3090</v>
      </c>
      <c r="D60" s="155" t="s">
        <v>3071</v>
      </c>
      <c r="E60" s="47" t="s">
        <v>1361</v>
      </c>
    </row>
    <row r="61" spans="1:5" ht="124" x14ac:dyDescent="0.35">
      <c r="A61" s="18" t="s">
        <v>386</v>
      </c>
      <c r="B61" s="124" t="s">
        <v>295</v>
      </c>
      <c r="C61" s="97" t="s">
        <v>3091</v>
      </c>
      <c r="D61" s="155" t="s">
        <v>3093</v>
      </c>
      <c r="E61" s="47" t="s">
        <v>1344</v>
      </c>
    </row>
    <row r="62" spans="1:5" ht="93" x14ac:dyDescent="0.35">
      <c r="A62" s="18" t="s">
        <v>387</v>
      </c>
      <c r="B62" s="124" t="s">
        <v>295</v>
      </c>
      <c r="C62" s="97" t="s">
        <v>1362</v>
      </c>
      <c r="D62" s="155" t="s">
        <v>3083</v>
      </c>
      <c r="E62" s="47" t="s">
        <v>1345</v>
      </c>
    </row>
    <row r="63" spans="1:5" ht="62" x14ac:dyDescent="0.35">
      <c r="A63" s="97" t="s">
        <v>379</v>
      </c>
      <c r="B63" s="97" t="s">
        <v>1375</v>
      </c>
      <c r="C63" s="97" t="s">
        <v>1457</v>
      </c>
      <c r="D63" s="155" t="s">
        <v>3092</v>
      </c>
      <c r="E63" s="59" t="s">
        <v>1456</v>
      </c>
    </row>
    <row r="64" spans="1:5" ht="46.5" x14ac:dyDescent="0.35">
      <c r="A64" s="97" t="s">
        <v>560</v>
      </c>
      <c r="B64" s="97" t="s">
        <v>1376</v>
      </c>
      <c r="C64" s="97" t="s">
        <v>1363</v>
      </c>
      <c r="D64" s="155" t="s">
        <v>3083</v>
      </c>
      <c r="E64" s="47" t="s">
        <v>1356</v>
      </c>
    </row>
    <row r="65" spans="1:5" ht="62" x14ac:dyDescent="0.35">
      <c r="A65" s="97" t="s">
        <v>228</v>
      </c>
      <c r="B65" s="97" t="s">
        <v>1377</v>
      </c>
      <c r="C65" s="97" t="s">
        <v>1349</v>
      </c>
      <c r="D65" s="202" t="s">
        <v>3074</v>
      </c>
      <c r="E65" s="47" t="s">
        <v>1356</v>
      </c>
    </row>
    <row r="66" spans="1:5" x14ac:dyDescent="0.35">
      <c r="A66" s="97" t="s">
        <v>593</v>
      </c>
      <c r="B66" s="122" t="s">
        <v>295</v>
      </c>
      <c r="C66" s="97" t="s">
        <v>1349</v>
      </c>
      <c r="D66" s="202" t="s">
        <v>3074</v>
      </c>
      <c r="E66" s="47" t="s">
        <v>1356</v>
      </c>
    </row>
    <row r="67" spans="1:5" ht="31" x14ac:dyDescent="0.35">
      <c r="A67" s="97" t="s">
        <v>230</v>
      </c>
      <c r="B67" s="97" t="s">
        <v>1378</v>
      </c>
      <c r="C67" s="97" t="s">
        <v>1346</v>
      </c>
      <c r="D67" s="155" t="s">
        <v>3071</v>
      </c>
      <c r="E67" s="47" t="s">
        <v>1356</v>
      </c>
    </row>
    <row r="68" spans="1:5" ht="31" x14ac:dyDescent="0.35">
      <c r="A68" s="97" t="s">
        <v>232</v>
      </c>
      <c r="B68" s="122" t="s">
        <v>295</v>
      </c>
      <c r="C68" s="97" t="s">
        <v>1349</v>
      </c>
      <c r="D68" s="155" t="s">
        <v>3071</v>
      </c>
      <c r="E68" s="47" t="s">
        <v>1356</v>
      </c>
    </row>
    <row r="69" spans="1:5" ht="46.5" x14ac:dyDescent="0.35">
      <c r="A69" s="18" t="s">
        <v>339</v>
      </c>
      <c r="B69" s="18" t="s">
        <v>1379</v>
      </c>
      <c r="C69" s="97" t="s">
        <v>1347</v>
      </c>
      <c r="D69" s="155" t="s">
        <v>3083</v>
      </c>
      <c r="E69" s="47" t="s">
        <v>1348</v>
      </c>
    </row>
    <row r="70" spans="1:5" ht="31" x14ac:dyDescent="0.35">
      <c r="A70" s="18" t="s">
        <v>1013</v>
      </c>
      <c r="B70" s="122" t="s">
        <v>295</v>
      </c>
      <c r="C70" s="97" t="s">
        <v>1349</v>
      </c>
      <c r="D70" s="155" t="s">
        <v>3071</v>
      </c>
      <c r="E70" s="47" t="s">
        <v>1356</v>
      </c>
    </row>
    <row r="71" spans="1:5" ht="46.5" x14ac:dyDescent="0.35">
      <c r="A71" s="18" t="s">
        <v>158</v>
      </c>
      <c r="B71" s="18" t="s">
        <v>1380</v>
      </c>
      <c r="C71" s="97" t="s">
        <v>1350</v>
      </c>
      <c r="D71" s="155" t="s">
        <v>3083</v>
      </c>
      <c r="E71" s="47" t="s">
        <v>1356</v>
      </c>
    </row>
    <row r="72" spans="1:5" ht="31" x14ac:dyDescent="0.35">
      <c r="A72" s="18" t="s">
        <v>341</v>
      </c>
      <c r="B72" s="18" t="s">
        <v>1381</v>
      </c>
      <c r="C72" s="97" t="s">
        <v>1349</v>
      </c>
      <c r="D72" s="155" t="s">
        <v>3071</v>
      </c>
      <c r="E72" s="47" t="s">
        <v>1356</v>
      </c>
    </row>
    <row r="73" spans="1:5" x14ac:dyDescent="0.35">
      <c r="A73" s="18" t="s">
        <v>171</v>
      </c>
      <c r="B73" s="122" t="s">
        <v>295</v>
      </c>
      <c r="C73" s="97" t="s">
        <v>1351</v>
      </c>
      <c r="D73" s="155" t="s">
        <v>3083</v>
      </c>
      <c r="E73" s="47" t="s">
        <v>1356</v>
      </c>
    </row>
    <row r="74" spans="1:5" ht="31" x14ac:dyDescent="0.35">
      <c r="A74" s="97" t="s">
        <v>205</v>
      </c>
      <c r="B74" s="97" t="s">
        <v>1382</v>
      </c>
      <c r="C74" s="97" t="s">
        <v>1349</v>
      </c>
      <c r="D74" s="155" t="s">
        <v>3071</v>
      </c>
      <c r="E74" s="47" t="s">
        <v>1356</v>
      </c>
    </row>
    <row r="75" spans="1:5" ht="31" x14ac:dyDescent="0.35">
      <c r="A75" s="97" t="s">
        <v>3237</v>
      </c>
      <c r="B75" s="97" t="s">
        <v>1383</v>
      </c>
      <c r="C75" s="97" t="s">
        <v>1349</v>
      </c>
      <c r="D75" s="155" t="s">
        <v>3071</v>
      </c>
      <c r="E75" s="47" t="s">
        <v>1356</v>
      </c>
    </row>
    <row r="76" spans="1:5" x14ac:dyDescent="0.35">
      <c r="A76" s="97" t="s">
        <v>125</v>
      </c>
      <c r="B76" s="122" t="s">
        <v>295</v>
      </c>
      <c r="C76" s="97" t="s">
        <v>1349</v>
      </c>
      <c r="D76" s="155" t="s">
        <v>3071</v>
      </c>
      <c r="E76" s="47" t="s">
        <v>1356</v>
      </c>
    </row>
  </sheetData>
  <hyperlinks>
    <hyperlink ref="E63" location="Definitions!A1" display="examples provided in definitions sheet" xr:uid="{00000000-0004-0000-0700-000000000000}"/>
  </hyperlink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6"/>
  <sheetViews>
    <sheetView workbookViewId="0"/>
  </sheetViews>
  <sheetFormatPr defaultColWidth="8.33203125" defaultRowHeight="14.5" x14ac:dyDescent="0.35"/>
  <cols>
    <col min="1" max="1" width="18.83203125" style="185" customWidth="1"/>
    <col min="2" max="2" width="19.1640625" style="187" customWidth="1"/>
    <col min="3" max="3" width="19.33203125" style="185" customWidth="1"/>
    <col min="4" max="4" width="23.6640625" style="185" customWidth="1"/>
    <col min="5" max="5" width="72.5" style="185" customWidth="1"/>
    <col min="6" max="10" width="35.6640625" style="185" customWidth="1"/>
    <col min="11" max="16384" width="8.33203125" style="185"/>
  </cols>
  <sheetData>
    <row r="1" spans="1:10" ht="28.25" customHeight="1" x14ac:dyDescent="0.35">
      <c r="A1" s="184" t="s">
        <v>2757</v>
      </c>
      <c r="B1" s="184" t="s">
        <v>2</v>
      </c>
      <c r="C1" s="184" t="s">
        <v>1060</v>
      </c>
      <c r="D1" s="184" t="s">
        <v>2495</v>
      </c>
      <c r="E1" s="184" t="s">
        <v>2496</v>
      </c>
      <c r="F1" s="184" t="s">
        <v>2497</v>
      </c>
      <c r="G1" s="184" t="s">
        <v>2498</v>
      </c>
      <c r="H1" s="184" t="s">
        <v>2499</v>
      </c>
      <c r="I1" s="184" t="s">
        <v>43</v>
      </c>
      <c r="J1" s="184" t="s">
        <v>2500</v>
      </c>
    </row>
    <row r="2" spans="1:10" s="186" customFormat="1" ht="53.5" customHeight="1" x14ac:dyDescent="0.35">
      <c r="A2" s="191" t="s">
        <v>2758</v>
      </c>
      <c r="B2" s="191" t="s">
        <v>2758</v>
      </c>
      <c r="C2" s="191" t="s">
        <v>2758</v>
      </c>
      <c r="D2" s="191" t="s">
        <v>2759</v>
      </c>
      <c r="E2" s="191" t="s">
        <v>2760</v>
      </c>
      <c r="F2" s="191" t="s">
        <v>2761</v>
      </c>
      <c r="G2" s="191" t="s">
        <v>2761</v>
      </c>
      <c r="H2" s="191" t="s">
        <v>2762</v>
      </c>
      <c r="I2" s="191" t="s">
        <v>2763</v>
      </c>
      <c r="J2" s="191" t="s">
        <v>2763</v>
      </c>
    </row>
    <row r="3" spans="1:10" ht="137.75" customHeight="1" x14ac:dyDescent="0.35">
      <c r="A3" s="188" t="s">
        <v>2560</v>
      </c>
      <c r="B3" s="188" t="s">
        <v>2573</v>
      </c>
      <c r="C3" s="188" t="s">
        <v>1177</v>
      </c>
      <c r="D3" s="188" t="s">
        <v>2783</v>
      </c>
      <c r="E3" s="193" t="s">
        <v>2787</v>
      </c>
      <c r="F3" s="190" t="s">
        <v>13</v>
      </c>
      <c r="G3" s="198" t="s">
        <v>2821</v>
      </c>
      <c r="H3" s="188" t="s">
        <v>2764</v>
      </c>
      <c r="I3" s="190" t="s">
        <v>2765</v>
      </c>
      <c r="J3" s="188" t="s">
        <v>2766</v>
      </c>
    </row>
    <row r="4" spans="1:10" ht="163.25" customHeight="1" x14ac:dyDescent="0.35">
      <c r="A4" s="188" t="s">
        <v>2583</v>
      </c>
      <c r="B4" s="188" t="s">
        <v>49</v>
      </c>
      <c r="C4" s="188" t="s">
        <v>2589</v>
      </c>
      <c r="D4" s="188" t="s">
        <v>2784</v>
      </c>
      <c r="E4" s="193" t="s">
        <v>3020</v>
      </c>
      <c r="F4" s="188" t="s">
        <v>2767</v>
      </c>
      <c r="G4" s="198" t="s">
        <v>3021</v>
      </c>
      <c r="H4" s="188" t="s">
        <v>2768</v>
      </c>
      <c r="I4" s="190" t="s">
        <v>2765</v>
      </c>
      <c r="J4" s="188" t="s">
        <v>2769</v>
      </c>
    </row>
    <row r="5" spans="1:10" ht="166.75" customHeight="1" x14ac:dyDescent="0.35">
      <c r="A5" s="188" t="s">
        <v>2560</v>
      </c>
      <c r="B5" s="188" t="s">
        <v>2580</v>
      </c>
      <c r="C5" s="188" t="s">
        <v>2770</v>
      </c>
      <c r="D5" s="188" t="s">
        <v>2785</v>
      </c>
      <c r="E5" s="189" t="s">
        <v>2771</v>
      </c>
      <c r="F5" s="190" t="s">
        <v>13</v>
      </c>
      <c r="G5" s="188" t="s">
        <v>2772</v>
      </c>
      <c r="H5" s="188" t="s">
        <v>2773</v>
      </c>
      <c r="I5" s="190" t="s">
        <v>2765</v>
      </c>
      <c r="J5" s="188" t="s">
        <v>2751</v>
      </c>
    </row>
    <row r="6" spans="1:10" ht="106.25" customHeight="1" x14ac:dyDescent="0.35">
      <c r="A6" s="188" t="s">
        <v>2560</v>
      </c>
      <c r="B6" s="188" t="s">
        <v>2774</v>
      </c>
      <c r="C6" s="188" t="s">
        <v>2774</v>
      </c>
      <c r="D6" s="192" t="s">
        <v>2786</v>
      </c>
      <c r="E6" s="189" t="s">
        <v>2775</v>
      </c>
      <c r="F6" s="190" t="s">
        <v>13</v>
      </c>
      <c r="G6" s="188" t="s">
        <v>2776</v>
      </c>
      <c r="H6" s="188" t="s">
        <v>2777</v>
      </c>
      <c r="I6" s="190" t="s">
        <v>2765</v>
      </c>
      <c r="J6" s="188" t="s">
        <v>2778</v>
      </c>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4"/>
  <sheetViews>
    <sheetView topLeftCell="A40" zoomScale="75" zoomScaleNormal="75" zoomScalePageLayoutView="75" workbookViewId="0">
      <selection activeCell="D51" sqref="D51"/>
    </sheetView>
  </sheetViews>
  <sheetFormatPr defaultColWidth="8.83203125" defaultRowHeight="14.5" x14ac:dyDescent="0.35"/>
  <cols>
    <col min="1" max="1" width="15.83203125" style="160" customWidth="1"/>
    <col min="2" max="2" width="72" style="165" customWidth="1"/>
    <col min="3" max="3" width="23.1640625" style="165" customWidth="1"/>
    <col min="4" max="4" width="58.33203125" style="164" customWidth="1"/>
    <col min="5" max="5" width="39.33203125" style="165" customWidth="1"/>
    <col min="6" max="16384" width="8.83203125" style="160"/>
  </cols>
  <sheetData>
    <row r="1" spans="1:5" s="159" customFormat="1" ht="40.75" customHeight="1" x14ac:dyDescent="0.35">
      <c r="A1" s="157" t="s">
        <v>2556</v>
      </c>
      <c r="B1" s="157" t="s">
        <v>2557</v>
      </c>
      <c r="C1" s="168" t="s">
        <v>2665</v>
      </c>
      <c r="D1" s="158" t="s">
        <v>2558</v>
      </c>
      <c r="E1" s="169" t="s">
        <v>2559</v>
      </c>
    </row>
    <row r="2" spans="1:5" ht="34.75" customHeight="1" x14ac:dyDescent="0.35">
      <c r="A2" s="403" t="s">
        <v>2560</v>
      </c>
      <c r="B2" s="402" t="s">
        <v>2561</v>
      </c>
      <c r="C2" s="167" t="s">
        <v>2666</v>
      </c>
      <c r="D2" s="162" t="s">
        <v>2636</v>
      </c>
      <c r="E2" s="402" t="s">
        <v>2562</v>
      </c>
    </row>
    <row r="3" spans="1:5" ht="34.75" customHeight="1" x14ac:dyDescent="0.35">
      <c r="A3" s="404"/>
      <c r="B3" s="402"/>
      <c r="C3" s="167" t="s">
        <v>2667</v>
      </c>
      <c r="D3" s="162" t="s">
        <v>2615</v>
      </c>
      <c r="E3" s="402"/>
    </row>
    <row r="4" spans="1:5" ht="58" x14ac:dyDescent="0.35">
      <c r="A4" s="404"/>
      <c r="B4" s="402"/>
      <c r="C4" s="167" t="s">
        <v>2668</v>
      </c>
      <c r="D4" s="162" t="s">
        <v>2635</v>
      </c>
      <c r="E4" s="402"/>
    </row>
    <row r="5" spans="1:5" ht="54" customHeight="1" x14ac:dyDescent="0.35">
      <c r="A5" s="404"/>
      <c r="B5" s="166" t="s">
        <v>2563</v>
      </c>
      <c r="C5" s="166" t="s">
        <v>2669</v>
      </c>
      <c r="D5" s="162" t="s">
        <v>2637</v>
      </c>
      <c r="E5" s="167" t="s">
        <v>2564</v>
      </c>
    </row>
    <row r="6" spans="1:5" ht="40.75" customHeight="1" x14ac:dyDescent="0.35">
      <c r="A6" s="404"/>
      <c r="B6" s="167" t="s">
        <v>2565</v>
      </c>
      <c r="C6" s="167" t="s">
        <v>2670</v>
      </c>
      <c r="D6" s="197" t="s">
        <v>2801</v>
      </c>
      <c r="E6" s="167" t="s">
        <v>2566</v>
      </c>
    </row>
    <row r="7" spans="1:5" ht="58" x14ac:dyDescent="0.35">
      <c r="A7" s="404"/>
      <c r="B7" s="167" t="s">
        <v>2567</v>
      </c>
      <c r="C7" s="167" t="s">
        <v>2671</v>
      </c>
      <c r="D7" s="163" t="s">
        <v>2638</v>
      </c>
      <c r="E7" s="170" t="s">
        <v>2568</v>
      </c>
    </row>
    <row r="8" spans="1:5" ht="30" x14ac:dyDescent="0.35">
      <c r="A8" s="404"/>
      <c r="B8" s="167" t="s">
        <v>2569</v>
      </c>
      <c r="C8" s="167" t="s">
        <v>2672</v>
      </c>
      <c r="D8" s="162" t="s">
        <v>2639</v>
      </c>
      <c r="E8" s="167" t="s">
        <v>2570</v>
      </c>
    </row>
    <row r="9" spans="1:5" ht="30" x14ac:dyDescent="0.35">
      <c r="A9" s="404"/>
      <c r="B9" s="167" t="s">
        <v>2571</v>
      </c>
      <c r="C9" s="167" t="s">
        <v>2673</v>
      </c>
      <c r="D9" s="162" t="s">
        <v>2640</v>
      </c>
      <c r="E9" s="167" t="s">
        <v>2572</v>
      </c>
    </row>
    <row r="10" spans="1:5" ht="40.75" customHeight="1" x14ac:dyDescent="0.35">
      <c r="A10" s="404"/>
      <c r="B10" s="167" t="s">
        <v>2573</v>
      </c>
      <c r="C10" s="167" t="s">
        <v>2674</v>
      </c>
      <c r="D10" s="162" t="s">
        <v>2641</v>
      </c>
      <c r="E10" s="167" t="s">
        <v>2574</v>
      </c>
    </row>
    <row r="11" spans="1:5" ht="40.75" customHeight="1" x14ac:dyDescent="0.35">
      <c r="A11" s="404"/>
      <c r="B11" s="167" t="s">
        <v>2575</v>
      </c>
      <c r="C11" s="167" t="s">
        <v>2675</v>
      </c>
      <c r="D11" s="163" t="s">
        <v>2642</v>
      </c>
      <c r="E11" s="170" t="s">
        <v>2576</v>
      </c>
    </row>
    <row r="12" spans="1:5" ht="40.75" customHeight="1" x14ac:dyDescent="0.35">
      <c r="A12" s="404"/>
      <c r="B12" s="402" t="s">
        <v>2577</v>
      </c>
      <c r="C12" s="167" t="s">
        <v>2676</v>
      </c>
      <c r="D12" s="162" t="s">
        <v>2643</v>
      </c>
      <c r="E12" s="167"/>
    </row>
    <row r="13" spans="1:5" ht="40.75" customHeight="1" x14ac:dyDescent="0.35">
      <c r="A13" s="404"/>
      <c r="B13" s="402"/>
      <c r="C13" s="167" t="s">
        <v>2677</v>
      </c>
      <c r="D13" s="162" t="s">
        <v>2616</v>
      </c>
      <c r="E13" s="167"/>
    </row>
    <row r="14" spans="1:5" ht="40.75" customHeight="1" x14ac:dyDescent="0.35">
      <c r="A14" s="404"/>
      <c r="B14" s="402"/>
      <c r="C14" s="167" t="s">
        <v>2678</v>
      </c>
      <c r="D14" s="162" t="s">
        <v>2617</v>
      </c>
      <c r="E14" s="167"/>
    </row>
    <row r="15" spans="1:5" ht="33.25" customHeight="1" x14ac:dyDescent="0.35">
      <c r="A15" s="404"/>
      <c r="B15" s="402" t="s">
        <v>2578</v>
      </c>
      <c r="C15" s="167" t="s">
        <v>2679</v>
      </c>
      <c r="D15" s="162" t="s">
        <v>2644</v>
      </c>
      <c r="E15" s="402" t="s">
        <v>2579</v>
      </c>
    </row>
    <row r="16" spans="1:5" ht="33.25" customHeight="1" x14ac:dyDescent="0.35">
      <c r="A16" s="404"/>
      <c r="B16" s="402"/>
      <c r="C16" s="167" t="s">
        <v>2680</v>
      </c>
      <c r="D16" s="162" t="s">
        <v>2618</v>
      </c>
      <c r="E16" s="402"/>
    </row>
    <row r="17" spans="1:5" ht="40.75" customHeight="1" x14ac:dyDescent="0.35">
      <c r="A17" s="405"/>
      <c r="B17" s="167" t="s">
        <v>2580</v>
      </c>
      <c r="C17" s="167" t="s">
        <v>2681</v>
      </c>
      <c r="D17" s="162" t="s">
        <v>2581</v>
      </c>
      <c r="E17" s="167" t="s">
        <v>2582</v>
      </c>
    </row>
    <row r="18" spans="1:5" ht="40.75" customHeight="1" x14ac:dyDescent="0.35">
      <c r="A18" s="403" t="s">
        <v>2583</v>
      </c>
      <c r="B18" s="402" t="s">
        <v>2584</v>
      </c>
      <c r="C18" s="167" t="s">
        <v>2682</v>
      </c>
      <c r="D18" s="162" t="s">
        <v>2645</v>
      </c>
      <c r="E18" s="167"/>
    </row>
    <row r="19" spans="1:5" ht="40.75" customHeight="1" x14ac:dyDescent="0.35">
      <c r="A19" s="404"/>
      <c r="B19" s="402"/>
      <c r="C19" s="167" t="s">
        <v>2683</v>
      </c>
      <c r="D19" s="162" t="s">
        <v>2619</v>
      </c>
      <c r="E19" s="167"/>
    </row>
    <row r="20" spans="1:5" ht="40.75" customHeight="1" x14ac:dyDescent="0.35">
      <c r="A20" s="404"/>
      <c r="B20" s="167" t="s">
        <v>2585</v>
      </c>
      <c r="C20" s="167" t="s">
        <v>2684</v>
      </c>
      <c r="D20" s="162" t="s">
        <v>2646</v>
      </c>
      <c r="E20" s="167" t="s">
        <v>2586</v>
      </c>
    </row>
    <row r="21" spans="1:5" ht="40.75" customHeight="1" x14ac:dyDescent="0.35">
      <c r="A21" s="404"/>
      <c r="B21" s="167" t="s">
        <v>2587</v>
      </c>
      <c r="C21" s="167" t="s">
        <v>2685</v>
      </c>
      <c r="D21" s="162" t="s">
        <v>2647</v>
      </c>
      <c r="E21" s="167"/>
    </row>
    <row r="22" spans="1:5" ht="40.75" customHeight="1" x14ac:dyDescent="0.35">
      <c r="A22" s="404"/>
      <c r="B22" s="167" t="s">
        <v>2588</v>
      </c>
      <c r="C22" s="167" t="s">
        <v>2686</v>
      </c>
      <c r="D22" s="162" t="s">
        <v>2648</v>
      </c>
      <c r="E22" s="167"/>
    </row>
    <row r="23" spans="1:5" ht="40.75" customHeight="1" x14ac:dyDescent="0.35">
      <c r="A23" s="404"/>
      <c r="B23" s="167" t="s">
        <v>2589</v>
      </c>
      <c r="C23" s="167" t="s">
        <v>2687</v>
      </c>
      <c r="D23" s="162" t="s">
        <v>2649</v>
      </c>
      <c r="E23" s="167"/>
    </row>
    <row r="24" spans="1:5" ht="40.75" customHeight="1" x14ac:dyDescent="0.35">
      <c r="A24" s="404"/>
      <c r="B24" s="167" t="s">
        <v>2590</v>
      </c>
      <c r="C24" s="167" t="s">
        <v>2688</v>
      </c>
      <c r="D24" s="162" t="s">
        <v>2650</v>
      </c>
      <c r="E24" s="167"/>
    </row>
    <row r="25" spans="1:5" ht="40.75" customHeight="1" x14ac:dyDescent="0.35">
      <c r="A25" s="404"/>
      <c r="B25" s="167" t="s">
        <v>2591</v>
      </c>
      <c r="C25" s="167" t="s">
        <v>2689</v>
      </c>
      <c r="D25" s="162" t="s">
        <v>2651</v>
      </c>
      <c r="E25" s="167" t="s">
        <v>2592</v>
      </c>
    </row>
    <row r="26" spans="1:5" ht="40.75" customHeight="1" x14ac:dyDescent="0.35">
      <c r="A26" s="404"/>
      <c r="B26" s="167" t="s">
        <v>2593</v>
      </c>
      <c r="C26" s="167" t="s">
        <v>2690</v>
      </c>
      <c r="D26" s="162" t="s">
        <v>2652</v>
      </c>
      <c r="E26" s="167"/>
    </row>
    <row r="27" spans="1:5" ht="40.75" customHeight="1" x14ac:dyDescent="0.35">
      <c r="A27" s="404"/>
      <c r="B27" s="406" t="s">
        <v>2594</v>
      </c>
      <c r="C27" s="167" t="s">
        <v>2691</v>
      </c>
      <c r="D27" s="163" t="s">
        <v>2653</v>
      </c>
      <c r="E27" s="170" t="s">
        <v>2595</v>
      </c>
    </row>
    <row r="28" spans="1:5" ht="40.75" customHeight="1" x14ac:dyDescent="0.35">
      <c r="A28" s="404"/>
      <c r="B28" s="407"/>
      <c r="C28" s="167" t="s">
        <v>2692</v>
      </c>
      <c r="D28" s="163" t="s">
        <v>2620</v>
      </c>
      <c r="E28" s="170"/>
    </row>
    <row r="29" spans="1:5" ht="40.75" customHeight="1" x14ac:dyDescent="0.35">
      <c r="A29" s="404"/>
      <c r="B29" s="407"/>
      <c r="C29" s="167" t="s">
        <v>2693</v>
      </c>
      <c r="D29" s="163" t="s">
        <v>2621</v>
      </c>
      <c r="E29" s="170"/>
    </row>
    <row r="30" spans="1:5" ht="40.75" customHeight="1" x14ac:dyDescent="0.35">
      <c r="A30" s="404"/>
      <c r="B30" s="408"/>
      <c r="C30" s="167" t="s">
        <v>2694</v>
      </c>
      <c r="D30" s="163" t="s">
        <v>2719</v>
      </c>
      <c r="E30" s="170"/>
    </row>
    <row r="31" spans="1:5" ht="95" customHeight="1" x14ac:dyDescent="0.35">
      <c r="A31" s="161" t="s">
        <v>2596</v>
      </c>
      <c r="B31" s="167" t="s">
        <v>2597</v>
      </c>
      <c r="C31" s="167" t="s">
        <v>2695</v>
      </c>
      <c r="D31" s="162" t="s">
        <v>2654</v>
      </c>
      <c r="E31" s="167" t="s">
        <v>2598</v>
      </c>
    </row>
    <row r="32" spans="1:5" ht="40.75" customHeight="1" x14ac:dyDescent="0.35">
      <c r="A32" s="403" t="s">
        <v>2599</v>
      </c>
      <c r="B32" s="167" t="s">
        <v>2600</v>
      </c>
      <c r="C32" s="167" t="s">
        <v>2696</v>
      </c>
      <c r="D32" s="162" t="s">
        <v>2655</v>
      </c>
      <c r="E32" s="167" t="s">
        <v>2601</v>
      </c>
    </row>
    <row r="33" spans="1:5" ht="40.75" customHeight="1" x14ac:dyDescent="0.35">
      <c r="A33" s="404"/>
      <c r="B33" s="167" t="s">
        <v>2602</v>
      </c>
      <c r="C33" s="167" t="s">
        <v>2697</v>
      </c>
      <c r="D33" s="162" t="s">
        <v>2656</v>
      </c>
      <c r="E33" s="167" t="s">
        <v>2601</v>
      </c>
    </row>
    <row r="34" spans="1:5" ht="40.75" customHeight="1" x14ac:dyDescent="0.35">
      <c r="A34" s="404"/>
      <c r="B34" s="402" t="s">
        <v>2603</v>
      </c>
      <c r="C34" s="167" t="s">
        <v>2698</v>
      </c>
      <c r="D34" s="162" t="s">
        <v>2657</v>
      </c>
      <c r="E34" s="402" t="s">
        <v>2604</v>
      </c>
    </row>
    <row r="35" spans="1:5" ht="40.75" customHeight="1" x14ac:dyDescent="0.35">
      <c r="A35" s="404"/>
      <c r="B35" s="402"/>
      <c r="C35" s="167" t="s">
        <v>2699</v>
      </c>
      <c r="D35" s="162" t="s">
        <v>2622</v>
      </c>
      <c r="E35" s="402"/>
    </row>
    <row r="36" spans="1:5" ht="40.75" customHeight="1" x14ac:dyDescent="0.35">
      <c r="A36" s="404"/>
      <c r="B36" s="167" t="s">
        <v>2605</v>
      </c>
      <c r="C36" s="167" t="s">
        <v>2700</v>
      </c>
      <c r="D36" s="162" t="s">
        <v>2658</v>
      </c>
      <c r="E36" s="167" t="s">
        <v>2606</v>
      </c>
    </row>
    <row r="37" spans="1:5" ht="40.75" customHeight="1" x14ac:dyDescent="0.35">
      <c r="A37" s="404"/>
      <c r="B37" s="409" t="s">
        <v>2607</v>
      </c>
      <c r="C37" s="166" t="s">
        <v>2701</v>
      </c>
      <c r="D37" s="162" t="s">
        <v>2659</v>
      </c>
      <c r="E37" s="167"/>
    </row>
    <row r="38" spans="1:5" ht="40.75" customHeight="1" x14ac:dyDescent="0.35">
      <c r="A38" s="404"/>
      <c r="B38" s="409"/>
      <c r="C38" s="166" t="s">
        <v>2702</v>
      </c>
      <c r="D38" s="162" t="s">
        <v>2623</v>
      </c>
      <c r="E38" s="166"/>
    </row>
    <row r="39" spans="1:5" ht="40.75" customHeight="1" x14ac:dyDescent="0.35">
      <c r="A39" s="404"/>
      <c r="B39" s="409"/>
      <c r="C39" s="166" t="s">
        <v>2703</v>
      </c>
      <c r="D39" s="162" t="s">
        <v>2624</v>
      </c>
      <c r="E39" s="166"/>
    </row>
    <row r="40" spans="1:5" ht="40.75" customHeight="1" x14ac:dyDescent="0.35">
      <c r="A40" s="404"/>
      <c r="B40" s="402" t="s">
        <v>2608</v>
      </c>
      <c r="C40" s="167" t="s">
        <v>2704</v>
      </c>
      <c r="D40" s="162" t="s">
        <v>2660</v>
      </c>
      <c r="E40" s="402" t="s">
        <v>2609</v>
      </c>
    </row>
    <row r="41" spans="1:5" ht="40.75" customHeight="1" x14ac:dyDescent="0.35">
      <c r="A41" s="404"/>
      <c r="B41" s="402"/>
      <c r="C41" s="167" t="s">
        <v>2705</v>
      </c>
      <c r="D41" s="162" t="s">
        <v>2625</v>
      </c>
      <c r="E41" s="402"/>
    </row>
    <row r="42" spans="1:5" ht="40.75" customHeight="1" x14ac:dyDescent="0.35">
      <c r="A42" s="404"/>
      <c r="B42" s="402"/>
      <c r="C42" s="167" t="s">
        <v>2706</v>
      </c>
      <c r="D42" s="162" t="s">
        <v>2626</v>
      </c>
      <c r="E42" s="402"/>
    </row>
    <row r="43" spans="1:5" ht="40.75" customHeight="1" x14ac:dyDescent="0.35">
      <c r="A43" s="404"/>
      <c r="B43" s="402"/>
      <c r="C43" s="167" t="s">
        <v>2707</v>
      </c>
      <c r="D43" s="162" t="s">
        <v>2627</v>
      </c>
      <c r="E43" s="402"/>
    </row>
    <row r="44" spans="1:5" ht="40.75" customHeight="1" x14ac:dyDescent="0.35">
      <c r="A44" s="403" t="s">
        <v>2610</v>
      </c>
      <c r="B44" s="167" t="s">
        <v>2611</v>
      </c>
      <c r="C44" s="167" t="s">
        <v>2708</v>
      </c>
      <c r="D44" s="162" t="s">
        <v>2661</v>
      </c>
      <c r="E44" s="167"/>
    </row>
    <row r="45" spans="1:5" ht="40.75" customHeight="1" x14ac:dyDescent="0.35">
      <c r="A45" s="404"/>
      <c r="B45" s="167" t="s">
        <v>2612</v>
      </c>
      <c r="C45" s="167" t="s">
        <v>2709</v>
      </c>
      <c r="D45" s="162" t="s">
        <v>2662</v>
      </c>
      <c r="E45" s="167"/>
    </row>
    <row r="46" spans="1:5" ht="40.75" customHeight="1" x14ac:dyDescent="0.35">
      <c r="A46" s="404"/>
      <c r="B46" s="402" t="s">
        <v>2613</v>
      </c>
      <c r="C46" s="167" t="s">
        <v>2710</v>
      </c>
      <c r="D46" s="162" t="s">
        <v>2663</v>
      </c>
      <c r="E46" s="167"/>
    </row>
    <row r="47" spans="1:5" ht="40.75" customHeight="1" x14ac:dyDescent="0.35">
      <c r="A47" s="404"/>
      <c r="B47" s="402"/>
      <c r="C47" s="167" t="s">
        <v>2711</v>
      </c>
      <c r="D47" s="162" t="s">
        <v>2628</v>
      </c>
      <c r="E47" s="167"/>
    </row>
    <row r="48" spans="1:5" ht="40.75" customHeight="1" x14ac:dyDescent="0.35">
      <c r="A48" s="404"/>
      <c r="B48" s="402"/>
      <c r="C48" s="167" t="s">
        <v>2712</v>
      </c>
      <c r="D48" s="162" t="s">
        <v>2629</v>
      </c>
      <c r="E48" s="167"/>
    </row>
    <row r="49" spans="1:5" ht="40.75" customHeight="1" x14ac:dyDescent="0.35">
      <c r="A49" s="404"/>
      <c r="B49" s="402" t="s">
        <v>2614</v>
      </c>
      <c r="C49" s="167" t="s">
        <v>2713</v>
      </c>
      <c r="D49" s="163" t="s">
        <v>2664</v>
      </c>
      <c r="E49" s="167"/>
    </row>
    <row r="50" spans="1:5" ht="40.75" customHeight="1" x14ac:dyDescent="0.35">
      <c r="A50" s="404"/>
      <c r="B50" s="402"/>
      <c r="C50" s="167" t="s">
        <v>2714</v>
      </c>
      <c r="D50" s="163" t="s">
        <v>2630</v>
      </c>
      <c r="E50" s="167"/>
    </row>
    <row r="51" spans="1:5" ht="40.75" customHeight="1" x14ac:dyDescent="0.35">
      <c r="A51" s="404"/>
      <c r="B51" s="402"/>
      <c r="C51" s="167" t="s">
        <v>2715</v>
      </c>
      <c r="D51" s="163" t="s">
        <v>2631</v>
      </c>
      <c r="E51" s="167"/>
    </row>
    <row r="52" spans="1:5" ht="40.75" customHeight="1" x14ac:dyDescent="0.35">
      <c r="A52" s="404"/>
      <c r="B52" s="402"/>
      <c r="C52" s="167" t="s">
        <v>2716</v>
      </c>
      <c r="D52" s="163" t="s">
        <v>2632</v>
      </c>
      <c r="E52" s="167"/>
    </row>
    <row r="53" spans="1:5" ht="40.75" customHeight="1" x14ac:dyDescent="0.35">
      <c r="A53" s="404"/>
      <c r="B53" s="402"/>
      <c r="C53" s="167" t="s">
        <v>2717</v>
      </c>
      <c r="D53" s="163" t="s">
        <v>2633</v>
      </c>
      <c r="E53" s="167"/>
    </row>
    <row r="54" spans="1:5" ht="40.75" customHeight="1" x14ac:dyDescent="0.35">
      <c r="A54" s="404"/>
      <c r="B54" s="402"/>
      <c r="C54" s="167" t="s">
        <v>2718</v>
      </c>
      <c r="D54" s="163" t="s">
        <v>2634</v>
      </c>
      <c r="E54" s="167"/>
    </row>
  </sheetData>
  <mergeCells count="18">
    <mergeCell ref="A44:A54"/>
    <mergeCell ref="B46:B48"/>
    <mergeCell ref="B49:B54"/>
    <mergeCell ref="E34:E35"/>
    <mergeCell ref="B37:B39"/>
    <mergeCell ref="B40:B43"/>
    <mergeCell ref="E40:E43"/>
    <mergeCell ref="A32:A43"/>
    <mergeCell ref="B34:B35"/>
    <mergeCell ref="E2:E4"/>
    <mergeCell ref="B12:B14"/>
    <mergeCell ref="A18:A30"/>
    <mergeCell ref="B18:B19"/>
    <mergeCell ref="A2:A17"/>
    <mergeCell ref="B2:B4"/>
    <mergeCell ref="B15:B16"/>
    <mergeCell ref="E15:E16"/>
    <mergeCell ref="B27:B30"/>
  </mergeCells>
  <pageMargins left="0.7" right="0.7" top="0.75" bottom="0.75" header="0.3" footer="0.3"/>
  <pageSetup orientation="portrait" horizontalDpi="4294967293"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M82"/>
  <sheetViews>
    <sheetView workbookViewId="0">
      <selection sqref="A1:A2"/>
    </sheetView>
  </sheetViews>
  <sheetFormatPr defaultColWidth="10.33203125" defaultRowHeight="14.5" x14ac:dyDescent="0.35"/>
  <cols>
    <col min="1" max="1" width="9.1640625" style="80" customWidth="1"/>
    <col min="2" max="2" width="36.83203125" style="80" customWidth="1"/>
    <col min="3" max="3" width="19" style="80" customWidth="1"/>
    <col min="4" max="9" width="17.33203125" style="80" customWidth="1"/>
    <col min="10" max="11" width="16.83203125" style="80" customWidth="1"/>
    <col min="12" max="16384" width="10.33203125" style="80"/>
  </cols>
  <sheetData>
    <row r="1" spans="1:11" x14ac:dyDescent="0.35">
      <c r="A1" s="411" t="s">
        <v>1075</v>
      </c>
      <c r="B1" s="412" t="s">
        <v>1060</v>
      </c>
      <c r="C1" s="413" t="s">
        <v>1059</v>
      </c>
      <c r="D1" s="410" t="s">
        <v>1058</v>
      </c>
      <c r="E1" s="410" t="s">
        <v>1057</v>
      </c>
      <c r="F1" s="410" t="s">
        <v>1056</v>
      </c>
      <c r="G1" s="410" t="s">
        <v>1055</v>
      </c>
      <c r="H1" s="410" t="s">
        <v>1054</v>
      </c>
      <c r="I1" s="410" t="s">
        <v>1053</v>
      </c>
      <c r="J1" s="410" t="s">
        <v>1052</v>
      </c>
      <c r="K1" s="410" t="s">
        <v>1051</v>
      </c>
    </row>
    <row r="2" spans="1:11" x14ac:dyDescent="0.35">
      <c r="A2" s="412"/>
      <c r="B2" s="412"/>
      <c r="C2" s="410"/>
      <c r="D2" s="410"/>
      <c r="E2" s="410"/>
      <c r="F2" s="410"/>
      <c r="G2" s="410"/>
      <c r="H2" s="410"/>
      <c r="I2" s="410"/>
      <c r="J2" s="410"/>
      <c r="K2" s="410"/>
    </row>
    <row r="3" spans="1:11" ht="36.75" customHeight="1" x14ac:dyDescent="0.35">
      <c r="A3" s="97"/>
      <c r="B3" s="81" t="s">
        <v>1076</v>
      </c>
      <c r="C3" s="82" t="s">
        <v>1077</v>
      </c>
      <c r="D3" s="80" t="s">
        <v>1078</v>
      </c>
      <c r="E3" s="80" t="s">
        <v>1079</v>
      </c>
      <c r="F3" s="80" t="s">
        <v>1080</v>
      </c>
      <c r="G3" s="80" t="s">
        <v>1081</v>
      </c>
      <c r="H3" s="80" t="s">
        <v>1082</v>
      </c>
      <c r="I3" s="83"/>
    </row>
    <row r="4" spans="1:11" ht="29" x14ac:dyDescent="0.35">
      <c r="A4" s="97"/>
      <c r="B4" s="81" t="s">
        <v>1033</v>
      </c>
      <c r="C4" s="82" t="s">
        <v>1083</v>
      </c>
      <c r="D4" s="80" t="s">
        <v>1084</v>
      </c>
      <c r="E4" s="80" t="s">
        <v>1082</v>
      </c>
    </row>
    <row r="5" spans="1:11" ht="29" x14ac:dyDescent="0.35">
      <c r="A5" s="97"/>
      <c r="B5" s="81" t="s">
        <v>1085</v>
      </c>
      <c r="C5" s="84" t="s">
        <v>1086</v>
      </c>
      <c r="D5" s="80" t="s">
        <v>1078</v>
      </c>
      <c r="E5" s="80" t="s">
        <v>1079</v>
      </c>
      <c r="F5" s="83" t="s">
        <v>1082</v>
      </c>
    </row>
    <row r="6" spans="1:11" ht="58" x14ac:dyDescent="0.35">
      <c r="A6" s="97"/>
      <c r="B6" s="85" t="s">
        <v>1018</v>
      </c>
      <c r="C6" s="84" t="s">
        <v>1087</v>
      </c>
      <c r="D6" s="80" t="s">
        <v>1088</v>
      </c>
      <c r="E6" s="80" t="s">
        <v>1089</v>
      </c>
      <c r="F6" s="80" t="s">
        <v>1090</v>
      </c>
      <c r="G6" s="80" t="s">
        <v>1091</v>
      </c>
      <c r="H6" s="80" t="s">
        <v>1092</v>
      </c>
      <c r="I6" s="80" t="s">
        <v>1093</v>
      </c>
      <c r="J6" s="80" t="s">
        <v>1094</v>
      </c>
    </row>
    <row r="7" spans="1:11" ht="32.25" customHeight="1" x14ac:dyDescent="0.35">
      <c r="A7" s="97"/>
      <c r="B7" s="81" t="s">
        <v>1034</v>
      </c>
      <c r="C7" s="82" t="s">
        <v>1095</v>
      </c>
      <c r="D7" s="80" t="s">
        <v>1096</v>
      </c>
      <c r="E7" s="80" t="s">
        <v>1097</v>
      </c>
    </row>
    <row r="8" spans="1:11" ht="37.5" customHeight="1" x14ac:dyDescent="0.35">
      <c r="A8" s="97"/>
      <c r="B8" s="81" t="s">
        <v>1035</v>
      </c>
      <c r="C8" s="84" t="s">
        <v>1098</v>
      </c>
      <c r="D8" s="80" t="s">
        <v>1099</v>
      </c>
      <c r="E8" s="80" t="s">
        <v>1082</v>
      </c>
    </row>
    <row r="9" spans="1:11" ht="39.75" customHeight="1" x14ac:dyDescent="0.35">
      <c r="A9" s="97"/>
      <c r="B9" s="81" t="s">
        <v>1100</v>
      </c>
      <c r="C9" s="84" t="s">
        <v>1101</v>
      </c>
      <c r="D9" s="83" t="s">
        <v>1102</v>
      </c>
    </row>
    <row r="10" spans="1:11" ht="39" customHeight="1" x14ac:dyDescent="0.35">
      <c r="A10" s="97"/>
      <c r="B10" s="81" t="s">
        <v>1103</v>
      </c>
      <c r="C10" s="84" t="s">
        <v>1104</v>
      </c>
    </row>
    <row r="11" spans="1:11" ht="39" customHeight="1" x14ac:dyDescent="0.35">
      <c r="A11" s="97"/>
      <c r="B11" s="85" t="s">
        <v>1019</v>
      </c>
      <c r="C11" s="86" t="s">
        <v>1105</v>
      </c>
      <c r="D11" s="86" t="s">
        <v>1106</v>
      </c>
      <c r="E11" s="82" t="s">
        <v>1079</v>
      </c>
      <c r="F11" s="80" t="s">
        <v>1081</v>
      </c>
      <c r="G11" s="80" t="s">
        <v>1078</v>
      </c>
    </row>
    <row r="12" spans="1:11" ht="87" x14ac:dyDescent="0.35">
      <c r="A12" s="97"/>
      <c r="B12" s="81" t="s">
        <v>1036</v>
      </c>
      <c r="C12" s="82" t="s">
        <v>1107</v>
      </c>
      <c r="D12" s="80" t="s">
        <v>1108</v>
      </c>
      <c r="E12" s="80" t="s">
        <v>1109</v>
      </c>
      <c r="F12" s="80" t="s">
        <v>1110</v>
      </c>
      <c r="G12" s="80" t="s">
        <v>1111</v>
      </c>
    </row>
    <row r="13" spans="1:11" ht="34.5" customHeight="1" x14ac:dyDescent="0.35">
      <c r="A13" s="97"/>
      <c r="B13" s="81" t="s">
        <v>1037</v>
      </c>
      <c r="C13" s="84" t="s">
        <v>1112</v>
      </c>
      <c r="D13" s="80" t="s">
        <v>1113</v>
      </c>
    </row>
    <row r="14" spans="1:11" ht="29" x14ac:dyDescent="0.35">
      <c r="A14" s="97"/>
      <c r="B14" s="81" t="s">
        <v>1038</v>
      </c>
      <c r="C14" s="84" t="s">
        <v>1112</v>
      </c>
      <c r="D14" s="83" t="s">
        <v>1078</v>
      </c>
      <c r="E14" s="80" t="s">
        <v>1114</v>
      </c>
    </row>
    <row r="15" spans="1:11" ht="29" x14ac:dyDescent="0.35">
      <c r="A15" s="97"/>
      <c r="B15" s="85" t="s">
        <v>1020</v>
      </c>
      <c r="C15" s="81" t="s">
        <v>1115</v>
      </c>
      <c r="D15" s="80" t="s">
        <v>1099</v>
      </c>
    </row>
    <row r="16" spans="1:11" ht="15.5" x14ac:dyDescent="0.35">
      <c r="A16" s="97"/>
      <c r="B16" s="81" t="s">
        <v>1039</v>
      </c>
      <c r="C16" s="83" t="s">
        <v>1115</v>
      </c>
      <c r="D16" s="80" t="s">
        <v>1099</v>
      </c>
    </row>
    <row r="17" spans="1:13" ht="29" x14ac:dyDescent="0.35">
      <c r="A17" s="97"/>
      <c r="B17" s="81" t="s">
        <v>1040</v>
      </c>
      <c r="C17" s="84" t="s">
        <v>1116</v>
      </c>
      <c r="D17" s="80" t="s">
        <v>1096</v>
      </c>
      <c r="E17" s="80" t="s">
        <v>1097</v>
      </c>
    </row>
    <row r="18" spans="1:13" ht="43.5" x14ac:dyDescent="0.35">
      <c r="A18" s="97"/>
      <c r="B18" s="85" t="s">
        <v>1021</v>
      </c>
      <c r="C18" s="82" t="s">
        <v>1117</v>
      </c>
      <c r="D18" s="80" t="s">
        <v>1118</v>
      </c>
      <c r="E18" s="80" t="s">
        <v>1119</v>
      </c>
    </row>
    <row r="19" spans="1:13" ht="43.5" x14ac:dyDescent="0.35">
      <c r="A19" s="97"/>
      <c r="B19" s="81" t="s">
        <v>1041</v>
      </c>
      <c r="C19" s="87" t="s">
        <v>1079</v>
      </c>
      <c r="D19" s="82" t="s">
        <v>1120</v>
      </c>
      <c r="E19" s="80" t="s">
        <v>1078</v>
      </c>
      <c r="F19" s="80" t="s">
        <v>1121</v>
      </c>
    </row>
    <row r="20" spans="1:13" ht="29" x14ac:dyDescent="0.35">
      <c r="A20" s="97"/>
      <c r="B20" s="80" t="s">
        <v>1022</v>
      </c>
      <c r="C20" s="84" t="s">
        <v>1122</v>
      </c>
      <c r="D20" s="82" t="s">
        <v>1079</v>
      </c>
      <c r="E20" s="80" t="s">
        <v>1078</v>
      </c>
      <c r="F20" s="80" t="s">
        <v>1121</v>
      </c>
      <c r="G20" s="80" t="s">
        <v>1082</v>
      </c>
    </row>
    <row r="21" spans="1:13" ht="29" x14ac:dyDescent="0.35">
      <c r="A21" s="97"/>
      <c r="B21" s="85" t="s">
        <v>1023</v>
      </c>
      <c r="C21" s="84" t="s">
        <v>1122</v>
      </c>
      <c r="D21" s="82" t="s">
        <v>1079</v>
      </c>
      <c r="E21" s="80" t="s">
        <v>1078</v>
      </c>
      <c r="F21" s="80" t="s">
        <v>1121</v>
      </c>
      <c r="G21" s="80" t="s">
        <v>1082</v>
      </c>
    </row>
    <row r="22" spans="1:13" ht="43.5" x14ac:dyDescent="0.35">
      <c r="A22" s="97"/>
      <c r="B22" s="88" t="s">
        <v>1042</v>
      </c>
      <c r="C22" s="82" t="s">
        <v>1078</v>
      </c>
      <c r="D22" s="82" t="s">
        <v>1079</v>
      </c>
      <c r="E22" s="80" t="s">
        <v>1121</v>
      </c>
      <c r="F22" s="80" t="s">
        <v>1123</v>
      </c>
      <c r="G22" s="80" t="s">
        <v>1124</v>
      </c>
    </row>
    <row r="23" spans="1:13" ht="29" x14ac:dyDescent="0.35">
      <c r="A23" s="97"/>
      <c r="B23" s="88" t="s">
        <v>1043</v>
      </c>
      <c r="C23" s="82" t="s">
        <v>1078</v>
      </c>
      <c r="D23" s="82" t="s">
        <v>1079</v>
      </c>
      <c r="E23" s="80" t="s">
        <v>1121</v>
      </c>
    </row>
    <row r="24" spans="1:13" ht="29" x14ac:dyDescent="0.35">
      <c r="A24" s="97"/>
      <c r="B24" s="88" t="s">
        <v>1044</v>
      </c>
      <c r="C24" s="82" t="s">
        <v>1078</v>
      </c>
      <c r="D24" s="82" t="s">
        <v>1079</v>
      </c>
      <c r="E24" s="80" t="s">
        <v>1121</v>
      </c>
    </row>
    <row r="25" spans="1:13" ht="43.5" x14ac:dyDescent="0.35">
      <c r="A25" s="97"/>
      <c r="B25" s="85" t="s">
        <v>1024</v>
      </c>
      <c r="C25" s="82" t="s">
        <v>1125</v>
      </c>
      <c r="D25" s="84" t="s">
        <v>1126</v>
      </c>
      <c r="E25" s="80" t="s">
        <v>1127</v>
      </c>
      <c r="F25" s="80" t="s">
        <v>1128</v>
      </c>
      <c r="G25" s="80" t="s">
        <v>1078</v>
      </c>
      <c r="H25" s="80" t="s">
        <v>1079</v>
      </c>
      <c r="I25" s="80" t="s">
        <v>1129</v>
      </c>
      <c r="J25" s="80" t="s">
        <v>1082</v>
      </c>
    </row>
    <row r="26" spans="1:13" ht="43.5" x14ac:dyDescent="0.35">
      <c r="A26" s="97"/>
      <c r="B26" s="81" t="s">
        <v>1045</v>
      </c>
      <c r="C26" s="82" t="s">
        <v>1130</v>
      </c>
      <c r="D26" s="84" t="s">
        <v>1126</v>
      </c>
      <c r="E26" s="80" t="s">
        <v>1127</v>
      </c>
      <c r="F26" s="80" t="s">
        <v>1128</v>
      </c>
      <c r="G26" s="80" t="s">
        <v>1078</v>
      </c>
      <c r="H26" s="80" t="s">
        <v>1079</v>
      </c>
      <c r="I26" s="80" t="s">
        <v>1129</v>
      </c>
      <c r="J26" s="80" t="s">
        <v>1082</v>
      </c>
    </row>
    <row r="27" spans="1:13" ht="43.5" x14ac:dyDescent="0.35">
      <c r="A27" s="97"/>
      <c r="B27" s="81" t="s">
        <v>1046</v>
      </c>
      <c r="C27" s="84" t="s">
        <v>1131</v>
      </c>
      <c r="D27" s="84" t="s">
        <v>1126</v>
      </c>
      <c r="E27" s="80" t="s">
        <v>1127</v>
      </c>
      <c r="F27" s="80" t="s">
        <v>1128</v>
      </c>
      <c r="G27" s="80" t="s">
        <v>1078</v>
      </c>
      <c r="H27" s="80" t="s">
        <v>1079</v>
      </c>
      <c r="I27" s="80" t="s">
        <v>1129</v>
      </c>
      <c r="J27" s="80" t="s">
        <v>1082</v>
      </c>
    </row>
    <row r="28" spans="1:13" ht="43.5" x14ac:dyDescent="0.35">
      <c r="A28" s="97"/>
      <c r="B28" s="100" t="s">
        <v>1298</v>
      </c>
      <c r="C28" s="84" t="s">
        <v>1299</v>
      </c>
      <c r="D28" s="84" t="s">
        <v>1126</v>
      </c>
      <c r="E28" s="80" t="s">
        <v>1127</v>
      </c>
      <c r="F28" s="80" t="s">
        <v>1128</v>
      </c>
      <c r="G28" s="80" t="s">
        <v>1078</v>
      </c>
      <c r="H28" s="80" t="s">
        <v>1079</v>
      </c>
      <c r="I28" s="80" t="s">
        <v>1129</v>
      </c>
      <c r="J28" s="80" t="s">
        <v>1082</v>
      </c>
    </row>
    <row r="29" spans="1:13" ht="43.5" x14ac:dyDescent="0.35">
      <c r="A29" s="97"/>
      <c r="B29" s="81" t="s">
        <v>1047</v>
      </c>
      <c r="C29" s="84" t="s">
        <v>1131</v>
      </c>
      <c r="D29" s="84" t="s">
        <v>1126</v>
      </c>
      <c r="E29" s="80" t="s">
        <v>1127</v>
      </c>
      <c r="F29" s="80" t="s">
        <v>1128</v>
      </c>
      <c r="G29" s="80" t="s">
        <v>1078</v>
      </c>
      <c r="H29" s="80" t="s">
        <v>1079</v>
      </c>
      <c r="I29" s="80" t="s">
        <v>1082</v>
      </c>
    </row>
    <row r="30" spans="1:13" ht="43.5" x14ac:dyDescent="0.35">
      <c r="A30" s="97"/>
      <c r="B30" s="100" t="s">
        <v>1048</v>
      </c>
      <c r="C30" s="84" t="s">
        <v>1131</v>
      </c>
      <c r="D30" s="84" t="s">
        <v>1126</v>
      </c>
      <c r="E30" s="82" t="s">
        <v>1117</v>
      </c>
      <c r="F30" s="80" t="s">
        <v>1127</v>
      </c>
      <c r="G30" s="80" t="s">
        <v>1128</v>
      </c>
      <c r="H30" s="80" t="s">
        <v>1078</v>
      </c>
      <c r="I30" s="80" t="s">
        <v>1079</v>
      </c>
    </row>
    <row r="31" spans="1:13" ht="43.5" x14ac:dyDescent="0.35">
      <c r="A31" s="97"/>
      <c r="B31" s="85" t="s">
        <v>1025</v>
      </c>
      <c r="C31" s="84" t="s">
        <v>1131</v>
      </c>
      <c r="D31" s="84" t="s">
        <v>1126</v>
      </c>
      <c r="E31" s="80" t="s">
        <v>1127</v>
      </c>
      <c r="F31" s="80" t="s">
        <v>1128</v>
      </c>
      <c r="G31" s="80" t="s">
        <v>1079</v>
      </c>
      <c r="H31" s="80" t="s">
        <v>1082</v>
      </c>
    </row>
    <row r="32" spans="1:13" ht="58" x14ac:dyDescent="0.35">
      <c r="A32" s="97"/>
      <c r="B32" s="81" t="s">
        <v>1049</v>
      </c>
      <c r="C32" s="86" t="s">
        <v>1132</v>
      </c>
      <c r="D32" s="86" t="s">
        <v>1133</v>
      </c>
      <c r="E32" s="86" t="s">
        <v>1134</v>
      </c>
      <c r="F32" s="86" t="s">
        <v>1135</v>
      </c>
      <c r="G32" s="80" t="s">
        <v>1136</v>
      </c>
      <c r="H32" s="80" t="s">
        <v>1137</v>
      </c>
      <c r="I32" s="80" t="s">
        <v>1138</v>
      </c>
      <c r="J32" s="80" t="s">
        <v>1139</v>
      </c>
      <c r="K32" s="80" t="s">
        <v>1140</v>
      </c>
      <c r="L32" s="80" t="s">
        <v>1141</v>
      </c>
      <c r="M32" s="80" t="s">
        <v>1142</v>
      </c>
    </row>
    <row r="33" spans="1:11" ht="33.75" customHeight="1" x14ac:dyDescent="0.35">
      <c r="A33" s="97"/>
      <c r="B33" s="85" t="s">
        <v>1026</v>
      </c>
      <c r="C33" s="86" t="s">
        <v>1143</v>
      </c>
      <c r="D33" s="80" t="s">
        <v>1144</v>
      </c>
      <c r="E33" s="80" t="s">
        <v>1141</v>
      </c>
      <c r="F33" s="80" t="s">
        <v>1142</v>
      </c>
    </row>
    <row r="34" spans="1:11" ht="29" x14ac:dyDescent="0.35">
      <c r="A34" s="97"/>
      <c r="B34" s="80" t="s">
        <v>1027</v>
      </c>
      <c r="C34" s="82" t="s">
        <v>1079</v>
      </c>
      <c r="D34" s="80" t="s">
        <v>1142</v>
      </c>
    </row>
    <row r="35" spans="1:11" ht="29" x14ac:dyDescent="0.35">
      <c r="A35" s="97"/>
      <c r="B35" s="81" t="s">
        <v>1050</v>
      </c>
      <c r="C35" s="81" t="s">
        <v>1145</v>
      </c>
      <c r="D35" s="80" t="s">
        <v>1088</v>
      </c>
      <c r="E35" s="80" t="s">
        <v>1079</v>
      </c>
      <c r="F35" s="80" t="s">
        <v>1142</v>
      </c>
    </row>
    <row r="36" spans="1:11" ht="29" x14ac:dyDescent="0.35">
      <c r="A36" s="97"/>
      <c r="B36" s="85" t="s">
        <v>1028</v>
      </c>
      <c r="C36" s="86" t="s">
        <v>1079</v>
      </c>
      <c r="D36" s="86" t="s">
        <v>1146</v>
      </c>
      <c r="E36" s="80" t="s">
        <v>1078</v>
      </c>
      <c r="F36" s="80" t="s">
        <v>1142</v>
      </c>
    </row>
    <row r="37" spans="1:11" ht="29" x14ac:dyDescent="0.35">
      <c r="A37" s="97"/>
      <c r="B37" s="85" t="s">
        <v>1029</v>
      </c>
      <c r="C37" s="82" t="s">
        <v>1147</v>
      </c>
    </row>
    <row r="38" spans="1:11" ht="43.5" x14ac:dyDescent="0.35">
      <c r="A38" s="97"/>
      <c r="B38" s="85" t="s">
        <v>1030</v>
      </c>
      <c r="C38" s="81" t="s">
        <v>1145</v>
      </c>
      <c r="D38" s="80" t="s">
        <v>1088</v>
      </c>
      <c r="E38" s="80" t="s">
        <v>1148</v>
      </c>
      <c r="F38" s="80" t="s">
        <v>1149</v>
      </c>
    </row>
    <row r="39" spans="1:11" ht="43.5" x14ac:dyDescent="0.35">
      <c r="A39" s="97"/>
      <c r="B39" s="80" t="s">
        <v>1031</v>
      </c>
      <c r="C39" s="81" t="s">
        <v>1145</v>
      </c>
      <c r="D39" s="80" t="s">
        <v>1150</v>
      </c>
      <c r="E39" s="80" t="s">
        <v>1144</v>
      </c>
    </row>
    <row r="40" spans="1:11" ht="29.5" thickBot="1" x14ac:dyDescent="0.4">
      <c r="A40" s="97"/>
      <c r="B40" s="89" t="s">
        <v>1032</v>
      </c>
      <c r="C40" s="90" t="s">
        <v>1145</v>
      </c>
      <c r="D40" s="91"/>
      <c r="E40" s="91"/>
      <c r="F40" s="91"/>
      <c r="G40" s="91"/>
      <c r="H40" s="91"/>
      <c r="I40" s="91"/>
      <c r="J40" s="91"/>
      <c r="K40" s="91"/>
    </row>
    <row r="41" spans="1:11" ht="29" x14ac:dyDescent="0.35">
      <c r="A41" s="4"/>
      <c r="B41" s="4" t="s">
        <v>951</v>
      </c>
      <c r="C41" s="92" t="s">
        <v>1151</v>
      </c>
      <c r="D41" s="80" t="s">
        <v>1061</v>
      </c>
      <c r="E41" s="80" t="s">
        <v>1152</v>
      </c>
    </row>
    <row r="42" spans="1:11" ht="29" x14ac:dyDescent="0.35">
      <c r="A42" s="4"/>
      <c r="B42" s="4" t="s">
        <v>952</v>
      </c>
      <c r="C42" s="92" t="s">
        <v>1153</v>
      </c>
      <c r="D42" s="80" t="s">
        <v>1061</v>
      </c>
      <c r="E42" s="80" t="s">
        <v>1152</v>
      </c>
    </row>
    <row r="43" spans="1:11" ht="29" x14ac:dyDescent="0.35">
      <c r="A43" s="4"/>
      <c r="B43" s="4" t="s">
        <v>953</v>
      </c>
      <c r="C43" s="92" t="s">
        <v>1151</v>
      </c>
      <c r="D43" s="80" t="s">
        <v>1061</v>
      </c>
      <c r="E43" s="80" t="s">
        <v>1152</v>
      </c>
    </row>
    <row r="44" spans="1:11" ht="15.5" x14ac:dyDescent="0.35">
      <c r="A44" s="4"/>
      <c r="B44" s="4" t="s">
        <v>1062</v>
      </c>
      <c r="C44" s="84" t="s">
        <v>1154</v>
      </c>
      <c r="D44" s="80" t="s">
        <v>1155</v>
      </c>
      <c r="E44" s="80" t="s">
        <v>1156</v>
      </c>
      <c r="F44" s="80" t="s">
        <v>1157</v>
      </c>
    </row>
    <row r="45" spans="1:11" ht="15.5" x14ac:dyDescent="0.35">
      <c r="A45" s="4"/>
      <c r="B45" s="4" t="s">
        <v>955</v>
      </c>
      <c r="C45" s="84" t="s">
        <v>1154</v>
      </c>
      <c r="D45" s="80" t="s">
        <v>1155</v>
      </c>
      <c r="E45" s="80" t="s">
        <v>1158</v>
      </c>
      <c r="F45" s="80" t="s">
        <v>1157</v>
      </c>
    </row>
    <row r="46" spans="1:11" ht="15.5" x14ac:dyDescent="0.35">
      <c r="A46" s="4"/>
      <c r="B46" s="4" t="s">
        <v>1063</v>
      </c>
      <c r="C46" s="84" t="s">
        <v>1154</v>
      </c>
      <c r="D46" s="80" t="s">
        <v>1155</v>
      </c>
      <c r="E46" s="80" t="s">
        <v>1159</v>
      </c>
      <c r="F46" s="80" t="s">
        <v>1157</v>
      </c>
    </row>
    <row r="47" spans="1:11" ht="15.5" x14ac:dyDescent="0.35">
      <c r="A47" s="4"/>
      <c r="B47" s="4" t="s">
        <v>1064</v>
      </c>
      <c r="C47" s="84" t="s">
        <v>1154</v>
      </c>
      <c r="D47" s="80" t="s">
        <v>1155</v>
      </c>
      <c r="E47" s="80" t="s">
        <v>1160</v>
      </c>
      <c r="F47" s="80" t="s">
        <v>1157</v>
      </c>
    </row>
    <row r="48" spans="1:11" ht="15.5" x14ac:dyDescent="0.35">
      <c r="A48" s="4"/>
      <c r="B48" s="4" t="s">
        <v>1065</v>
      </c>
      <c r="C48" s="84" t="s">
        <v>1154</v>
      </c>
      <c r="D48" s="80" t="s">
        <v>1155</v>
      </c>
      <c r="E48" s="80" t="s">
        <v>1161</v>
      </c>
      <c r="F48" s="80" t="s">
        <v>1157</v>
      </c>
    </row>
    <row r="49" spans="1:10" ht="15.5" x14ac:dyDescent="0.35">
      <c r="A49" s="4"/>
      <c r="B49" s="4" t="s">
        <v>956</v>
      </c>
      <c r="C49" s="84" t="s">
        <v>1154</v>
      </c>
      <c r="D49" s="80" t="s">
        <v>1155</v>
      </c>
      <c r="E49" s="80" t="s">
        <v>1162</v>
      </c>
      <c r="F49" s="80" t="s">
        <v>1157</v>
      </c>
    </row>
    <row r="50" spans="1:10" ht="15.5" x14ac:dyDescent="0.35">
      <c r="A50" s="4"/>
      <c r="B50" s="4" t="s">
        <v>1066</v>
      </c>
      <c r="C50" s="84" t="s">
        <v>1154</v>
      </c>
      <c r="D50" s="80" t="s">
        <v>1155</v>
      </c>
      <c r="E50" s="80" t="s">
        <v>1163</v>
      </c>
      <c r="F50" s="80" t="s">
        <v>1157</v>
      </c>
    </row>
    <row r="51" spans="1:10" ht="43.5" x14ac:dyDescent="0.35">
      <c r="A51" s="4"/>
      <c r="B51" s="18" t="s">
        <v>957</v>
      </c>
      <c r="C51" s="82" t="s">
        <v>1164</v>
      </c>
      <c r="D51" s="80" t="s">
        <v>1165</v>
      </c>
      <c r="E51" s="80" t="s">
        <v>1067</v>
      </c>
    </row>
    <row r="52" spans="1:10" ht="29" x14ac:dyDescent="0.35">
      <c r="A52" s="4"/>
      <c r="B52" s="18" t="s">
        <v>958</v>
      </c>
      <c r="C52" s="82" t="s">
        <v>1102</v>
      </c>
      <c r="D52" s="82" t="s">
        <v>1166</v>
      </c>
      <c r="E52" s="80" t="s">
        <v>1167</v>
      </c>
      <c r="F52" s="80" t="s">
        <v>1168</v>
      </c>
      <c r="G52" s="80" t="s">
        <v>1169</v>
      </c>
      <c r="H52" s="80" t="s">
        <v>1170</v>
      </c>
    </row>
    <row r="53" spans="1:10" ht="31" x14ac:dyDescent="0.35">
      <c r="A53" s="4"/>
      <c r="B53" s="18" t="s">
        <v>959</v>
      </c>
      <c r="C53" s="82" t="s">
        <v>1102</v>
      </c>
      <c r="D53" s="82" t="s">
        <v>1166</v>
      </c>
      <c r="E53" s="80" t="s">
        <v>1167</v>
      </c>
      <c r="F53" s="80" t="s">
        <v>1168</v>
      </c>
      <c r="G53" s="80" t="s">
        <v>1169</v>
      </c>
      <c r="H53" s="80" t="s">
        <v>1170</v>
      </c>
    </row>
    <row r="54" spans="1:10" ht="43.5" x14ac:dyDescent="0.35">
      <c r="A54" s="4"/>
      <c r="B54" s="18" t="s">
        <v>960</v>
      </c>
      <c r="C54" s="82" t="s">
        <v>1102</v>
      </c>
      <c r="D54" s="82" t="s">
        <v>1166</v>
      </c>
      <c r="E54" s="80" t="s">
        <v>1167</v>
      </c>
      <c r="F54" s="80" t="s">
        <v>1168</v>
      </c>
      <c r="G54" s="80" t="s">
        <v>1169</v>
      </c>
      <c r="H54" s="80" t="s">
        <v>1170</v>
      </c>
      <c r="I54" s="80" t="s">
        <v>1070</v>
      </c>
      <c r="J54" s="80" t="s">
        <v>1068</v>
      </c>
    </row>
    <row r="55" spans="1:10" ht="43.5" x14ac:dyDescent="0.35">
      <c r="A55" s="4"/>
      <c r="B55" s="18" t="s">
        <v>961</v>
      </c>
      <c r="C55" s="82" t="s">
        <v>1102</v>
      </c>
      <c r="D55" s="82" t="s">
        <v>1166</v>
      </c>
      <c r="E55" s="80" t="s">
        <v>1167</v>
      </c>
      <c r="F55" s="80" t="s">
        <v>1168</v>
      </c>
      <c r="G55" s="80" t="s">
        <v>1169</v>
      </c>
      <c r="H55" s="80" t="s">
        <v>1170</v>
      </c>
      <c r="I55" s="80" t="s">
        <v>1071</v>
      </c>
      <c r="J55" s="80" t="s">
        <v>1072</v>
      </c>
    </row>
    <row r="56" spans="1:10" ht="43.5" x14ac:dyDescent="0.35">
      <c r="A56" s="4"/>
      <c r="B56" s="18" t="s">
        <v>962</v>
      </c>
      <c r="C56" s="82" t="s">
        <v>1102</v>
      </c>
      <c r="D56" s="82" t="s">
        <v>1166</v>
      </c>
      <c r="E56" s="80" t="s">
        <v>1167</v>
      </c>
      <c r="F56" s="80" t="s">
        <v>1168</v>
      </c>
      <c r="G56" s="80" t="s">
        <v>1169</v>
      </c>
      <c r="H56" s="80" t="s">
        <v>1170</v>
      </c>
      <c r="I56" s="80" t="s">
        <v>1073</v>
      </c>
      <c r="J56" s="80" t="s">
        <v>1069</v>
      </c>
    </row>
    <row r="57" spans="1:10" ht="29" x14ac:dyDescent="0.35">
      <c r="A57" s="4"/>
      <c r="B57" s="18" t="s">
        <v>963</v>
      </c>
      <c r="C57" s="82" t="s">
        <v>1102</v>
      </c>
      <c r="D57" s="82" t="s">
        <v>1166</v>
      </c>
      <c r="E57" s="80" t="s">
        <v>1167</v>
      </c>
      <c r="F57" s="80" t="s">
        <v>1168</v>
      </c>
      <c r="G57" s="80" t="s">
        <v>1169</v>
      </c>
      <c r="H57" s="80" t="s">
        <v>1170</v>
      </c>
    </row>
    <row r="58" spans="1:10" ht="29" x14ac:dyDescent="0.35">
      <c r="A58" s="4"/>
      <c r="B58" s="18" t="s">
        <v>964</v>
      </c>
      <c r="C58" s="82" t="s">
        <v>1102</v>
      </c>
      <c r="D58" s="82" t="s">
        <v>1166</v>
      </c>
      <c r="E58" s="80" t="s">
        <v>1167</v>
      </c>
      <c r="F58" s="80" t="s">
        <v>1168</v>
      </c>
      <c r="G58" s="80" t="s">
        <v>1169</v>
      </c>
      <c r="H58" s="80" t="s">
        <v>1170</v>
      </c>
    </row>
    <row r="59" spans="1:10" ht="31" x14ac:dyDescent="0.35">
      <c r="A59" s="4"/>
      <c r="B59" s="18" t="s">
        <v>965</v>
      </c>
      <c r="C59" s="82" t="s">
        <v>1102</v>
      </c>
      <c r="D59" s="82" t="s">
        <v>1166</v>
      </c>
      <c r="E59" s="80" t="s">
        <v>1167</v>
      </c>
      <c r="F59" s="80" t="s">
        <v>1168</v>
      </c>
      <c r="G59" s="80" t="s">
        <v>1169</v>
      </c>
      <c r="H59" s="80" t="s">
        <v>1170</v>
      </c>
    </row>
    <row r="60" spans="1:10" ht="43.5" x14ac:dyDescent="0.35">
      <c r="A60" s="4"/>
      <c r="B60" s="18" t="s">
        <v>966</v>
      </c>
      <c r="C60" s="82" t="s">
        <v>1102</v>
      </c>
      <c r="D60" s="82" t="s">
        <v>1166</v>
      </c>
      <c r="E60" s="80" t="s">
        <v>1167</v>
      </c>
      <c r="F60" s="80" t="s">
        <v>1168</v>
      </c>
      <c r="G60" s="80" t="s">
        <v>1169</v>
      </c>
      <c r="H60" s="80" t="s">
        <v>1170</v>
      </c>
      <c r="I60" s="80" t="s">
        <v>1070</v>
      </c>
      <c r="J60" s="80" t="s">
        <v>1068</v>
      </c>
    </row>
    <row r="61" spans="1:10" ht="43.5" x14ac:dyDescent="0.35">
      <c r="A61" s="4"/>
      <c r="B61" s="18" t="s">
        <v>967</v>
      </c>
      <c r="C61" s="82" t="s">
        <v>1102</v>
      </c>
      <c r="D61" s="82" t="s">
        <v>1166</v>
      </c>
      <c r="E61" s="80" t="s">
        <v>1167</v>
      </c>
      <c r="F61" s="80" t="s">
        <v>1168</v>
      </c>
      <c r="G61" s="80" t="s">
        <v>1169</v>
      </c>
      <c r="H61" s="80" t="s">
        <v>1170</v>
      </c>
      <c r="I61" s="80" t="s">
        <v>1071</v>
      </c>
      <c r="J61" s="80" t="s">
        <v>1072</v>
      </c>
    </row>
    <row r="62" spans="1:10" ht="43.5" x14ac:dyDescent="0.35">
      <c r="A62" s="4"/>
      <c r="B62" s="18" t="s">
        <v>968</v>
      </c>
      <c r="C62" s="82" t="s">
        <v>1102</v>
      </c>
      <c r="D62" s="82" t="s">
        <v>1166</v>
      </c>
      <c r="E62" s="80" t="s">
        <v>1167</v>
      </c>
      <c r="F62" s="80" t="s">
        <v>1168</v>
      </c>
      <c r="G62" s="80" t="s">
        <v>1169</v>
      </c>
      <c r="H62" s="80" t="s">
        <v>1170</v>
      </c>
      <c r="I62" s="80" t="s">
        <v>1073</v>
      </c>
      <c r="J62" s="80" t="s">
        <v>1069</v>
      </c>
    </row>
    <row r="63" spans="1:10" ht="29" x14ac:dyDescent="0.35">
      <c r="A63" s="4"/>
      <c r="B63" s="18" t="s">
        <v>969</v>
      </c>
      <c r="C63" s="82" t="s">
        <v>1102</v>
      </c>
      <c r="D63" s="82" t="s">
        <v>1166</v>
      </c>
      <c r="E63" s="80" t="s">
        <v>1167</v>
      </c>
      <c r="F63" s="80" t="s">
        <v>1168</v>
      </c>
      <c r="G63" s="80" t="s">
        <v>1169</v>
      </c>
      <c r="H63" s="80" t="s">
        <v>1170</v>
      </c>
    </row>
    <row r="64" spans="1:10" ht="29" x14ac:dyDescent="0.35">
      <c r="A64" s="4"/>
      <c r="B64" s="4" t="s">
        <v>970</v>
      </c>
      <c r="C64" s="82" t="s">
        <v>1102</v>
      </c>
      <c r="D64" s="82" t="s">
        <v>1166</v>
      </c>
      <c r="E64" s="80" t="s">
        <v>1167</v>
      </c>
      <c r="F64" s="80" t="s">
        <v>1168</v>
      </c>
    </row>
    <row r="65" spans="1:4" ht="15.5" x14ac:dyDescent="0.35">
      <c r="A65" s="4"/>
      <c r="B65" s="4" t="s">
        <v>971</v>
      </c>
      <c r="C65" s="93" t="s">
        <v>1171</v>
      </c>
      <c r="D65" s="94" t="s">
        <v>1172</v>
      </c>
    </row>
    <row r="66" spans="1:4" ht="15.5" x14ac:dyDescent="0.35">
      <c r="A66" s="4"/>
      <c r="B66" s="4" t="s">
        <v>972</v>
      </c>
      <c r="C66" s="93" t="s">
        <v>1171</v>
      </c>
      <c r="D66" s="94" t="s">
        <v>1172</v>
      </c>
    </row>
    <row r="67" spans="1:4" ht="46.5" x14ac:dyDescent="0.35">
      <c r="A67" s="4"/>
      <c r="B67" s="4" t="s">
        <v>973</v>
      </c>
      <c r="C67" s="95" t="s">
        <v>1173</v>
      </c>
    </row>
    <row r="68" spans="1:4" ht="46.5" x14ac:dyDescent="0.35">
      <c r="A68" s="4"/>
      <c r="B68" s="4" t="s">
        <v>974</v>
      </c>
      <c r="C68" s="95" t="s">
        <v>1173</v>
      </c>
    </row>
    <row r="69" spans="1:4" ht="31" x14ac:dyDescent="0.35">
      <c r="A69" s="4"/>
      <c r="B69" s="4" t="s">
        <v>975</v>
      </c>
      <c r="C69" s="95" t="s">
        <v>1173</v>
      </c>
    </row>
    <row r="70" spans="1:4" ht="15.5" x14ac:dyDescent="0.35">
      <c r="A70" s="4"/>
      <c r="B70" s="4" t="s">
        <v>976</v>
      </c>
      <c r="C70" s="95" t="s">
        <v>1174</v>
      </c>
    </row>
    <row r="71" spans="1:4" ht="15.5" x14ac:dyDescent="0.35">
      <c r="A71" s="4"/>
      <c r="B71" s="4" t="s">
        <v>982</v>
      </c>
      <c r="C71" s="95" t="s">
        <v>1173</v>
      </c>
    </row>
    <row r="72" spans="1:4" ht="15.5" x14ac:dyDescent="0.35">
      <c r="A72" s="4"/>
      <c r="B72" s="4" t="s">
        <v>977</v>
      </c>
      <c r="C72" s="95" t="s">
        <v>1173</v>
      </c>
    </row>
    <row r="73" spans="1:4" ht="15.5" x14ac:dyDescent="0.35">
      <c r="A73" s="4"/>
      <c r="B73" s="4" t="s">
        <v>984</v>
      </c>
      <c r="C73" s="95" t="s">
        <v>1173</v>
      </c>
    </row>
    <row r="74" spans="1:4" ht="15.5" x14ac:dyDescent="0.35">
      <c r="A74" s="4"/>
      <c r="B74" s="4" t="s">
        <v>983</v>
      </c>
      <c r="C74" s="95" t="s">
        <v>1173</v>
      </c>
    </row>
    <row r="75" spans="1:4" ht="15.5" x14ac:dyDescent="0.35">
      <c r="A75" s="4"/>
      <c r="B75" s="4" t="s">
        <v>978</v>
      </c>
      <c r="C75" s="95" t="s">
        <v>1173</v>
      </c>
    </row>
    <row r="76" spans="1:4" ht="15.5" x14ac:dyDescent="0.35">
      <c r="A76" s="4"/>
      <c r="B76" s="4" t="s">
        <v>979</v>
      </c>
      <c r="C76" s="95" t="s">
        <v>1173</v>
      </c>
    </row>
    <row r="77" spans="1:4" ht="15.5" x14ac:dyDescent="0.35">
      <c r="A77" s="4"/>
      <c r="B77" s="4" t="s">
        <v>980</v>
      </c>
      <c r="C77" s="95" t="s">
        <v>1173</v>
      </c>
    </row>
    <row r="78" spans="1:4" ht="15.5" x14ac:dyDescent="0.35">
      <c r="A78" s="4"/>
      <c r="B78" s="4" t="s">
        <v>981</v>
      </c>
      <c r="C78" s="95" t="s">
        <v>1173</v>
      </c>
    </row>
    <row r="79" spans="1:4" ht="31" x14ac:dyDescent="0.35">
      <c r="A79" s="4"/>
      <c r="B79" s="4" t="s">
        <v>988</v>
      </c>
      <c r="C79" s="95" t="s">
        <v>1173</v>
      </c>
    </row>
    <row r="80" spans="1:4" ht="15.5" x14ac:dyDescent="0.35">
      <c r="A80" s="4"/>
      <c r="B80" s="4" t="s">
        <v>985</v>
      </c>
      <c r="C80" s="82" t="s">
        <v>1175</v>
      </c>
    </row>
    <row r="81" spans="1:3" ht="31" x14ac:dyDescent="0.35">
      <c r="A81" s="4"/>
      <c r="B81" s="4" t="s">
        <v>986</v>
      </c>
      <c r="C81" s="82" t="s">
        <v>1175</v>
      </c>
    </row>
    <row r="82" spans="1:3" ht="15.5" x14ac:dyDescent="0.35">
      <c r="A82" s="4"/>
      <c r="B82" s="4" t="s">
        <v>987</v>
      </c>
      <c r="C82" s="82" t="s">
        <v>1175</v>
      </c>
    </row>
  </sheetData>
  <mergeCells count="11">
    <mergeCell ref="G1:G2"/>
    <mergeCell ref="H1:H2"/>
    <mergeCell ref="I1:I2"/>
    <mergeCell ref="J1:J2"/>
    <mergeCell ref="K1:K2"/>
    <mergeCell ref="F1:F2"/>
    <mergeCell ref="A1:A2"/>
    <mergeCell ref="B1:B2"/>
    <mergeCell ref="C1:C2"/>
    <mergeCell ref="D1:D2"/>
    <mergeCell ref="E1:E2"/>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dimension ref="A1:B163"/>
  <sheetViews>
    <sheetView workbookViewId="0"/>
  </sheetViews>
  <sheetFormatPr defaultColWidth="8.83203125" defaultRowHeight="15.5" x14ac:dyDescent="0.35"/>
  <cols>
    <col min="1" max="1" width="11.6640625" style="74" customWidth="1"/>
    <col min="2" max="2" width="35.83203125" style="74" customWidth="1"/>
    <col min="3" max="16384" width="8.83203125" style="74"/>
  </cols>
  <sheetData>
    <row r="1" spans="1:2" x14ac:dyDescent="0.35">
      <c r="A1" s="75" t="s">
        <v>943</v>
      </c>
      <c r="B1" s="75" t="s">
        <v>944</v>
      </c>
    </row>
    <row r="2" spans="1:2" x14ac:dyDescent="0.35">
      <c r="A2" s="73" t="s">
        <v>623</v>
      </c>
      <c r="B2" s="73" t="s">
        <v>624</v>
      </c>
    </row>
    <row r="3" spans="1:2" x14ac:dyDescent="0.35">
      <c r="A3" s="73" t="s">
        <v>625</v>
      </c>
      <c r="B3" s="73" t="s">
        <v>626</v>
      </c>
    </row>
    <row r="4" spans="1:2" x14ac:dyDescent="0.35">
      <c r="A4" s="73" t="s">
        <v>627</v>
      </c>
      <c r="B4" s="73" t="s">
        <v>628</v>
      </c>
    </row>
    <row r="5" spans="1:2" x14ac:dyDescent="0.35">
      <c r="A5" s="73" t="s">
        <v>629</v>
      </c>
      <c r="B5" s="73" t="s">
        <v>630</v>
      </c>
    </row>
    <row r="6" spans="1:2" x14ac:dyDescent="0.35">
      <c r="A6" s="73" t="s">
        <v>631</v>
      </c>
      <c r="B6" s="73" t="s">
        <v>632</v>
      </c>
    </row>
    <row r="7" spans="1:2" x14ac:dyDescent="0.35">
      <c r="A7" s="73" t="s">
        <v>633</v>
      </c>
      <c r="B7" s="73" t="s">
        <v>634</v>
      </c>
    </row>
    <row r="8" spans="1:2" x14ac:dyDescent="0.35">
      <c r="A8" s="73" t="s">
        <v>635</v>
      </c>
      <c r="B8" s="73" t="s">
        <v>636</v>
      </c>
    </row>
    <row r="9" spans="1:2" x14ac:dyDescent="0.35">
      <c r="A9" s="73" t="s">
        <v>637</v>
      </c>
      <c r="B9" s="73" t="s">
        <v>638</v>
      </c>
    </row>
    <row r="10" spans="1:2" x14ac:dyDescent="0.35">
      <c r="A10" s="73" t="s">
        <v>639</v>
      </c>
      <c r="B10" s="73" t="s">
        <v>640</v>
      </c>
    </row>
    <row r="11" spans="1:2" x14ac:dyDescent="0.35">
      <c r="A11" s="73" t="s">
        <v>641</v>
      </c>
      <c r="B11" s="73" t="s">
        <v>642</v>
      </c>
    </row>
    <row r="12" spans="1:2" x14ac:dyDescent="0.35">
      <c r="A12" s="73" t="s">
        <v>643</v>
      </c>
      <c r="B12" s="73" t="s">
        <v>644</v>
      </c>
    </row>
    <row r="13" spans="1:2" x14ac:dyDescent="0.35">
      <c r="A13" s="73" t="s">
        <v>645</v>
      </c>
      <c r="B13" s="73" t="s">
        <v>646</v>
      </c>
    </row>
    <row r="14" spans="1:2" x14ac:dyDescent="0.35">
      <c r="A14" s="73" t="s">
        <v>647</v>
      </c>
      <c r="B14" s="73" t="s">
        <v>648</v>
      </c>
    </row>
    <row r="15" spans="1:2" x14ac:dyDescent="0.35">
      <c r="A15" s="73" t="s">
        <v>649</v>
      </c>
      <c r="B15" s="73" t="s">
        <v>650</v>
      </c>
    </row>
    <row r="16" spans="1:2" x14ac:dyDescent="0.35">
      <c r="A16" s="73" t="s">
        <v>651</v>
      </c>
      <c r="B16" s="73" t="s">
        <v>652</v>
      </c>
    </row>
    <row r="17" spans="1:2" x14ac:dyDescent="0.35">
      <c r="A17" s="73" t="s">
        <v>653</v>
      </c>
      <c r="B17" s="73" t="s">
        <v>654</v>
      </c>
    </row>
    <row r="18" spans="1:2" x14ac:dyDescent="0.35">
      <c r="A18" s="73" t="s">
        <v>655</v>
      </c>
      <c r="B18" s="73" t="s">
        <v>656</v>
      </c>
    </row>
    <row r="19" spans="1:2" x14ac:dyDescent="0.35">
      <c r="A19" s="73" t="s">
        <v>657</v>
      </c>
      <c r="B19" s="73" t="s">
        <v>658</v>
      </c>
    </row>
    <row r="20" spans="1:2" x14ac:dyDescent="0.35">
      <c r="A20" s="73" t="s">
        <v>659</v>
      </c>
      <c r="B20" s="73" t="s">
        <v>660</v>
      </c>
    </row>
    <row r="21" spans="1:2" x14ac:dyDescent="0.35">
      <c r="A21" s="73" t="s">
        <v>661</v>
      </c>
      <c r="B21" s="73" t="s">
        <v>662</v>
      </c>
    </row>
    <row r="22" spans="1:2" x14ac:dyDescent="0.35">
      <c r="A22" s="73" t="s">
        <v>663</v>
      </c>
      <c r="B22" s="73" t="s">
        <v>664</v>
      </c>
    </row>
    <row r="23" spans="1:2" x14ac:dyDescent="0.35">
      <c r="A23" s="73" t="s">
        <v>665</v>
      </c>
      <c r="B23" s="73" t="s">
        <v>666</v>
      </c>
    </row>
    <row r="24" spans="1:2" x14ac:dyDescent="0.35">
      <c r="A24" s="73" t="s">
        <v>667</v>
      </c>
      <c r="B24" s="73" t="s">
        <v>668</v>
      </c>
    </row>
    <row r="25" spans="1:2" x14ac:dyDescent="0.35">
      <c r="A25" s="73" t="s">
        <v>669</v>
      </c>
      <c r="B25" s="73" t="s">
        <v>670</v>
      </c>
    </row>
    <row r="26" spans="1:2" x14ac:dyDescent="0.35">
      <c r="A26" s="73" t="s">
        <v>671</v>
      </c>
      <c r="B26" s="73" t="s">
        <v>672</v>
      </c>
    </row>
    <row r="27" spans="1:2" x14ac:dyDescent="0.35">
      <c r="A27" s="73" t="s">
        <v>673</v>
      </c>
      <c r="B27" s="73" t="s">
        <v>674</v>
      </c>
    </row>
    <row r="28" spans="1:2" x14ac:dyDescent="0.35">
      <c r="A28" s="73" t="s">
        <v>675</v>
      </c>
      <c r="B28" s="73" t="s">
        <v>676</v>
      </c>
    </row>
    <row r="29" spans="1:2" x14ac:dyDescent="0.35">
      <c r="A29" s="73" t="s">
        <v>677</v>
      </c>
      <c r="B29" s="73" t="s">
        <v>678</v>
      </c>
    </row>
    <row r="30" spans="1:2" x14ac:dyDescent="0.35">
      <c r="A30" s="73" t="s">
        <v>679</v>
      </c>
      <c r="B30" s="73" t="s">
        <v>680</v>
      </c>
    </row>
    <row r="31" spans="1:2" x14ac:dyDescent="0.35">
      <c r="A31" s="73" t="s">
        <v>681</v>
      </c>
      <c r="B31" s="73" t="s">
        <v>682</v>
      </c>
    </row>
    <row r="32" spans="1:2" x14ac:dyDescent="0.35">
      <c r="A32" s="73" t="s">
        <v>683</v>
      </c>
      <c r="B32" s="73" t="s">
        <v>684</v>
      </c>
    </row>
    <row r="33" spans="1:2" x14ac:dyDescent="0.35">
      <c r="A33" s="73" t="s">
        <v>685</v>
      </c>
      <c r="B33" s="73" t="s">
        <v>686</v>
      </c>
    </row>
    <row r="34" spans="1:2" x14ac:dyDescent="0.35">
      <c r="A34" s="73" t="s">
        <v>687</v>
      </c>
      <c r="B34" s="73" t="s">
        <v>688</v>
      </c>
    </row>
    <row r="35" spans="1:2" x14ac:dyDescent="0.35">
      <c r="A35" s="73" t="s">
        <v>689</v>
      </c>
      <c r="B35" s="73" t="s">
        <v>690</v>
      </c>
    </row>
    <row r="36" spans="1:2" x14ac:dyDescent="0.35">
      <c r="A36" s="73" t="s">
        <v>691</v>
      </c>
      <c r="B36" s="73" t="s">
        <v>692</v>
      </c>
    </row>
    <row r="37" spans="1:2" x14ac:dyDescent="0.35">
      <c r="A37" s="73" t="s">
        <v>693</v>
      </c>
      <c r="B37" s="73" t="s">
        <v>694</v>
      </c>
    </row>
    <row r="38" spans="1:2" x14ac:dyDescent="0.35">
      <c r="A38" s="73" t="s">
        <v>695</v>
      </c>
      <c r="B38" s="73" t="s">
        <v>696</v>
      </c>
    </row>
    <row r="39" spans="1:2" x14ac:dyDescent="0.35">
      <c r="A39" s="73" t="s">
        <v>697</v>
      </c>
      <c r="B39" s="73" t="s">
        <v>698</v>
      </c>
    </row>
    <row r="40" spans="1:2" x14ac:dyDescent="0.35">
      <c r="A40" s="73" t="s">
        <v>699</v>
      </c>
      <c r="B40" s="73" t="s">
        <v>700</v>
      </c>
    </row>
    <row r="41" spans="1:2" x14ac:dyDescent="0.35">
      <c r="A41" s="73" t="s">
        <v>701</v>
      </c>
      <c r="B41" s="73" t="s">
        <v>702</v>
      </c>
    </row>
    <row r="42" spans="1:2" x14ac:dyDescent="0.35">
      <c r="A42" s="73" t="s">
        <v>703</v>
      </c>
      <c r="B42" s="73" t="s">
        <v>704</v>
      </c>
    </row>
    <row r="43" spans="1:2" x14ac:dyDescent="0.35">
      <c r="A43" s="73" t="s">
        <v>705</v>
      </c>
      <c r="B43" s="73" t="s">
        <v>706</v>
      </c>
    </row>
    <row r="44" spans="1:2" x14ac:dyDescent="0.35">
      <c r="A44" s="73" t="s">
        <v>598</v>
      </c>
      <c r="B44" s="73" t="s">
        <v>707</v>
      </c>
    </row>
    <row r="45" spans="1:2" x14ac:dyDescent="0.35">
      <c r="A45" s="73" t="s">
        <v>708</v>
      </c>
      <c r="B45" s="73" t="s">
        <v>709</v>
      </c>
    </row>
    <row r="46" spans="1:2" x14ac:dyDescent="0.35">
      <c r="A46" s="73" t="s">
        <v>710</v>
      </c>
      <c r="B46" s="73" t="s">
        <v>711</v>
      </c>
    </row>
    <row r="47" spans="1:2" x14ac:dyDescent="0.35">
      <c r="A47" s="73" t="s">
        <v>712</v>
      </c>
      <c r="B47" s="73" t="s">
        <v>713</v>
      </c>
    </row>
    <row r="48" spans="1:2" x14ac:dyDescent="0.35">
      <c r="A48" s="73" t="s">
        <v>714</v>
      </c>
      <c r="B48" s="73" t="s">
        <v>715</v>
      </c>
    </row>
    <row r="49" spans="1:2" x14ac:dyDescent="0.35">
      <c r="A49" s="73" t="s">
        <v>716</v>
      </c>
      <c r="B49" s="73" t="s">
        <v>717</v>
      </c>
    </row>
    <row r="50" spans="1:2" x14ac:dyDescent="0.35">
      <c r="A50" s="73" t="s">
        <v>718</v>
      </c>
      <c r="B50" s="73" t="s">
        <v>719</v>
      </c>
    </row>
    <row r="51" spans="1:2" x14ac:dyDescent="0.35">
      <c r="A51" s="73" t="s">
        <v>720</v>
      </c>
      <c r="B51" s="73" t="s">
        <v>721</v>
      </c>
    </row>
    <row r="52" spans="1:2" x14ac:dyDescent="0.35">
      <c r="A52" s="73" t="s">
        <v>722</v>
      </c>
      <c r="B52" s="73" t="s">
        <v>723</v>
      </c>
    </row>
    <row r="53" spans="1:2" x14ac:dyDescent="0.35">
      <c r="A53" s="73" t="s">
        <v>724</v>
      </c>
      <c r="B53" s="73" t="s">
        <v>725</v>
      </c>
    </row>
    <row r="54" spans="1:2" x14ac:dyDescent="0.35">
      <c r="A54" s="73" t="s">
        <v>726</v>
      </c>
      <c r="B54" s="73" t="s">
        <v>727</v>
      </c>
    </row>
    <row r="55" spans="1:2" x14ac:dyDescent="0.35">
      <c r="A55" s="73" t="s">
        <v>728</v>
      </c>
      <c r="B55" s="73" t="s">
        <v>729</v>
      </c>
    </row>
    <row r="56" spans="1:2" x14ac:dyDescent="0.35">
      <c r="A56" s="73" t="s">
        <v>730</v>
      </c>
      <c r="B56" s="73" t="s">
        <v>731</v>
      </c>
    </row>
    <row r="57" spans="1:2" x14ac:dyDescent="0.35">
      <c r="A57" s="73" t="s">
        <v>732</v>
      </c>
      <c r="B57" s="73" t="s">
        <v>733</v>
      </c>
    </row>
    <row r="58" spans="1:2" x14ac:dyDescent="0.35">
      <c r="A58" s="73" t="s">
        <v>734</v>
      </c>
      <c r="B58" s="73" t="s">
        <v>735</v>
      </c>
    </row>
    <row r="59" spans="1:2" x14ac:dyDescent="0.35">
      <c r="A59" s="73" t="s">
        <v>736</v>
      </c>
      <c r="B59" s="73" t="s">
        <v>737</v>
      </c>
    </row>
    <row r="60" spans="1:2" x14ac:dyDescent="0.35">
      <c r="A60" s="73" t="s">
        <v>738</v>
      </c>
      <c r="B60" s="73" t="s">
        <v>739</v>
      </c>
    </row>
    <row r="61" spans="1:2" x14ac:dyDescent="0.35">
      <c r="A61" s="73" t="s">
        <v>740</v>
      </c>
      <c r="B61" s="73" t="s">
        <v>741</v>
      </c>
    </row>
    <row r="62" spans="1:2" x14ac:dyDescent="0.35">
      <c r="A62" s="73" t="s">
        <v>742</v>
      </c>
      <c r="B62" s="73" t="s">
        <v>743</v>
      </c>
    </row>
    <row r="63" spans="1:2" x14ac:dyDescent="0.35">
      <c r="A63" s="73" t="s">
        <v>744</v>
      </c>
      <c r="B63" s="73" t="s">
        <v>745</v>
      </c>
    </row>
    <row r="64" spans="1:2" x14ac:dyDescent="0.35">
      <c r="A64" s="73" t="s">
        <v>746</v>
      </c>
      <c r="B64" s="73" t="s">
        <v>747</v>
      </c>
    </row>
    <row r="65" spans="1:2" x14ac:dyDescent="0.35">
      <c r="A65" s="73" t="s">
        <v>599</v>
      </c>
      <c r="B65" s="73" t="s">
        <v>748</v>
      </c>
    </row>
    <row r="66" spans="1:2" x14ac:dyDescent="0.35">
      <c r="A66" s="73" t="s">
        <v>749</v>
      </c>
      <c r="B66" s="73" t="s">
        <v>750</v>
      </c>
    </row>
    <row r="67" spans="1:2" x14ac:dyDescent="0.35">
      <c r="A67" s="73" t="s">
        <v>751</v>
      </c>
      <c r="B67" s="73" t="s">
        <v>752</v>
      </c>
    </row>
    <row r="68" spans="1:2" x14ac:dyDescent="0.35">
      <c r="A68" s="73" t="s">
        <v>753</v>
      </c>
      <c r="B68" s="73" t="s">
        <v>754</v>
      </c>
    </row>
    <row r="69" spans="1:2" x14ac:dyDescent="0.35">
      <c r="A69" s="73" t="s">
        <v>755</v>
      </c>
      <c r="B69" s="73" t="s">
        <v>756</v>
      </c>
    </row>
    <row r="70" spans="1:2" x14ac:dyDescent="0.35">
      <c r="A70" s="73" t="s">
        <v>757</v>
      </c>
      <c r="B70" s="73" t="s">
        <v>758</v>
      </c>
    </row>
    <row r="71" spans="1:2" x14ac:dyDescent="0.35">
      <c r="A71" s="73" t="s">
        <v>759</v>
      </c>
      <c r="B71" s="73" t="s">
        <v>760</v>
      </c>
    </row>
    <row r="72" spans="1:2" x14ac:dyDescent="0.35">
      <c r="A72" s="73" t="s">
        <v>761</v>
      </c>
      <c r="B72" s="73" t="s">
        <v>762</v>
      </c>
    </row>
    <row r="73" spans="1:2" x14ac:dyDescent="0.35">
      <c r="A73" s="73" t="s">
        <v>763</v>
      </c>
      <c r="B73" s="73" t="s">
        <v>764</v>
      </c>
    </row>
    <row r="74" spans="1:2" x14ac:dyDescent="0.35">
      <c r="A74" s="73" t="s">
        <v>765</v>
      </c>
      <c r="B74" s="73" t="s">
        <v>766</v>
      </c>
    </row>
    <row r="75" spans="1:2" x14ac:dyDescent="0.35">
      <c r="A75" s="73" t="s">
        <v>767</v>
      </c>
      <c r="B75" s="73" t="s">
        <v>768</v>
      </c>
    </row>
    <row r="76" spans="1:2" x14ac:dyDescent="0.35">
      <c r="A76" s="73" t="s">
        <v>769</v>
      </c>
      <c r="B76" s="73" t="s">
        <v>770</v>
      </c>
    </row>
    <row r="77" spans="1:2" x14ac:dyDescent="0.35">
      <c r="A77" s="73" t="s">
        <v>771</v>
      </c>
      <c r="B77" s="73" t="s">
        <v>772</v>
      </c>
    </row>
    <row r="78" spans="1:2" x14ac:dyDescent="0.35">
      <c r="A78" s="73" t="s">
        <v>773</v>
      </c>
      <c r="B78" s="73" t="s">
        <v>774</v>
      </c>
    </row>
    <row r="79" spans="1:2" x14ac:dyDescent="0.35">
      <c r="A79" s="73" t="s">
        <v>775</v>
      </c>
      <c r="B79" s="73" t="s">
        <v>776</v>
      </c>
    </row>
    <row r="80" spans="1:2" x14ac:dyDescent="0.35">
      <c r="A80" s="73" t="s">
        <v>777</v>
      </c>
      <c r="B80" s="73" t="s">
        <v>778</v>
      </c>
    </row>
    <row r="81" spans="1:2" x14ac:dyDescent="0.35">
      <c r="A81" s="73" t="s">
        <v>779</v>
      </c>
      <c r="B81" s="73" t="s">
        <v>780</v>
      </c>
    </row>
    <row r="82" spans="1:2" x14ac:dyDescent="0.35">
      <c r="A82" s="73" t="s">
        <v>781</v>
      </c>
      <c r="B82" s="73" t="s">
        <v>782</v>
      </c>
    </row>
    <row r="83" spans="1:2" x14ac:dyDescent="0.35">
      <c r="A83" s="73" t="s">
        <v>783</v>
      </c>
      <c r="B83" s="73" t="s">
        <v>784</v>
      </c>
    </row>
    <row r="84" spans="1:2" x14ac:dyDescent="0.35">
      <c r="A84" s="73" t="s">
        <v>785</v>
      </c>
      <c r="B84" s="73" t="s">
        <v>786</v>
      </c>
    </row>
    <row r="85" spans="1:2" x14ac:dyDescent="0.35">
      <c r="A85" s="73" t="s">
        <v>787</v>
      </c>
      <c r="B85" s="73" t="s">
        <v>788</v>
      </c>
    </row>
    <row r="86" spans="1:2" x14ac:dyDescent="0.35">
      <c r="A86" s="73" t="s">
        <v>789</v>
      </c>
      <c r="B86" s="73" t="s">
        <v>790</v>
      </c>
    </row>
    <row r="87" spans="1:2" x14ac:dyDescent="0.35">
      <c r="A87" s="73" t="s">
        <v>791</v>
      </c>
      <c r="B87" s="73" t="s">
        <v>792</v>
      </c>
    </row>
    <row r="88" spans="1:2" x14ac:dyDescent="0.35">
      <c r="A88" s="73" t="s">
        <v>793</v>
      </c>
      <c r="B88" s="73" t="s">
        <v>794</v>
      </c>
    </row>
    <row r="89" spans="1:2" x14ac:dyDescent="0.35">
      <c r="A89" s="73" t="s">
        <v>795</v>
      </c>
      <c r="B89" s="73" t="s">
        <v>796</v>
      </c>
    </row>
    <row r="90" spans="1:2" x14ac:dyDescent="0.35">
      <c r="A90" s="73" t="s">
        <v>797</v>
      </c>
      <c r="B90" s="73" t="s">
        <v>798</v>
      </c>
    </row>
    <row r="91" spans="1:2" x14ac:dyDescent="0.35">
      <c r="A91" s="73" t="s">
        <v>799</v>
      </c>
      <c r="B91" s="73" t="s">
        <v>800</v>
      </c>
    </row>
    <row r="92" spans="1:2" x14ac:dyDescent="0.35">
      <c r="A92" s="73" t="s">
        <v>801</v>
      </c>
      <c r="B92" s="73" t="s">
        <v>802</v>
      </c>
    </row>
    <row r="93" spans="1:2" x14ac:dyDescent="0.35">
      <c r="A93" s="73" t="s">
        <v>803</v>
      </c>
      <c r="B93" s="73" t="s">
        <v>804</v>
      </c>
    </row>
    <row r="94" spans="1:2" x14ac:dyDescent="0.35">
      <c r="A94" s="73" t="s">
        <v>805</v>
      </c>
      <c r="B94" s="73" t="s">
        <v>806</v>
      </c>
    </row>
    <row r="95" spans="1:2" x14ac:dyDescent="0.35">
      <c r="A95" s="73" t="s">
        <v>807</v>
      </c>
      <c r="B95" s="73" t="s">
        <v>808</v>
      </c>
    </row>
    <row r="96" spans="1:2" x14ac:dyDescent="0.35">
      <c r="A96" s="73" t="s">
        <v>809</v>
      </c>
      <c r="B96" s="73" t="s">
        <v>810</v>
      </c>
    </row>
    <row r="97" spans="1:2" x14ac:dyDescent="0.35">
      <c r="A97" s="73" t="s">
        <v>811</v>
      </c>
      <c r="B97" s="73" t="s">
        <v>812</v>
      </c>
    </row>
    <row r="98" spans="1:2" x14ac:dyDescent="0.35">
      <c r="A98" s="73" t="s">
        <v>813</v>
      </c>
      <c r="B98" s="73" t="s">
        <v>814</v>
      </c>
    </row>
    <row r="99" spans="1:2" x14ac:dyDescent="0.35">
      <c r="A99" s="73" t="s">
        <v>815</v>
      </c>
      <c r="B99" s="73" t="s">
        <v>816</v>
      </c>
    </row>
    <row r="100" spans="1:2" x14ac:dyDescent="0.35">
      <c r="A100" s="73" t="s">
        <v>817</v>
      </c>
      <c r="B100" s="73" t="s">
        <v>818</v>
      </c>
    </row>
    <row r="101" spans="1:2" x14ac:dyDescent="0.35">
      <c r="A101" s="73" t="s">
        <v>819</v>
      </c>
      <c r="B101" s="73" t="s">
        <v>820</v>
      </c>
    </row>
    <row r="102" spans="1:2" x14ac:dyDescent="0.35">
      <c r="A102" s="73" t="s">
        <v>821</v>
      </c>
      <c r="B102" s="73" t="s">
        <v>822</v>
      </c>
    </row>
    <row r="103" spans="1:2" x14ac:dyDescent="0.35">
      <c r="A103" s="73" t="s">
        <v>823</v>
      </c>
      <c r="B103" s="73" t="s">
        <v>824</v>
      </c>
    </row>
    <row r="104" spans="1:2" x14ac:dyDescent="0.35">
      <c r="A104" s="73" t="s">
        <v>825</v>
      </c>
      <c r="B104" s="73" t="s">
        <v>826</v>
      </c>
    </row>
    <row r="105" spans="1:2" x14ac:dyDescent="0.35">
      <c r="A105" s="73" t="s">
        <v>827</v>
      </c>
      <c r="B105" s="73" t="s">
        <v>828</v>
      </c>
    </row>
    <row r="106" spans="1:2" x14ac:dyDescent="0.35">
      <c r="A106" s="73" t="s">
        <v>829</v>
      </c>
      <c r="B106" s="73" t="s">
        <v>830</v>
      </c>
    </row>
    <row r="107" spans="1:2" x14ac:dyDescent="0.35">
      <c r="A107" s="73" t="s">
        <v>831</v>
      </c>
      <c r="B107" s="73" t="s">
        <v>832</v>
      </c>
    </row>
    <row r="108" spans="1:2" x14ac:dyDescent="0.35">
      <c r="A108" s="73" t="s">
        <v>833</v>
      </c>
      <c r="B108" s="73" t="s">
        <v>834</v>
      </c>
    </row>
    <row r="109" spans="1:2" x14ac:dyDescent="0.35">
      <c r="A109" s="73" t="s">
        <v>835</v>
      </c>
      <c r="B109" s="73" t="s">
        <v>836</v>
      </c>
    </row>
    <row r="110" spans="1:2" x14ac:dyDescent="0.35">
      <c r="A110" s="73" t="s">
        <v>837</v>
      </c>
      <c r="B110" s="73" t="s">
        <v>838</v>
      </c>
    </row>
    <row r="111" spans="1:2" x14ac:dyDescent="0.35">
      <c r="A111" s="73" t="s">
        <v>839</v>
      </c>
      <c r="B111" s="73" t="s">
        <v>840</v>
      </c>
    </row>
    <row r="112" spans="1:2" x14ac:dyDescent="0.35">
      <c r="A112" s="73" t="s">
        <v>841</v>
      </c>
      <c r="B112" s="73" t="s">
        <v>842</v>
      </c>
    </row>
    <row r="113" spans="1:2" x14ac:dyDescent="0.35">
      <c r="A113" s="73" t="s">
        <v>843</v>
      </c>
      <c r="B113" s="73" t="s">
        <v>844</v>
      </c>
    </row>
    <row r="114" spans="1:2" x14ac:dyDescent="0.35">
      <c r="A114" s="73" t="s">
        <v>845</v>
      </c>
      <c r="B114" s="73" t="s">
        <v>846</v>
      </c>
    </row>
    <row r="115" spans="1:2" x14ac:dyDescent="0.35">
      <c r="A115" s="73" t="s">
        <v>847</v>
      </c>
      <c r="B115" s="73" t="s">
        <v>848</v>
      </c>
    </row>
    <row r="116" spans="1:2" x14ac:dyDescent="0.35">
      <c r="A116" s="73" t="s">
        <v>849</v>
      </c>
      <c r="B116" s="73" t="s">
        <v>850</v>
      </c>
    </row>
    <row r="117" spans="1:2" x14ac:dyDescent="0.35">
      <c r="A117" s="73" t="s">
        <v>851</v>
      </c>
      <c r="B117" s="73" t="s">
        <v>852</v>
      </c>
    </row>
    <row r="118" spans="1:2" x14ac:dyDescent="0.35">
      <c r="A118" s="73" t="s">
        <v>853</v>
      </c>
      <c r="B118" s="73" t="s">
        <v>854</v>
      </c>
    </row>
    <row r="119" spans="1:2" x14ac:dyDescent="0.35">
      <c r="A119" s="73" t="s">
        <v>855</v>
      </c>
      <c r="B119" s="73" t="s">
        <v>856</v>
      </c>
    </row>
    <row r="120" spans="1:2" x14ac:dyDescent="0.35">
      <c r="A120" s="73" t="s">
        <v>857</v>
      </c>
      <c r="B120" s="73" t="s">
        <v>858</v>
      </c>
    </row>
    <row r="121" spans="1:2" x14ac:dyDescent="0.35">
      <c r="A121" s="73" t="s">
        <v>859</v>
      </c>
      <c r="B121" s="73" t="s">
        <v>860</v>
      </c>
    </row>
    <row r="122" spans="1:2" x14ac:dyDescent="0.35">
      <c r="A122" s="73" t="s">
        <v>861</v>
      </c>
      <c r="B122" s="73" t="s">
        <v>862</v>
      </c>
    </row>
    <row r="123" spans="1:2" x14ac:dyDescent="0.35">
      <c r="A123" s="73" t="s">
        <v>863</v>
      </c>
      <c r="B123" s="73" t="s">
        <v>864</v>
      </c>
    </row>
    <row r="124" spans="1:2" x14ac:dyDescent="0.35">
      <c r="A124" s="73" t="s">
        <v>865</v>
      </c>
      <c r="B124" s="73" t="s">
        <v>866</v>
      </c>
    </row>
    <row r="125" spans="1:2" x14ac:dyDescent="0.35">
      <c r="A125" s="73" t="s">
        <v>867</v>
      </c>
      <c r="B125" s="73" t="s">
        <v>868</v>
      </c>
    </row>
    <row r="126" spans="1:2" x14ac:dyDescent="0.35">
      <c r="A126" s="73" t="s">
        <v>869</v>
      </c>
      <c r="B126" s="73" t="s">
        <v>870</v>
      </c>
    </row>
    <row r="127" spans="1:2" x14ac:dyDescent="0.35">
      <c r="A127" s="73" t="s">
        <v>871</v>
      </c>
      <c r="B127" s="73" t="s">
        <v>872</v>
      </c>
    </row>
    <row r="128" spans="1:2" x14ac:dyDescent="0.35">
      <c r="A128" s="73" t="s">
        <v>873</v>
      </c>
      <c r="B128" s="73" t="s">
        <v>874</v>
      </c>
    </row>
    <row r="129" spans="1:2" x14ac:dyDescent="0.35">
      <c r="A129" s="73" t="s">
        <v>875</v>
      </c>
      <c r="B129" s="73" t="s">
        <v>876</v>
      </c>
    </row>
    <row r="130" spans="1:2" x14ac:dyDescent="0.35">
      <c r="A130" s="73" t="s">
        <v>877</v>
      </c>
      <c r="B130" s="73" t="s">
        <v>878</v>
      </c>
    </row>
    <row r="131" spans="1:2" x14ac:dyDescent="0.35">
      <c r="A131" s="73" t="s">
        <v>879</v>
      </c>
      <c r="B131" s="73" t="s">
        <v>880</v>
      </c>
    </row>
    <row r="132" spans="1:2" x14ac:dyDescent="0.35">
      <c r="A132" s="73" t="s">
        <v>881</v>
      </c>
      <c r="B132" s="73" t="s">
        <v>882</v>
      </c>
    </row>
    <row r="133" spans="1:2" x14ac:dyDescent="0.35">
      <c r="A133" s="73" t="s">
        <v>883</v>
      </c>
      <c r="B133" s="73" t="s">
        <v>884</v>
      </c>
    </row>
    <row r="134" spans="1:2" x14ac:dyDescent="0.35">
      <c r="A134" s="73" t="s">
        <v>885</v>
      </c>
      <c r="B134" s="73" t="s">
        <v>886</v>
      </c>
    </row>
    <row r="135" spans="1:2" x14ac:dyDescent="0.35">
      <c r="A135" s="73" t="s">
        <v>887</v>
      </c>
      <c r="B135" s="73" t="s">
        <v>888</v>
      </c>
    </row>
    <row r="136" spans="1:2" x14ac:dyDescent="0.35">
      <c r="A136" s="73" t="s">
        <v>889</v>
      </c>
      <c r="B136" s="73" t="s">
        <v>890</v>
      </c>
    </row>
    <row r="137" spans="1:2" x14ac:dyDescent="0.35">
      <c r="A137" s="73" t="s">
        <v>891</v>
      </c>
      <c r="B137" s="73" t="s">
        <v>892</v>
      </c>
    </row>
    <row r="138" spans="1:2" x14ac:dyDescent="0.35">
      <c r="A138" s="73" t="s">
        <v>893</v>
      </c>
      <c r="B138" s="73" t="s">
        <v>894</v>
      </c>
    </row>
    <row r="139" spans="1:2" x14ac:dyDescent="0.35">
      <c r="A139" s="73" t="s">
        <v>895</v>
      </c>
      <c r="B139" s="73" t="s">
        <v>896</v>
      </c>
    </row>
    <row r="140" spans="1:2" x14ac:dyDescent="0.35">
      <c r="A140" s="73" t="s">
        <v>897</v>
      </c>
      <c r="B140" s="73" t="s">
        <v>898</v>
      </c>
    </row>
    <row r="141" spans="1:2" x14ac:dyDescent="0.35">
      <c r="A141" s="73" t="s">
        <v>899</v>
      </c>
      <c r="B141" s="73" t="s">
        <v>900</v>
      </c>
    </row>
    <row r="142" spans="1:2" x14ac:dyDescent="0.35">
      <c r="A142" s="73" t="s">
        <v>901</v>
      </c>
      <c r="B142" s="73" t="s">
        <v>902</v>
      </c>
    </row>
    <row r="143" spans="1:2" x14ac:dyDescent="0.35">
      <c r="A143" s="73" t="s">
        <v>903</v>
      </c>
      <c r="B143" s="73" t="s">
        <v>904</v>
      </c>
    </row>
    <row r="144" spans="1:2" x14ac:dyDescent="0.35">
      <c r="A144" s="73" t="s">
        <v>905</v>
      </c>
      <c r="B144" s="73" t="s">
        <v>906</v>
      </c>
    </row>
    <row r="145" spans="1:2" x14ac:dyDescent="0.35">
      <c r="A145" s="73" t="s">
        <v>907</v>
      </c>
      <c r="B145" s="73" t="s">
        <v>908</v>
      </c>
    </row>
    <row r="146" spans="1:2" x14ac:dyDescent="0.35">
      <c r="A146" s="73" t="s">
        <v>909</v>
      </c>
      <c r="B146" s="73" t="s">
        <v>910</v>
      </c>
    </row>
    <row r="147" spans="1:2" x14ac:dyDescent="0.35">
      <c r="A147" s="73" t="s">
        <v>911</v>
      </c>
      <c r="B147" s="73" t="s">
        <v>600</v>
      </c>
    </row>
    <row r="148" spans="1:2" x14ac:dyDescent="0.35">
      <c r="A148" s="73" t="s">
        <v>303</v>
      </c>
      <c r="B148" s="73" t="s">
        <v>912</v>
      </c>
    </row>
    <row r="149" spans="1:2" x14ac:dyDescent="0.35">
      <c r="A149" s="73" t="s">
        <v>913</v>
      </c>
      <c r="B149" s="73" t="s">
        <v>914</v>
      </c>
    </row>
    <row r="150" spans="1:2" x14ac:dyDescent="0.35">
      <c r="A150" s="73" t="s">
        <v>915</v>
      </c>
      <c r="B150" s="73" t="s">
        <v>916</v>
      </c>
    </row>
    <row r="151" spans="1:2" x14ac:dyDescent="0.35">
      <c r="A151" s="73" t="s">
        <v>917</v>
      </c>
      <c r="B151" s="73" t="s">
        <v>918</v>
      </c>
    </row>
    <row r="152" spans="1:2" x14ac:dyDescent="0.35">
      <c r="A152" s="73" t="s">
        <v>919</v>
      </c>
      <c r="B152" s="73" t="s">
        <v>920</v>
      </c>
    </row>
    <row r="153" spans="1:2" x14ac:dyDescent="0.35">
      <c r="A153" s="73" t="s">
        <v>921</v>
      </c>
      <c r="B153" s="73" t="s">
        <v>922</v>
      </c>
    </row>
    <row r="154" spans="1:2" x14ac:dyDescent="0.35">
      <c r="A154" s="73" t="s">
        <v>923</v>
      </c>
      <c r="B154" s="73" t="s">
        <v>924</v>
      </c>
    </row>
    <row r="155" spans="1:2" x14ac:dyDescent="0.35">
      <c r="A155" s="73" t="s">
        <v>925</v>
      </c>
      <c r="B155" s="73" t="s">
        <v>926</v>
      </c>
    </row>
    <row r="156" spans="1:2" x14ac:dyDescent="0.35">
      <c r="A156" s="73" t="s">
        <v>927</v>
      </c>
      <c r="B156" s="73" t="s">
        <v>928</v>
      </c>
    </row>
    <row r="157" spans="1:2" x14ac:dyDescent="0.35">
      <c r="A157" s="73" t="s">
        <v>929</v>
      </c>
      <c r="B157" s="73" t="s">
        <v>930</v>
      </c>
    </row>
    <row r="158" spans="1:2" x14ac:dyDescent="0.35">
      <c r="A158" s="73" t="s">
        <v>931</v>
      </c>
      <c r="B158" s="73" t="s">
        <v>932</v>
      </c>
    </row>
    <row r="159" spans="1:2" x14ac:dyDescent="0.35">
      <c r="A159" s="73" t="s">
        <v>933</v>
      </c>
      <c r="B159" s="73" t="s">
        <v>934</v>
      </c>
    </row>
    <row r="160" spans="1:2" x14ac:dyDescent="0.35">
      <c r="A160" s="73" t="s">
        <v>935</v>
      </c>
      <c r="B160" s="73" t="s">
        <v>936</v>
      </c>
    </row>
    <row r="161" spans="1:2" x14ac:dyDescent="0.35">
      <c r="A161" s="73" t="s">
        <v>937</v>
      </c>
      <c r="B161" s="73" t="s">
        <v>938</v>
      </c>
    </row>
    <row r="162" spans="1:2" x14ac:dyDescent="0.35">
      <c r="A162" s="73" t="s">
        <v>939</v>
      </c>
      <c r="B162" s="73" t="s">
        <v>940</v>
      </c>
    </row>
    <row r="163" spans="1:2" x14ac:dyDescent="0.35">
      <c r="A163" s="73" t="s">
        <v>941</v>
      </c>
      <c r="B163" s="73" t="s">
        <v>942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dimension ref="A1:XFD15"/>
  <sheetViews>
    <sheetView workbookViewId="0"/>
  </sheetViews>
  <sheetFormatPr defaultColWidth="9" defaultRowHeight="15.5" x14ac:dyDescent="0.35"/>
  <cols>
    <col min="1" max="1" width="77.1640625" style="9" customWidth="1"/>
    <col min="2" max="7" width="18.33203125" style="11" customWidth="1"/>
    <col min="8" max="16384" width="9" style="11"/>
  </cols>
  <sheetData>
    <row r="1" spans="1:16384" s="2" customFormat="1" ht="39" customHeight="1" thickBot="1" x14ac:dyDescent="0.4">
      <c r="A1" s="13" t="s">
        <v>78</v>
      </c>
      <c r="B1" s="12"/>
      <c r="C1" s="12"/>
      <c r="D1" s="12"/>
      <c r="E1" s="12"/>
      <c r="F1" s="3"/>
    </row>
    <row r="2" spans="1:16384" s="10" customFormat="1" ht="46.5" customHeight="1" thickBot="1" x14ac:dyDescent="0.4">
      <c r="A2" s="14" t="s">
        <v>79</v>
      </c>
      <c r="B2" s="5"/>
      <c r="C2" s="5"/>
      <c r="D2" s="5"/>
      <c r="E2" s="3"/>
      <c r="F2" s="3"/>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pans="1:16384" s="2" customFormat="1" ht="46.5" customHeight="1" thickBot="1" x14ac:dyDescent="0.4">
      <c r="A3" s="14" t="s">
        <v>80</v>
      </c>
      <c r="B3" s="5"/>
      <c r="C3" s="5"/>
      <c r="D3" s="5"/>
      <c r="E3" s="3"/>
      <c r="F3" s="3"/>
    </row>
    <row r="4" spans="1:16384" s="2" customFormat="1" ht="46.5" customHeight="1" thickBot="1" x14ac:dyDescent="0.4">
      <c r="A4" s="14" t="s">
        <v>81</v>
      </c>
      <c r="B4" s="5"/>
      <c r="C4" s="5"/>
      <c r="D4" s="5"/>
      <c r="E4" s="3"/>
      <c r="F4" s="3"/>
    </row>
    <row r="5" spans="1:16384" s="2" customFormat="1" ht="46.5" customHeight="1" thickBot="1" x14ac:dyDescent="0.4">
      <c r="A5" s="14" t="s">
        <v>82</v>
      </c>
      <c r="B5" s="5"/>
      <c r="C5" s="5"/>
      <c r="D5" s="5"/>
      <c r="E5" s="3"/>
      <c r="F5" s="3"/>
    </row>
    <row r="6" spans="1:16384" s="2" customFormat="1" ht="46.5" customHeight="1" thickBot="1" x14ac:dyDescent="0.4">
      <c r="A6" s="14" t="s">
        <v>83</v>
      </c>
      <c r="B6" s="5"/>
      <c r="C6" s="5"/>
      <c r="D6" s="5"/>
      <c r="E6" s="3"/>
      <c r="F6" s="3"/>
    </row>
    <row r="7" spans="1:16384" s="2" customFormat="1" ht="46.5" customHeight="1" thickBot="1" x14ac:dyDescent="0.4">
      <c r="A7" s="14" t="s">
        <v>84</v>
      </c>
      <c r="B7" s="5"/>
      <c r="C7" s="5"/>
      <c r="D7" s="5"/>
      <c r="E7" s="3"/>
      <c r="F7" s="3"/>
    </row>
    <row r="8" spans="1:16384" s="2" customFormat="1" ht="46.5" customHeight="1" thickBot="1" x14ac:dyDescent="0.4">
      <c r="A8" s="14" t="s">
        <v>85</v>
      </c>
      <c r="B8" s="5"/>
      <c r="C8" s="5"/>
      <c r="D8" s="5"/>
      <c r="E8" s="3"/>
      <c r="F8" s="3"/>
    </row>
    <row r="9" spans="1:16384" s="2" customFormat="1" ht="46.5" customHeight="1" thickBot="1" x14ac:dyDescent="0.4">
      <c r="A9" s="14" t="s">
        <v>86</v>
      </c>
      <c r="B9" s="5"/>
      <c r="C9" s="5"/>
      <c r="D9" s="5"/>
      <c r="E9" s="3"/>
      <c r="F9" s="3"/>
    </row>
    <row r="10" spans="1:16384" ht="45.75" customHeight="1" thickBot="1" x14ac:dyDescent="0.4">
      <c r="A10" s="14" t="s">
        <v>87</v>
      </c>
    </row>
    <row r="11" spans="1:16384" ht="45.75" customHeight="1" thickBot="1" x14ac:dyDescent="0.4">
      <c r="A11" s="14" t="s">
        <v>88</v>
      </c>
    </row>
    <row r="12" spans="1:16384" ht="45.75" customHeight="1" thickBot="1" x14ac:dyDescent="0.4">
      <c r="A12" s="14" t="s">
        <v>89</v>
      </c>
    </row>
    <row r="13" spans="1:16384" ht="45.75" customHeight="1" thickBot="1" x14ac:dyDescent="0.4">
      <c r="A13" s="14" t="s">
        <v>90</v>
      </c>
    </row>
    <row r="14" spans="1:16384" ht="45.75" customHeight="1" x14ac:dyDescent="0.35"/>
    <row r="15" spans="1:16384" ht="45.75" customHeight="1" x14ac:dyDescent="0.35"/>
  </sheetData>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3"/>
  <sheetViews>
    <sheetView workbookViewId="0"/>
  </sheetViews>
  <sheetFormatPr defaultColWidth="8.83203125" defaultRowHeight="14.5" x14ac:dyDescent="0.35"/>
  <cols>
    <col min="1" max="1" width="25.6640625" style="149" customWidth="1"/>
    <col min="2" max="2" width="35.33203125" style="135" customWidth="1"/>
    <col min="3" max="3" width="38.33203125" style="135" customWidth="1"/>
    <col min="4" max="4" width="33.5" style="135" customWidth="1"/>
    <col min="5" max="5" width="25.83203125" style="135" customWidth="1"/>
    <col min="6" max="16384" width="8.83203125" style="135"/>
  </cols>
  <sheetData>
    <row r="1" spans="1:5" s="133" customFormat="1" ht="42.5" customHeight="1" x14ac:dyDescent="0.35">
      <c r="A1" s="132" t="s">
        <v>1413</v>
      </c>
      <c r="B1" s="132" t="s">
        <v>1414</v>
      </c>
      <c r="C1" s="132" t="s">
        <v>1415</v>
      </c>
      <c r="D1" s="132" t="s">
        <v>1416</v>
      </c>
      <c r="E1" s="132" t="s">
        <v>1417</v>
      </c>
    </row>
    <row r="2" spans="1:5" ht="42.5" customHeight="1" x14ac:dyDescent="0.35">
      <c r="A2" s="134" t="s">
        <v>1418</v>
      </c>
      <c r="B2" s="135" t="s">
        <v>1419</v>
      </c>
      <c r="C2" s="135" t="s">
        <v>1420</v>
      </c>
      <c r="D2" s="135" t="s">
        <v>1421</v>
      </c>
      <c r="E2" s="135" t="s">
        <v>1422</v>
      </c>
    </row>
    <row r="3" spans="1:5" ht="42.5" customHeight="1" x14ac:dyDescent="0.35">
      <c r="A3" s="134" t="s">
        <v>1423</v>
      </c>
      <c r="D3" s="135" t="s">
        <v>1424</v>
      </c>
      <c r="E3" s="135" t="s">
        <v>1425</v>
      </c>
    </row>
    <row r="4" spans="1:5" ht="42.5" customHeight="1" x14ac:dyDescent="0.35">
      <c r="A4" s="134" t="s">
        <v>1426</v>
      </c>
      <c r="B4" s="135" t="s">
        <v>1427</v>
      </c>
      <c r="C4" s="135" t="s">
        <v>1428</v>
      </c>
    </row>
    <row r="5" spans="1:5" ht="43.25" customHeight="1" x14ac:dyDescent="0.35">
      <c r="A5" s="134" t="s">
        <v>1429</v>
      </c>
      <c r="B5" s="135" t="s">
        <v>1430</v>
      </c>
      <c r="C5" s="135" t="s">
        <v>1431</v>
      </c>
    </row>
    <row r="6" spans="1:5" s="137" customFormat="1" ht="47.5" customHeight="1" thickBot="1" x14ac:dyDescent="0.4">
      <c r="A6" s="136" t="s">
        <v>1432</v>
      </c>
      <c r="B6" s="137" t="s">
        <v>1433</v>
      </c>
      <c r="C6" s="137" t="s">
        <v>1434</v>
      </c>
      <c r="D6" s="137" t="s">
        <v>1435</v>
      </c>
      <c r="E6" s="137" t="s">
        <v>1436</v>
      </c>
    </row>
    <row r="7" spans="1:5" s="139" customFormat="1" ht="81" customHeight="1" x14ac:dyDescent="0.35">
      <c r="A7" s="138" t="s">
        <v>1437</v>
      </c>
      <c r="B7" s="139" t="s">
        <v>1438</v>
      </c>
      <c r="C7" s="139" t="s">
        <v>1439</v>
      </c>
      <c r="D7" s="139" t="s">
        <v>1440</v>
      </c>
      <c r="E7" s="139" t="s">
        <v>1441</v>
      </c>
    </row>
    <row r="8" spans="1:5" s="143" customFormat="1" x14ac:dyDescent="0.35">
      <c r="A8" s="140" t="s">
        <v>1442</v>
      </c>
      <c r="B8" s="141"/>
      <c r="C8" s="141"/>
      <c r="D8" s="141"/>
      <c r="E8" s="142"/>
    </row>
    <row r="9" spans="1:5" s="143" customFormat="1" x14ac:dyDescent="0.35">
      <c r="A9" s="144" t="s">
        <v>48</v>
      </c>
      <c r="B9" s="415" t="s">
        <v>1443</v>
      </c>
      <c r="C9" s="415"/>
      <c r="D9" s="415"/>
      <c r="E9" s="415"/>
    </row>
    <row r="10" spans="1:5" s="146" customFormat="1" ht="76.25" customHeight="1" x14ac:dyDescent="0.35">
      <c r="A10" s="145" t="s">
        <v>442</v>
      </c>
      <c r="B10" s="416" t="s">
        <v>1444</v>
      </c>
      <c r="C10" s="416"/>
      <c r="D10" s="416"/>
      <c r="E10" s="416"/>
    </row>
    <row r="11" spans="1:5" s="143" customFormat="1" x14ac:dyDescent="0.35">
      <c r="A11" s="140" t="s">
        <v>1445</v>
      </c>
      <c r="B11" s="141"/>
      <c r="C11" s="141"/>
      <c r="D11" s="141"/>
      <c r="E11" s="142"/>
    </row>
    <row r="12" spans="1:5" s="143" customFormat="1" x14ac:dyDescent="0.35">
      <c r="A12" s="144" t="s">
        <v>48</v>
      </c>
      <c r="B12" s="415" t="s">
        <v>1446</v>
      </c>
      <c r="C12" s="415"/>
      <c r="D12" s="415"/>
      <c r="E12" s="415"/>
    </row>
    <row r="13" spans="1:5" s="146" customFormat="1" ht="92.5" customHeight="1" x14ac:dyDescent="0.35">
      <c r="A13" s="145" t="s">
        <v>442</v>
      </c>
      <c r="B13" s="416" t="s">
        <v>1447</v>
      </c>
      <c r="C13" s="416"/>
      <c r="D13" s="416"/>
      <c r="E13" s="416"/>
    </row>
    <row r="14" spans="1:5" s="143" customFormat="1" x14ac:dyDescent="0.35">
      <c r="A14" s="140" t="s">
        <v>1448</v>
      </c>
      <c r="B14" s="141"/>
      <c r="C14" s="141"/>
      <c r="D14" s="141"/>
      <c r="E14" s="141"/>
    </row>
    <row r="15" spans="1:5" x14ac:dyDescent="0.35">
      <c r="A15" s="144" t="s">
        <v>48</v>
      </c>
      <c r="B15" s="415" t="s">
        <v>1449</v>
      </c>
      <c r="C15" s="415"/>
      <c r="D15" s="415"/>
      <c r="E15" s="415"/>
    </row>
    <row r="16" spans="1:5" s="147" customFormat="1" ht="62.5" customHeight="1" x14ac:dyDescent="0.35">
      <c r="A16" s="145" t="s">
        <v>442</v>
      </c>
      <c r="B16" s="416" t="s">
        <v>1450</v>
      </c>
      <c r="C16" s="416"/>
      <c r="D16" s="416"/>
      <c r="E16" s="416"/>
    </row>
    <row r="17" spans="1:5" s="143" customFormat="1" x14ac:dyDescent="0.35">
      <c r="A17" s="140" t="s">
        <v>1451</v>
      </c>
      <c r="B17" s="141"/>
      <c r="C17" s="141"/>
      <c r="D17" s="141"/>
      <c r="E17" s="142"/>
    </row>
    <row r="18" spans="1:5" s="146" customFormat="1" x14ac:dyDescent="0.35">
      <c r="A18" s="145" t="s">
        <v>48</v>
      </c>
      <c r="B18" s="414" t="s">
        <v>1452</v>
      </c>
      <c r="C18" s="414"/>
      <c r="D18" s="414"/>
      <c r="E18" s="414"/>
    </row>
    <row r="19" spans="1:5" s="143" customFormat="1" x14ac:dyDescent="0.35">
      <c r="A19" s="140" t="s">
        <v>1453</v>
      </c>
      <c r="B19" s="141"/>
      <c r="C19" s="141"/>
      <c r="D19" s="141"/>
      <c r="E19" s="141"/>
    </row>
    <row r="20" spans="1:5" x14ac:dyDescent="0.35">
      <c r="A20" s="144" t="s">
        <v>48</v>
      </c>
      <c r="B20" s="415" t="s">
        <v>1454</v>
      </c>
      <c r="C20" s="415"/>
      <c r="D20" s="415"/>
      <c r="E20" s="415"/>
    </row>
    <row r="21" spans="1:5" s="147" customFormat="1" ht="180.25" customHeight="1" x14ac:dyDescent="0.35">
      <c r="A21" s="145" t="s">
        <v>442</v>
      </c>
      <c r="B21" s="416" t="s">
        <v>1455</v>
      </c>
      <c r="C21" s="416"/>
      <c r="D21" s="416"/>
      <c r="E21" s="416"/>
    </row>
    <row r="22" spans="1:5" x14ac:dyDescent="0.35">
      <c r="A22" s="148"/>
      <c r="B22" s="148"/>
      <c r="C22" s="148"/>
    </row>
    <row r="23" spans="1:5" x14ac:dyDescent="0.35">
      <c r="A23" s="148"/>
      <c r="B23" s="148"/>
      <c r="C23" s="148"/>
    </row>
    <row r="24" spans="1:5" x14ac:dyDescent="0.35">
      <c r="A24" s="148"/>
      <c r="B24" s="148"/>
      <c r="C24" s="148"/>
    </row>
    <row r="25" spans="1:5" x14ac:dyDescent="0.35">
      <c r="A25" s="148"/>
      <c r="B25" s="148"/>
      <c r="C25" s="148"/>
    </row>
    <row r="26" spans="1:5" x14ac:dyDescent="0.35">
      <c r="A26" s="148"/>
      <c r="B26" s="148"/>
      <c r="C26" s="148"/>
    </row>
    <row r="27" spans="1:5" x14ac:dyDescent="0.35">
      <c r="A27" s="148"/>
      <c r="B27" s="148"/>
      <c r="C27" s="148"/>
    </row>
    <row r="28" spans="1:5" x14ac:dyDescent="0.35">
      <c r="A28" s="148"/>
      <c r="B28" s="148"/>
      <c r="C28" s="148"/>
    </row>
    <row r="29" spans="1:5" x14ac:dyDescent="0.35">
      <c r="A29" s="148"/>
      <c r="B29" s="148"/>
      <c r="C29" s="148"/>
    </row>
    <row r="30" spans="1:5" x14ac:dyDescent="0.35">
      <c r="A30" s="148"/>
      <c r="B30" s="148"/>
      <c r="C30" s="148"/>
    </row>
    <row r="31" spans="1:5" x14ac:dyDescent="0.35">
      <c r="A31" s="148"/>
      <c r="B31" s="148"/>
      <c r="C31" s="148"/>
    </row>
    <row r="32" spans="1:5" x14ac:dyDescent="0.35">
      <c r="A32" s="148"/>
      <c r="B32" s="148"/>
      <c r="C32" s="148"/>
    </row>
    <row r="33" spans="1:3" x14ac:dyDescent="0.35">
      <c r="A33" s="148"/>
      <c r="B33" s="148"/>
      <c r="C33" s="148"/>
    </row>
  </sheetData>
  <mergeCells count="9">
    <mergeCell ref="B18:E18"/>
    <mergeCell ref="B20:E20"/>
    <mergeCell ref="B21:E21"/>
    <mergeCell ref="B9:E9"/>
    <mergeCell ref="B10:E10"/>
    <mergeCell ref="B12:E12"/>
    <mergeCell ref="B13:E13"/>
    <mergeCell ref="B15:E15"/>
    <mergeCell ref="B16:E1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1"/>
  <dimension ref="A1:B3"/>
  <sheetViews>
    <sheetView workbookViewId="0"/>
  </sheetViews>
  <sheetFormatPr defaultColWidth="8.6640625" defaultRowHeight="15.5" x14ac:dyDescent="0.35"/>
  <cols>
    <col min="1" max="1" width="39.1640625" style="29" customWidth="1"/>
    <col min="2" max="2" width="79.1640625" style="28" customWidth="1"/>
    <col min="3" max="16384" width="8.6640625" style="29"/>
  </cols>
  <sheetData>
    <row r="1" spans="1:2" s="33" customFormat="1" x14ac:dyDescent="0.35">
      <c r="A1" s="33" t="s">
        <v>8</v>
      </c>
      <c r="B1" s="34" t="s">
        <v>414</v>
      </c>
    </row>
    <row r="2" spans="1:2" ht="62" x14ac:dyDescent="0.35">
      <c r="A2" s="29" t="s">
        <v>418</v>
      </c>
      <c r="B2" s="28" t="s">
        <v>419</v>
      </c>
    </row>
    <row r="3" spans="1:2" ht="31" x14ac:dyDescent="0.35">
      <c r="A3" s="29" t="s">
        <v>402</v>
      </c>
      <c r="B3" s="28" t="s">
        <v>420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2"/>
  <dimension ref="A1:B2"/>
  <sheetViews>
    <sheetView workbookViewId="0"/>
  </sheetViews>
  <sheetFormatPr defaultColWidth="8.83203125" defaultRowHeight="15.5" x14ac:dyDescent="0.35"/>
  <cols>
    <col min="1" max="1" width="40.83203125" customWidth="1"/>
    <col min="2" max="2" width="66.83203125" customWidth="1"/>
  </cols>
  <sheetData>
    <row r="1" spans="1:2" s="32" customFormat="1" x14ac:dyDescent="0.35">
      <c r="A1" s="32" t="s">
        <v>8</v>
      </c>
      <c r="B1" s="32" t="s">
        <v>413</v>
      </c>
    </row>
    <row r="2" spans="1:2" x14ac:dyDescent="0.35">
      <c r="A2" t="s">
        <v>402</v>
      </c>
      <c r="B2"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64</vt:i4>
      </vt:variant>
    </vt:vector>
  </HeadingPairs>
  <TitlesOfParts>
    <vt:vector size="80" baseType="lpstr">
      <vt:lpstr>Study attributes</vt:lpstr>
      <vt:lpstr>Cost data</vt:lpstr>
      <vt:lpstr>Variable Change Log</vt:lpstr>
      <vt:lpstr>Cost Categories</vt:lpstr>
      <vt:lpstr>Code Book</vt:lpstr>
      <vt:lpstr>WB income groups</vt:lpstr>
      <vt:lpstr>Responses</vt:lpstr>
      <vt:lpstr>Inference</vt:lpstr>
      <vt:lpstr>Int. Des. Sys. v11</vt:lpstr>
      <vt:lpstr>Typology v18</vt:lpstr>
      <vt:lpstr>Outputs</vt:lpstr>
      <vt:lpstr>ISO Codes</vt:lpstr>
      <vt:lpstr>Exclusion Guidelines</vt:lpstr>
      <vt:lpstr>Definitions</vt:lpstr>
      <vt:lpstr>Extraction Process Notes</vt:lpstr>
      <vt:lpstr>Interesting Studies</vt:lpstr>
      <vt:lpstr>_01_Source_Data</vt:lpstr>
      <vt:lpstr>_02_Perspective</vt:lpstr>
      <vt:lpstr>_03_Timeframe</vt:lpstr>
      <vt:lpstr>_04_Costing_Frame</vt:lpstr>
      <vt:lpstr>_06_Geography</vt:lpstr>
      <vt:lpstr>_08_Type_of_Cost</vt:lpstr>
      <vt:lpstr>_09_Sampling</vt:lpstr>
      <vt:lpstr>_10_Timing</vt:lpstr>
      <vt:lpstr>_13_Misc_Econ</vt:lpstr>
      <vt:lpstr>_14_Valuing_Time</vt:lpstr>
      <vt:lpstr>_16_Heterogeneity</vt:lpstr>
      <vt:lpstr>_17_Results</vt:lpstr>
      <vt:lpstr>_21_Consistency</vt:lpstr>
      <vt:lpstr>Capital_costs</vt:lpstr>
      <vt:lpstr>CB_Incremental</vt:lpstr>
      <vt:lpstr>CB_OverheadCosts</vt:lpstr>
      <vt:lpstr>CB_PeriodPortrayed</vt:lpstr>
      <vt:lpstr>Consistency</vt:lpstr>
      <vt:lpstr>Inference!Costing_Frame</vt:lpstr>
      <vt:lpstr>Costing_Frame</vt:lpstr>
      <vt:lpstr>Exclusions</vt:lpstr>
      <vt:lpstr>Facility</vt:lpstr>
      <vt:lpstr>Facility_Cat_Codes</vt:lpstr>
      <vt:lpstr>Inference!Geography</vt:lpstr>
      <vt:lpstr>Geography</vt:lpstr>
      <vt:lpstr>Health_Sys_Lev</vt:lpstr>
      <vt:lpstr>Heterogeneity</vt:lpstr>
      <vt:lpstr>Inference!Int_Char</vt:lpstr>
      <vt:lpstr>Int_Char</vt:lpstr>
      <vt:lpstr>Outputs!Intervention_List</vt:lpstr>
      <vt:lpstr>InterventionList</vt:lpstr>
      <vt:lpstr>Inference!Measurement</vt:lpstr>
      <vt:lpstr>Measurement</vt:lpstr>
      <vt:lpstr>Inference!Misc_Econ_Methods</vt:lpstr>
      <vt:lpstr>Misc_Econ_Methods</vt:lpstr>
      <vt:lpstr>Overhead</vt:lpstr>
      <vt:lpstr>Patient_costs</vt:lpstr>
      <vt:lpstr>Personnel</vt:lpstr>
      <vt:lpstr>Perspective</vt:lpstr>
      <vt:lpstr>Recurring_goods</vt:lpstr>
      <vt:lpstr>Recurring_goods_non_traded</vt:lpstr>
      <vt:lpstr>Recurring_goods_unspecified</vt:lpstr>
      <vt:lpstr>Recurring_services</vt:lpstr>
      <vt:lpstr>Reporting</vt:lpstr>
      <vt:lpstr>Results</vt:lpstr>
      <vt:lpstr>Inference!Sampling</vt:lpstr>
      <vt:lpstr>Sampling</vt:lpstr>
      <vt:lpstr>Inference!Setting_Char</vt:lpstr>
      <vt:lpstr>Setting_Char</vt:lpstr>
      <vt:lpstr>Inference!Source_Data</vt:lpstr>
      <vt:lpstr>Source_Data</vt:lpstr>
      <vt:lpstr>Subtotal</vt:lpstr>
      <vt:lpstr>Target_Pop</vt:lpstr>
      <vt:lpstr>Inference!Timeframe</vt:lpstr>
      <vt:lpstr>Timeframe</vt:lpstr>
      <vt:lpstr>Inference!Timing</vt:lpstr>
      <vt:lpstr>Timing</vt:lpstr>
      <vt:lpstr>Total</vt:lpstr>
      <vt:lpstr>Inference!Type_Cost</vt:lpstr>
      <vt:lpstr>Type_Cost</vt:lpstr>
      <vt:lpstr>Unit_cost</vt:lpstr>
      <vt:lpstr>Unit_of_Analysis</vt:lpstr>
      <vt:lpstr>Inference!Valuing_Time</vt:lpstr>
      <vt:lpstr>Valuing_Time</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Chang</dc:creator>
  <cp:lastModifiedBy>Lily Alexander</cp:lastModifiedBy>
  <dcterms:created xsi:type="dcterms:W3CDTF">2015-10-13T22:23:50Z</dcterms:created>
  <dcterms:modified xsi:type="dcterms:W3CDTF">2017-12-04T23:08:23Z</dcterms:modified>
</cp:coreProperties>
</file>