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DE51987-D303-49C4-B4EE-0738E701841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82" i="1" l="1"/>
  <c r="X96" i="1"/>
  <c r="X94" i="1"/>
  <c r="K110" i="1"/>
  <c r="X102" i="1" l="1"/>
  <c r="Y76" i="1" l="1"/>
  <c r="X76" i="1"/>
  <c r="Y75" i="1"/>
  <c r="Y5" i="1" s="1"/>
  <c r="Y58" i="1"/>
  <c r="X58" i="1" s="1"/>
  <c r="X57" i="1"/>
  <c r="X5" i="1" s="1"/>
  <c r="Y6" i="1"/>
  <c r="X6" i="1" l="1"/>
  <c r="W88" i="1"/>
  <c r="W82" i="1" l="1"/>
  <c r="W6" i="1"/>
  <c r="V80" i="1"/>
  <c r="W76" i="1"/>
  <c r="V76" i="1"/>
  <c r="W75" i="1"/>
  <c r="W5" i="1" s="1"/>
  <c r="W58" i="1"/>
  <c r="V58" i="1" s="1"/>
  <c r="V57" i="1"/>
  <c r="V5" i="1" s="1"/>
  <c r="V6" i="1" l="1"/>
  <c r="T76" i="1"/>
  <c r="U76" i="1"/>
  <c r="U75" i="1"/>
  <c r="T57" i="1" l="1"/>
  <c r="U58" i="1"/>
  <c r="T58" i="1" s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H96" i="1" l="1"/>
  <c r="K95" i="1"/>
  <c r="H95" i="1"/>
  <c r="H94" i="1"/>
  <c r="K93" i="1"/>
  <c r="H93" i="1"/>
  <c r="H92" i="1"/>
  <c r="H91" i="1"/>
  <c r="H90" i="1"/>
  <c r="K89" i="1"/>
  <c r="H89" i="1"/>
  <c r="H88" i="1"/>
  <c r="K87" i="1"/>
  <c r="H87" i="1"/>
  <c r="H86" i="1"/>
  <c r="H85" i="1"/>
  <c r="H82" i="1"/>
  <c r="K81" i="1"/>
  <c r="H81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8" i="1"/>
  <c r="K28" i="1"/>
  <c r="K30" i="1"/>
  <c r="K32" i="1"/>
  <c r="K24" i="1" s="1"/>
  <c r="K14" i="1"/>
  <c r="K18" i="1"/>
  <c r="K23" i="1" l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<sst xmlns="http://schemas.openxmlformats.org/spreadsheetml/2006/main" count="255" uniqueCount="76">
  <si>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</si>
  <si>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</si>
  <si>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</si>
  <si>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</si>
  <si>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</si>
  <si>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</si>
  <si>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</si>
  <si>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</si>
  <si>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</si>
  <si>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</si>
  <si>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</si>
  <si>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</si>
  <si>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</si>
  <si>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</si>
  <si>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</si>
  <si>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</si>
  <si>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</si>
  <si>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</si>
  <si>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</si>
  <si>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</si>
  <si>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</si>
  <si>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</si>
  <si>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</si>
  <si>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</si>
  <si>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</si>
  <si>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</si>
  <si>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</si>
  <si>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</si>
  <si>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</si>
  <si>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</si>
  <si>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</si>
  <si>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</si>
  <si>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</si>
  <si>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</si>
  <si>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</si>
  <si>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</si>
  <si>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</si>
  <si>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</si>
  <si>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</si>
  <si>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</si>
  <si>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</si>
  <si>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</si>
  <si>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</si>
  <si>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</si>
  <si>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</si>
  <si>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</si>
  <si>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</si>
  <si>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</si>
  <si>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</si>
  <si>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</si>
  <si>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</si>
  <si>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</si>
  <si>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</si>
  <si>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</si>
  <si>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</si>
  <si>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</si>
  <si>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</si>
  <si>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</si>
  <si>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</si>
  <si>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</si>
  <si>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</si>
  <si>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</si>
  <si>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</si>
  <si>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</si>
  <si>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</si>
  <si>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</si>
  <si>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</si>
  <si>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</si>
  <si>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</si>
  <si>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</si>
  <si>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</si>
  <si>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</si>
  <si>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</si>
  <si>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</si>
  <si>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-</t>
    <phoneticPr fontId="1"/>
  </si>
  <si>
    <t>徳竹、林、北田、金、鈴木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</si>
</sst>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54" xfId="0" applyFont="1" applyFill="1" applyBorder="1" applyAlignment="1"/>
    <xf numFmtId="0" fontId="2" fillId="13" borderId="6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/>
    </xf>
    <xf numFmtId="0" fontId="2" fillId="12" borderId="6" xfId="0" applyFont="1" applyFill="1" applyBorder="1" applyAlignment="1"/>
    <xf numFmtId="0" fontId="2" fillId="14" borderId="6" xfId="0" applyFont="1" applyFill="1" applyBorder="1" applyAlignment="1"/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66CC"/>
      <color rgb="FFFF99CC"/>
      <color rgb="FFFF99FF"/>
      <color rgb="FFFF6699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showGridLines="0" showZeros="0" tabSelected="1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K81" sqref="K8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5" ht="14.25" customHeight="1" x14ac:dyDescent="0.15">
      <c r="A1" s="126" t="s">
        <v>0</v>
      </c>
      <c r="B1" s="116"/>
      <c r="C1" s="116"/>
      <c r="D1" s="116"/>
      <c r="E1" s="121" t="s">
        <v>1</v>
      </c>
      <c r="F1" s="121" t="s">
        <v>2</v>
      </c>
      <c r="G1" s="116" t="s">
        <v>3</v>
      </c>
      <c r="H1" s="121" t="s">
        <v>4</v>
      </c>
      <c r="I1" s="121" t="s">
        <v>5</v>
      </c>
      <c r="J1" s="121" t="s">
        <v>6</v>
      </c>
      <c r="K1" s="113" t="s">
        <v>7</v>
      </c>
      <c r="L1" s="77">
        <v>43984</v>
      </c>
      <c r="M1" s="78"/>
      <c r="N1" s="77">
        <v>43985</v>
      </c>
      <c r="O1" s="78"/>
      <c r="P1" s="77">
        <v>43986</v>
      </c>
      <c r="Q1" s="78"/>
      <c r="R1" s="77">
        <v>43987</v>
      </c>
      <c r="S1" s="78"/>
      <c r="T1" s="77">
        <v>43990</v>
      </c>
      <c r="U1" s="78"/>
      <c r="V1" s="77">
        <v>43991</v>
      </c>
      <c r="W1" s="78"/>
      <c r="X1" s="77">
        <v>43992</v>
      </c>
      <c r="Y1" s="78"/>
    </row>
    <row r="2" spans="1:25" ht="13.5" customHeight="1" x14ac:dyDescent="0.15">
      <c r="A2" s="127"/>
      <c r="B2" s="117"/>
      <c r="C2" s="117"/>
      <c r="D2" s="117"/>
      <c r="E2" s="122"/>
      <c r="F2" s="122"/>
      <c r="G2" s="117"/>
      <c r="H2" s="124"/>
      <c r="I2" s="122"/>
      <c r="J2" s="122"/>
      <c r="K2" s="114"/>
      <c r="L2" s="108" t="s">
        <v>8</v>
      </c>
      <c r="M2" s="80"/>
      <c r="N2" s="79" t="s">
        <v>9</v>
      </c>
      <c r="O2" s="79"/>
      <c r="P2" s="109" t="s">
        <v>10</v>
      </c>
      <c r="Q2" s="80"/>
      <c r="R2" s="79" t="s">
        <v>11</v>
      </c>
      <c r="S2" s="80"/>
      <c r="T2" s="79" t="s">
        <v>70</v>
      </c>
      <c r="U2" s="80"/>
      <c r="V2" s="79" t="s">
        <v>8</v>
      </c>
      <c r="W2" s="80"/>
      <c r="X2" s="79" t="s">
        <v>9</v>
      </c>
      <c r="Y2" s="80"/>
    </row>
    <row r="3" spans="1:25" ht="13.5" customHeight="1" x14ac:dyDescent="0.15">
      <c r="A3" s="127"/>
      <c r="B3" s="117"/>
      <c r="C3" s="117"/>
      <c r="D3" s="117"/>
      <c r="E3" s="122"/>
      <c r="F3" s="122"/>
      <c r="G3" s="117"/>
      <c r="H3" s="124"/>
      <c r="I3" s="122"/>
      <c r="J3" s="122"/>
      <c r="K3" s="114"/>
      <c r="L3" s="112" t="s">
        <v>12</v>
      </c>
      <c r="M3" s="111"/>
      <c r="N3" s="110" t="s">
        <v>13</v>
      </c>
      <c r="O3" s="111"/>
      <c r="P3" s="110" t="s">
        <v>14</v>
      </c>
      <c r="Q3" s="111"/>
      <c r="R3" s="81" t="s">
        <v>15</v>
      </c>
      <c r="S3" s="81"/>
      <c r="T3" s="81" t="s">
        <v>71</v>
      </c>
      <c r="U3" s="81"/>
      <c r="V3" s="81" t="s">
        <v>72</v>
      </c>
      <c r="W3" s="81"/>
      <c r="X3" s="81" t="s">
        <v>73</v>
      </c>
      <c r="Y3" s="81"/>
    </row>
    <row r="4" spans="1:25" ht="13.5" customHeight="1" thickBot="1" x14ac:dyDescent="0.2">
      <c r="A4" s="128"/>
      <c r="B4" s="118"/>
      <c r="C4" s="118"/>
      <c r="D4" s="118"/>
      <c r="E4" s="123"/>
      <c r="F4" s="123"/>
      <c r="G4" s="118"/>
      <c r="H4" s="125"/>
      <c r="I4" s="123"/>
      <c r="J4" s="123"/>
      <c r="K4" s="11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  <c r="X4" s="55" t="s">
        <v>16</v>
      </c>
      <c r="Y4" s="56" t="s">
        <v>17</v>
      </c>
    </row>
    <row r="5" spans="1:25" s="11" customFormat="1" ht="12" customHeight="1" thickTop="1" x14ac:dyDescent="0.15">
      <c r="A5" s="129" t="s">
        <v>18</v>
      </c>
      <c r="B5" s="130"/>
      <c r="C5" s="130"/>
      <c r="D5" s="131"/>
      <c r="E5" s="135"/>
      <c r="F5" s="135"/>
      <c r="G5" s="119"/>
      <c r="H5" s="16" t="s">
        <v>19</v>
      </c>
      <c r="I5" s="17"/>
      <c r="J5" s="17"/>
      <c r="K5" s="45">
        <f t="shared" ref="K5:S5" si="0">SUM(K7,K23,K41,K57,K75,K83,K97)</f>
        <v>110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 t="shared" ref="T5:Y5" si="1">SUM(T7,T23,T41,T57,T75,T83,T97)</f>
        <v>0</v>
      </c>
      <c r="U5" s="59">
        <f t="shared" si="1"/>
        <v>0</v>
      </c>
      <c r="V5" s="59">
        <f t="shared" si="1"/>
        <v>0</v>
      </c>
      <c r="W5" s="59">
        <f t="shared" si="1"/>
        <v>0</v>
      </c>
      <c r="X5" s="59">
        <f t="shared" si="1"/>
        <v>0</v>
      </c>
      <c r="Y5" s="59">
        <f t="shared" si="1"/>
        <v>0</v>
      </c>
    </row>
    <row r="6" spans="1:25" s="11" customFormat="1" ht="12" customHeight="1" thickBot="1" x14ac:dyDescent="0.2">
      <c r="A6" s="132"/>
      <c r="B6" s="133"/>
      <c r="C6" s="133"/>
      <c r="D6" s="134"/>
      <c r="E6" s="136"/>
      <c r="F6" s="136"/>
      <c r="G6" s="120"/>
      <c r="H6" s="18" t="s">
        <v>20</v>
      </c>
      <c r="I6" s="19"/>
      <c r="J6" s="19"/>
      <c r="K6" s="47">
        <f t="shared" ref="K6:R6" si="2">SUM(L8,L24,L42,L58,L76,L84)</f>
        <v>12</v>
      </c>
      <c r="L6" s="47">
        <f t="shared" si="2"/>
        <v>20.5</v>
      </c>
      <c r="M6" s="47">
        <f t="shared" si="2"/>
        <v>12.5</v>
      </c>
      <c r="N6" s="47">
        <f t="shared" si="2"/>
        <v>16</v>
      </c>
      <c r="O6" s="47">
        <v>16</v>
      </c>
      <c r="P6" s="47">
        <v>18</v>
      </c>
      <c r="Q6" s="47">
        <v>17.5</v>
      </c>
      <c r="R6" s="47">
        <f t="shared" si="2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  <c r="X6" s="68">
        <f>SUM(X8,X24,X42,X58,X76,X84,X98)</f>
        <v>6</v>
      </c>
      <c r="Y6" s="68">
        <f>21</f>
        <v>21</v>
      </c>
    </row>
    <row r="7" spans="1:25" ht="12" customHeight="1" thickTop="1" x14ac:dyDescent="0.15">
      <c r="A7" s="137" t="s">
        <v>21</v>
      </c>
      <c r="B7" s="138"/>
      <c r="C7" s="138"/>
      <c r="D7" s="139"/>
      <c r="E7" s="142"/>
      <c r="F7" s="142"/>
      <c r="G7" s="140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3">SUMPRODUCT((MOD(ROW(M$9:M$22),2)=1)*M$9:M$22)</f>
        <v>14.5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61"/>
      <c r="U7" s="61"/>
      <c r="V7" s="61"/>
      <c r="W7" s="61"/>
      <c r="X7" s="61"/>
      <c r="Y7" s="61"/>
    </row>
    <row r="8" spans="1:25" ht="12" customHeight="1" x14ac:dyDescent="0.15">
      <c r="A8" s="104"/>
      <c r="B8" s="105"/>
      <c r="C8" s="105"/>
      <c r="D8" s="106"/>
      <c r="E8" s="100"/>
      <c r="F8" s="100"/>
      <c r="G8" s="141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4">SUMPRODUCT((MOD(ROW(L$9:L$22),2)=0)*L$9:L$22)</f>
        <v>12</v>
      </c>
      <c r="M8" s="29">
        <f t="shared" si="4"/>
        <v>14.5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60">
        <f t="shared" si="4"/>
        <v>0</v>
      </c>
      <c r="T8" s="66"/>
      <c r="U8" s="66"/>
      <c r="V8" s="66"/>
      <c r="W8" s="66"/>
      <c r="X8" s="66"/>
      <c r="Y8" s="66"/>
    </row>
    <row r="9" spans="1:25" ht="12" customHeight="1" x14ac:dyDescent="0.15">
      <c r="A9" s="94">
        <v>1</v>
      </c>
      <c r="B9" s="88" t="s">
        <v>22</v>
      </c>
      <c r="C9" s="89"/>
      <c r="D9" s="90"/>
      <c r="E9" s="86" t="s">
        <v>23</v>
      </c>
      <c r="F9" s="86" t="s">
        <v>24</v>
      </c>
      <c r="G9" s="9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  <c r="X9" s="64"/>
      <c r="Y9" s="64"/>
    </row>
    <row r="10" spans="1:25" ht="12" customHeight="1" x14ac:dyDescent="0.15">
      <c r="A10" s="95"/>
      <c r="B10" s="91"/>
      <c r="C10" s="92"/>
      <c r="D10" s="93"/>
      <c r="E10" s="87"/>
      <c r="F10" s="87"/>
      <c r="G10" s="9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  <c r="X10" s="63"/>
      <c r="Y10" s="63"/>
    </row>
    <row r="11" spans="1:25" ht="12" customHeight="1" x14ac:dyDescent="0.15">
      <c r="A11" s="94"/>
      <c r="B11" s="96" t="s">
        <v>25</v>
      </c>
      <c r="C11" s="88" t="s">
        <v>26</v>
      </c>
      <c r="D11" s="90"/>
      <c r="E11" s="82" t="s">
        <v>23</v>
      </c>
      <c r="F11" s="82" t="s">
        <v>24</v>
      </c>
      <c r="G11" s="84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  <c r="X11" s="64"/>
      <c r="Y11" s="64"/>
    </row>
    <row r="12" spans="1:25" ht="12" customHeight="1" x14ac:dyDescent="0.15">
      <c r="A12" s="95"/>
      <c r="B12" s="85"/>
      <c r="C12" s="91"/>
      <c r="D12" s="93"/>
      <c r="E12" s="83"/>
      <c r="F12" s="83"/>
      <c r="G12" s="85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  <c r="X12" s="63"/>
      <c r="Y12" s="63"/>
    </row>
    <row r="13" spans="1:25" ht="12" customHeight="1" x14ac:dyDescent="0.15">
      <c r="A13" s="94"/>
      <c r="B13" s="96" t="s">
        <v>28</v>
      </c>
      <c r="C13" s="88" t="s">
        <v>29</v>
      </c>
      <c r="D13" s="90"/>
      <c r="E13" s="82" t="s">
        <v>23</v>
      </c>
      <c r="F13" s="82" t="s">
        <v>24</v>
      </c>
      <c r="G13" s="84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  <c r="X13" s="64"/>
      <c r="Y13" s="64"/>
    </row>
    <row r="14" spans="1:25" ht="12" customHeight="1" x14ac:dyDescent="0.15">
      <c r="A14" s="95"/>
      <c r="B14" s="85"/>
      <c r="C14" s="91"/>
      <c r="D14" s="93"/>
      <c r="E14" s="83"/>
      <c r="F14" s="83"/>
      <c r="G14" s="85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  <c r="X14" s="63"/>
      <c r="Y14" s="63"/>
    </row>
    <row r="15" spans="1:25" ht="12" customHeight="1" x14ac:dyDescent="0.15">
      <c r="A15" s="94">
        <v>2</v>
      </c>
      <c r="B15" s="88" t="s">
        <v>30</v>
      </c>
      <c r="C15" s="89"/>
      <c r="D15" s="90"/>
      <c r="E15" s="86" t="s">
        <v>31</v>
      </c>
      <c r="F15" s="86"/>
      <c r="G15" s="9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  <c r="X15" s="64"/>
      <c r="Y15" s="64"/>
    </row>
    <row r="16" spans="1:25" ht="12" customHeight="1" x14ac:dyDescent="0.15">
      <c r="A16" s="95"/>
      <c r="B16" s="91"/>
      <c r="C16" s="92"/>
      <c r="D16" s="93"/>
      <c r="E16" s="87"/>
      <c r="F16" s="87"/>
      <c r="G16" s="9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  <c r="X16" s="63"/>
      <c r="Y16" s="63"/>
    </row>
    <row r="17" spans="1:25" ht="12" customHeight="1" x14ac:dyDescent="0.15">
      <c r="A17" s="94"/>
      <c r="B17" s="96" t="s">
        <v>25</v>
      </c>
      <c r="C17" s="88" t="s">
        <v>30</v>
      </c>
      <c r="D17" s="90"/>
      <c r="E17" s="82" t="s">
        <v>31</v>
      </c>
      <c r="F17" s="82" t="s">
        <v>24</v>
      </c>
      <c r="G17" s="84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  <c r="X17" s="64"/>
      <c r="Y17" s="64"/>
    </row>
    <row r="18" spans="1:25" ht="12" customHeight="1" x14ac:dyDescent="0.15">
      <c r="A18" s="95"/>
      <c r="B18" s="85"/>
      <c r="C18" s="91"/>
      <c r="D18" s="93"/>
      <c r="E18" s="83"/>
      <c r="F18" s="83"/>
      <c r="G18" s="85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5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  <c r="X18" s="63"/>
      <c r="Y18" s="63"/>
    </row>
    <row r="19" spans="1:25" ht="12" customHeight="1" x14ac:dyDescent="0.15">
      <c r="A19" s="94"/>
      <c r="B19" s="96" t="s">
        <v>28</v>
      </c>
      <c r="C19" s="88" t="s">
        <v>32</v>
      </c>
      <c r="D19" s="90"/>
      <c r="E19" s="82" t="s">
        <v>23</v>
      </c>
      <c r="F19" s="82" t="s">
        <v>24</v>
      </c>
      <c r="G19" s="84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  <c r="X19" s="64"/>
      <c r="Y19" s="64"/>
    </row>
    <row r="20" spans="1:25" ht="12" customHeight="1" x14ac:dyDescent="0.15">
      <c r="A20" s="95"/>
      <c r="B20" s="85"/>
      <c r="C20" s="91"/>
      <c r="D20" s="93"/>
      <c r="E20" s="83"/>
      <c r="F20" s="83"/>
      <c r="G20" s="85"/>
      <c r="H20" s="52" t="str">
        <f>IF(E19="","","実績")</f>
        <v>実績</v>
      </c>
      <c r="I20" s="52" t="s">
        <v>63</v>
      </c>
      <c r="J20" s="52">
        <v>6</v>
      </c>
      <c r="K20" s="10">
        <f t="shared" si="5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  <c r="X20" s="63"/>
      <c r="Y20" s="63"/>
    </row>
    <row r="21" spans="1:25" ht="12" customHeight="1" x14ac:dyDescent="0.15">
      <c r="A21" s="94"/>
      <c r="B21" s="96" t="s">
        <v>33</v>
      </c>
      <c r="C21" s="88" t="s">
        <v>34</v>
      </c>
      <c r="D21" s="90"/>
      <c r="E21" s="82" t="s">
        <v>23</v>
      </c>
      <c r="F21" s="82" t="s">
        <v>24</v>
      </c>
      <c r="G21" s="84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  <c r="X21" s="64"/>
      <c r="Y21" s="64"/>
    </row>
    <row r="22" spans="1:25" ht="12" customHeight="1" x14ac:dyDescent="0.15">
      <c r="A22" s="95"/>
      <c r="B22" s="85"/>
      <c r="C22" s="91"/>
      <c r="D22" s="93"/>
      <c r="E22" s="83"/>
      <c r="F22" s="83"/>
      <c r="G22" s="85"/>
      <c r="H22" s="52" t="str">
        <f>IF(E21="","","実績")</f>
        <v>実績</v>
      </c>
      <c r="I22" s="52" t="s">
        <v>65</v>
      </c>
      <c r="J22" s="52">
        <v>1</v>
      </c>
      <c r="K22" s="10">
        <f t="shared" si="5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  <c r="X22" s="63"/>
      <c r="Y22" s="63"/>
    </row>
    <row r="23" spans="1:25" ht="12" customHeight="1" x14ac:dyDescent="0.15">
      <c r="A23" s="101" t="s">
        <v>35</v>
      </c>
      <c r="B23" s="102"/>
      <c r="C23" s="102"/>
      <c r="D23" s="103"/>
      <c r="E23" s="99"/>
      <c r="F23" s="99"/>
      <c r="G23" s="143"/>
      <c r="H23" s="20" t="s">
        <v>19</v>
      </c>
      <c r="I23" s="20"/>
      <c r="J23" s="20"/>
      <c r="K23" s="21">
        <f t="shared" ref="K23:S23" si="6">SUMPRODUCT((MOD(ROW(K$25:K$40),2)=1)*K$25:K$40)</f>
        <v>18.5</v>
      </c>
      <c r="L23" s="34">
        <f t="shared" si="6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si="6"/>
        <v>0</v>
      </c>
      <c r="S23" s="35">
        <f t="shared" si="6"/>
        <v>0</v>
      </c>
      <c r="T23" s="65"/>
      <c r="U23" s="65"/>
      <c r="V23" s="65"/>
      <c r="W23" s="65"/>
      <c r="X23" s="65"/>
      <c r="Y23" s="65"/>
    </row>
    <row r="24" spans="1:25" ht="12" customHeight="1" x14ac:dyDescent="0.15">
      <c r="A24" s="104"/>
      <c r="B24" s="105"/>
      <c r="C24" s="105"/>
      <c r="D24" s="106"/>
      <c r="E24" s="100"/>
      <c r="F24" s="100"/>
      <c r="G24" s="144"/>
      <c r="H24" s="7" t="s">
        <v>20</v>
      </c>
      <c r="I24" s="7"/>
      <c r="J24" s="7"/>
      <c r="K24" s="15">
        <f t="shared" ref="K24:S24" si="7">SUMPRODUCT((MOD(ROW(K$25:K$40),2)=0)*K$25:K$40)</f>
        <v>18.5</v>
      </c>
      <c r="L24" s="42">
        <f t="shared" si="7"/>
        <v>0</v>
      </c>
      <c r="M24" s="36">
        <f t="shared" si="7"/>
        <v>6</v>
      </c>
      <c r="N24" s="36">
        <f t="shared" si="7"/>
        <v>12.5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66"/>
      <c r="U24" s="66"/>
      <c r="V24" s="66"/>
      <c r="W24" s="66"/>
      <c r="X24" s="66"/>
      <c r="Y24" s="66"/>
    </row>
    <row r="25" spans="1:25" ht="12" customHeight="1" x14ac:dyDescent="0.15">
      <c r="A25" s="94">
        <v>1</v>
      </c>
      <c r="B25" s="88" t="s">
        <v>36</v>
      </c>
      <c r="C25" s="89"/>
      <c r="D25" s="90"/>
      <c r="E25" s="86" t="s">
        <v>23</v>
      </c>
      <c r="F25" s="86"/>
      <c r="G25" s="9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  <c r="X25" s="64"/>
      <c r="Y25" s="64"/>
    </row>
    <row r="26" spans="1:25" ht="12" customHeight="1" x14ac:dyDescent="0.15">
      <c r="A26" s="95"/>
      <c r="B26" s="91"/>
      <c r="C26" s="92"/>
      <c r="D26" s="93"/>
      <c r="E26" s="87"/>
      <c r="F26" s="87"/>
      <c r="G26" s="9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  <c r="X26" s="63"/>
      <c r="Y26" s="63"/>
    </row>
    <row r="27" spans="1:25" ht="12" customHeight="1" x14ac:dyDescent="0.15">
      <c r="A27" s="94"/>
      <c r="B27" s="96" t="s">
        <v>25</v>
      </c>
      <c r="C27" s="88" t="s">
        <v>37</v>
      </c>
      <c r="D27" s="90"/>
      <c r="E27" s="82" t="s">
        <v>23</v>
      </c>
      <c r="F27" s="82" t="s">
        <v>24</v>
      </c>
      <c r="G27" s="84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  <c r="X27" s="64"/>
      <c r="Y27" s="64"/>
    </row>
    <row r="28" spans="1:25" ht="12" customHeight="1" x14ac:dyDescent="0.15">
      <c r="A28" s="95"/>
      <c r="B28" s="85"/>
      <c r="C28" s="91"/>
      <c r="D28" s="93"/>
      <c r="E28" s="83"/>
      <c r="F28" s="83"/>
      <c r="G28" s="85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8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  <c r="X28" s="63"/>
      <c r="Y28" s="63"/>
    </row>
    <row r="29" spans="1:25" ht="12" customHeight="1" x14ac:dyDescent="0.15">
      <c r="A29" s="94"/>
      <c r="B29" s="96" t="s">
        <v>28</v>
      </c>
      <c r="C29" s="88" t="s">
        <v>38</v>
      </c>
      <c r="D29" s="90"/>
      <c r="E29" s="82" t="s">
        <v>23</v>
      </c>
      <c r="F29" s="82" t="s">
        <v>24</v>
      </c>
      <c r="G29" s="84"/>
      <c r="H29" s="8" t="str">
        <f>IF(E29="","","予定")</f>
        <v>予定</v>
      </c>
      <c r="I29" s="8" t="s">
        <v>63</v>
      </c>
      <c r="J29" s="8">
        <v>6</v>
      </c>
      <c r="K29" s="9">
        <f t="shared" si="8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  <c r="X29" s="64"/>
      <c r="Y29" s="64"/>
    </row>
    <row r="30" spans="1:25" ht="12" customHeight="1" x14ac:dyDescent="0.15">
      <c r="A30" s="95"/>
      <c r="B30" s="85"/>
      <c r="C30" s="91"/>
      <c r="D30" s="93"/>
      <c r="E30" s="83"/>
      <c r="F30" s="83"/>
      <c r="G30" s="85"/>
      <c r="H30" s="52" t="str">
        <f>IF(E29="","","実績")</f>
        <v>実績</v>
      </c>
      <c r="I30" s="52" t="s">
        <v>63</v>
      </c>
      <c r="J30" s="52">
        <v>6</v>
      </c>
      <c r="K30" s="10">
        <f t="shared" si="8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  <c r="X30" s="63"/>
      <c r="Y30" s="63"/>
    </row>
    <row r="31" spans="1:25" ht="12" customHeight="1" x14ac:dyDescent="0.15">
      <c r="A31" s="94"/>
      <c r="B31" s="96" t="s">
        <v>39</v>
      </c>
      <c r="C31" s="88" t="s">
        <v>40</v>
      </c>
      <c r="D31" s="90"/>
      <c r="E31" s="82" t="s">
        <v>23</v>
      </c>
      <c r="F31" s="82"/>
      <c r="G31" s="84"/>
      <c r="H31" s="8" t="str">
        <f>IF(E31="","","予定")</f>
        <v>予定</v>
      </c>
      <c r="I31" s="8" t="s">
        <v>27</v>
      </c>
      <c r="J31" s="8">
        <v>6</v>
      </c>
      <c r="K31" s="9">
        <f t="shared" si="8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  <c r="X31" s="64"/>
      <c r="Y31" s="64"/>
    </row>
    <row r="32" spans="1:25" ht="12" customHeight="1" x14ac:dyDescent="0.15">
      <c r="A32" s="95"/>
      <c r="B32" s="85"/>
      <c r="C32" s="91"/>
      <c r="D32" s="93"/>
      <c r="E32" s="83"/>
      <c r="F32" s="83"/>
      <c r="G32" s="85"/>
      <c r="H32" s="52" t="str">
        <f>IF(E31="","","実績")</f>
        <v>実績</v>
      </c>
      <c r="I32" s="8" t="s">
        <v>27</v>
      </c>
      <c r="J32" s="8">
        <v>6</v>
      </c>
      <c r="K32" s="10">
        <f t="shared" si="8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  <c r="X32" s="63"/>
      <c r="Y32" s="63"/>
    </row>
    <row r="33" spans="1:25" ht="12" customHeight="1" x14ac:dyDescent="0.15">
      <c r="A33" s="94">
        <v>2</v>
      </c>
      <c r="B33" s="88" t="s">
        <v>30</v>
      </c>
      <c r="C33" s="89"/>
      <c r="D33" s="90"/>
      <c r="E33" s="86" t="s">
        <v>31</v>
      </c>
      <c r="F33" s="86"/>
      <c r="G33" s="9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  <c r="X33" s="64"/>
      <c r="Y33" s="64"/>
    </row>
    <row r="34" spans="1:25" ht="12" customHeight="1" x14ac:dyDescent="0.15">
      <c r="A34" s="95"/>
      <c r="B34" s="91"/>
      <c r="C34" s="92"/>
      <c r="D34" s="93"/>
      <c r="E34" s="87"/>
      <c r="F34" s="87"/>
      <c r="G34" s="9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  <c r="X34" s="63"/>
      <c r="Y34" s="63"/>
    </row>
    <row r="35" spans="1:25" ht="12" customHeight="1" x14ac:dyDescent="0.15">
      <c r="A35" s="94"/>
      <c r="B35" s="96" t="s">
        <v>25</v>
      </c>
      <c r="C35" s="88" t="s">
        <v>30</v>
      </c>
      <c r="D35" s="90"/>
      <c r="E35" s="82" t="s">
        <v>31</v>
      </c>
      <c r="F35" s="82"/>
      <c r="G35" s="84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  <c r="X35" s="64"/>
      <c r="Y35" s="64"/>
    </row>
    <row r="36" spans="1:25" ht="12" customHeight="1" x14ac:dyDescent="0.15">
      <c r="A36" s="95"/>
      <c r="B36" s="85"/>
      <c r="C36" s="91"/>
      <c r="D36" s="93"/>
      <c r="E36" s="83"/>
      <c r="F36" s="83"/>
      <c r="G36" s="85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  <c r="X36" s="63"/>
      <c r="Y36" s="63"/>
    </row>
    <row r="37" spans="1:25" ht="12" customHeight="1" x14ac:dyDescent="0.15">
      <c r="A37" s="94"/>
      <c r="B37" s="96" t="s">
        <v>28</v>
      </c>
      <c r="C37" s="88" t="s">
        <v>42</v>
      </c>
      <c r="D37" s="90"/>
      <c r="E37" s="82" t="s">
        <v>23</v>
      </c>
      <c r="F37" s="82"/>
      <c r="G37" s="84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  <c r="X37" s="64"/>
      <c r="Y37" s="64"/>
    </row>
    <row r="38" spans="1:25" ht="12" customHeight="1" x14ac:dyDescent="0.15">
      <c r="A38" s="95"/>
      <c r="B38" s="85"/>
      <c r="C38" s="91"/>
      <c r="D38" s="93"/>
      <c r="E38" s="83"/>
      <c r="F38" s="83"/>
      <c r="G38" s="85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  <c r="X38" s="63"/>
      <c r="Y38" s="63"/>
    </row>
    <row r="39" spans="1:25" ht="12" customHeight="1" x14ac:dyDescent="0.15">
      <c r="A39" s="94"/>
      <c r="B39" s="96" t="s">
        <v>33</v>
      </c>
      <c r="C39" s="88" t="s">
        <v>43</v>
      </c>
      <c r="D39" s="90"/>
      <c r="E39" s="82" t="s">
        <v>23</v>
      </c>
      <c r="F39" s="82"/>
      <c r="G39" s="84"/>
      <c r="H39" s="8" t="str">
        <f>IF(E39="","","予定")</f>
        <v>予定</v>
      </c>
      <c r="I39" s="8" t="s">
        <v>11</v>
      </c>
      <c r="J39" s="8">
        <v>1</v>
      </c>
      <c r="K39" s="9">
        <f t="shared" ref="K39" si="9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  <c r="X39" s="64"/>
      <c r="Y39" s="64"/>
    </row>
    <row r="40" spans="1:25" ht="12" customHeight="1" x14ac:dyDescent="0.15">
      <c r="A40" s="95"/>
      <c r="B40" s="85"/>
      <c r="C40" s="91"/>
      <c r="D40" s="93"/>
      <c r="E40" s="83"/>
      <c r="F40" s="83"/>
      <c r="G40" s="85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  <c r="X40" s="63"/>
      <c r="Y40" s="63"/>
    </row>
    <row r="41" spans="1:25" ht="12" customHeight="1" x14ac:dyDescent="0.15">
      <c r="A41" s="101" t="s">
        <v>44</v>
      </c>
      <c r="B41" s="102"/>
      <c r="C41" s="102"/>
      <c r="D41" s="103"/>
      <c r="E41" s="99"/>
      <c r="F41" s="99"/>
      <c r="G41" s="143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10">SUMPRODUCT((MOD(ROW(L$43:L$56),2)=1)*L$43:L$56)</f>
        <v>0</v>
      </c>
      <c r="M41" s="35">
        <f t="shared" si="10"/>
        <v>0</v>
      </c>
      <c r="N41" s="35">
        <f>SUMPRODUCT((MOD(ROW(N$43:N$56),2)=1)*N$43:N$56)</f>
        <v>5</v>
      </c>
      <c r="O41" s="35">
        <f t="shared" ref="O41:S41" si="11">SUMPRODUCT((MOD(ROW(O$43:O$56),2)=1)*O$43:O$56)</f>
        <v>13.5</v>
      </c>
      <c r="P41" s="35">
        <f t="shared" si="11"/>
        <v>0</v>
      </c>
      <c r="Q41" s="35">
        <f t="shared" si="11"/>
        <v>0</v>
      </c>
      <c r="R41" s="35">
        <f t="shared" si="11"/>
        <v>0</v>
      </c>
      <c r="S41" s="35">
        <f t="shared" si="11"/>
        <v>0</v>
      </c>
      <c r="T41" s="65"/>
      <c r="U41" s="65"/>
      <c r="V41" s="65"/>
      <c r="W41" s="65"/>
      <c r="X41" s="65"/>
      <c r="Y41" s="65"/>
    </row>
    <row r="42" spans="1:25" ht="12" customHeight="1" x14ac:dyDescent="0.15">
      <c r="A42" s="104"/>
      <c r="B42" s="105"/>
      <c r="C42" s="105"/>
      <c r="D42" s="106"/>
      <c r="E42" s="100"/>
      <c r="F42" s="100"/>
      <c r="G42" s="144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2">SUMPRODUCT((MOD(ROW(L$43:L$56),2)=0)*L$43:L$56)</f>
        <v>0</v>
      </c>
      <c r="M42" s="36">
        <f>SUMPRODUCT((MOD(ROW(M$43:M$56),2)=0)*M$43:M$56)</f>
        <v>0</v>
      </c>
      <c r="N42" s="36">
        <f t="shared" si="12"/>
        <v>0</v>
      </c>
      <c r="O42" s="36">
        <f t="shared" si="12"/>
        <v>16</v>
      </c>
      <c r="P42" s="36">
        <f t="shared" si="12"/>
        <v>0</v>
      </c>
      <c r="Q42" s="36">
        <f t="shared" si="12"/>
        <v>0</v>
      </c>
      <c r="R42" s="36">
        <f t="shared" si="12"/>
        <v>0</v>
      </c>
      <c r="S42" s="36">
        <f t="shared" si="12"/>
        <v>0</v>
      </c>
      <c r="T42" s="66"/>
      <c r="U42" s="66"/>
      <c r="V42" s="66"/>
      <c r="W42" s="66"/>
      <c r="X42" s="66"/>
      <c r="Y42" s="66"/>
    </row>
    <row r="43" spans="1:25" ht="12" customHeight="1" x14ac:dyDescent="0.15">
      <c r="A43" s="94">
        <v>1</v>
      </c>
      <c r="B43" s="88" t="s">
        <v>22</v>
      </c>
      <c r="C43" s="89"/>
      <c r="D43" s="90"/>
      <c r="E43" s="86" t="s">
        <v>23</v>
      </c>
      <c r="F43" s="86"/>
      <c r="G43" s="9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  <c r="X43" s="64"/>
      <c r="Y43" s="64"/>
    </row>
    <row r="44" spans="1:25" ht="12" customHeight="1" x14ac:dyDescent="0.15">
      <c r="A44" s="95"/>
      <c r="B44" s="91"/>
      <c r="C44" s="92"/>
      <c r="D44" s="93"/>
      <c r="E44" s="87"/>
      <c r="F44" s="87"/>
      <c r="G44" s="9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  <c r="X44" s="63"/>
      <c r="Y44" s="63"/>
    </row>
    <row r="45" spans="1:25" ht="12" customHeight="1" x14ac:dyDescent="0.15">
      <c r="A45" s="94"/>
      <c r="B45" s="96" t="s">
        <v>25</v>
      </c>
      <c r="C45" s="88" t="s">
        <v>45</v>
      </c>
      <c r="D45" s="90"/>
      <c r="E45" s="82" t="s">
        <v>23</v>
      </c>
      <c r="F45" s="82"/>
      <c r="G45" s="84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  <c r="X45" s="64"/>
      <c r="Y45" s="64"/>
    </row>
    <row r="46" spans="1:25" ht="12" customHeight="1" x14ac:dyDescent="0.15">
      <c r="A46" s="95"/>
      <c r="B46" s="85"/>
      <c r="C46" s="91"/>
      <c r="D46" s="93"/>
      <c r="E46" s="83"/>
      <c r="F46" s="83"/>
      <c r="G46" s="85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  <c r="X46" s="63"/>
      <c r="Y46" s="63"/>
    </row>
    <row r="47" spans="1:25" ht="12" customHeight="1" x14ac:dyDescent="0.15">
      <c r="A47" s="94"/>
      <c r="B47" s="96" t="s">
        <v>28</v>
      </c>
      <c r="C47" s="88" t="s">
        <v>46</v>
      </c>
      <c r="D47" s="90"/>
      <c r="E47" s="82" t="s">
        <v>23</v>
      </c>
      <c r="F47" s="82"/>
      <c r="G47" s="84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  <c r="X47" s="64"/>
      <c r="Y47" s="64"/>
    </row>
    <row r="48" spans="1:25" ht="12" customHeight="1" x14ac:dyDescent="0.15">
      <c r="A48" s="95"/>
      <c r="B48" s="85"/>
      <c r="C48" s="91"/>
      <c r="D48" s="93"/>
      <c r="E48" s="83"/>
      <c r="F48" s="83"/>
      <c r="G48" s="85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  <c r="X48" s="63"/>
      <c r="Y48" s="63"/>
    </row>
    <row r="49" spans="1:25" ht="12" customHeight="1" x14ac:dyDescent="0.15">
      <c r="A49" s="94">
        <v>2</v>
      </c>
      <c r="B49" s="88" t="s">
        <v>30</v>
      </c>
      <c r="C49" s="89"/>
      <c r="D49" s="90"/>
      <c r="E49" s="86" t="s">
        <v>31</v>
      </c>
      <c r="F49" s="86"/>
      <c r="G49" s="9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  <c r="X49" s="64"/>
      <c r="Y49" s="64"/>
    </row>
    <row r="50" spans="1:25" ht="12" customHeight="1" x14ac:dyDescent="0.15">
      <c r="A50" s="95"/>
      <c r="B50" s="91"/>
      <c r="C50" s="92"/>
      <c r="D50" s="93"/>
      <c r="E50" s="87"/>
      <c r="F50" s="87"/>
      <c r="G50" s="9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  <c r="X50" s="63"/>
      <c r="Y50" s="63"/>
    </row>
    <row r="51" spans="1:25" ht="12" customHeight="1" x14ac:dyDescent="0.15">
      <c r="A51" s="94"/>
      <c r="B51" s="96" t="s">
        <v>25</v>
      </c>
      <c r="C51" s="88" t="s">
        <v>30</v>
      </c>
      <c r="D51" s="90"/>
      <c r="E51" s="82" t="s">
        <v>31</v>
      </c>
      <c r="F51" s="82"/>
      <c r="G51" s="84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3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  <c r="X51" s="64"/>
      <c r="Y51" s="64"/>
    </row>
    <row r="52" spans="1:25" ht="12" customHeight="1" x14ac:dyDescent="0.15">
      <c r="A52" s="95"/>
      <c r="B52" s="85"/>
      <c r="C52" s="91"/>
      <c r="D52" s="93"/>
      <c r="E52" s="83"/>
      <c r="F52" s="83"/>
      <c r="G52" s="85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  <c r="X52" s="63"/>
      <c r="Y52" s="63"/>
    </row>
    <row r="53" spans="1:25" ht="12" customHeight="1" x14ac:dyDescent="0.15">
      <c r="A53" s="94"/>
      <c r="B53" s="96" t="s">
        <v>28</v>
      </c>
      <c r="C53" s="88" t="s">
        <v>42</v>
      </c>
      <c r="D53" s="90"/>
      <c r="E53" s="82" t="s">
        <v>23</v>
      </c>
      <c r="F53" s="82"/>
      <c r="G53" s="84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  <c r="X53" s="49"/>
      <c r="Y53" s="64"/>
    </row>
    <row r="54" spans="1:25" ht="12" customHeight="1" x14ac:dyDescent="0.15">
      <c r="A54" s="95"/>
      <c r="B54" s="85"/>
      <c r="C54" s="91"/>
      <c r="D54" s="93"/>
      <c r="E54" s="83"/>
      <c r="F54" s="83"/>
      <c r="G54" s="85"/>
      <c r="H54" s="52" t="str">
        <f>IF(E53="","","実績")</f>
        <v>実績</v>
      </c>
      <c r="I54" s="8" t="s">
        <v>47</v>
      </c>
      <c r="J54" s="8">
        <v>5</v>
      </c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  <c r="X54" s="63"/>
      <c r="Y54" s="63"/>
    </row>
    <row r="55" spans="1:25" ht="12" customHeight="1" x14ac:dyDescent="0.15">
      <c r="A55" s="94"/>
      <c r="B55" s="96" t="s">
        <v>33</v>
      </c>
      <c r="C55" s="88" t="s">
        <v>43</v>
      </c>
      <c r="D55" s="90"/>
      <c r="E55" s="82" t="s">
        <v>23</v>
      </c>
      <c r="F55" s="82"/>
      <c r="G55" s="84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  <c r="X55" s="49"/>
      <c r="Y55" s="64"/>
    </row>
    <row r="56" spans="1:25" ht="12" customHeight="1" x14ac:dyDescent="0.15">
      <c r="A56" s="95"/>
      <c r="B56" s="85"/>
      <c r="C56" s="91"/>
      <c r="D56" s="93"/>
      <c r="E56" s="83"/>
      <c r="F56" s="83"/>
      <c r="G56" s="85"/>
      <c r="H56" s="52" t="str">
        <f>IF(E55="","","実績")</f>
        <v>実績</v>
      </c>
      <c r="I56" s="8" t="s">
        <v>48</v>
      </c>
      <c r="J56" s="8">
        <v>1</v>
      </c>
      <c r="K56" s="10">
        <f t="shared" si="13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  <c r="X56" s="63"/>
      <c r="Y56" s="63"/>
    </row>
    <row r="57" spans="1:25" ht="12" customHeight="1" x14ac:dyDescent="0.15">
      <c r="A57" s="101" t="s">
        <v>49</v>
      </c>
      <c r="B57" s="102"/>
      <c r="C57" s="102"/>
      <c r="D57" s="103"/>
      <c r="E57" s="99"/>
      <c r="F57" s="99"/>
      <c r="G57" s="143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4">SUMPRODUCT((MOD(ROW(L$59:L$74),2)=1)*L$59:L$74)</f>
        <v>0</v>
      </c>
      <c r="M57" s="35">
        <f t="shared" si="14"/>
        <v>0</v>
      </c>
      <c r="N57" s="35">
        <f t="shared" si="14"/>
        <v>0</v>
      </c>
      <c r="O57" s="35">
        <v>6.5</v>
      </c>
      <c r="P57" s="35">
        <v>17.5</v>
      </c>
      <c r="Q57" s="35">
        <v>3</v>
      </c>
      <c r="R57" s="35">
        <f t="shared" ref="R57:S57" si="15">SUMPRODUCT((MOD(ROW(R$59:R$74),2)=1)*R$59:R$74)</f>
        <v>0</v>
      </c>
      <c r="S57" s="35">
        <f t="shared" si="15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  <c r="X57" s="65">
        <f>SUMPRODUCT((MOD(ROW(X$59:X$74),2)=1)*X$59:X$74)</f>
        <v>0</v>
      </c>
      <c r="Y57" s="65"/>
    </row>
    <row r="58" spans="1:25" ht="12" customHeight="1" x14ac:dyDescent="0.15">
      <c r="A58" s="104"/>
      <c r="B58" s="105"/>
      <c r="C58" s="105"/>
      <c r="D58" s="106"/>
      <c r="E58" s="100"/>
      <c r="F58" s="100"/>
      <c r="G58" s="144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6">SUMPRODUCT((MOD(ROW(M$59:M$74),2)=0)*M$59:M$74)</f>
        <v>0</v>
      </c>
      <c r="N58" s="36">
        <f t="shared" si="16"/>
        <v>0</v>
      </c>
      <c r="O58" s="36">
        <f t="shared" si="16"/>
        <v>0</v>
      </c>
      <c r="P58" s="36">
        <f t="shared" si="16"/>
        <v>18</v>
      </c>
      <c r="Q58" s="36">
        <f t="shared" si="16"/>
        <v>17.5</v>
      </c>
      <c r="R58" s="36">
        <f t="shared" si="16"/>
        <v>18.5</v>
      </c>
      <c r="S58" s="36">
        <f t="shared" si="16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  <c r="X58" s="66">
        <f>Y58</f>
        <v>0</v>
      </c>
      <c r="Y58" s="66">
        <f>SUMPRODUCT((MOD(ROW(Y$59:Y$74),2)=0)*Y$59:Y$74)</f>
        <v>0</v>
      </c>
    </row>
    <row r="59" spans="1:25" ht="12" customHeight="1" x14ac:dyDescent="0.15">
      <c r="A59" s="94">
        <v>1</v>
      </c>
      <c r="B59" s="88" t="s">
        <v>36</v>
      </c>
      <c r="C59" s="89"/>
      <c r="D59" s="90"/>
      <c r="E59" s="86" t="s">
        <v>23</v>
      </c>
      <c r="F59" s="86"/>
      <c r="G59" s="9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  <c r="X59" s="64"/>
      <c r="Y59" s="64"/>
    </row>
    <row r="60" spans="1:25" ht="12" customHeight="1" x14ac:dyDescent="0.15">
      <c r="A60" s="95"/>
      <c r="B60" s="91"/>
      <c r="C60" s="92"/>
      <c r="D60" s="93"/>
      <c r="E60" s="87"/>
      <c r="F60" s="87"/>
      <c r="G60" s="9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  <c r="X60" s="63"/>
      <c r="Y60" s="63"/>
    </row>
    <row r="61" spans="1:25" ht="12" customHeight="1" x14ac:dyDescent="0.15">
      <c r="A61" s="94"/>
      <c r="B61" s="96" t="s">
        <v>25</v>
      </c>
      <c r="C61" s="88" t="s">
        <v>45</v>
      </c>
      <c r="D61" s="90"/>
      <c r="E61" s="82" t="s">
        <v>23</v>
      </c>
      <c r="F61" s="82"/>
      <c r="G61" s="84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  <c r="X61" s="64"/>
      <c r="Y61" s="64"/>
    </row>
    <row r="62" spans="1:25" ht="12" customHeight="1" x14ac:dyDescent="0.15">
      <c r="A62" s="95"/>
      <c r="B62" s="85"/>
      <c r="C62" s="91"/>
      <c r="D62" s="93"/>
      <c r="E62" s="83"/>
      <c r="F62" s="83"/>
      <c r="G62" s="85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7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  <c r="X62" s="63"/>
      <c r="Y62" s="63"/>
    </row>
    <row r="63" spans="1:25" ht="12" customHeight="1" x14ac:dyDescent="0.15">
      <c r="A63" s="94"/>
      <c r="B63" s="96" t="s">
        <v>28</v>
      </c>
      <c r="C63" s="88" t="s">
        <v>46</v>
      </c>
      <c r="D63" s="90"/>
      <c r="E63" s="82" t="s">
        <v>23</v>
      </c>
      <c r="F63" s="82"/>
      <c r="G63" s="84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  <c r="X63" s="64"/>
      <c r="Y63" s="64"/>
    </row>
    <row r="64" spans="1:25" ht="12" customHeight="1" x14ac:dyDescent="0.15">
      <c r="A64" s="95"/>
      <c r="B64" s="85"/>
      <c r="C64" s="91"/>
      <c r="D64" s="93"/>
      <c r="E64" s="83"/>
      <c r="F64" s="83"/>
      <c r="G64" s="85"/>
      <c r="H64" s="52" t="str">
        <f>IF(E63="","","実績")</f>
        <v>実績</v>
      </c>
      <c r="I64" s="8" t="s">
        <v>27</v>
      </c>
      <c r="J64" s="52">
        <v>6</v>
      </c>
      <c r="K64" s="10">
        <f t="shared" si="17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  <c r="X64" s="63"/>
      <c r="Y64" s="63"/>
    </row>
    <row r="65" spans="1:25" ht="12" customHeight="1" x14ac:dyDescent="0.15">
      <c r="A65" s="94"/>
      <c r="B65" s="96" t="s">
        <v>33</v>
      </c>
      <c r="C65" s="88" t="s">
        <v>50</v>
      </c>
      <c r="D65" s="90"/>
      <c r="E65" s="82" t="s">
        <v>23</v>
      </c>
      <c r="F65" s="82"/>
      <c r="G65" s="84"/>
      <c r="H65" s="8" t="str">
        <f>IF(E65="","","予定")</f>
        <v>予定</v>
      </c>
      <c r="I65" s="8" t="s">
        <v>27</v>
      </c>
      <c r="J65" s="8">
        <v>6</v>
      </c>
      <c r="K65" s="9">
        <f t="shared" si="17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  <c r="X65" s="64"/>
      <c r="Y65" s="64"/>
    </row>
    <row r="66" spans="1:25" ht="12" customHeight="1" x14ac:dyDescent="0.15">
      <c r="A66" s="95"/>
      <c r="B66" s="85"/>
      <c r="C66" s="91"/>
      <c r="D66" s="93"/>
      <c r="E66" s="83"/>
      <c r="F66" s="83"/>
      <c r="G66" s="85"/>
      <c r="H66" s="52" t="str">
        <f>IF(E65="","","実績")</f>
        <v>実績</v>
      </c>
      <c r="I66" s="8" t="s">
        <v>27</v>
      </c>
      <c r="J66" s="8">
        <v>6</v>
      </c>
      <c r="K66" s="10">
        <f t="shared" si="17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  <c r="X66" s="63"/>
      <c r="Y66" s="63"/>
    </row>
    <row r="67" spans="1:25" ht="12" customHeight="1" x14ac:dyDescent="0.15">
      <c r="A67" s="94">
        <v>2</v>
      </c>
      <c r="B67" s="88" t="s">
        <v>30</v>
      </c>
      <c r="C67" s="89"/>
      <c r="D67" s="90"/>
      <c r="E67" s="86" t="s">
        <v>31</v>
      </c>
      <c r="F67" s="86"/>
      <c r="G67" s="9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  <c r="X67" s="64"/>
      <c r="Y67" s="64"/>
    </row>
    <row r="68" spans="1:25" ht="12" customHeight="1" x14ac:dyDescent="0.15">
      <c r="A68" s="95"/>
      <c r="B68" s="91"/>
      <c r="C68" s="92"/>
      <c r="D68" s="93"/>
      <c r="E68" s="87"/>
      <c r="F68" s="87"/>
      <c r="G68" s="9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  <c r="X68" s="63"/>
      <c r="Y68" s="63"/>
    </row>
    <row r="69" spans="1:25" ht="12" customHeight="1" x14ac:dyDescent="0.15">
      <c r="A69" s="94"/>
      <c r="B69" s="96" t="s">
        <v>25</v>
      </c>
      <c r="C69" s="88" t="s">
        <v>30</v>
      </c>
      <c r="D69" s="90"/>
      <c r="E69" s="82" t="s">
        <v>31</v>
      </c>
      <c r="F69" s="82"/>
      <c r="G69" s="84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8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  <c r="X69" s="64"/>
      <c r="Y69" s="64"/>
    </row>
    <row r="70" spans="1:25" ht="12" customHeight="1" x14ac:dyDescent="0.15">
      <c r="A70" s="95"/>
      <c r="B70" s="85"/>
      <c r="C70" s="91"/>
      <c r="D70" s="93"/>
      <c r="E70" s="83"/>
      <c r="F70" s="83"/>
      <c r="G70" s="85"/>
      <c r="H70" s="52" t="str">
        <f>IF(E69="","","実績")</f>
        <v>実績</v>
      </c>
      <c r="I70" s="52" t="s">
        <v>68</v>
      </c>
      <c r="J70" s="52">
        <v>4</v>
      </c>
      <c r="K70" s="10">
        <f t="shared" si="18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  <c r="X70" s="63"/>
      <c r="Y70" s="63"/>
    </row>
    <row r="71" spans="1:25" ht="12" customHeight="1" x14ac:dyDescent="0.15">
      <c r="A71" s="94"/>
      <c r="B71" s="96" t="s">
        <v>28</v>
      </c>
      <c r="C71" s="88" t="s">
        <v>42</v>
      </c>
      <c r="D71" s="90"/>
      <c r="E71" s="82" t="s">
        <v>31</v>
      </c>
      <c r="F71" s="82"/>
      <c r="G71" s="84"/>
      <c r="H71" s="8" t="str">
        <f>IF(E71="","","予定")</f>
        <v>予定</v>
      </c>
      <c r="I71" s="8" t="s">
        <v>67</v>
      </c>
      <c r="J71" s="8">
        <v>6</v>
      </c>
      <c r="K71" s="9">
        <f t="shared" si="18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  <c r="X71" s="64"/>
      <c r="Y71" s="64"/>
    </row>
    <row r="72" spans="1:25" ht="12" customHeight="1" x14ac:dyDescent="0.15">
      <c r="A72" s="95"/>
      <c r="B72" s="85"/>
      <c r="C72" s="91"/>
      <c r="D72" s="93"/>
      <c r="E72" s="83"/>
      <c r="F72" s="83"/>
      <c r="G72" s="85"/>
      <c r="H72" s="52" t="str">
        <f>IF(E71="","","実績")</f>
        <v>実績</v>
      </c>
      <c r="I72" s="8" t="s">
        <v>67</v>
      </c>
      <c r="J72" s="52">
        <v>6</v>
      </c>
      <c r="K72" s="10">
        <f t="shared" si="18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  <c r="X72" s="63"/>
      <c r="Y72" s="63"/>
    </row>
    <row r="73" spans="1:25" ht="12" customHeight="1" x14ac:dyDescent="0.15">
      <c r="A73" s="94"/>
      <c r="B73" s="96" t="s">
        <v>33</v>
      </c>
      <c r="C73" s="88" t="s">
        <v>43</v>
      </c>
      <c r="D73" s="90"/>
      <c r="E73" s="82" t="s">
        <v>31</v>
      </c>
      <c r="F73" s="82"/>
      <c r="G73" s="84"/>
      <c r="H73" s="8" t="str">
        <f>IF(E73="","","予定")</f>
        <v>予定</v>
      </c>
      <c r="I73" s="8" t="s">
        <v>48</v>
      </c>
      <c r="J73" s="8">
        <v>1</v>
      </c>
      <c r="K73" s="9">
        <f t="shared" si="18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  <c r="X73" s="64"/>
      <c r="Y73" s="64"/>
    </row>
    <row r="74" spans="1:25" ht="12" customHeight="1" x14ac:dyDescent="0.15">
      <c r="A74" s="95"/>
      <c r="B74" s="85"/>
      <c r="C74" s="91"/>
      <c r="D74" s="93"/>
      <c r="E74" s="83"/>
      <c r="F74" s="83"/>
      <c r="G74" s="85"/>
      <c r="H74" s="52" t="str">
        <f>IF(E73="","","実績")</f>
        <v>実績</v>
      </c>
      <c r="I74" s="52" t="s">
        <v>69</v>
      </c>
      <c r="J74" s="8">
        <v>2</v>
      </c>
      <c r="K74" s="10">
        <f t="shared" si="18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  <c r="X74" s="63"/>
      <c r="Y74" s="63"/>
    </row>
    <row r="75" spans="1:25" ht="12" customHeight="1" x14ac:dyDescent="0.15">
      <c r="A75" s="101" t="s">
        <v>51</v>
      </c>
      <c r="B75" s="102"/>
      <c r="C75" s="102"/>
      <c r="D75" s="103"/>
      <c r="E75" s="99"/>
      <c r="F75" s="99"/>
      <c r="G75" s="143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9">SUMPRODUCT((MOD(ROW(L$77:L$82),2)=1)*L$77:L$82)</f>
        <v>0</v>
      </c>
      <c r="M75" s="35">
        <f t="shared" si="19"/>
        <v>0</v>
      </c>
      <c r="N75" s="35">
        <f t="shared" si="19"/>
        <v>0</v>
      </c>
      <c r="O75" s="35">
        <f t="shared" si="19"/>
        <v>0</v>
      </c>
      <c r="P75" s="35"/>
      <c r="Q75" s="35">
        <v>12</v>
      </c>
      <c r="R75" s="35"/>
      <c r="S75" s="35">
        <f t="shared" ref="S75" si="20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  <c r="X75" s="65"/>
      <c r="Y75" s="65">
        <f>SUMPRODUCT((MOD(ROW(Y$77:Y$82),2)=1)*Y$77:Y$82)</f>
        <v>0</v>
      </c>
    </row>
    <row r="76" spans="1:25" ht="12" customHeight="1" x14ac:dyDescent="0.15">
      <c r="A76" s="104"/>
      <c r="B76" s="105"/>
      <c r="C76" s="105"/>
      <c r="D76" s="106"/>
      <c r="E76" s="100"/>
      <c r="F76" s="100"/>
      <c r="G76" s="144"/>
      <c r="H76" s="7" t="s">
        <v>20</v>
      </c>
      <c r="I76" s="7"/>
      <c r="J76" s="7"/>
      <c r="K76" s="15">
        <f>SUMPRODUCT((MOD(ROW(K$77:K$82),2)=0)*K$77:K$82)</f>
        <v>83</v>
      </c>
      <c r="L76" s="36">
        <f t="shared" ref="L76:S76" si="21">SUMPRODUCT((MOD(ROW(L$77:L$82),2)=0)*L$77:L$82)</f>
        <v>0</v>
      </c>
      <c r="M76" s="36">
        <f>SUMPRODUCT((MOD(ROW(M$77:M$82),2)=0)*M$77:M$82)</f>
        <v>0</v>
      </c>
      <c r="N76" s="36">
        <f t="shared" si="21"/>
        <v>0</v>
      </c>
      <c r="O76" s="36">
        <f t="shared" si="21"/>
        <v>0</v>
      </c>
      <c r="P76" s="36">
        <f t="shared" si="21"/>
        <v>0</v>
      </c>
      <c r="Q76" s="36">
        <f t="shared" si="21"/>
        <v>0</v>
      </c>
      <c r="R76" s="36">
        <f t="shared" si="21"/>
        <v>0</v>
      </c>
      <c r="S76" s="36">
        <f t="shared" si="21"/>
        <v>9</v>
      </c>
      <c r="T76" s="67">
        <f t="shared" ref="T76:Y76" si="22">SUMPRODUCT((MOD(ROW(T$77:T$82),2)=0)*T$77:T$82)</f>
        <v>17</v>
      </c>
      <c r="U76" s="67">
        <f t="shared" si="22"/>
        <v>21</v>
      </c>
      <c r="V76" s="67">
        <f t="shared" si="22"/>
        <v>18</v>
      </c>
      <c r="W76" s="67">
        <f t="shared" si="22"/>
        <v>12</v>
      </c>
      <c r="X76" s="67">
        <f t="shared" si="22"/>
        <v>6</v>
      </c>
      <c r="Y76" s="67">
        <f t="shared" si="22"/>
        <v>0</v>
      </c>
    </row>
    <row r="77" spans="1:25" ht="12" customHeight="1" x14ac:dyDescent="0.15">
      <c r="A77" s="94">
        <v>1</v>
      </c>
      <c r="B77" s="88" t="s">
        <v>36</v>
      </c>
      <c r="C77" s="89"/>
      <c r="D77" s="90"/>
      <c r="E77" s="86"/>
      <c r="F77" s="86"/>
      <c r="G77" s="9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  <c r="X77" s="64"/>
      <c r="Y77" s="64"/>
    </row>
    <row r="78" spans="1:25" ht="12" customHeight="1" x14ac:dyDescent="0.15">
      <c r="A78" s="95"/>
      <c r="B78" s="91"/>
      <c r="C78" s="92"/>
      <c r="D78" s="93"/>
      <c r="E78" s="87"/>
      <c r="F78" s="87"/>
      <c r="G78" s="9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  <c r="X78" s="63"/>
      <c r="Y78" s="63"/>
    </row>
    <row r="79" spans="1:25" ht="12" customHeight="1" x14ac:dyDescent="0.15">
      <c r="A79" s="94"/>
      <c r="B79" s="96" t="s">
        <v>25</v>
      </c>
      <c r="C79" s="88" t="s">
        <v>52</v>
      </c>
      <c r="D79" s="90"/>
      <c r="E79" s="82" t="s">
        <v>23</v>
      </c>
      <c r="F79" s="82"/>
      <c r="G79" s="84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3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  <c r="X79" s="64"/>
      <c r="Y79" s="64"/>
    </row>
    <row r="80" spans="1:25" ht="12" customHeight="1" x14ac:dyDescent="0.15">
      <c r="A80" s="95"/>
      <c r="B80" s="85"/>
      <c r="C80" s="91"/>
      <c r="D80" s="93"/>
      <c r="E80" s="83"/>
      <c r="F80" s="83"/>
      <c r="G80" s="85"/>
      <c r="H80" s="52" t="str">
        <f>IF(E79="","","実績")</f>
        <v>実績</v>
      </c>
      <c r="I80" s="8" t="s">
        <v>27</v>
      </c>
      <c r="J80" s="52">
        <v>6</v>
      </c>
      <c r="K80" s="10">
        <v>44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  <c r="X80" s="74"/>
      <c r="Y80" s="63"/>
    </row>
    <row r="81" spans="1:25" ht="12" customHeight="1" x14ac:dyDescent="0.15">
      <c r="A81" s="94"/>
      <c r="B81" s="96" t="s">
        <v>28</v>
      </c>
      <c r="C81" s="88" t="s">
        <v>53</v>
      </c>
      <c r="D81" s="90"/>
      <c r="E81" s="82" t="s">
        <v>23</v>
      </c>
      <c r="F81" s="82"/>
      <c r="G81" s="84"/>
      <c r="H81" s="8" t="str">
        <f>IF(E81="","","予定")</f>
        <v>予定</v>
      </c>
      <c r="I81" s="8" t="s">
        <v>63</v>
      </c>
      <c r="J81" s="8">
        <v>6</v>
      </c>
      <c r="K81" s="9">
        <f t="shared" si="23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  <c r="X81" s="64"/>
      <c r="Y81" s="64"/>
    </row>
    <row r="82" spans="1:25" ht="12" customHeight="1" x14ac:dyDescent="0.15">
      <c r="A82" s="95"/>
      <c r="B82" s="85"/>
      <c r="C82" s="91"/>
      <c r="D82" s="93"/>
      <c r="E82" s="83"/>
      <c r="F82" s="83"/>
      <c r="G82" s="85"/>
      <c r="H82" s="52" t="str">
        <f>IF(E81="","","実績")</f>
        <v>実績</v>
      </c>
      <c r="I82" s="52" t="s">
        <v>63</v>
      </c>
      <c r="J82" s="52">
        <v>6</v>
      </c>
      <c r="K82" s="10">
        <v>39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  <c r="X82" s="76">
        <f>1*6</f>
        <v>6</v>
      </c>
      <c r="Y82" s="74"/>
    </row>
    <row r="83" spans="1:25" ht="12" customHeight="1" x14ac:dyDescent="0.15">
      <c r="A83" s="101" t="s">
        <v>54</v>
      </c>
      <c r="B83" s="102"/>
      <c r="C83" s="102"/>
      <c r="D83" s="103"/>
      <c r="E83" s="99"/>
      <c r="F83" s="99"/>
      <c r="G83" s="143"/>
      <c r="H83" s="20" t="s">
        <v>19</v>
      </c>
      <c r="I83" s="20"/>
      <c r="J83" s="20"/>
      <c r="K83" s="21">
        <v>7.5</v>
      </c>
      <c r="L83" s="35">
        <f t="shared" ref="L83:P83" si="24">SUMPRODUCT((MOD(ROW(L$85:L$96),2)=1)*L$85:L$96)</f>
        <v>0</v>
      </c>
      <c r="M83" s="35">
        <f t="shared" si="24"/>
        <v>0</v>
      </c>
      <c r="N83" s="35">
        <f t="shared" si="24"/>
        <v>0</v>
      </c>
      <c r="O83" s="35">
        <f t="shared" si="24"/>
        <v>0</v>
      </c>
      <c r="P83" s="35">
        <f t="shared" si="24"/>
        <v>0</v>
      </c>
      <c r="Q83" s="35">
        <f>SUMPRODUCT((MOD(ROW(Q$85:Q$96),2)=1)*Q$85:Q$96)</f>
        <v>4.5</v>
      </c>
      <c r="R83" s="35">
        <v>3</v>
      </c>
      <c r="S83" s="35">
        <f t="shared" ref="S83" si="25">SUMPRODUCT((MOD(ROW(S$85:S$96),2)=1)*S$85:S$96)</f>
        <v>0</v>
      </c>
      <c r="T83" s="65"/>
      <c r="U83" s="65"/>
      <c r="V83" s="65"/>
      <c r="W83" s="65"/>
      <c r="X83" s="65"/>
      <c r="Y83" s="65"/>
    </row>
    <row r="84" spans="1:25" ht="12" customHeight="1" x14ac:dyDescent="0.15">
      <c r="A84" s="104"/>
      <c r="B84" s="105"/>
      <c r="C84" s="105"/>
      <c r="D84" s="106"/>
      <c r="E84" s="100"/>
      <c r="F84" s="100"/>
      <c r="G84" s="144"/>
      <c r="H84" s="7" t="s">
        <v>20</v>
      </c>
      <c r="I84" s="7"/>
      <c r="J84" s="7"/>
      <c r="K84" s="15" t="e">
        <f>SUMPRODUCT((MOD(ROW(K$85:K$96),2)=0)*K$85:K$96)</f>
        <v>#VALUE!</v>
      </c>
      <c r="L84" s="37">
        <f>SUMPRODUCT((MOD(ROW(L$85:L$96),2)=0)*L$85:L$96)</f>
        <v>0</v>
      </c>
      <c r="M84" s="36">
        <f t="shared" ref="M84:S84" si="26">SUMPRODUCT((MOD(ROW(M$85:M$96),2)=0)*M$85:M$96)</f>
        <v>0</v>
      </c>
      <c r="N84" s="36">
        <f t="shared" si="26"/>
        <v>0</v>
      </c>
      <c r="O84" s="36">
        <f t="shared" si="26"/>
        <v>0</v>
      </c>
      <c r="P84" s="36">
        <f t="shared" si="26"/>
        <v>0</v>
      </c>
      <c r="Q84" s="36">
        <f t="shared" si="26"/>
        <v>0</v>
      </c>
      <c r="R84" s="36">
        <f t="shared" si="26"/>
        <v>0</v>
      </c>
      <c r="S84" s="36">
        <f t="shared" si="26"/>
        <v>0</v>
      </c>
      <c r="T84" s="66"/>
      <c r="U84" s="66"/>
      <c r="V84" s="66"/>
      <c r="W84" s="66"/>
      <c r="X84" s="66"/>
      <c r="Y84" s="66"/>
    </row>
    <row r="85" spans="1:25" ht="12" customHeight="1" x14ac:dyDescent="0.15">
      <c r="A85" s="94">
        <v>1</v>
      </c>
      <c r="B85" s="88" t="s">
        <v>36</v>
      </c>
      <c r="C85" s="89"/>
      <c r="D85" s="90"/>
      <c r="E85" s="86"/>
      <c r="F85" s="86"/>
      <c r="G85" s="9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  <c r="X85" s="64"/>
      <c r="Y85" s="64"/>
    </row>
    <row r="86" spans="1:25" ht="12" customHeight="1" x14ac:dyDescent="0.15">
      <c r="A86" s="95"/>
      <c r="B86" s="91"/>
      <c r="C86" s="92"/>
      <c r="D86" s="93"/>
      <c r="E86" s="87"/>
      <c r="F86" s="87"/>
      <c r="G86" s="9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  <c r="X86" s="63"/>
      <c r="Y86" s="63"/>
    </row>
    <row r="87" spans="1:25" ht="12" customHeight="1" x14ac:dyDescent="0.15">
      <c r="A87" s="94"/>
      <c r="B87" s="96" t="s">
        <v>25</v>
      </c>
      <c r="C87" s="88" t="s">
        <v>55</v>
      </c>
      <c r="D87" s="90"/>
      <c r="E87" s="82" t="s">
        <v>23</v>
      </c>
      <c r="F87" s="82"/>
      <c r="G87" s="84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  <c r="X87" s="64"/>
      <c r="Y87" s="64"/>
    </row>
    <row r="88" spans="1:25" ht="12" customHeight="1" x14ac:dyDescent="0.15">
      <c r="A88" s="95"/>
      <c r="B88" s="85"/>
      <c r="C88" s="91"/>
      <c r="D88" s="93"/>
      <c r="E88" s="83"/>
      <c r="F88" s="83"/>
      <c r="G88" s="85"/>
      <c r="H88" s="52" t="str">
        <f>IF(E87="","","実績")</f>
        <v>実績</v>
      </c>
      <c r="I88" s="52" t="s">
        <v>63</v>
      </c>
      <c r="J88" s="52">
        <v>6</v>
      </c>
      <c r="K88" s="10">
        <v>6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72">
        <f>1.5*6</f>
        <v>9</v>
      </c>
      <c r="X88" s="63"/>
      <c r="Y88" s="75"/>
    </row>
    <row r="89" spans="1:25" ht="12" customHeight="1" x14ac:dyDescent="0.15">
      <c r="A89" s="94"/>
      <c r="B89" s="96" t="s">
        <v>28</v>
      </c>
      <c r="C89" s="107" t="s">
        <v>57</v>
      </c>
      <c r="D89" s="90"/>
      <c r="E89" s="82" t="s">
        <v>23</v>
      </c>
      <c r="F89" s="82"/>
      <c r="G89" s="84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71"/>
      <c r="X89" s="64"/>
      <c r="Y89" s="71"/>
    </row>
    <row r="90" spans="1:25" ht="12" customHeight="1" x14ac:dyDescent="0.15">
      <c r="A90" s="95"/>
      <c r="B90" s="85"/>
      <c r="C90" s="91"/>
      <c r="D90" s="93"/>
      <c r="E90" s="83"/>
      <c r="F90" s="83"/>
      <c r="G90" s="85"/>
      <c r="H90" s="52" t="str">
        <f>IF(E89="","","実績")</f>
        <v>実績</v>
      </c>
      <c r="I90" s="52" t="s">
        <v>74</v>
      </c>
      <c r="J90" s="52" t="s">
        <v>74</v>
      </c>
      <c r="K90" s="10" t="s">
        <v>74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  <c r="X90" s="63"/>
      <c r="Y90" s="63"/>
    </row>
    <row r="91" spans="1:25" ht="12" customHeight="1" x14ac:dyDescent="0.15">
      <c r="A91" s="94">
        <v>2</v>
      </c>
      <c r="B91" s="88" t="s">
        <v>30</v>
      </c>
      <c r="C91" s="89"/>
      <c r="D91" s="90"/>
      <c r="E91" s="86"/>
      <c r="F91" s="86"/>
      <c r="G91" s="9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  <c r="X91" s="64"/>
      <c r="Y91" s="64"/>
    </row>
    <row r="92" spans="1:25" ht="12" customHeight="1" x14ac:dyDescent="0.15">
      <c r="A92" s="95"/>
      <c r="B92" s="91"/>
      <c r="C92" s="92"/>
      <c r="D92" s="93"/>
      <c r="E92" s="87"/>
      <c r="F92" s="87"/>
      <c r="G92" s="9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  <c r="X92" s="63"/>
      <c r="Y92" s="63"/>
    </row>
    <row r="93" spans="1:25" ht="12" customHeight="1" x14ac:dyDescent="0.15">
      <c r="A93" s="94"/>
      <c r="B93" s="96" t="s">
        <v>25</v>
      </c>
      <c r="C93" s="88" t="s">
        <v>30</v>
      </c>
      <c r="D93" s="90"/>
      <c r="E93" s="82" t="s">
        <v>31</v>
      </c>
      <c r="F93" s="82"/>
      <c r="G93" s="84"/>
      <c r="H93" s="8" t="str">
        <f>IF(E93="","","予定")</f>
        <v>予定</v>
      </c>
      <c r="I93" s="8" t="s">
        <v>56</v>
      </c>
      <c r="J93" s="8">
        <v>5</v>
      </c>
      <c r="K93" s="9">
        <f t="shared" ref="K93:K95" si="27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  <c r="X93" s="64"/>
      <c r="Y93" s="64"/>
    </row>
    <row r="94" spans="1:25" ht="12" customHeight="1" x14ac:dyDescent="0.15">
      <c r="A94" s="95"/>
      <c r="B94" s="85"/>
      <c r="C94" s="91"/>
      <c r="D94" s="93"/>
      <c r="E94" s="83"/>
      <c r="F94" s="83"/>
      <c r="G94" s="85"/>
      <c r="H94" s="52" t="str">
        <f>IF(E93="","","実績")</f>
        <v>実績</v>
      </c>
      <c r="I94" s="73" t="s">
        <v>75</v>
      </c>
      <c r="J94" s="52">
        <v>5</v>
      </c>
      <c r="K94" s="10">
        <v>2.5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  <c r="X94" s="76">
        <f>0.5*5</f>
        <v>2.5</v>
      </c>
      <c r="Y94" s="63"/>
    </row>
    <row r="95" spans="1:25" ht="12" customHeight="1" x14ac:dyDescent="0.15">
      <c r="A95" s="94"/>
      <c r="B95" s="96" t="s">
        <v>28</v>
      </c>
      <c r="C95" s="88" t="s">
        <v>43</v>
      </c>
      <c r="D95" s="90"/>
      <c r="E95" s="82" t="s">
        <v>31</v>
      </c>
      <c r="F95" s="82"/>
      <c r="G95" s="84"/>
      <c r="H95" s="8" t="str">
        <f>IF(E95="","","予定")</f>
        <v>予定</v>
      </c>
      <c r="I95" s="8" t="s">
        <v>58</v>
      </c>
      <c r="J95" s="8">
        <v>1</v>
      </c>
      <c r="K95" s="9">
        <f t="shared" si="27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  <c r="X95" s="64"/>
      <c r="Y95" s="64"/>
    </row>
    <row r="96" spans="1:25" ht="12" customHeight="1" x14ac:dyDescent="0.15">
      <c r="A96" s="95"/>
      <c r="B96" s="85"/>
      <c r="C96" s="91"/>
      <c r="D96" s="93"/>
      <c r="E96" s="83"/>
      <c r="F96" s="83"/>
      <c r="G96" s="85"/>
      <c r="H96" s="52" t="str">
        <f>IF(E95="","","実績")</f>
        <v>実績</v>
      </c>
      <c r="I96" s="52" t="s">
        <v>66</v>
      </c>
      <c r="J96" s="52">
        <v>1</v>
      </c>
      <c r="K96" s="10">
        <v>0.5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  <c r="X96" s="76">
        <f>1*0.5</f>
        <v>0.5</v>
      </c>
      <c r="Y96" s="63"/>
    </row>
    <row r="97" spans="1:25" ht="12" customHeight="1" x14ac:dyDescent="0.15">
      <c r="A97" s="101" t="s">
        <v>59</v>
      </c>
      <c r="B97" s="102"/>
      <c r="C97" s="102"/>
      <c r="D97" s="103"/>
      <c r="E97" s="99"/>
      <c r="F97" s="99"/>
      <c r="G97" s="143"/>
      <c r="H97" s="20" t="s">
        <v>19</v>
      </c>
      <c r="I97" s="20"/>
      <c r="J97" s="20"/>
      <c r="K97" s="21"/>
      <c r="L97" s="35">
        <f t="shared" ref="L97:Q97" si="28">SUMPRODUCT((MOD(ROW(L$99:L$110),2)=1)*L$99:L$110)</f>
        <v>0</v>
      </c>
      <c r="M97" s="35">
        <f t="shared" si="28"/>
        <v>0</v>
      </c>
      <c r="N97" s="35">
        <f t="shared" si="28"/>
        <v>0</v>
      </c>
      <c r="O97" s="35">
        <f>SUMPRODUCT((MOD(ROW(O$99:O$110),2)=1)*O$99:O$110)</f>
        <v>0</v>
      </c>
      <c r="P97" s="35">
        <f t="shared" si="28"/>
        <v>0</v>
      </c>
      <c r="Q97" s="35">
        <f t="shared" si="28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  <c r="X97" s="65"/>
      <c r="Y97" s="65"/>
    </row>
    <row r="98" spans="1:25" ht="12" customHeight="1" x14ac:dyDescent="0.15">
      <c r="A98" s="104"/>
      <c r="B98" s="105"/>
      <c r="C98" s="105"/>
      <c r="D98" s="106"/>
      <c r="E98" s="100"/>
      <c r="F98" s="100"/>
      <c r="G98" s="144"/>
      <c r="H98" s="7" t="s">
        <v>20</v>
      </c>
      <c r="I98" s="7"/>
      <c r="J98" s="7"/>
      <c r="K98" s="15"/>
      <c r="L98" s="37">
        <f>SUMPRODUCT((MOD(ROW(L$99:L$110),2)=0)*L$99:L$110)</f>
        <v>0</v>
      </c>
      <c r="M98" s="37">
        <f t="shared" ref="M98:S98" si="29">SUMPRODUCT((MOD(ROW(M$99:M$110),2)=0)*M$99:M$110)</f>
        <v>0</v>
      </c>
      <c r="N98" s="37">
        <f t="shared" si="29"/>
        <v>0</v>
      </c>
      <c r="O98" s="37">
        <f t="shared" si="29"/>
        <v>0</v>
      </c>
      <c r="P98" s="37">
        <f t="shared" si="29"/>
        <v>0</v>
      </c>
      <c r="Q98" s="37">
        <f t="shared" si="29"/>
        <v>0</v>
      </c>
      <c r="R98" s="37">
        <f t="shared" si="29"/>
        <v>0</v>
      </c>
      <c r="S98" s="37">
        <f t="shared" si="29"/>
        <v>0</v>
      </c>
      <c r="T98" s="66"/>
      <c r="U98" s="66"/>
      <c r="V98" s="66"/>
      <c r="W98" s="66"/>
      <c r="X98" s="66"/>
      <c r="Y98" s="66"/>
    </row>
    <row r="99" spans="1:25" ht="12" customHeight="1" x14ac:dyDescent="0.15">
      <c r="A99" s="94">
        <v>1</v>
      </c>
      <c r="B99" s="88" t="s">
        <v>36</v>
      </c>
      <c r="C99" s="89"/>
      <c r="D99" s="90"/>
      <c r="E99" s="86" t="s">
        <v>23</v>
      </c>
      <c r="F99" s="86"/>
      <c r="G99" s="9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  <c r="X99" s="64"/>
      <c r="Y99" s="64"/>
    </row>
    <row r="100" spans="1:25" ht="12" customHeight="1" x14ac:dyDescent="0.15">
      <c r="A100" s="95"/>
      <c r="B100" s="91"/>
      <c r="C100" s="92"/>
      <c r="D100" s="93"/>
      <c r="E100" s="87"/>
      <c r="F100" s="87"/>
      <c r="G100" s="9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  <c r="X100" s="63"/>
      <c r="Y100" s="63"/>
    </row>
    <row r="101" spans="1:25" ht="12" customHeight="1" x14ac:dyDescent="0.15">
      <c r="A101" s="94"/>
      <c r="B101" s="96" t="s">
        <v>25</v>
      </c>
      <c r="C101" s="88" t="s">
        <v>60</v>
      </c>
      <c r="D101" s="90"/>
      <c r="E101" s="82" t="s">
        <v>23</v>
      </c>
      <c r="F101" s="82"/>
      <c r="G101" s="84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  <c r="X101" s="64"/>
      <c r="Y101" s="64"/>
    </row>
    <row r="102" spans="1:25" ht="12" customHeight="1" x14ac:dyDescent="0.15">
      <c r="A102" s="95"/>
      <c r="B102" s="85"/>
      <c r="C102" s="91"/>
      <c r="D102" s="93"/>
      <c r="E102" s="83"/>
      <c r="F102" s="83"/>
      <c r="G102" s="85"/>
      <c r="H102" s="52" t="str">
        <f>IF(E101="","","実績")</f>
        <v>実績</v>
      </c>
      <c r="I102" s="8" t="s">
        <v>27</v>
      </c>
      <c r="J102" s="52">
        <v>6</v>
      </c>
      <c r="K102" s="10">
        <v>6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  <c r="X102" s="76">
        <f>1*6</f>
        <v>6</v>
      </c>
      <c r="Y102" s="63"/>
    </row>
    <row r="103" spans="1:25" ht="12" customHeight="1" x14ac:dyDescent="0.15">
      <c r="A103" s="94"/>
      <c r="B103" s="96" t="s">
        <v>28</v>
      </c>
      <c r="C103" s="88" t="s">
        <v>61</v>
      </c>
      <c r="D103" s="90"/>
      <c r="E103" s="82" t="s">
        <v>23</v>
      </c>
      <c r="F103" s="82"/>
      <c r="G103" s="84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  <c r="X103" s="64"/>
      <c r="Y103" s="64"/>
    </row>
    <row r="104" spans="1:25" ht="12" customHeight="1" x14ac:dyDescent="0.15">
      <c r="A104" s="95"/>
      <c r="B104" s="85"/>
      <c r="C104" s="91"/>
      <c r="D104" s="93"/>
      <c r="E104" s="83"/>
      <c r="F104" s="83"/>
      <c r="G104" s="85"/>
      <c r="H104" s="52" t="str">
        <f>IF(E103="","","実績")</f>
        <v>実績</v>
      </c>
      <c r="I104" s="52" t="s">
        <v>74</v>
      </c>
      <c r="J104" s="52" t="s">
        <v>74</v>
      </c>
      <c r="K104" s="10" t="s">
        <v>74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  <c r="X104" s="63"/>
      <c r="Y104" s="63"/>
    </row>
    <row r="105" spans="1:25" ht="12" customHeight="1" x14ac:dyDescent="0.15">
      <c r="A105" s="94">
        <v>2</v>
      </c>
      <c r="B105" s="88" t="s">
        <v>30</v>
      </c>
      <c r="C105" s="89"/>
      <c r="D105" s="90"/>
      <c r="E105" s="86" t="s">
        <v>31</v>
      </c>
      <c r="F105" s="86"/>
      <c r="G105" s="9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  <c r="X105" s="64"/>
      <c r="Y105" s="64"/>
    </row>
    <row r="106" spans="1:25" ht="12" customHeight="1" x14ac:dyDescent="0.15">
      <c r="A106" s="95"/>
      <c r="B106" s="91"/>
      <c r="C106" s="92"/>
      <c r="D106" s="93"/>
      <c r="E106" s="87"/>
      <c r="F106" s="87"/>
      <c r="G106" s="9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  <c r="X106" s="63"/>
      <c r="Y106" s="63"/>
    </row>
    <row r="107" spans="1:25" ht="12" customHeight="1" x14ac:dyDescent="0.15">
      <c r="A107" s="94"/>
      <c r="B107" s="96" t="s">
        <v>25</v>
      </c>
      <c r="C107" s="88" t="s">
        <v>30</v>
      </c>
      <c r="D107" s="90"/>
      <c r="E107" s="82" t="s">
        <v>23</v>
      </c>
      <c r="F107" s="82"/>
      <c r="G107" s="84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  <c r="X107" s="64"/>
      <c r="Y107" s="64"/>
    </row>
    <row r="108" spans="1:25" ht="12" customHeight="1" x14ac:dyDescent="0.15">
      <c r="A108" s="95"/>
      <c r="B108" s="85"/>
      <c r="C108" s="91"/>
      <c r="D108" s="93"/>
      <c r="E108" s="83"/>
      <c r="F108" s="83"/>
      <c r="G108" s="85"/>
      <c r="H108" s="52" t="str">
        <f>IF(E107="","","実績")</f>
        <v>実績</v>
      </c>
      <c r="I108" s="52" t="s">
        <v>75</v>
      </c>
      <c r="J108" s="52">
        <v>5</v>
      </c>
      <c r="K108" s="10">
        <f t="shared" ref="K108" si="30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  <c r="X108" s="63"/>
      <c r="Y108" s="63"/>
    </row>
    <row r="109" spans="1:25" ht="12" customHeight="1" x14ac:dyDescent="0.15">
      <c r="A109" s="94"/>
      <c r="B109" s="96" t="s">
        <v>28</v>
      </c>
      <c r="C109" s="88" t="s">
        <v>43</v>
      </c>
      <c r="D109" s="90"/>
      <c r="E109" s="82" t="s">
        <v>23</v>
      </c>
      <c r="F109" s="82"/>
      <c r="G109" s="84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  <c r="X109" s="64"/>
      <c r="Y109" s="64"/>
    </row>
    <row r="110" spans="1:25" ht="12" customHeight="1" x14ac:dyDescent="0.15">
      <c r="A110" s="95"/>
      <c r="B110" s="85"/>
      <c r="C110" s="91"/>
      <c r="D110" s="93"/>
      <c r="E110" s="83"/>
      <c r="F110" s="83"/>
      <c r="G110" s="85"/>
      <c r="H110" s="52" t="str">
        <f>IF(E109="","","実績")</f>
        <v>実績</v>
      </c>
      <c r="I110" s="52" t="s">
        <v>66</v>
      </c>
      <c r="J110" s="52">
        <v>1</v>
      </c>
      <c r="K110" s="10">
        <f>SUM(L110:S110)</f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  <c r="X110" s="62"/>
      <c r="Y110" s="62"/>
    </row>
    <row r="111" spans="1:25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8">
    <mergeCell ref="X1:Y1"/>
    <mergeCell ref="X2:Y2"/>
    <mergeCell ref="X3:Y3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G41:G4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95:E96"/>
    <mergeCell ref="F95:F96"/>
    <mergeCell ref="G95:G96"/>
    <mergeCell ref="E67:E68"/>
    <mergeCell ref="F99:F100"/>
    <mergeCell ref="E99:E100"/>
    <mergeCell ref="G69:G70"/>
    <mergeCell ref="E87:E88"/>
    <mergeCell ref="F87:F88"/>
    <mergeCell ref="G87:G88"/>
    <mergeCell ref="E73:E74"/>
    <mergeCell ref="F73:F74"/>
    <mergeCell ref="F71:F72"/>
    <mergeCell ref="G71:G72"/>
    <mergeCell ref="E43:E44"/>
    <mergeCell ref="F43:F44"/>
    <mergeCell ref="G43:G44"/>
    <mergeCell ref="E45:E46"/>
    <mergeCell ref="E51:E52"/>
    <mergeCell ref="F25:F26"/>
    <mergeCell ref="E29:E30"/>
    <mergeCell ref="G51:G52"/>
    <mergeCell ref="E33:E34"/>
    <mergeCell ref="F33:F34"/>
    <mergeCell ref="F29:F30"/>
    <mergeCell ref="F31:F32"/>
    <mergeCell ref="G31:G32"/>
    <mergeCell ref="G27:G28"/>
    <mergeCell ref="E25:E26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B87:B88"/>
    <mergeCell ref="C87:D8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F103:F104"/>
    <mergeCell ref="E103:E104"/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</mergeCells>
  <phoneticPr fontId="1"/>
  <conditionalFormatting sqref="L85:S96 L99:S110 L43:S52 L54:S54 L9:S12 M13:S13 L14:S18 L53:T53 L55:T55 L56:S56 L25:S34 L77:S79 L81:S82 L80:T80">
    <cfRule type="expression" dxfId="17" priority="31" stopIfTrue="1">
      <formula>AND(ROW()&gt;4, COLUMN()&gt;8, MOD(ROW(),2)=1, ISNONTEXT(L9), L9&gt;0)</formula>
    </cfRule>
    <cfRule type="expression" dxfId="16" priority="32" stopIfTrue="1">
      <formula>AND(ROW()&gt;4, COLUMN()&gt;8,  MOD(ROW(),2)=0, ISNONTEXT(L9), L9&gt;0)</formula>
    </cfRule>
  </conditionalFormatting>
  <conditionalFormatting sqref="L19:S20">
    <cfRule type="expression" dxfId="15" priority="27" stopIfTrue="1">
      <formula>AND(ROW()&gt;4, COLUMN()&gt;8, MOD(ROW(),2)=1, ISNONTEXT(L19), L19&gt;0)</formula>
    </cfRule>
    <cfRule type="expression" dxfId="14" priority="28" stopIfTrue="1">
      <formula>AND(ROW()&gt;4, COLUMN()&gt;8,  MOD(ROW(),2)=0, ISNONTEXT(L19), L19&gt;0)</formula>
    </cfRule>
  </conditionalFormatting>
  <conditionalFormatting sqref="L59:S62 L65:S74">
    <cfRule type="expression" dxfId="13" priority="25" stopIfTrue="1">
      <formula>AND(ROW()&gt;4, COLUMN()&gt;8, MOD(ROW(),2)=1, ISNONTEXT(L59), L59&gt;0)</formula>
    </cfRule>
    <cfRule type="expression" dxfId="12" priority="26" stopIfTrue="1">
      <formula>AND(ROW()&gt;4, COLUMN()&gt;8,  MOD(ROW(),2)=0, ISNONTEXT(L59), L59&gt;0)</formula>
    </cfRule>
  </conditionalFormatting>
  <conditionalFormatting sqref="L21:S22">
    <cfRule type="expression" dxfId="11" priority="19" stopIfTrue="1">
      <formula>AND(ROW()&gt;4, COLUMN()&gt;8, MOD(ROW(),2)=1, ISNONTEXT(L21), L21&gt;0)</formula>
    </cfRule>
    <cfRule type="expression" dxfId="10" priority="20" stopIfTrue="1">
      <formula>AND(ROW()&gt;4, COLUMN()&gt;8,  MOD(ROW(),2)=0, ISNONTEXT(L21), L21&gt;0)</formula>
    </cfRule>
  </conditionalFormatting>
  <conditionalFormatting sqref="L35:S36 L39:S40">
    <cfRule type="expression" dxfId="9" priority="13" stopIfTrue="1">
      <formula>AND(ROW()&gt;4, COLUMN()&gt;8, MOD(ROW(),2)=1, ISNONTEXT(L35), L35&gt;0)</formula>
    </cfRule>
    <cfRule type="expression" dxfId="8" priority="14" stopIfTrue="1">
      <formula>AND(ROW()&gt;4, COLUMN()&gt;8,  MOD(ROW(),2)=0, ISNONTEXT(L35), L35&gt;0)</formula>
    </cfRule>
  </conditionalFormatting>
  <conditionalFormatting sqref="L37:S38">
    <cfRule type="expression" dxfId="7" priority="11" stopIfTrue="1">
      <formula>AND(ROW()&gt;4, COLUMN()&gt;8, MOD(ROW(),2)=1, ISNONTEXT(L37), L37&gt;0)</formula>
    </cfRule>
    <cfRule type="expression" dxfId="6" priority="12" stopIfTrue="1">
      <formula>AND(ROW()&gt;4, COLUMN()&gt;8,  MOD(ROW(),2)=0, ISNONTEXT(L37), L37&gt;0)</formula>
    </cfRule>
  </conditionalFormatting>
  <conditionalFormatting sqref="L63:S64">
    <cfRule type="expression" dxfId="5" priority="9" stopIfTrue="1">
      <formula>AND(ROW()&gt;4, COLUMN()&gt;8, MOD(ROW(),2)=1, ISNONTEXT(L63), L63&gt;0)</formula>
    </cfRule>
    <cfRule type="expression" dxfId="4" priority="10" stopIfTrue="1">
      <formula>AND(ROW()&gt;4, COLUMN()&gt;8,  MOD(ROW(),2)=0, ISNONTEXT(L63), L63&gt;0)</formula>
    </cfRule>
  </conditionalFormatting>
  <conditionalFormatting sqref="V53 V55 V80">
    <cfRule type="expression" dxfId="3" priority="3" stopIfTrue="1">
      <formula>AND(ROW()&gt;4, COLUMN()&gt;8, MOD(ROW(),2)=1, ISNONTEXT(V53), V53&gt;0)</formula>
    </cfRule>
    <cfRule type="expression" dxfId="2" priority="4" stopIfTrue="1">
      <formula>AND(ROW()&gt;4, COLUMN()&gt;8,  MOD(ROW(),2)=0, ISNONTEXT(V53), V53&gt;0)</formula>
    </cfRule>
  </conditionalFormatting>
  <conditionalFormatting sqref="X53 X55 X80">
    <cfRule type="expression" dxfId="1" priority="1" stopIfTrue="1">
      <formula>AND(ROW()&gt;4, COLUMN()&gt;8, MOD(ROW(),2)=1, ISNONTEXT(X53), X53&gt;0)</formula>
    </cfRule>
    <cfRule type="expression" dxfId="0" priority="2" stopIfTrue="1">
      <formula>AND(ROW()&gt;4, COLUMN()&gt;8,  MOD(ROW(),2)=0, ISNONTEXT(X53), X53&gt;0)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2020-06-10T03:29:55Z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