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5C240F10-794C-4AE5-8686-C8539410013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" i="1" l="1"/>
  <c r="W58" i="1"/>
  <c r="V58" i="1" s="1"/>
  <c r="V57" i="1"/>
  <c r="W75" i="1"/>
  <c r="W5" i="1" s="1"/>
  <c r="T76" i="1" l="1"/>
  <c r="U76" i="1"/>
  <c r="U75" i="1"/>
  <c r="T57" i="1" l="1"/>
  <c r="U58" i="1"/>
  <c r="T58" i="1" s="1"/>
  <c r="K82" i="1"/>
  <c r="U6" i="1" l="1"/>
  <c r="T6" i="1"/>
  <c r="U5" i="1"/>
  <c r="T5" i="1"/>
  <c r="R70" i="1" l="1"/>
  <c r="R72" i="1"/>
  <c r="R74" i="1"/>
  <c r="S70" i="1"/>
  <c r="S72" i="1"/>
  <c r="S80" i="1"/>
  <c r="Q72" i="1" l="1"/>
  <c r="Q70" i="1"/>
  <c r="Q66" i="1"/>
  <c r="P66" i="1"/>
  <c r="P64" i="1" l="1"/>
  <c r="P62" i="1"/>
  <c r="K38" i="1" l="1"/>
  <c r="K39" i="1"/>
  <c r="O46" i="1" l="1"/>
  <c r="L7" i="1" l="1"/>
  <c r="O97" i="1" l="1"/>
  <c r="K47" i="1" l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L97" i="1" l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L5" i="1" s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<sst xmlns="http://schemas.openxmlformats.org/spreadsheetml/2006/main" count="239" uniqueCount="73">
  <si>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</si>
  <si>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</si>
  <si>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</si>
  <si>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</si>
  <si>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</si>
  <si>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</si>
  <si>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</si>
  <si>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</si>
  <si>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</si>
  <si>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</si>
  <si>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</si>
  <si>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</si>
  <si>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</si>
  <si>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</si>
  <si>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</si>
  <si>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</si>
  <si>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</si>
  <si>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</si>
  <si>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</si>
  <si>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</si>
  <si>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</si>
  <si>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</si>
  <si>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</si>
  <si>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</si>
  <si>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</si>
  <si>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</si>
  <si>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</si>
  <si>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</si>
  <si>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</si>
  <si>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</si>
  <si>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</si>
  <si>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</si>
  <si>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</si>
  <si>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</si>
  <si>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</si>
  <si>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</si>
  <si>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</si>
  <si>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</si>
  <si>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</si>
  <si>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</si>
  <si>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</si>
  <si>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</si>
  <si>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</si>
  <si>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</si>
  <si>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</si>
  <si>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</si>
  <si>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</si>
  <si>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</si>
  <si>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</si>
  <si>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</si>
  <si>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</si>
  <si>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</si>
  <si>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</si>
  <si>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</si>
  <si>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</si>
  <si>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</si>
  <si>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</si>
  <si>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</si>
  <si>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</si>
  <si>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</si>
  <si>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</si>
  <si>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</si>
  <si>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</si>
  <si>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</si>
  <si>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</si>
  <si>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</si>
  <si>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</si>
  <si>
    <t>徳竹、林、北田、金、鈴木、琴</t>
    <rPh sb="13" eb="14">
      <t>コト</t>
    </rPh>
    <phoneticPr fontId="1"/>
  </si>
  <si>
    <t>金、琴、北田、徳竹</t>
    <rPh sb="2" eb="3">
      <t>コト</t>
    </rPh>
    <rPh sb="4" eb="6">
      <t>キタダ</t>
    </rPh>
    <rPh sb="7" eb="8">
      <t>トク</t>
    </rPh>
    <rPh sb="8" eb="9">
      <t>タケ</t>
    </rPh>
    <phoneticPr fontId="1"/>
  </si>
  <si>
    <t>鈴木、林</t>
    <rPh sb="3" eb="4">
      <t>イム</t>
    </rPh>
    <phoneticPr fontId="1"/>
  </si>
  <si>
    <t>月</t>
    <rPh sb="0" eb="1">
      <t>ゲツ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</si>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</sst>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8" borderId="57" xfId="0" applyFont="1" applyFill="1" applyBorder="1" applyAlignment="1"/>
    <xf numFmtId="0" fontId="2" fillId="9" borderId="12" xfId="0" applyFont="1" applyFill="1" applyBorder="1" applyAlignment="1">
      <alignment horizontal="center"/>
    </xf>
    <xf numFmtId="0" fontId="2" fillId="9" borderId="4" xfId="0" applyFont="1" applyFill="1" applyBorder="1" applyAlignment="1"/>
    <xf numFmtId="0" fontId="2" fillId="0" borderId="59" xfId="0" applyFont="1" applyBorder="1" applyAlignment="1"/>
    <xf numFmtId="0" fontId="2" fillId="0" borderId="6" xfId="0" applyFont="1" applyBorder="1" applyAlignment="1"/>
    <xf numFmtId="0" fontId="2" fillId="0" borderId="54" xfId="0" applyFont="1" applyBorder="1" applyAlignment="1"/>
    <xf numFmtId="0" fontId="2" fillId="9" borderId="54" xfId="0" applyFont="1" applyFill="1" applyBorder="1" applyAlignment="1"/>
    <xf numFmtId="0" fontId="2" fillId="9" borderId="6" xfId="0" applyFont="1" applyFill="1" applyBorder="1" applyAlignment="1"/>
    <xf numFmtId="0" fontId="2" fillId="9" borderId="6" xfId="0" applyFont="1" applyFill="1" applyBorder="1" applyAlignment="1">
      <alignment horizontal="center"/>
    </xf>
    <xf numFmtId="0" fontId="7" fillId="8" borderId="58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mruColors>
      <color rgb="FFFF99CC"/>
      <color rgb="FFFF66CC"/>
      <color rgb="FFFF6699"/>
      <color rgb="FFFF99FF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showGridLines="0" showZeros="0" tabSelected="1" zoomScale="85" zoomScaleNormal="85" zoomScaleSheetLayoutView="100" workbookViewId="0">
      <pane xSplit="4" ySplit="4" topLeftCell="O11" activePane="bottomRight" state="frozen"/>
      <selection pane="topRight" activeCell="E1" sqref="E1"/>
      <selection pane="bottomLeft" activeCell="A5" sqref="A5"/>
      <selection pane="bottomRight" activeCell="W82" sqref="W8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3" width="9" style="1" customWidth="1"/>
    <col min="14" max="16384" width="9" style="1"/>
  </cols>
  <sheetData>
    <row r="1" spans="1:23" ht="14.25" customHeight="1" x14ac:dyDescent="0.15">
      <c r="A1" s="103" t="s">
        <v>0</v>
      </c>
      <c r="B1" s="104"/>
      <c r="C1" s="104"/>
      <c r="D1" s="104"/>
      <c r="E1" s="123" t="s">
        <v>1</v>
      </c>
      <c r="F1" s="123" t="s">
        <v>2</v>
      </c>
      <c r="G1" s="104" t="s">
        <v>3</v>
      </c>
      <c r="H1" s="123" t="s">
        <v>4</v>
      </c>
      <c r="I1" s="123" t="s">
        <v>5</v>
      </c>
      <c r="J1" s="123" t="s">
        <v>6</v>
      </c>
      <c r="K1" s="131" t="s">
        <v>7</v>
      </c>
      <c r="L1" s="71">
        <v>43984</v>
      </c>
      <c r="M1" s="72"/>
      <c r="N1" s="71">
        <v>43985</v>
      </c>
      <c r="O1" s="72"/>
      <c r="P1" s="71">
        <v>43986</v>
      </c>
      <c r="Q1" s="72"/>
      <c r="R1" s="71">
        <v>43987</v>
      </c>
      <c r="S1" s="72"/>
      <c r="T1" s="71">
        <v>43990</v>
      </c>
      <c r="U1" s="72"/>
      <c r="V1" s="71">
        <v>43991</v>
      </c>
      <c r="W1" s="72"/>
    </row>
    <row r="2" spans="1:23" ht="13.5" customHeight="1" x14ac:dyDescent="0.15">
      <c r="A2" s="105"/>
      <c r="B2" s="106"/>
      <c r="C2" s="106"/>
      <c r="D2" s="106"/>
      <c r="E2" s="124"/>
      <c r="F2" s="124"/>
      <c r="G2" s="106"/>
      <c r="H2" s="136"/>
      <c r="I2" s="124"/>
      <c r="J2" s="124"/>
      <c r="K2" s="132"/>
      <c r="L2" s="126" t="s">
        <v>8</v>
      </c>
      <c r="M2" s="74"/>
      <c r="N2" s="73" t="s">
        <v>9</v>
      </c>
      <c r="O2" s="73"/>
      <c r="P2" s="127" t="s">
        <v>10</v>
      </c>
      <c r="Q2" s="74"/>
      <c r="R2" s="73" t="s">
        <v>11</v>
      </c>
      <c r="S2" s="74"/>
      <c r="T2" s="73" t="s">
        <v>70</v>
      </c>
      <c r="U2" s="74"/>
      <c r="V2" s="73" t="s">
        <v>8</v>
      </c>
      <c r="W2" s="74"/>
    </row>
    <row r="3" spans="1:23" ht="13.5" customHeight="1" x14ac:dyDescent="0.15">
      <c r="A3" s="105"/>
      <c r="B3" s="106"/>
      <c r="C3" s="106"/>
      <c r="D3" s="106"/>
      <c r="E3" s="124"/>
      <c r="F3" s="124"/>
      <c r="G3" s="106"/>
      <c r="H3" s="136"/>
      <c r="I3" s="124"/>
      <c r="J3" s="124"/>
      <c r="K3" s="132"/>
      <c r="L3" s="130" t="s">
        <v>12</v>
      </c>
      <c r="M3" s="129"/>
      <c r="N3" s="128" t="s">
        <v>13</v>
      </c>
      <c r="O3" s="129"/>
      <c r="P3" s="128" t="s">
        <v>14</v>
      </c>
      <c r="Q3" s="129"/>
      <c r="R3" s="75" t="s">
        <v>15</v>
      </c>
      <c r="S3" s="75"/>
      <c r="T3" s="75" t="s">
        <v>71</v>
      </c>
      <c r="U3" s="75"/>
      <c r="V3" s="75" t="s">
        <v>72</v>
      </c>
      <c r="W3" s="75"/>
    </row>
    <row r="4" spans="1:23" ht="13.5" customHeight="1" thickBot="1" x14ac:dyDescent="0.2">
      <c r="A4" s="107"/>
      <c r="B4" s="108"/>
      <c r="C4" s="108"/>
      <c r="D4" s="108"/>
      <c r="E4" s="125"/>
      <c r="F4" s="125"/>
      <c r="G4" s="108"/>
      <c r="H4" s="137"/>
      <c r="I4" s="125"/>
      <c r="J4" s="125"/>
      <c r="K4" s="133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55" t="s">
        <v>16</v>
      </c>
      <c r="U4" s="56" t="s">
        <v>17</v>
      </c>
      <c r="V4" s="55" t="s">
        <v>16</v>
      </c>
      <c r="W4" s="56" t="s">
        <v>17</v>
      </c>
    </row>
    <row r="5" spans="1:23" s="11" customFormat="1" ht="12" customHeight="1" thickTop="1" x14ac:dyDescent="0.15">
      <c r="A5" s="109" t="s">
        <v>18</v>
      </c>
      <c r="B5" s="110"/>
      <c r="C5" s="110"/>
      <c r="D5" s="111"/>
      <c r="E5" s="115"/>
      <c r="F5" s="115"/>
      <c r="G5" s="134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57">
        <f t="shared" si="0"/>
        <v>0</v>
      </c>
      <c r="T5" s="59">
        <f>SUM(T7,T23,T41,T57,T75,T83,T97)</f>
        <v>0</v>
      </c>
      <c r="U5" s="59">
        <f>SUM(U7,U23,U41,U57,U75,U83,U97)</f>
        <v>0</v>
      </c>
      <c r="V5" s="59">
        <f>SUM(V7,V23,V41,V57,V75,V83,V97)</f>
        <v>0</v>
      </c>
      <c r="W5" s="59">
        <f>SUM(W7,W23,W41,W57,W75,W83,W97)</f>
        <v>0</v>
      </c>
    </row>
    <row r="6" spans="1:23" s="11" customFormat="1" ht="12" customHeight="1" thickBot="1" x14ac:dyDescent="0.2">
      <c r="A6" s="112"/>
      <c r="B6" s="113"/>
      <c r="C6" s="113"/>
      <c r="D6" s="114"/>
      <c r="E6" s="116"/>
      <c r="F6" s="116"/>
      <c r="G6" s="135"/>
      <c r="H6" s="18" t="s">
        <v>20</v>
      </c>
      <c r="I6" s="19"/>
      <c r="J6" s="19"/>
      <c r="K6" s="47">
        <f t="shared" ref="K6:R6" si="1">SUM(L8,L24,L42,L58,L76,L84)</f>
        <v>12</v>
      </c>
      <c r="L6" s="47">
        <f t="shared" si="1"/>
        <v>20.5</v>
      </c>
      <c r="M6" s="47">
        <f t="shared" si="1"/>
        <v>12.5</v>
      </c>
      <c r="N6" s="47">
        <f t="shared" si="1"/>
        <v>16</v>
      </c>
      <c r="O6" s="47">
        <v>16</v>
      </c>
      <c r="P6" s="47">
        <v>18</v>
      </c>
      <c r="Q6" s="47">
        <v>17.5</v>
      </c>
      <c r="R6" s="47">
        <f t="shared" si="1"/>
        <v>18.5</v>
      </c>
      <c r="S6" s="58">
        <v>18.5</v>
      </c>
      <c r="T6" s="68">
        <f>SUM(T8,T24,T42,T58,T76,T84,T98)</f>
        <v>17</v>
      </c>
      <c r="U6" s="68">
        <f>SUM(U8,U24,U42,U58,U76,U84,U98)</f>
        <v>21</v>
      </c>
      <c r="V6" s="68"/>
      <c r="W6" s="68"/>
    </row>
    <row r="7" spans="1:23" ht="12" customHeight="1" thickTop="1" x14ac:dyDescent="0.15">
      <c r="A7" s="117" t="s">
        <v>21</v>
      </c>
      <c r="B7" s="118"/>
      <c r="C7" s="118"/>
      <c r="D7" s="119"/>
      <c r="E7" s="122"/>
      <c r="F7" s="122"/>
      <c r="G7" s="120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61"/>
      <c r="U7" s="61"/>
      <c r="V7" s="61"/>
      <c r="W7" s="61"/>
    </row>
    <row r="8" spans="1:23" ht="12" customHeight="1" x14ac:dyDescent="0.15">
      <c r="A8" s="93"/>
      <c r="B8" s="94"/>
      <c r="C8" s="94"/>
      <c r="D8" s="95"/>
      <c r="E8" s="97"/>
      <c r="F8" s="97"/>
      <c r="G8" s="121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60">
        <f t="shared" si="3"/>
        <v>0</v>
      </c>
      <c r="T8" s="66"/>
      <c r="U8" s="66"/>
      <c r="V8" s="66"/>
      <c r="W8" s="66"/>
    </row>
    <row r="9" spans="1:23" ht="12" customHeight="1" x14ac:dyDescent="0.15">
      <c r="A9" s="78">
        <v>1</v>
      </c>
      <c r="B9" s="80" t="s">
        <v>22</v>
      </c>
      <c r="C9" s="81"/>
      <c r="D9" s="82"/>
      <c r="E9" s="86" t="s">
        <v>23</v>
      </c>
      <c r="F9" s="86" t="s">
        <v>24</v>
      </c>
      <c r="G9" s="88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64"/>
      <c r="U9" s="64"/>
      <c r="V9" s="64"/>
      <c r="W9" s="64"/>
    </row>
    <row r="10" spans="1:23" ht="12" customHeight="1" x14ac:dyDescent="0.15">
      <c r="A10" s="79"/>
      <c r="B10" s="83"/>
      <c r="C10" s="84"/>
      <c r="D10" s="85"/>
      <c r="E10" s="87"/>
      <c r="F10" s="87"/>
      <c r="G10" s="89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63"/>
      <c r="U10" s="63"/>
      <c r="V10" s="63"/>
      <c r="W10" s="63"/>
    </row>
    <row r="11" spans="1:23" ht="12" customHeight="1" x14ac:dyDescent="0.15">
      <c r="A11" s="78"/>
      <c r="B11" s="102" t="s">
        <v>25</v>
      </c>
      <c r="C11" s="80" t="s">
        <v>26</v>
      </c>
      <c r="D11" s="82"/>
      <c r="E11" s="100" t="s">
        <v>23</v>
      </c>
      <c r="F11" s="100" t="s">
        <v>24</v>
      </c>
      <c r="G11" s="76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  <c r="T11" s="64"/>
      <c r="U11" s="64"/>
      <c r="V11" s="64"/>
      <c r="W11" s="64"/>
    </row>
    <row r="12" spans="1:23" ht="12" customHeight="1" x14ac:dyDescent="0.15">
      <c r="A12" s="79"/>
      <c r="B12" s="77"/>
      <c r="C12" s="83"/>
      <c r="D12" s="85"/>
      <c r="E12" s="101"/>
      <c r="F12" s="101"/>
      <c r="G12" s="77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  <c r="T12" s="63"/>
      <c r="U12" s="63"/>
      <c r="V12" s="63"/>
      <c r="W12" s="63"/>
    </row>
    <row r="13" spans="1:23" ht="12" customHeight="1" x14ac:dyDescent="0.15">
      <c r="A13" s="78"/>
      <c r="B13" s="102" t="s">
        <v>28</v>
      </c>
      <c r="C13" s="80" t="s">
        <v>29</v>
      </c>
      <c r="D13" s="82"/>
      <c r="E13" s="100" t="s">
        <v>23</v>
      </c>
      <c r="F13" s="100" t="s">
        <v>24</v>
      </c>
      <c r="G13" s="76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  <c r="T13" s="64"/>
      <c r="U13" s="64"/>
      <c r="V13" s="64"/>
      <c r="W13" s="64"/>
    </row>
    <row r="14" spans="1:23" ht="12" customHeight="1" x14ac:dyDescent="0.15">
      <c r="A14" s="79"/>
      <c r="B14" s="77"/>
      <c r="C14" s="83"/>
      <c r="D14" s="85"/>
      <c r="E14" s="101"/>
      <c r="F14" s="101"/>
      <c r="G14" s="77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  <c r="T14" s="63"/>
      <c r="U14" s="63"/>
      <c r="V14" s="63"/>
      <c r="W14" s="63"/>
    </row>
    <row r="15" spans="1:23" ht="12" customHeight="1" x14ac:dyDescent="0.15">
      <c r="A15" s="78">
        <v>2</v>
      </c>
      <c r="B15" s="80" t="s">
        <v>30</v>
      </c>
      <c r="C15" s="81"/>
      <c r="D15" s="82"/>
      <c r="E15" s="86" t="s">
        <v>31</v>
      </c>
      <c r="F15" s="86"/>
      <c r="G15" s="88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64"/>
      <c r="U15" s="64"/>
      <c r="V15" s="64"/>
      <c r="W15" s="64"/>
    </row>
    <row r="16" spans="1:23" ht="12" customHeight="1" x14ac:dyDescent="0.15">
      <c r="A16" s="79"/>
      <c r="B16" s="83"/>
      <c r="C16" s="84"/>
      <c r="D16" s="85"/>
      <c r="E16" s="87"/>
      <c r="F16" s="87"/>
      <c r="G16" s="89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63"/>
      <c r="U16" s="63"/>
      <c r="V16" s="63"/>
      <c r="W16" s="63"/>
    </row>
    <row r="17" spans="1:23" ht="12" customHeight="1" x14ac:dyDescent="0.15">
      <c r="A17" s="78"/>
      <c r="B17" s="102" t="s">
        <v>25</v>
      </c>
      <c r="C17" s="80" t="s">
        <v>30</v>
      </c>
      <c r="D17" s="82"/>
      <c r="E17" s="100" t="s">
        <v>31</v>
      </c>
      <c r="F17" s="100" t="s">
        <v>24</v>
      </c>
      <c r="G17" s="76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  <c r="T17" s="64"/>
      <c r="U17" s="64"/>
      <c r="V17" s="64"/>
      <c r="W17" s="64"/>
    </row>
    <row r="18" spans="1:23" ht="12" customHeight="1" x14ac:dyDescent="0.15">
      <c r="A18" s="79"/>
      <c r="B18" s="77"/>
      <c r="C18" s="83"/>
      <c r="D18" s="85"/>
      <c r="E18" s="101"/>
      <c r="F18" s="101"/>
      <c r="G18" s="77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  <c r="T18" s="63"/>
      <c r="U18" s="63"/>
      <c r="V18" s="63"/>
      <c r="W18" s="63"/>
    </row>
    <row r="19" spans="1:23" ht="12" customHeight="1" x14ac:dyDescent="0.15">
      <c r="A19" s="78"/>
      <c r="B19" s="102" t="s">
        <v>28</v>
      </c>
      <c r="C19" s="80" t="s">
        <v>32</v>
      </c>
      <c r="D19" s="82"/>
      <c r="E19" s="100" t="s">
        <v>23</v>
      </c>
      <c r="F19" s="100" t="s">
        <v>24</v>
      </c>
      <c r="G19" s="76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  <c r="T19" s="64"/>
      <c r="U19" s="64"/>
      <c r="V19" s="64"/>
      <c r="W19" s="64"/>
    </row>
    <row r="20" spans="1:23" ht="12" customHeight="1" x14ac:dyDescent="0.15">
      <c r="A20" s="79"/>
      <c r="B20" s="77"/>
      <c r="C20" s="83"/>
      <c r="D20" s="85"/>
      <c r="E20" s="101"/>
      <c r="F20" s="101"/>
      <c r="G20" s="77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  <c r="T20" s="63"/>
      <c r="U20" s="63"/>
      <c r="V20" s="63"/>
      <c r="W20" s="63"/>
    </row>
    <row r="21" spans="1:23" ht="12" customHeight="1" x14ac:dyDescent="0.15">
      <c r="A21" s="78"/>
      <c r="B21" s="102" t="s">
        <v>33</v>
      </c>
      <c r="C21" s="80" t="s">
        <v>34</v>
      </c>
      <c r="D21" s="82"/>
      <c r="E21" s="100" t="s">
        <v>23</v>
      </c>
      <c r="F21" s="100" t="s">
        <v>24</v>
      </c>
      <c r="G21" s="76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  <c r="T21" s="64"/>
      <c r="U21" s="64"/>
      <c r="V21" s="64"/>
      <c r="W21" s="64"/>
    </row>
    <row r="22" spans="1:23" ht="12" customHeight="1" x14ac:dyDescent="0.15">
      <c r="A22" s="79"/>
      <c r="B22" s="77"/>
      <c r="C22" s="83"/>
      <c r="D22" s="85"/>
      <c r="E22" s="101"/>
      <c r="F22" s="101"/>
      <c r="G22" s="77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  <c r="T22" s="63"/>
      <c r="U22" s="63"/>
      <c r="V22" s="63"/>
      <c r="W22" s="63"/>
    </row>
    <row r="23" spans="1:23" ht="12" customHeight="1" x14ac:dyDescent="0.15">
      <c r="A23" s="90" t="s">
        <v>35</v>
      </c>
      <c r="B23" s="91"/>
      <c r="C23" s="91"/>
      <c r="D23" s="92"/>
      <c r="E23" s="96"/>
      <c r="F23" s="96"/>
      <c r="G23" s="98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65"/>
      <c r="U23" s="65"/>
      <c r="V23" s="65"/>
      <c r="W23" s="65"/>
    </row>
    <row r="24" spans="1:23" ht="12" customHeight="1" x14ac:dyDescent="0.15">
      <c r="A24" s="93"/>
      <c r="B24" s="94"/>
      <c r="C24" s="94"/>
      <c r="D24" s="95"/>
      <c r="E24" s="97"/>
      <c r="F24" s="97"/>
      <c r="G24" s="99"/>
      <c r="H24" s="7" t="s">
        <v>20</v>
      </c>
      <c r="I24" s="7"/>
      <c r="J24" s="7"/>
      <c r="K24" s="15">
        <f t="shared" ref="K24:S24" si="6">SUMPRODUCT((MOD(ROW(K$25:K$40),2)=0)*K$25:K$40)</f>
        <v>18.5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  <c r="T24" s="66"/>
      <c r="U24" s="66"/>
      <c r="V24" s="66"/>
      <c r="W24" s="66"/>
    </row>
    <row r="25" spans="1:23" ht="12" customHeight="1" x14ac:dyDescent="0.15">
      <c r="A25" s="78">
        <v>1</v>
      </c>
      <c r="B25" s="80" t="s">
        <v>36</v>
      </c>
      <c r="C25" s="81"/>
      <c r="D25" s="82"/>
      <c r="E25" s="86" t="s">
        <v>23</v>
      </c>
      <c r="F25" s="86"/>
      <c r="G25" s="88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64"/>
      <c r="U25" s="64"/>
      <c r="V25" s="64"/>
      <c r="W25" s="64"/>
    </row>
    <row r="26" spans="1:23" ht="12" customHeight="1" x14ac:dyDescent="0.15">
      <c r="A26" s="79"/>
      <c r="B26" s="83"/>
      <c r="C26" s="84"/>
      <c r="D26" s="85"/>
      <c r="E26" s="87"/>
      <c r="F26" s="87"/>
      <c r="G26" s="89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63"/>
      <c r="U26" s="63"/>
      <c r="V26" s="63"/>
      <c r="W26" s="63"/>
    </row>
    <row r="27" spans="1:23" ht="12" customHeight="1" x14ac:dyDescent="0.15">
      <c r="A27" s="78"/>
      <c r="B27" s="102" t="s">
        <v>25</v>
      </c>
      <c r="C27" s="80" t="s">
        <v>37</v>
      </c>
      <c r="D27" s="82"/>
      <c r="E27" s="100" t="s">
        <v>23</v>
      </c>
      <c r="F27" s="100" t="s">
        <v>24</v>
      </c>
      <c r="G27" s="76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  <c r="T27" s="64"/>
      <c r="U27" s="64"/>
      <c r="V27" s="64"/>
      <c r="W27" s="64"/>
    </row>
    <row r="28" spans="1:23" ht="12" customHeight="1" x14ac:dyDescent="0.15">
      <c r="A28" s="79"/>
      <c r="B28" s="77"/>
      <c r="C28" s="83"/>
      <c r="D28" s="85"/>
      <c r="E28" s="101"/>
      <c r="F28" s="101"/>
      <c r="G28" s="77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  <c r="T28" s="63"/>
      <c r="U28" s="63"/>
      <c r="V28" s="63"/>
      <c r="W28" s="63"/>
    </row>
    <row r="29" spans="1:23" ht="12" customHeight="1" x14ac:dyDescent="0.15">
      <c r="A29" s="78"/>
      <c r="B29" s="102" t="s">
        <v>28</v>
      </c>
      <c r="C29" s="80" t="s">
        <v>38</v>
      </c>
      <c r="D29" s="82"/>
      <c r="E29" s="100" t="s">
        <v>23</v>
      </c>
      <c r="F29" s="100" t="s">
        <v>24</v>
      </c>
      <c r="G29" s="76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  <c r="T29" s="64"/>
      <c r="U29" s="64"/>
      <c r="V29" s="64"/>
      <c r="W29" s="64"/>
    </row>
    <row r="30" spans="1:23" ht="12" customHeight="1" x14ac:dyDescent="0.15">
      <c r="A30" s="79"/>
      <c r="B30" s="77"/>
      <c r="C30" s="83"/>
      <c r="D30" s="85"/>
      <c r="E30" s="101"/>
      <c r="F30" s="101"/>
      <c r="G30" s="77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1">
        <v>3</v>
      </c>
      <c r="O30" s="32"/>
      <c r="P30" s="32"/>
      <c r="Q30" s="32"/>
      <c r="R30" s="32"/>
      <c r="S30" s="32"/>
      <c r="T30" s="63"/>
      <c r="U30" s="63"/>
      <c r="V30" s="63"/>
      <c r="W30" s="63"/>
    </row>
    <row r="31" spans="1:23" ht="12" customHeight="1" x14ac:dyDescent="0.15">
      <c r="A31" s="78"/>
      <c r="B31" s="102" t="s">
        <v>39</v>
      </c>
      <c r="C31" s="80" t="s">
        <v>40</v>
      </c>
      <c r="D31" s="82"/>
      <c r="E31" s="100" t="s">
        <v>23</v>
      </c>
      <c r="F31" s="100"/>
      <c r="G31" s="76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  <c r="T31" s="64"/>
      <c r="U31" s="64"/>
      <c r="V31" s="64"/>
      <c r="W31" s="64"/>
    </row>
    <row r="32" spans="1:23" ht="12" customHeight="1" x14ac:dyDescent="0.15">
      <c r="A32" s="79"/>
      <c r="B32" s="77"/>
      <c r="C32" s="83"/>
      <c r="D32" s="85"/>
      <c r="E32" s="101"/>
      <c r="F32" s="101"/>
      <c r="G32" s="77"/>
      <c r="H32" s="52" t="str">
        <f>IF(E31="","","実績")</f>
        <v>実績</v>
      </c>
      <c r="I32" s="8" t="s">
        <v>27</v>
      </c>
      <c r="J32" s="8">
        <v>6</v>
      </c>
      <c r="K32" s="10">
        <f t="shared" si="7"/>
        <v>6</v>
      </c>
      <c r="L32" s="41"/>
      <c r="M32" s="32"/>
      <c r="N32" s="31">
        <v>6</v>
      </c>
      <c r="O32" s="32"/>
      <c r="P32" s="32"/>
      <c r="Q32" s="32"/>
      <c r="R32" s="32"/>
      <c r="S32" s="32"/>
      <c r="T32" s="63"/>
      <c r="U32" s="63"/>
      <c r="V32" s="63"/>
      <c r="W32" s="63"/>
    </row>
    <row r="33" spans="1:23" ht="12" customHeight="1" x14ac:dyDescent="0.15">
      <c r="A33" s="78">
        <v>2</v>
      </c>
      <c r="B33" s="80" t="s">
        <v>30</v>
      </c>
      <c r="C33" s="81"/>
      <c r="D33" s="82"/>
      <c r="E33" s="86" t="s">
        <v>31</v>
      </c>
      <c r="F33" s="86"/>
      <c r="G33" s="88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  <c r="T33" s="64"/>
      <c r="U33" s="64"/>
      <c r="V33" s="64"/>
      <c r="W33" s="64"/>
    </row>
    <row r="34" spans="1:23" ht="12" customHeight="1" x14ac:dyDescent="0.15">
      <c r="A34" s="79"/>
      <c r="B34" s="83"/>
      <c r="C34" s="84"/>
      <c r="D34" s="85"/>
      <c r="E34" s="87"/>
      <c r="F34" s="87"/>
      <c r="G34" s="89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  <c r="T34" s="63"/>
      <c r="U34" s="63"/>
      <c r="V34" s="63"/>
      <c r="W34" s="63"/>
    </row>
    <row r="35" spans="1:23" ht="12" customHeight="1" x14ac:dyDescent="0.15">
      <c r="A35" s="78"/>
      <c r="B35" s="102" t="s">
        <v>25</v>
      </c>
      <c r="C35" s="80" t="s">
        <v>30</v>
      </c>
      <c r="D35" s="82"/>
      <c r="E35" s="100" t="s">
        <v>31</v>
      </c>
      <c r="F35" s="100"/>
      <c r="G35" s="76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  <c r="T35" s="64"/>
      <c r="U35" s="64"/>
      <c r="V35" s="64"/>
      <c r="W35" s="64"/>
    </row>
    <row r="36" spans="1:23" ht="12" customHeight="1" x14ac:dyDescent="0.15">
      <c r="A36" s="79"/>
      <c r="B36" s="77"/>
      <c r="C36" s="83"/>
      <c r="D36" s="85"/>
      <c r="E36" s="101"/>
      <c r="F36" s="101"/>
      <c r="G36" s="77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  <c r="T36" s="63"/>
      <c r="U36" s="63"/>
      <c r="V36" s="63"/>
      <c r="W36" s="63"/>
    </row>
    <row r="37" spans="1:23" ht="12" customHeight="1" x14ac:dyDescent="0.15">
      <c r="A37" s="78"/>
      <c r="B37" s="102" t="s">
        <v>28</v>
      </c>
      <c r="C37" s="80" t="s">
        <v>42</v>
      </c>
      <c r="D37" s="82"/>
      <c r="E37" s="100" t="s">
        <v>23</v>
      </c>
      <c r="F37" s="100"/>
      <c r="G37" s="76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64"/>
      <c r="U37" s="64"/>
      <c r="V37" s="64"/>
      <c r="W37" s="64"/>
    </row>
    <row r="38" spans="1:23" ht="12" customHeight="1" x14ac:dyDescent="0.15">
      <c r="A38" s="79"/>
      <c r="B38" s="77"/>
      <c r="C38" s="83"/>
      <c r="D38" s="85"/>
      <c r="E38" s="101"/>
      <c r="F38" s="101"/>
      <c r="G38" s="77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  <c r="T38" s="63"/>
      <c r="U38" s="63"/>
      <c r="V38" s="63"/>
      <c r="W38" s="63"/>
    </row>
    <row r="39" spans="1:23" ht="12" customHeight="1" x14ac:dyDescent="0.15">
      <c r="A39" s="78"/>
      <c r="B39" s="102" t="s">
        <v>33</v>
      </c>
      <c r="C39" s="80" t="s">
        <v>43</v>
      </c>
      <c r="D39" s="82"/>
      <c r="E39" s="100" t="s">
        <v>23</v>
      </c>
      <c r="F39" s="100"/>
      <c r="G39" s="76"/>
      <c r="H39" s="8" t="str">
        <f>IF(E39="","","予定")</f>
        <v>予定</v>
      </c>
      <c r="I39" s="8" t="s">
        <v>11</v>
      </c>
      <c r="J39" s="8">
        <v>1</v>
      </c>
      <c r="K39" s="9">
        <f t="shared" ref="K39" si="8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  <c r="T39" s="64"/>
      <c r="U39" s="64"/>
      <c r="V39" s="64"/>
      <c r="W39" s="64"/>
    </row>
    <row r="40" spans="1:23" ht="12" customHeight="1" x14ac:dyDescent="0.15">
      <c r="A40" s="79"/>
      <c r="B40" s="77"/>
      <c r="C40" s="83"/>
      <c r="D40" s="85"/>
      <c r="E40" s="101"/>
      <c r="F40" s="101"/>
      <c r="G40" s="77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  <c r="T40" s="63"/>
      <c r="U40" s="63"/>
      <c r="V40" s="63"/>
      <c r="W40" s="63"/>
    </row>
    <row r="41" spans="1:23" ht="12" customHeight="1" x14ac:dyDescent="0.15">
      <c r="A41" s="90" t="s">
        <v>44</v>
      </c>
      <c r="B41" s="91"/>
      <c r="C41" s="91"/>
      <c r="D41" s="92"/>
      <c r="E41" s="96"/>
      <c r="F41" s="96"/>
      <c r="G41" s="98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9">SUMPRODUCT((MOD(ROW(L$43:L$56),2)=1)*L$43:L$56)</f>
        <v>0</v>
      </c>
      <c r="M41" s="35">
        <f t="shared" si="9"/>
        <v>0</v>
      </c>
      <c r="N41" s="35">
        <f>SUMPRODUCT((MOD(ROW(N$43:N$56),2)=1)*N$43:N$56)</f>
        <v>5</v>
      </c>
      <c r="O41" s="35">
        <f t="shared" ref="O41:S41" si="10">SUMPRODUCT((MOD(ROW(O$43:O$56),2)=1)*O$43:O$56)</f>
        <v>13.5</v>
      </c>
      <c r="P41" s="35">
        <f t="shared" si="10"/>
        <v>0</v>
      </c>
      <c r="Q41" s="35">
        <f t="shared" si="10"/>
        <v>0</v>
      </c>
      <c r="R41" s="35">
        <f t="shared" si="10"/>
        <v>0</v>
      </c>
      <c r="S41" s="35">
        <f t="shared" si="10"/>
        <v>0</v>
      </c>
      <c r="T41" s="65"/>
      <c r="U41" s="65"/>
      <c r="V41" s="65"/>
      <c r="W41" s="65"/>
    </row>
    <row r="42" spans="1:23" ht="12" customHeight="1" x14ac:dyDescent="0.15">
      <c r="A42" s="93"/>
      <c r="B42" s="94"/>
      <c r="C42" s="94"/>
      <c r="D42" s="95"/>
      <c r="E42" s="97"/>
      <c r="F42" s="97"/>
      <c r="G42" s="99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1">SUMPRODUCT((MOD(ROW(L$43:L$56),2)=0)*L$43:L$56)</f>
        <v>0</v>
      </c>
      <c r="M42" s="36">
        <f>SUMPRODUCT((MOD(ROW(M$43:M$56),2)=0)*M$43:M$56)</f>
        <v>0</v>
      </c>
      <c r="N42" s="36">
        <f t="shared" si="11"/>
        <v>0</v>
      </c>
      <c r="O42" s="36">
        <f t="shared" si="11"/>
        <v>16</v>
      </c>
      <c r="P42" s="36">
        <f t="shared" si="11"/>
        <v>0</v>
      </c>
      <c r="Q42" s="36">
        <f t="shared" si="11"/>
        <v>0</v>
      </c>
      <c r="R42" s="36">
        <f t="shared" si="11"/>
        <v>0</v>
      </c>
      <c r="S42" s="36">
        <f t="shared" si="11"/>
        <v>0</v>
      </c>
      <c r="T42" s="66"/>
      <c r="U42" s="66"/>
      <c r="V42" s="66"/>
      <c r="W42" s="66"/>
    </row>
    <row r="43" spans="1:23" ht="12" customHeight="1" x14ac:dyDescent="0.15">
      <c r="A43" s="78">
        <v>1</v>
      </c>
      <c r="B43" s="80" t="s">
        <v>22</v>
      </c>
      <c r="C43" s="81"/>
      <c r="D43" s="82"/>
      <c r="E43" s="86" t="s">
        <v>23</v>
      </c>
      <c r="F43" s="86"/>
      <c r="G43" s="88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  <c r="T43" s="64"/>
      <c r="U43" s="64"/>
      <c r="V43" s="64"/>
      <c r="W43" s="64"/>
    </row>
    <row r="44" spans="1:23" ht="12" customHeight="1" x14ac:dyDescent="0.15">
      <c r="A44" s="79"/>
      <c r="B44" s="83"/>
      <c r="C44" s="84"/>
      <c r="D44" s="85"/>
      <c r="E44" s="87"/>
      <c r="F44" s="87"/>
      <c r="G44" s="89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  <c r="T44" s="63"/>
      <c r="U44" s="63"/>
      <c r="V44" s="63"/>
      <c r="W44" s="63"/>
    </row>
    <row r="45" spans="1:23" ht="12" customHeight="1" x14ac:dyDescent="0.15">
      <c r="A45" s="78"/>
      <c r="B45" s="102" t="s">
        <v>25</v>
      </c>
      <c r="C45" s="80" t="s">
        <v>45</v>
      </c>
      <c r="D45" s="82"/>
      <c r="E45" s="100" t="s">
        <v>23</v>
      </c>
      <c r="F45" s="100"/>
      <c r="G45" s="76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  <c r="T45" s="64"/>
      <c r="U45" s="64"/>
      <c r="V45" s="64"/>
      <c r="W45" s="64"/>
    </row>
    <row r="46" spans="1:23" ht="12" customHeight="1" x14ac:dyDescent="0.15">
      <c r="A46" s="79"/>
      <c r="B46" s="77"/>
      <c r="C46" s="83"/>
      <c r="D46" s="85"/>
      <c r="E46" s="101"/>
      <c r="F46" s="101"/>
      <c r="G46" s="77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  <c r="T46" s="63"/>
      <c r="U46" s="63"/>
      <c r="V46" s="63"/>
      <c r="W46" s="63"/>
    </row>
    <row r="47" spans="1:23" ht="12" customHeight="1" x14ac:dyDescent="0.15">
      <c r="A47" s="78"/>
      <c r="B47" s="102" t="s">
        <v>28</v>
      </c>
      <c r="C47" s="80" t="s">
        <v>46</v>
      </c>
      <c r="D47" s="82"/>
      <c r="E47" s="100" t="s">
        <v>23</v>
      </c>
      <c r="F47" s="100"/>
      <c r="G47" s="76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  <c r="T47" s="64"/>
      <c r="U47" s="64"/>
      <c r="V47" s="64"/>
      <c r="W47" s="64"/>
    </row>
    <row r="48" spans="1:23" ht="12" customHeight="1" x14ac:dyDescent="0.15">
      <c r="A48" s="79"/>
      <c r="B48" s="77"/>
      <c r="C48" s="83"/>
      <c r="D48" s="85"/>
      <c r="E48" s="101"/>
      <c r="F48" s="101"/>
      <c r="G48" s="77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  <c r="T48" s="63"/>
      <c r="U48" s="63"/>
      <c r="V48" s="63"/>
      <c r="W48" s="63"/>
    </row>
    <row r="49" spans="1:23" ht="12" customHeight="1" x14ac:dyDescent="0.15">
      <c r="A49" s="78">
        <v>2</v>
      </c>
      <c r="B49" s="80" t="s">
        <v>30</v>
      </c>
      <c r="C49" s="81"/>
      <c r="D49" s="82"/>
      <c r="E49" s="86" t="s">
        <v>31</v>
      </c>
      <c r="F49" s="86"/>
      <c r="G49" s="88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  <c r="T49" s="64"/>
      <c r="U49" s="64"/>
      <c r="V49" s="64"/>
      <c r="W49" s="64"/>
    </row>
    <row r="50" spans="1:23" ht="12" customHeight="1" x14ac:dyDescent="0.15">
      <c r="A50" s="79"/>
      <c r="B50" s="83"/>
      <c r="C50" s="84"/>
      <c r="D50" s="85"/>
      <c r="E50" s="87"/>
      <c r="F50" s="87"/>
      <c r="G50" s="89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  <c r="T50" s="63"/>
      <c r="U50" s="63"/>
      <c r="V50" s="63"/>
      <c r="W50" s="63"/>
    </row>
    <row r="51" spans="1:23" ht="12" customHeight="1" x14ac:dyDescent="0.15">
      <c r="A51" s="78"/>
      <c r="B51" s="102" t="s">
        <v>25</v>
      </c>
      <c r="C51" s="80" t="s">
        <v>30</v>
      </c>
      <c r="D51" s="82"/>
      <c r="E51" s="100" t="s">
        <v>31</v>
      </c>
      <c r="F51" s="100"/>
      <c r="G51" s="76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2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  <c r="T51" s="64"/>
      <c r="U51" s="64"/>
      <c r="V51" s="64"/>
      <c r="W51" s="64"/>
    </row>
    <row r="52" spans="1:23" ht="12" customHeight="1" x14ac:dyDescent="0.15">
      <c r="A52" s="79"/>
      <c r="B52" s="77"/>
      <c r="C52" s="83"/>
      <c r="D52" s="85"/>
      <c r="E52" s="101"/>
      <c r="F52" s="101"/>
      <c r="G52" s="77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  <c r="T52" s="63"/>
      <c r="U52" s="63"/>
      <c r="V52" s="63"/>
      <c r="W52" s="63"/>
    </row>
    <row r="53" spans="1:23" ht="12" customHeight="1" x14ac:dyDescent="0.15">
      <c r="A53" s="78"/>
      <c r="B53" s="102" t="s">
        <v>28</v>
      </c>
      <c r="C53" s="80" t="s">
        <v>42</v>
      </c>
      <c r="D53" s="82"/>
      <c r="E53" s="100" t="s">
        <v>23</v>
      </c>
      <c r="F53" s="100"/>
      <c r="G53" s="76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49"/>
      <c r="U53" s="64"/>
      <c r="V53" s="49"/>
      <c r="W53" s="64"/>
    </row>
    <row r="54" spans="1:23" ht="12" customHeight="1" x14ac:dyDescent="0.15">
      <c r="A54" s="79"/>
      <c r="B54" s="77"/>
      <c r="C54" s="83"/>
      <c r="D54" s="85"/>
      <c r="E54" s="101"/>
      <c r="F54" s="101"/>
      <c r="G54" s="77"/>
      <c r="H54" s="52" t="str">
        <f>IF(E53="","","実績")</f>
        <v>実績</v>
      </c>
      <c r="I54" s="8" t="s">
        <v>47</v>
      </c>
      <c r="J54" s="8">
        <v>5</v>
      </c>
      <c r="K54" s="10">
        <f t="shared" si="12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63"/>
      <c r="U54" s="63"/>
      <c r="V54" s="63"/>
      <c r="W54" s="63"/>
    </row>
    <row r="55" spans="1:23" ht="12" customHeight="1" x14ac:dyDescent="0.15">
      <c r="A55" s="78"/>
      <c r="B55" s="102" t="s">
        <v>33</v>
      </c>
      <c r="C55" s="80" t="s">
        <v>43</v>
      </c>
      <c r="D55" s="82"/>
      <c r="E55" s="100" t="s">
        <v>23</v>
      </c>
      <c r="F55" s="100"/>
      <c r="G55" s="76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49"/>
      <c r="U55" s="64"/>
      <c r="V55" s="49"/>
      <c r="W55" s="64"/>
    </row>
    <row r="56" spans="1:23" ht="12" customHeight="1" x14ac:dyDescent="0.15">
      <c r="A56" s="79"/>
      <c r="B56" s="77"/>
      <c r="C56" s="83"/>
      <c r="D56" s="85"/>
      <c r="E56" s="101"/>
      <c r="F56" s="101"/>
      <c r="G56" s="77"/>
      <c r="H56" s="52" t="str">
        <f>IF(E55="","","実績")</f>
        <v>実績</v>
      </c>
      <c r="I56" s="8" t="s">
        <v>48</v>
      </c>
      <c r="J56" s="8">
        <v>1</v>
      </c>
      <c r="K56" s="10">
        <f t="shared" si="12"/>
        <v>0.5</v>
      </c>
      <c r="L56" s="43"/>
      <c r="M56" s="44"/>
      <c r="N56" s="44"/>
      <c r="O56" s="31">
        <v>0.5</v>
      </c>
      <c r="P56" s="44"/>
      <c r="Q56" s="44"/>
      <c r="R56" s="44"/>
      <c r="S56" s="44"/>
      <c r="T56" s="63"/>
      <c r="U56" s="63"/>
      <c r="V56" s="63"/>
      <c r="W56" s="63"/>
    </row>
    <row r="57" spans="1:23" ht="12" customHeight="1" x14ac:dyDescent="0.15">
      <c r="A57" s="90" t="s">
        <v>49</v>
      </c>
      <c r="B57" s="91"/>
      <c r="C57" s="91"/>
      <c r="D57" s="92"/>
      <c r="E57" s="96"/>
      <c r="F57" s="96"/>
      <c r="G57" s="98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3">SUMPRODUCT((MOD(ROW(L$59:L$74),2)=1)*L$59:L$74)</f>
        <v>0</v>
      </c>
      <c r="M57" s="35">
        <f t="shared" si="13"/>
        <v>0</v>
      </c>
      <c r="N57" s="35">
        <f t="shared" si="13"/>
        <v>0</v>
      </c>
      <c r="O57" s="35">
        <v>6.5</v>
      </c>
      <c r="P57" s="35">
        <v>17.5</v>
      </c>
      <c r="Q57" s="35">
        <v>3</v>
      </c>
      <c r="R57" s="35">
        <f t="shared" ref="R57:S57" si="14">SUMPRODUCT((MOD(ROW(R$59:R$74),2)=1)*R$59:R$74)</f>
        <v>0</v>
      </c>
      <c r="S57" s="35">
        <f t="shared" si="14"/>
        <v>0</v>
      </c>
      <c r="T57" s="65">
        <f>SUMPRODUCT((MOD(ROW(T$59:T$74),2)=1)*T$59:T$74)</f>
        <v>0</v>
      </c>
      <c r="U57" s="65"/>
      <c r="V57" s="65">
        <f>SUMPRODUCT((MOD(ROW(V$59:V$74),2)=1)*V$59:V$74)</f>
        <v>0</v>
      </c>
      <c r="W57" s="65"/>
    </row>
    <row r="58" spans="1:23" ht="12" customHeight="1" x14ac:dyDescent="0.15">
      <c r="A58" s="93"/>
      <c r="B58" s="94"/>
      <c r="C58" s="94"/>
      <c r="D58" s="95"/>
      <c r="E58" s="97"/>
      <c r="F58" s="97"/>
      <c r="G58" s="99"/>
      <c r="H58" s="7" t="s">
        <v>20</v>
      </c>
      <c r="I58" s="7"/>
      <c r="J58" s="7"/>
      <c r="K58" s="15">
        <f>SUMPRODUCT((MOD(ROW(K$59:K$74),2)=0)*K$59:K$74)</f>
        <v>63.5</v>
      </c>
      <c r="L58" s="36">
        <f>SUMPRODUCT((MOD(ROW(L$59:L$74),2)=0)*L$59:L$74)</f>
        <v>0</v>
      </c>
      <c r="M58" s="36">
        <f t="shared" ref="M58:S58" si="15">SUMPRODUCT((MOD(ROW(M$59:M$74),2)=0)*M$59:M$74)</f>
        <v>0</v>
      </c>
      <c r="N58" s="36">
        <f t="shared" si="15"/>
        <v>0</v>
      </c>
      <c r="O58" s="36">
        <f t="shared" si="15"/>
        <v>0</v>
      </c>
      <c r="P58" s="36">
        <f t="shared" si="15"/>
        <v>18</v>
      </c>
      <c r="Q58" s="36">
        <f t="shared" si="15"/>
        <v>17.5</v>
      </c>
      <c r="R58" s="36">
        <f t="shared" si="15"/>
        <v>18.5</v>
      </c>
      <c r="S58" s="36">
        <f t="shared" si="15"/>
        <v>9.5</v>
      </c>
      <c r="T58" s="66">
        <f>U58</f>
        <v>0</v>
      </c>
      <c r="U58" s="66">
        <f>SUMPRODUCT((MOD(ROW(U$59:U$74),2)=0)*U$59:U$74)</f>
        <v>0</v>
      </c>
      <c r="V58" s="66">
        <f>W58</f>
        <v>0</v>
      </c>
      <c r="W58" s="66">
        <f>SUMPRODUCT((MOD(ROW(W$59:W$74),2)=0)*W$59:W$74)</f>
        <v>0</v>
      </c>
    </row>
    <row r="59" spans="1:23" ht="12" customHeight="1" x14ac:dyDescent="0.15">
      <c r="A59" s="78">
        <v>1</v>
      </c>
      <c r="B59" s="80" t="s">
        <v>36</v>
      </c>
      <c r="C59" s="81"/>
      <c r="D59" s="82"/>
      <c r="E59" s="86" t="s">
        <v>23</v>
      </c>
      <c r="F59" s="86"/>
      <c r="G59" s="88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  <c r="T59" s="64"/>
      <c r="U59" s="64"/>
      <c r="V59" s="64"/>
      <c r="W59" s="64"/>
    </row>
    <row r="60" spans="1:23" ht="12" customHeight="1" x14ac:dyDescent="0.15">
      <c r="A60" s="79"/>
      <c r="B60" s="83"/>
      <c r="C60" s="84"/>
      <c r="D60" s="85"/>
      <c r="E60" s="87"/>
      <c r="F60" s="87"/>
      <c r="G60" s="89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  <c r="T60" s="63"/>
      <c r="U60" s="63"/>
      <c r="V60" s="63"/>
      <c r="W60" s="63"/>
    </row>
    <row r="61" spans="1:23" ht="12" customHeight="1" x14ac:dyDescent="0.15">
      <c r="A61" s="78"/>
      <c r="B61" s="102" t="s">
        <v>25</v>
      </c>
      <c r="C61" s="80" t="s">
        <v>45</v>
      </c>
      <c r="D61" s="82"/>
      <c r="E61" s="100" t="s">
        <v>23</v>
      </c>
      <c r="F61" s="100"/>
      <c r="G61" s="76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  <c r="T61" s="64"/>
      <c r="U61" s="64"/>
      <c r="V61" s="64"/>
      <c r="W61" s="64"/>
    </row>
    <row r="62" spans="1:23" ht="12" customHeight="1" x14ac:dyDescent="0.15">
      <c r="A62" s="79"/>
      <c r="B62" s="77"/>
      <c r="C62" s="83"/>
      <c r="D62" s="85"/>
      <c r="E62" s="101"/>
      <c r="F62" s="101"/>
      <c r="G62" s="77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6">SUM(L62:S62)</f>
        <v>9</v>
      </c>
      <c r="L62" s="41"/>
      <c r="M62" s="32"/>
      <c r="N62" s="32"/>
      <c r="O62" s="32"/>
      <c r="P62" s="32">
        <f>6*1.5</f>
        <v>9</v>
      </c>
      <c r="Q62" s="32"/>
      <c r="R62" s="32"/>
      <c r="S62" s="32"/>
      <c r="T62" s="63"/>
      <c r="U62" s="63"/>
      <c r="V62" s="63"/>
      <c r="W62" s="63"/>
    </row>
    <row r="63" spans="1:23" ht="12" customHeight="1" x14ac:dyDescent="0.15">
      <c r="A63" s="78"/>
      <c r="B63" s="102" t="s">
        <v>28</v>
      </c>
      <c r="C63" s="80" t="s">
        <v>46</v>
      </c>
      <c r="D63" s="82"/>
      <c r="E63" s="100" t="s">
        <v>23</v>
      </c>
      <c r="F63" s="100"/>
      <c r="G63" s="76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  <c r="T63" s="64"/>
      <c r="U63" s="64"/>
      <c r="V63" s="64"/>
      <c r="W63" s="64"/>
    </row>
    <row r="64" spans="1:23" ht="12" customHeight="1" x14ac:dyDescent="0.15">
      <c r="A64" s="79"/>
      <c r="B64" s="77"/>
      <c r="C64" s="83"/>
      <c r="D64" s="85"/>
      <c r="E64" s="101"/>
      <c r="F64" s="101"/>
      <c r="G64" s="77"/>
      <c r="H64" s="52" t="str">
        <f>IF(E63="","","実績")</f>
        <v>実績</v>
      </c>
      <c r="I64" s="8" t="s">
        <v>27</v>
      </c>
      <c r="J64" s="52">
        <v>6</v>
      </c>
      <c r="K64" s="10">
        <f t="shared" si="16"/>
        <v>6</v>
      </c>
      <c r="L64" s="41"/>
      <c r="M64" s="32"/>
      <c r="N64" s="32"/>
      <c r="O64" s="32"/>
      <c r="P64" s="32">
        <f>6*1</f>
        <v>6</v>
      </c>
      <c r="Q64" s="32"/>
      <c r="R64" s="32"/>
      <c r="S64" s="32"/>
      <c r="T64" s="63"/>
      <c r="U64" s="63"/>
      <c r="V64" s="63"/>
      <c r="W64" s="63"/>
    </row>
    <row r="65" spans="1:23" ht="12" customHeight="1" x14ac:dyDescent="0.15">
      <c r="A65" s="78"/>
      <c r="B65" s="102" t="s">
        <v>33</v>
      </c>
      <c r="C65" s="80" t="s">
        <v>50</v>
      </c>
      <c r="D65" s="82"/>
      <c r="E65" s="100" t="s">
        <v>23</v>
      </c>
      <c r="F65" s="100"/>
      <c r="G65" s="76"/>
      <c r="H65" s="8" t="str">
        <f>IF(E65="","","予定")</f>
        <v>予定</v>
      </c>
      <c r="I65" s="8" t="s">
        <v>27</v>
      </c>
      <c r="J65" s="8">
        <v>6</v>
      </c>
      <c r="K65" s="9">
        <f t="shared" si="16"/>
        <v>6</v>
      </c>
      <c r="L65" s="33"/>
      <c r="M65" s="31"/>
      <c r="N65" s="31"/>
      <c r="O65" s="31"/>
      <c r="P65" s="31">
        <v>6</v>
      </c>
      <c r="Q65" s="31"/>
      <c r="R65" s="31"/>
      <c r="S65" s="31"/>
      <c r="T65" s="64"/>
      <c r="U65" s="64"/>
      <c r="V65" s="64"/>
      <c r="W65" s="64"/>
    </row>
    <row r="66" spans="1:23" ht="12" customHeight="1" x14ac:dyDescent="0.15">
      <c r="A66" s="79"/>
      <c r="B66" s="77"/>
      <c r="C66" s="83"/>
      <c r="D66" s="85"/>
      <c r="E66" s="101"/>
      <c r="F66" s="101"/>
      <c r="G66" s="77"/>
      <c r="H66" s="52" t="str">
        <f>IF(E65="","","実績")</f>
        <v>実績</v>
      </c>
      <c r="I66" s="8" t="s">
        <v>27</v>
      </c>
      <c r="J66" s="8">
        <v>6</v>
      </c>
      <c r="K66" s="10">
        <f t="shared" si="16"/>
        <v>9</v>
      </c>
      <c r="L66" s="41"/>
      <c r="M66" s="32"/>
      <c r="N66" s="32"/>
      <c r="O66" s="32"/>
      <c r="P66" s="32">
        <f>6*0.5</f>
        <v>3</v>
      </c>
      <c r="Q66" s="32">
        <f>6*1</f>
        <v>6</v>
      </c>
      <c r="R66" s="32"/>
      <c r="S66" s="32"/>
      <c r="T66" s="63"/>
      <c r="U66" s="63"/>
      <c r="V66" s="63"/>
      <c r="W66" s="63"/>
    </row>
    <row r="67" spans="1:23" ht="12" customHeight="1" x14ac:dyDescent="0.15">
      <c r="A67" s="78">
        <v>2</v>
      </c>
      <c r="B67" s="80" t="s">
        <v>30</v>
      </c>
      <c r="C67" s="81"/>
      <c r="D67" s="82"/>
      <c r="E67" s="86" t="s">
        <v>31</v>
      </c>
      <c r="F67" s="86"/>
      <c r="G67" s="88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  <c r="T67" s="64"/>
      <c r="U67" s="64"/>
      <c r="V67" s="64"/>
      <c r="W67" s="64"/>
    </row>
    <row r="68" spans="1:23" ht="12" customHeight="1" x14ac:dyDescent="0.15">
      <c r="A68" s="79"/>
      <c r="B68" s="83"/>
      <c r="C68" s="84"/>
      <c r="D68" s="85"/>
      <c r="E68" s="87"/>
      <c r="F68" s="87"/>
      <c r="G68" s="89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  <c r="T68" s="63"/>
      <c r="U68" s="63"/>
      <c r="V68" s="63"/>
      <c r="W68" s="63"/>
    </row>
    <row r="69" spans="1:23" ht="12" customHeight="1" x14ac:dyDescent="0.15">
      <c r="A69" s="78"/>
      <c r="B69" s="102" t="s">
        <v>25</v>
      </c>
      <c r="C69" s="80" t="s">
        <v>30</v>
      </c>
      <c r="D69" s="82"/>
      <c r="E69" s="100" t="s">
        <v>31</v>
      </c>
      <c r="F69" s="100"/>
      <c r="G69" s="76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7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  <c r="T69" s="64"/>
      <c r="U69" s="64"/>
      <c r="V69" s="64"/>
      <c r="W69" s="64"/>
    </row>
    <row r="70" spans="1:23" ht="12" customHeight="1" x14ac:dyDescent="0.15">
      <c r="A70" s="79"/>
      <c r="B70" s="77"/>
      <c r="C70" s="83"/>
      <c r="D70" s="85"/>
      <c r="E70" s="101"/>
      <c r="F70" s="101"/>
      <c r="G70" s="77"/>
      <c r="H70" s="52" t="str">
        <f>IF(E69="","","実績")</f>
        <v>実績</v>
      </c>
      <c r="I70" s="52" t="s">
        <v>68</v>
      </c>
      <c r="J70" s="52">
        <v>4</v>
      </c>
      <c r="K70" s="10">
        <f t="shared" si="17"/>
        <v>8</v>
      </c>
      <c r="L70" s="41"/>
      <c r="M70" s="32"/>
      <c r="N70" s="32"/>
      <c r="O70" s="32"/>
      <c r="P70" s="32"/>
      <c r="Q70" s="32">
        <f>4*0.5</f>
        <v>2</v>
      </c>
      <c r="R70" s="32">
        <f>6*0.5</f>
        <v>3</v>
      </c>
      <c r="S70" s="32">
        <f>6*0.5</f>
        <v>3</v>
      </c>
      <c r="T70" s="63"/>
      <c r="U70" s="63"/>
      <c r="V70" s="63"/>
      <c r="W70" s="63"/>
    </row>
    <row r="71" spans="1:23" ht="12" customHeight="1" x14ac:dyDescent="0.15">
      <c r="A71" s="78"/>
      <c r="B71" s="102" t="s">
        <v>28</v>
      </c>
      <c r="C71" s="80" t="s">
        <v>42</v>
      </c>
      <c r="D71" s="82"/>
      <c r="E71" s="100" t="s">
        <v>31</v>
      </c>
      <c r="F71" s="100"/>
      <c r="G71" s="76"/>
      <c r="H71" s="8" t="str">
        <f>IF(E71="","","予定")</f>
        <v>予定</v>
      </c>
      <c r="I71" s="8" t="s">
        <v>67</v>
      </c>
      <c r="J71" s="8">
        <v>6</v>
      </c>
      <c r="K71" s="9">
        <f t="shared" si="17"/>
        <v>1.5</v>
      </c>
      <c r="L71" s="33"/>
      <c r="M71" s="31"/>
      <c r="N71" s="31"/>
      <c r="O71" s="31"/>
      <c r="P71" s="31"/>
      <c r="Q71" s="31">
        <v>1.5</v>
      </c>
      <c r="R71" s="31"/>
      <c r="S71" s="31"/>
      <c r="T71" s="64"/>
      <c r="U71" s="64"/>
      <c r="V71" s="64"/>
      <c r="W71" s="64"/>
    </row>
    <row r="72" spans="1:23" ht="12" customHeight="1" x14ac:dyDescent="0.15">
      <c r="A72" s="79"/>
      <c r="B72" s="77"/>
      <c r="C72" s="83"/>
      <c r="D72" s="85"/>
      <c r="E72" s="101"/>
      <c r="F72" s="101"/>
      <c r="G72" s="77"/>
      <c r="H72" s="52" t="str">
        <f>IF(E71="","","実績")</f>
        <v>実績</v>
      </c>
      <c r="I72" s="8" t="s">
        <v>67</v>
      </c>
      <c r="J72" s="52">
        <v>6</v>
      </c>
      <c r="K72" s="10">
        <f t="shared" si="17"/>
        <v>30</v>
      </c>
      <c r="L72" s="41"/>
      <c r="M72" s="32"/>
      <c r="N72" s="32"/>
      <c r="O72" s="32"/>
      <c r="P72" s="32"/>
      <c r="Q72" s="32">
        <f>6*1.5</f>
        <v>9</v>
      </c>
      <c r="R72" s="32">
        <f>6*2.5</f>
        <v>15</v>
      </c>
      <c r="S72" s="32">
        <f>6*1</f>
        <v>6</v>
      </c>
      <c r="T72" s="63"/>
      <c r="U72" s="63"/>
      <c r="V72" s="63"/>
      <c r="W72" s="63"/>
    </row>
    <row r="73" spans="1:23" ht="12" customHeight="1" x14ac:dyDescent="0.15">
      <c r="A73" s="78"/>
      <c r="B73" s="102" t="s">
        <v>33</v>
      </c>
      <c r="C73" s="80" t="s">
        <v>43</v>
      </c>
      <c r="D73" s="82"/>
      <c r="E73" s="100" t="s">
        <v>31</v>
      </c>
      <c r="F73" s="100"/>
      <c r="G73" s="76"/>
      <c r="H73" s="8" t="str">
        <f>IF(E73="","","予定")</f>
        <v>予定</v>
      </c>
      <c r="I73" s="8" t="s">
        <v>48</v>
      </c>
      <c r="J73" s="8">
        <v>1</v>
      </c>
      <c r="K73" s="9">
        <f t="shared" si="17"/>
        <v>1.5</v>
      </c>
      <c r="L73" s="33"/>
      <c r="M73" s="31"/>
      <c r="N73" s="31"/>
      <c r="O73" s="31"/>
      <c r="P73" s="31"/>
      <c r="Q73" s="31">
        <v>1.5</v>
      </c>
      <c r="R73" s="31"/>
      <c r="S73" s="31"/>
      <c r="T73" s="64"/>
      <c r="U73" s="64"/>
      <c r="V73" s="64"/>
      <c r="W73" s="64"/>
    </row>
    <row r="74" spans="1:23" ht="12" customHeight="1" x14ac:dyDescent="0.15">
      <c r="A74" s="79"/>
      <c r="B74" s="77"/>
      <c r="C74" s="83"/>
      <c r="D74" s="85"/>
      <c r="E74" s="101"/>
      <c r="F74" s="101"/>
      <c r="G74" s="77"/>
      <c r="H74" s="52" t="str">
        <f>IF(E73="","","実績")</f>
        <v>実績</v>
      </c>
      <c r="I74" s="52" t="s">
        <v>69</v>
      </c>
      <c r="J74" s="8">
        <v>2</v>
      </c>
      <c r="K74" s="10">
        <f t="shared" si="17"/>
        <v>1.5</v>
      </c>
      <c r="L74" s="43"/>
      <c r="M74" s="44"/>
      <c r="N74" s="44"/>
      <c r="O74" s="44"/>
      <c r="P74" s="44"/>
      <c r="Q74" s="44">
        <v>0.5</v>
      </c>
      <c r="R74" s="44">
        <f>1*0.5</f>
        <v>0.5</v>
      </c>
      <c r="S74" s="44">
        <v>0.5</v>
      </c>
      <c r="T74" s="63"/>
      <c r="U74" s="63"/>
      <c r="V74" s="63"/>
      <c r="W74" s="63"/>
    </row>
    <row r="75" spans="1:23" ht="12" customHeight="1" x14ac:dyDescent="0.15">
      <c r="A75" s="90" t="s">
        <v>51</v>
      </c>
      <c r="B75" s="91"/>
      <c r="C75" s="91"/>
      <c r="D75" s="92"/>
      <c r="E75" s="96"/>
      <c r="F75" s="96"/>
      <c r="G75" s="98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8">SUMPRODUCT((MOD(ROW(L$77:L$82),2)=1)*L$77:L$82)</f>
        <v>0</v>
      </c>
      <c r="M75" s="35">
        <f t="shared" si="18"/>
        <v>0</v>
      </c>
      <c r="N75" s="35">
        <f t="shared" si="18"/>
        <v>0</v>
      </c>
      <c r="O75" s="35">
        <f t="shared" si="18"/>
        <v>0</v>
      </c>
      <c r="P75" s="35"/>
      <c r="Q75" s="35">
        <v>12</v>
      </c>
      <c r="R75" s="35"/>
      <c r="S75" s="35">
        <f t="shared" ref="S75" si="19">SUMPRODUCT((MOD(ROW(S$77:S$82),2)=1)*S$77:S$82)</f>
        <v>0</v>
      </c>
      <c r="T75" s="65"/>
      <c r="U75" s="65">
        <f>SUMPRODUCT((MOD(ROW(U$77:U$82),2)=1)*U$77:U$82)</f>
        <v>0</v>
      </c>
      <c r="V75" s="65"/>
      <c r="W75" s="65">
        <f>SUMPRODUCT((MOD(ROW(W$77:W$82),2)=1)*W$77:W$82)</f>
        <v>0</v>
      </c>
    </row>
    <row r="76" spans="1:23" ht="12" customHeight="1" x14ac:dyDescent="0.15">
      <c r="A76" s="93"/>
      <c r="B76" s="94"/>
      <c r="C76" s="94"/>
      <c r="D76" s="95"/>
      <c r="E76" s="97"/>
      <c r="F76" s="97"/>
      <c r="G76" s="99"/>
      <c r="H76" s="7" t="s">
        <v>20</v>
      </c>
      <c r="I76" s="7"/>
      <c r="J76" s="7"/>
      <c r="K76" s="15">
        <f>SUMPRODUCT((MOD(ROW(K$77:K$82),2)=0)*K$77:K$82)</f>
        <v>26</v>
      </c>
      <c r="L76" s="36">
        <f t="shared" ref="L76:S76" si="20">SUMPRODUCT((MOD(ROW(L$77:L$82),2)=0)*L$77:L$82)</f>
        <v>0</v>
      </c>
      <c r="M76" s="36">
        <f>SUMPRODUCT((MOD(ROW(M$77:M$82),2)=0)*M$77:M$82)</f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9</v>
      </c>
      <c r="T76" s="67">
        <f>SUMPRODUCT((MOD(ROW(T$77:T$82),2)=0)*T$77:T$82)</f>
        <v>17</v>
      </c>
      <c r="U76" s="67">
        <f>SUMPRODUCT((MOD(ROW(U$77:U$82),2)=0)*U$77:U$82)</f>
        <v>21</v>
      </c>
      <c r="V76" s="67"/>
      <c r="W76" s="67"/>
    </row>
    <row r="77" spans="1:23" ht="12" customHeight="1" x14ac:dyDescent="0.15">
      <c r="A77" s="78">
        <v>1</v>
      </c>
      <c r="B77" s="80" t="s">
        <v>36</v>
      </c>
      <c r="C77" s="81"/>
      <c r="D77" s="82"/>
      <c r="E77" s="86"/>
      <c r="F77" s="86"/>
      <c r="G77" s="88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  <c r="T77" s="64"/>
      <c r="U77" s="64"/>
      <c r="V77" s="64"/>
      <c r="W77" s="64"/>
    </row>
    <row r="78" spans="1:23" ht="12" customHeight="1" x14ac:dyDescent="0.15">
      <c r="A78" s="79"/>
      <c r="B78" s="83"/>
      <c r="C78" s="84"/>
      <c r="D78" s="85"/>
      <c r="E78" s="87"/>
      <c r="F78" s="87"/>
      <c r="G78" s="89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  <c r="T78" s="63"/>
      <c r="U78" s="63"/>
      <c r="V78" s="63"/>
      <c r="W78" s="63"/>
    </row>
    <row r="79" spans="1:23" ht="12" customHeight="1" x14ac:dyDescent="0.15">
      <c r="A79" s="78"/>
      <c r="B79" s="102" t="s">
        <v>25</v>
      </c>
      <c r="C79" s="80" t="s">
        <v>52</v>
      </c>
      <c r="D79" s="82"/>
      <c r="E79" s="100" t="s">
        <v>23</v>
      </c>
      <c r="F79" s="100"/>
      <c r="G79" s="76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1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  <c r="T79" s="64"/>
      <c r="U79" s="64"/>
      <c r="V79" s="64"/>
      <c r="W79" s="64"/>
    </row>
    <row r="80" spans="1:23" ht="12" customHeight="1" x14ac:dyDescent="0.15">
      <c r="A80" s="79"/>
      <c r="B80" s="77"/>
      <c r="C80" s="83"/>
      <c r="D80" s="85"/>
      <c r="E80" s="101"/>
      <c r="F80" s="101"/>
      <c r="G80" s="77"/>
      <c r="H80" s="52" t="str">
        <f>IF(E79="","","実績")</f>
        <v>実績</v>
      </c>
      <c r="I80" s="8" t="s">
        <v>27</v>
      </c>
      <c r="J80" s="52">
        <v>6</v>
      </c>
      <c r="K80" s="10">
        <f>SUM(L80:T80)</f>
        <v>26</v>
      </c>
      <c r="L80" s="41"/>
      <c r="M80" s="32"/>
      <c r="N80" s="32"/>
      <c r="O80" s="32"/>
      <c r="P80" s="32"/>
      <c r="Q80" s="32"/>
      <c r="R80" s="32"/>
      <c r="S80" s="32">
        <f>6*1.5</f>
        <v>9</v>
      </c>
      <c r="T80" s="69">
        <v>17</v>
      </c>
      <c r="U80" s="63"/>
      <c r="V80" s="50"/>
      <c r="W80" s="63"/>
    </row>
    <row r="81" spans="1:23" ht="12" customHeight="1" x14ac:dyDescent="0.15">
      <c r="A81" s="78"/>
      <c r="B81" s="102" t="s">
        <v>28</v>
      </c>
      <c r="C81" s="80" t="s">
        <v>53</v>
      </c>
      <c r="D81" s="82"/>
      <c r="E81" s="100" t="s">
        <v>23</v>
      </c>
      <c r="F81" s="100"/>
      <c r="G81" s="76"/>
      <c r="H81" s="8" t="str">
        <f>IF(E81="","","予定")</f>
        <v>予定</v>
      </c>
      <c r="I81" s="8" t="s">
        <v>63</v>
      </c>
      <c r="J81" s="8">
        <v>6</v>
      </c>
      <c r="K81" s="9">
        <f t="shared" si="21"/>
        <v>6</v>
      </c>
      <c r="L81" s="33"/>
      <c r="M81" s="31"/>
      <c r="N81" s="31"/>
      <c r="O81" s="31"/>
      <c r="P81" s="31"/>
      <c r="Q81" s="31">
        <v>6</v>
      </c>
      <c r="R81" s="31"/>
      <c r="S81" s="31"/>
      <c r="T81" s="64"/>
      <c r="U81" s="64"/>
      <c r="V81" s="64"/>
      <c r="W81" s="64"/>
    </row>
    <row r="82" spans="1:23" ht="12" customHeight="1" x14ac:dyDescent="0.15">
      <c r="A82" s="79"/>
      <c r="B82" s="77"/>
      <c r="C82" s="83"/>
      <c r="D82" s="85"/>
      <c r="E82" s="101"/>
      <c r="F82" s="101"/>
      <c r="G82" s="77"/>
      <c r="H82" s="52" t="str">
        <f>IF(E81="","","実績")</f>
        <v>実績</v>
      </c>
      <c r="I82" s="52" t="s">
        <v>63</v>
      </c>
      <c r="J82" s="52">
        <v>6</v>
      </c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  <c r="T82" s="63"/>
      <c r="U82" s="70">
        <v>21</v>
      </c>
      <c r="V82" s="63"/>
      <c r="W82" s="50"/>
    </row>
    <row r="83" spans="1:23" ht="12" customHeight="1" x14ac:dyDescent="0.15">
      <c r="A83" s="90" t="s">
        <v>54</v>
      </c>
      <c r="B83" s="91"/>
      <c r="C83" s="91"/>
      <c r="D83" s="92"/>
      <c r="E83" s="96"/>
      <c r="F83" s="96"/>
      <c r="G83" s="98"/>
      <c r="H83" s="20" t="s">
        <v>19</v>
      </c>
      <c r="I83" s="20"/>
      <c r="J83" s="20"/>
      <c r="K83" s="21">
        <v>7.5</v>
      </c>
      <c r="L83" s="35">
        <f t="shared" ref="L83:P83" si="22">SUMPRODUCT((MOD(ROW(L$85:L$96),2)=1)*L$85:L$96)</f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>SUMPRODUCT((MOD(ROW(Q$85:Q$96),2)=1)*Q$85:Q$96)</f>
        <v>4.5</v>
      </c>
      <c r="R83" s="35">
        <v>3</v>
      </c>
      <c r="S83" s="35">
        <f t="shared" ref="S83" si="23">SUMPRODUCT((MOD(ROW(S$85:S$96),2)=1)*S$85:S$96)</f>
        <v>0</v>
      </c>
      <c r="T83" s="65"/>
      <c r="U83" s="65"/>
      <c r="V83" s="65"/>
      <c r="W83" s="65"/>
    </row>
    <row r="84" spans="1:23" ht="12" customHeight="1" x14ac:dyDescent="0.15">
      <c r="A84" s="93"/>
      <c r="B84" s="94"/>
      <c r="C84" s="94"/>
      <c r="D84" s="95"/>
      <c r="E84" s="97"/>
      <c r="F84" s="97"/>
      <c r="G84" s="99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4">SUMPRODUCT((MOD(ROW(M$85:M$96),2)=0)*M$85:M$96)</f>
        <v>0</v>
      </c>
      <c r="N84" s="36">
        <f t="shared" si="24"/>
        <v>0</v>
      </c>
      <c r="O84" s="36">
        <f t="shared" si="24"/>
        <v>0</v>
      </c>
      <c r="P84" s="36">
        <f t="shared" si="24"/>
        <v>0</v>
      </c>
      <c r="Q84" s="36">
        <f t="shared" si="24"/>
        <v>0</v>
      </c>
      <c r="R84" s="36">
        <f t="shared" si="24"/>
        <v>0</v>
      </c>
      <c r="S84" s="36">
        <f t="shared" si="24"/>
        <v>0</v>
      </c>
      <c r="T84" s="66"/>
      <c r="U84" s="66"/>
      <c r="V84" s="66"/>
      <c r="W84" s="66"/>
    </row>
    <row r="85" spans="1:23" ht="12" customHeight="1" x14ac:dyDescent="0.15">
      <c r="A85" s="78">
        <v>1</v>
      </c>
      <c r="B85" s="80" t="s">
        <v>36</v>
      </c>
      <c r="C85" s="81"/>
      <c r="D85" s="82"/>
      <c r="E85" s="86"/>
      <c r="F85" s="86"/>
      <c r="G85" s="88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  <c r="T85" s="64"/>
      <c r="U85" s="64"/>
      <c r="V85" s="64"/>
      <c r="W85" s="64"/>
    </row>
    <row r="86" spans="1:23" ht="12" customHeight="1" x14ac:dyDescent="0.15">
      <c r="A86" s="79"/>
      <c r="B86" s="83"/>
      <c r="C86" s="84"/>
      <c r="D86" s="85"/>
      <c r="E86" s="87"/>
      <c r="F86" s="87"/>
      <c r="G86" s="89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  <c r="T86" s="63"/>
      <c r="U86" s="63"/>
      <c r="V86" s="63"/>
      <c r="W86" s="63"/>
    </row>
    <row r="87" spans="1:23" ht="12" customHeight="1" x14ac:dyDescent="0.15">
      <c r="A87" s="78"/>
      <c r="B87" s="102" t="s">
        <v>25</v>
      </c>
      <c r="C87" s="80" t="s">
        <v>55</v>
      </c>
      <c r="D87" s="82"/>
      <c r="E87" s="100" t="s">
        <v>23</v>
      </c>
      <c r="F87" s="100"/>
      <c r="G87" s="76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  <c r="T87" s="64"/>
      <c r="U87" s="64"/>
      <c r="V87" s="64"/>
      <c r="W87" s="64"/>
    </row>
    <row r="88" spans="1:23" ht="12" customHeight="1" x14ac:dyDescent="0.15">
      <c r="A88" s="79"/>
      <c r="B88" s="77"/>
      <c r="C88" s="83"/>
      <c r="D88" s="85"/>
      <c r="E88" s="101"/>
      <c r="F88" s="101"/>
      <c r="G88" s="77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  <c r="T88" s="63"/>
      <c r="U88" s="63"/>
      <c r="V88" s="63"/>
      <c r="W88" s="63"/>
    </row>
    <row r="89" spans="1:23" ht="12" customHeight="1" x14ac:dyDescent="0.15">
      <c r="A89" s="78"/>
      <c r="B89" s="102" t="s">
        <v>28</v>
      </c>
      <c r="C89" s="138" t="s">
        <v>57</v>
      </c>
      <c r="D89" s="82"/>
      <c r="E89" s="100" t="s">
        <v>23</v>
      </c>
      <c r="F89" s="100"/>
      <c r="G89" s="76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  <c r="T89" s="64"/>
      <c r="U89" s="64"/>
      <c r="V89" s="64"/>
      <c r="W89" s="64"/>
    </row>
    <row r="90" spans="1:23" ht="12" customHeight="1" x14ac:dyDescent="0.15">
      <c r="A90" s="79"/>
      <c r="B90" s="77"/>
      <c r="C90" s="83"/>
      <c r="D90" s="85"/>
      <c r="E90" s="101"/>
      <c r="F90" s="101"/>
      <c r="G90" s="77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63"/>
      <c r="U90" s="63"/>
      <c r="V90" s="63"/>
      <c r="W90" s="63"/>
    </row>
    <row r="91" spans="1:23" ht="12" customHeight="1" x14ac:dyDescent="0.15">
      <c r="A91" s="78">
        <v>2</v>
      </c>
      <c r="B91" s="80" t="s">
        <v>30</v>
      </c>
      <c r="C91" s="81"/>
      <c r="D91" s="82"/>
      <c r="E91" s="86"/>
      <c r="F91" s="86"/>
      <c r="G91" s="88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  <c r="T91" s="64"/>
      <c r="U91" s="64"/>
      <c r="V91" s="64"/>
      <c r="W91" s="64"/>
    </row>
    <row r="92" spans="1:23" ht="12" customHeight="1" x14ac:dyDescent="0.15">
      <c r="A92" s="79"/>
      <c r="B92" s="83"/>
      <c r="C92" s="84"/>
      <c r="D92" s="85"/>
      <c r="E92" s="87"/>
      <c r="F92" s="87"/>
      <c r="G92" s="89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  <c r="T92" s="63"/>
      <c r="U92" s="63"/>
      <c r="V92" s="63"/>
      <c r="W92" s="63"/>
    </row>
    <row r="93" spans="1:23" ht="12" customHeight="1" x14ac:dyDescent="0.15">
      <c r="A93" s="78"/>
      <c r="B93" s="102" t="s">
        <v>25</v>
      </c>
      <c r="C93" s="80" t="s">
        <v>30</v>
      </c>
      <c r="D93" s="82"/>
      <c r="E93" s="100" t="s">
        <v>31</v>
      </c>
      <c r="F93" s="100"/>
      <c r="G93" s="76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5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  <c r="T93" s="64"/>
      <c r="U93" s="64"/>
      <c r="V93" s="64"/>
      <c r="W93" s="64"/>
    </row>
    <row r="94" spans="1:23" ht="12" customHeight="1" x14ac:dyDescent="0.15">
      <c r="A94" s="79"/>
      <c r="B94" s="77"/>
      <c r="C94" s="83"/>
      <c r="D94" s="85"/>
      <c r="E94" s="101"/>
      <c r="F94" s="101"/>
      <c r="G94" s="77"/>
      <c r="H94" s="52" t="str">
        <f>IF(E93="","","実績")</f>
        <v>実績</v>
      </c>
      <c r="I94" s="52"/>
      <c r="J94" s="52"/>
      <c r="K94" s="10">
        <f t="shared" si="25"/>
        <v>0</v>
      </c>
      <c r="L94" s="41"/>
      <c r="M94" s="32"/>
      <c r="N94" s="32"/>
      <c r="O94" s="32"/>
      <c r="P94" s="32"/>
      <c r="Q94" s="32"/>
      <c r="R94" s="32"/>
      <c r="S94" s="32"/>
      <c r="T94" s="63"/>
      <c r="U94" s="63"/>
      <c r="V94" s="63"/>
      <c r="W94" s="63"/>
    </row>
    <row r="95" spans="1:23" ht="12" customHeight="1" x14ac:dyDescent="0.15">
      <c r="A95" s="78"/>
      <c r="B95" s="102" t="s">
        <v>28</v>
      </c>
      <c r="C95" s="80" t="s">
        <v>43</v>
      </c>
      <c r="D95" s="82"/>
      <c r="E95" s="100" t="s">
        <v>31</v>
      </c>
      <c r="F95" s="100"/>
      <c r="G95" s="76"/>
      <c r="H95" s="8" t="str">
        <f>IF(E95="","","予定")</f>
        <v>予定</v>
      </c>
      <c r="I95" s="8" t="s">
        <v>58</v>
      </c>
      <c r="J95" s="8">
        <v>1</v>
      </c>
      <c r="K95" s="9">
        <f t="shared" si="25"/>
        <v>0.5</v>
      </c>
      <c r="L95" s="33"/>
      <c r="M95" s="31"/>
      <c r="N95" s="31"/>
      <c r="O95" s="31"/>
      <c r="P95" s="31"/>
      <c r="Q95" s="31"/>
      <c r="R95" s="31">
        <v>0.5</v>
      </c>
      <c r="S95" s="31"/>
      <c r="T95" s="64"/>
      <c r="U95" s="64"/>
      <c r="V95" s="64"/>
      <c r="W95" s="64"/>
    </row>
    <row r="96" spans="1:23" ht="12" customHeight="1" x14ac:dyDescent="0.15">
      <c r="A96" s="79"/>
      <c r="B96" s="77"/>
      <c r="C96" s="83"/>
      <c r="D96" s="85"/>
      <c r="E96" s="101"/>
      <c r="F96" s="101"/>
      <c r="G96" s="77"/>
      <c r="H96" s="52" t="str">
        <f>IF(E95="","","実績")</f>
        <v>実績</v>
      </c>
      <c r="I96" s="52"/>
      <c r="J96" s="52"/>
      <c r="K96" s="10">
        <f t="shared" si="25"/>
        <v>0</v>
      </c>
      <c r="L96" s="43"/>
      <c r="M96" s="44"/>
      <c r="N96" s="44"/>
      <c r="O96" s="44"/>
      <c r="P96" s="44"/>
      <c r="Q96" s="44"/>
      <c r="R96" s="44"/>
      <c r="S96" s="44"/>
      <c r="T96" s="63"/>
      <c r="U96" s="63"/>
      <c r="V96" s="63"/>
      <c r="W96" s="63"/>
    </row>
    <row r="97" spans="1:23" ht="12" customHeight="1" x14ac:dyDescent="0.15">
      <c r="A97" s="90" t="s">
        <v>59</v>
      </c>
      <c r="B97" s="91"/>
      <c r="C97" s="91"/>
      <c r="D97" s="92"/>
      <c r="E97" s="96"/>
      <c r="F97" s="96"/>
      <c r="G97" s="98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6">SUMPRODUCT((MOD(ROW(L$99:L$110),2)=1)*L$99:L$110)</f>
        <v>0</v>
      </c>
      <c r="M97" s="35">
        <f t="shared" si="26"/>
        <v>0</v>
      </c>
      <c r="N97" s="35">
        <f t="shared" si="26"/>
        <v>0</v>
      </c>
      <c r="O97" s="35">
        <f>SUMPRODUCT((MOD(ROW(O$99:O$110),2)=1)*O$99:O$110)</f>
        <v>0</v>
      </c>
      <c r="P97" s="35">
        <f t="shared" si="26"/>
        <v>0</v>
      </c>
      <c r="Q97" s="35">
        <f t="shared" si="26"/>
        <v>0</v>
      </c>
      <c r="R97" s="35">
        <v>12</v>
      </c>
      <c r="S97" s="35">
        <f>SUMPRODUCT((MOD(ROW(S$99:S$110),2)=1)*S$99:S$110)</f>
        <v>0</v>
      </c>
      <c r="T97" s="65"/>
      <c r="U97" s="65"/>
      <c r="V97" s="65"/>
      <c r="W97" s="65"/>
    </row>
    <row r="98" spans="1:23" ht="12" customHeight="1" x14ac:dyDescent="0.15">
      <c r="A98" s="93"/>
      <c r="B98" s="94"/>
      <c r="C98" s="94"/>
      <c r="D98" s="95"/>
      <c r="E98" s="97"/>
      <c r="F98" s="97"/>
      <c r="G98" s="99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7">SUMPRODUCT((MOD(ROW(M$99:M$110),2)=0)*M$99:M$110)</f>
        <v>0</v>
      </c>
      <c r="N98" s="37">
        <f t="shared" si="27"/>
        <v>0</v>
      </c>
      <c r="O98" s="37">
        <f t="shared" si="27"/>
        <v>0</v>
      </c>
      <c r="P98" s="37">
        <f t="shared" si="27"/>
        <v>0</v>
      </c>
      <c r="Q98" s="37">
        <f t="shared" si="27"/>
        <v>0</v>
      </c>
      <c r="R98" s="37">
        <f t="shared" si="27"/>
        <v>0</v>
      </c>
      <c r="S98" s="37">
        <f t="shared" si="27"/>
        <v>0</v>
      </c>
      <c r="T98" s="66"/>
      <c r="U98" s="66"/>
      <c r="V98" s="66"/>
      <c r="W98" s="66"/>
    </row>
    <row r="99" spans="1:23" ht="12" customHeight="1" x14ac:dyDescent="0.15">
      <c r="A99" s="78">
        <v>1</v>
      </c>
      <c r="B99" s="80" t="s">
        <v>36</v>
      </c>
      <c r="C99" s="81"/>
      <c r="D99" s="82"/>
      <c r="E99" s="86" t="s">
        <v>23</v>
      </c>
      <c r="F99" s="86"/>
      <c r="G99" s="88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  <c r="T99" s="64"/>
      <c r="U99" s="64"/>
      <c r="V99" s="64"/>
      <c r="W99" s="64"/>
    </row>
    <row r="100" spans="1:23" ht="12" customHeight="1" x14ac:dyDescent="0.15">
      <c r="A100" s="79"/>
      <c r="B100" s="83"/>
      <c r="C100" s="84"/>
      <c r="D100" s="85"/>
      <c r="E100" s="87"/>
      <c r="F100" s="87"/>
      <c r="G100" s="89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  <c r="T100" s="63"/>
      <c r="U100" s="63"/>
      <c r="V100" s="63"/>
      <c r="W100" s="63"/>
    </row>
    <row r="101" spans="1:23" ht="12" customHeight="1" x14ac:dyDescent="0.15">
      <c r="A101" s="78"/>
      <c r="B101" s="102" t="s">
        <v>25</v>
      </c>
      <c r="C101" s="80" t="s">
        <v>60</v>
      </c>
      <c r="D101" s="82"/>
      <c r="E101" s="100" t="s">
        <v>23</v>
      </c>
      <c r="F101" s="100"/>
      <c r="G101" s="76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  <c r="T101" s="64"/>
      <c r="U101" s="64"/>
      <c r="V101" s="64"/>
      <c r="W101" s="64"/>
    </row>
    <row r="102" spans="1:23" ht="12" customHeight="1" x14ac:dyDescent="0.15">
      <c r="A102" s="79"/>
      <c r="B102" s="77"/>
      <c r="C102" s="83"/>
      <c r="D102" s="85"/>
      <c r="E102" s="101"/>
      <c r="F102" s="101"/>
      <c r="G102" s="77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  <c r="T102" s="63"/>
      <c r="U102" s="63"/>
      <c r="V102" s="63"/>
      <c r="W102" s="63"/>
    </row>
    <row r="103" spans="1:23" ht="12" customHeight="1" x14ac:dyDescent="0.15">
      <c r="A103" s="78"/>
      <c r="B103" s="102" t="s">
        <v>28</v>
      </c>
      <c r="C103" s="80" t="s">
        <v>61</v>
      </c>
      <c r="D103" s="82"/>
      <c r="E103" s="100" t="s">
        <v>23</v>
      </c>
      <c r="F103" s="100"/>
      <c r="G103" s="76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  <c r="T103" s="64"/>
      <c r="U103" s="64"/>
      <c r="V103" s="64"/>
      <c r="W103" s="64"/>
    </row>
    <row r="104" spans="1:23" ht="12" customHeight="1" x14ac:dyDescent="0.15">
      <c r="A104" s="79"/>
      <c r="B104" s="77"/>
      <c r="C104" s="83"/>
      <c r="D104" s="85"/>
      <c r="E104" s="101"/>
      <c r="F104" s="101"/>
      <c r="G104" s="77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63"/>
      <c r="U104" s="63"/>
      <c r="V104" s="63"/>
      <c r="W104" s="63"/>
    </row>
    <row r="105" spans="1:23" ht="12" customHeight="1" x14ac:dyDescent="0.15">
      <c r="A105" s="78">
        <v>2</v>
      </c>
      <c r="B105" s="80" t="s">
        <v>30</v>
      </c>
      <c r="C105" s="81"/>
      <c r="D105" s="82"/>
      <c r="E105" s="86" t="s">
        <v>31</v>
      </c>
      <c r="F105" s="86"/>
      <c r="G105" s="88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  <c r="T105" s="64"/>
      <c r="U105" s="64"/>
      <c r="V105" s="64"/>
      <c r="W105" s="64"/>
    </row>
    <row r="106" spans="1:23" ht="12" customHeight="1" x14ac:dyDescent="0.15">
      <c r="A106" s="79"/>
      <c r="B106" s="83"/>
      <c r="C106" s="84"/>
      <c r="D106" s="85"/>
      <c r="E106" s="87"/>
      <c r="F106" s="87"/>
      <c r="G106" s="89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  <c r="T106" s="63"/>
      <c r="U106" s="63"/>
      <c r="V106" s="63"/>
      <c r="W106" s="63"/>
    </row>
    <row r="107" spans="1:23" ht="12" customHeight="1" x14ac:dyDescent="0.15">
      <c r="A107" s="78"/>
      <c r="B107" s="102" t="s">
        <v>25</v>
      </c>
      <c r="C107" s="80" t="s">
        <v>30</v>
      </c>
      <c r="D107" s="82"/>
      <c r="E107" s="100" t="s">
        <v>23</v>
      </c>
      <c r="F107" s="100"/>
      <c r="G107" s="76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  <c r="T107" s="64"/>
      <c r="U107" s="64"/>
      <c r="V107" s="64"/>
      <c r="W107" s="64"/>
    </row>
    <row r="108" spans="1:23" ht="12" customHeight="1" x14ac:dyDescent="0.15">
      <c r="A108" s="79"/>
      <c r="B108" s="77"/>
      <c r="C108" s="83"/>
      <c r="D108" s="85"/>
      <c r="E108" s="101"/>
      <c r="F108" s="101"/>
      <c r="G108" s="77"/>
      <c r="H108" s="52" t="str">
        <f>IF(E107="","","実績")</f>
        <v>実績</v>
      </c>
      <c r="I108" s="52"/>
      <c r="J108" s="52"/>
      <c r="K108" s="10">
        <f t="shared" ref="K108:K110" si="28">SUM(L108:S108)</f>
        <v>0</v>
      </c>
      <c r="L108" s="41"/>
      <c r="M108" s="32"/>
      <c r="N108" s="32"/>
      <c r="O108" s="32"/>
      <c r="P108" s="32"/>
      <c r="Q108" s="32"/>
      <c r="R108" s="32"/>
      <c r="S108" s="32"/>
      <c r="T108" s="63"/>
      <c r="U108" s="63"/>
      <c r="V108" s="63"/>
      <c r="W108" s="63"/>
    </row>
    <row r="109" spans="1:23" ht="12" customHeight="1" x14ac:dyDescent="0.15">
      <c r="A109" s="78"/>
      <c r="B109" s="102" t="s">
        <v>28</v>
      </c>
      <c r="C109" s="80" t="s">
        <v>43</v>
      </c>
      <c r="D109" s="82"/>
      <c r="E109" s="100" t="s">
        <v>23</v>
      </c>
      <c r="F109" s="100"/>
      <c r="G109" s="76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  <c r="T109" s="64"/>
      <c r="U109" s="64"/>
      <c r="V109" s="64"/>
      <c r="W109" s="64"/>
    </row>
    <row r="110" spans="1:23" ht="12" customHeight="1" x14ac:dyDescent="0.15">
      <c r="A110" s="79"/>
      <c r="B110" s="77"/>
      <c r="C110" s="83"/>
      <c r="D110" s="85"/>
      <c r="E110" s="101"/>
      <c r="F110" s="101"/>
      <c r="G110" s="77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  <c r="T110" s="62"/>
      <c r="U110" s="62"/>
      <c r="V110" s="62"/>
      <c r="W110" s="62"/>
    </row>
    <row r="111" spans="1:23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15">
    <mergeCell ref="V1:W1"/>
    <mergeCell ref="V2:W2"/>
    <mergeCell ref="V3:W3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95:A96"/>
    <mergeCell ref="B95:B96"/>
    <mergeCell ref="C95:D96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19:E20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33:E34"/>
    <mergeCell ref="F33:F34"/>
    <mergeCell ref="F29:F30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A71:A72"/>
    <mergeCell ref="A73:A74"/>
    <mergeCell ref="B73:B74"/>
    <mergeCell ref="C73:D74"/>
    <mergeCell ref="B71:B72"/>
    <mergeCell ref="C71:D72"/>
    <mergeCell ref="E71:E72"/>
    <mergeCell ref="G73:G74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B87:B88"/>
    <mergeCell ref="C87:D88"/>
    <mergeCell ref="E87:E88"/>
    <mergeCell ref="F87:F88"/>
    <mergeCell ref="G87:G88"/>
    <mergeCell ref="E73:E74"/>
    <mergeCell ref="F73:F74"/>
    <mergeCell ref="F71:F72"/>
    <mergeCell ref="G71:G72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  <mergeCell ref="T1:U1"/>
    <mergeCell ref="T2:U2"/>
    <mergeCell ref="T3:U3"/>
    <mergeCell ref="G89:G90"/>
    <mergeCell ref="A85:A86"/>
    <mergeCell ref="B85:D86"/>
    <mergeCell ref="E85:E86"/>
    <mergeCell ref="F85:F86"/>
    <mergeCell ref="G91:G92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1:G82"/>
    <mergeCell ref="A83:D84"/>
    <mergeCell ref="E83:E84"/>
    <mergeCell ref="F83:F84"/>
    <mergeCell ref="G85:G86"/>
    <mergeCell ref="A87:A88"/>
  </mergeCells>
  <phoneticPr fontId="1"/>
  <conditionalFormatting sqref="L85:S96 L99:S110 L43:S52 L54:S54 L9:S12 M13:S13 L14:S18 L53:T53 L55:T55 L56:S56 L25:S34 L77:S79 L81:S82 L80:T80">
    <cfRule type="expression" dxfId="17" priority="31" stopIfTrue="1">
      <formula>AND(ROW()&gt;4, COLUMN()&gt;8, MOD(ROW(),2)=1, ISNONTEXT(L9), L9&gt;0)</formula>
    </cfRule>
    <cfRule type="expression" dxfId="16" priority="32" stopIfTrue="1">
      <formula>AND(ROW()&gt;4, COLUMN()&gt;8,  MOD(ROW(),2)=0, ISNONTEXT(L9), L9&gt;0)</formula>
    </cfRule>
  </conditionalFormatting>
  <conditionalFormatting sqref="L19:S20">
    <cfRule type="expression" dxfId="15" priority="27" stopIfTrue="1">
      <formula>AND(ROW()&gt;4, COLUMN()&gt;8, MOD(ROW(),2)=1, ISNONTEXT(L19), L19&gt;0)</formula>
    </cfRule>
    <cfRule type="expression" dxfId="14" priority="28" stopIfTrue="1">
      <formula>AND(ROW()&gt;4, COLUMN()&gt;8,  MOD(ROW(),2)=0, ISNONTEXT(L19), L19&gt;0)</formula>
    </cfRule>
  </conditionalFormatting>
  <conditionalFormatting sqref="L59:S62 L65:S74">
    <cfRule type="expression" dxfId="13" priority="25" stopIfTrue="1">
      <formula>AND(ROW()&gt;4, COLUMN()&gt;8, MOD(ROW(),2)=1, ISNONTEXT(L59), L59&gt;0)</formula>
    </cfRule>
    <cfRule type="expression" dxfId="12" priority="26" stopIfTrue="1">
      <formula>AND(ROW()&gt;4, COLUMN()&gt;8,  MOD(ROW(),2)=0, ISNONTEXT(L59), L59&gt;0)</formula>
    </cfRule>
  </conditionalFormatting>
  <conditionalFormatting sqref="L21:S22">
    <cfRule type="expression" dxfId="11" priority="19" stopIfTrue="1">
      <formula>AND(ROW()&gt;4, COLUMN()&gt;8, MOD(ROW(),2)=1, ISNONTEXT(L21), L21&gt;0)</formula>
    </cfRule>
    <cfRule type="expression" dxfId="10" priority="20" stopIfTrue="1">
      <formula>AND(ROW()&gt;4, COLUMN()&gt;8,  MOD(ROW(),2)=0, ISNONTEXT(L21), L21&gt;0)</formula>
    </cfRule>
  </conditionalFormatting>
  <conditionalFormatting sqref="L35:S36 L39:S40">
    <cfRule type="expression" dxfId="9" priority="13" stopIfTrue="1">
      <formula>AND(ROW()&gt;4, COLUMN()&gt;8, MOD(ROW(),2)=1, ISNONTEXT(L35), L35&gt;0)</formula>
    </cfRule>
    <cfRule type="expression" dxfId="8" priority="14" stopIfTrue="1">
      <formula>AND(ROW()&gt;4, COLUMN()&gt;8,  MOD(ROW(),2)=0, ISNONTEXT(L35), L35&gt;0)</formula>
    </cfRule>
  </conditionalFormatting>
  <conditionalFormatting sqref="L37:S38">
    <cfRule type="expression" dxfId="7" priority="11" stopIfTrue="1">
      <formula>AND(ROW()&gt;4, COLUMN()&gt;8, MOD(ROW(),2)=1, ISNONTEXT(L37), L37&gt;0)</formula>
    </cfRule>
    <cfRule type="expression" dxfId="6" priority="12" stopIfTrue="1">
      <formula>AND(ROW()&gt;4, COLUMN()&gt;8,  MOD(ROW(),2)=0, ISNONTEXT(L37), L37&gt;0)</formula>
    </cfRule>
  </conditionalFormatting>
  <conditionalFormatting sqref="L63:S64">
    <cfRule type="expression" dxfId="5" priority="9" stopIfTrue="1">
      <formula>AND(ROW()&gt;4, COLUMN()&gt;8, MOD(ROW(),2)=1, ISNONTEXT(L63), L63&gt;0)</formula>
    </cfRule>
    <cfRule type="expression" dxfId="4" priority="10" stopIfTrue="1">
      <formula>AND(ROW()&gt;4, COLUMN()&gt;8,  MOD(ROW(),2)=0, ISNONTEXT(L63), L63&gt;0)</formula>
    </cfRule>
  </conditionalFormatting>
  <conditionalFormatting sqref="V80">
    <cfRule type="expression" dxfId="3" priority="3" stopIfTrue="1">
      <formula>AND(ROW()&gt;4, COLUMN()&gt;8, MOD(ROW(),2)=1, ISNONTEXT(V80), V80&gt;0)</formula>
    </cfRule>
    <cfRule type="expression" dxfId="2" priority="4" stopIfTrue="1">
      <formula>AND(ROW()&gt;4, COLUMN()&gt;8,  MOD(ROW(),2)=0, ISNONTEXT(V80), V80&gt;0)</formula>
    </cfRule>
  </conditionalFormatting>
  <conditionalFormatting sqref="V53 V55">
    <cfRule type="expression" dxfId="1" priority="1" stopIfTrue="1">
      <formula>AND(ROW()&gt;4, COLUMN()&gt;8, MOD(ROW(),2)=1, ISNONTEXT(V53), V53&gt;0)</formula>
    </cfRule>
    <cfRule type="expression" dxfId="0" priority="2" stopIfTrue="1">
      <formula>AND(ROW()&gt;4, COLUMN()&gt;8,  MOD(ROW(),2)=0, ISNONTEXT(V53), V53&gt;0)</formula>
    </cfRule>
  </conditionalFormatting>
  <dataValidations disablePrompts="1"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2020-06-09T06:45:32Z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