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hy\Desktop\research\Capstone - Copy\outputs\"/>
    </mc:Choice>
  </mc:AlternateContent>
  <xr:revisionPtr revIDLastSave="0" documentId="13_ncr:1_{658505AB-1EAE-491D-A3DF-DD5245749229}" xr6:coauthVersionLast="36" xr6:coauthVersionMax="36" xr10:uidLastSave="{00000000-0000-0000-0000-000000000000}"/>
  <bookViews>
    <workbookView xWindow="0" yWindow="0" windowWidth="28800" windowHeight="12225" activeTab="1" xr2:uid="{8FEACC32-4175-4BDB-B945-7E7481C962A4}"/>
  </bookViews>
  <sheets>
    <sheet name="Time Series Calculation" sheetId="1" r:id="rId1"/>
    <sheet name="Not Time Series Calculation" sheetId="4" r:id="rId2"/>
    <sheet name="S&amp;P Yearly" sheetId="3" r:id="rId3"/>
    <sheet name="S&amp;P monthly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4" l="1"/>
  <c r="I22" i="1"/>
  <c r="I20" i="4"/>
  <c r="I10" i="4"/>
  <c r="I9" i="4"/>
  <c r="I20" i="1"/>
  <c r="I18" i="1"/>
  <c r="I19" i="1"/>
  <c r="I3" i="1"/>
  <c r="E4" i="4"/>
  <c r="I4" i="4" s="1"/>
  <c r="E5" i="4"/>
  <c r="I5" i="4" s="1"/>
  <c r="E6" i="4"/>
  <c r="I6" i="4" s="1"/>
  <c r="E7" i="4"/>
  <c r="I7" i="4" s="1"/>
  <c r="E8" i="4"/>
  <c r="I8" i="4" s="1"/>
  <c r="E9" i="4"/>
  <c r="E10" i="4"/>
  <c r="E11" i="4"/>
  <c r="E12" i="4"/>
  <c r="E13" i="4"/>
  <c r="E14" i="4"/>
  <c r="I13" i="4" s="1"/>
  <c r="E15" i="4"/>
  <c r="I15" i="4" s="1"/>
  <c r="E16" i="4"/>
  <c r="I16" i="4" s="1"/>
  <c r="E17" i="4"/>
  <c r="I17" i="4" s="1"/>
  <c r="E18" i="4"/>
  <c r="I18" i="4" s="1"/>
  <c r="E19" i="4"/>
  <c r="I19" i="4" s="1"/>
  <c r="E3" i="4"/>
  <c r="E4" i="1"/>
  <c r="E5" i="1"/>
  <c r="E6" i="1"/>
  <c r="E7" i="1"/>
  <c r="I5" i="1" s="1"/>
  <c r="E8" i="1"/>
  <c r="E9" i="1"/>
  <c r="I9" i="1" s="1"/>
  <c r="E10" i="1"/>
  <c r="I10" i="1" s="1"/>
  <c r="E11" i="1"/>
  <c r="E12" i="1"/>
  <c r="I11" i="1" s="1"/>
  <c r="E13" i="1"/>
  <c r="I13" i="1" s="1"/>
  <c r="E14" i="1"/>
  <c r="E15" i="1"/>
  <c r="I14" i="1" s="1"/>
  <c r="E16" i="1"/>
  <c r="E17" i="1"/>
  <c r="E18" i="1"/>
  <c r="I16" i="1" s="1"/>
  <c r="E19" i="1"/>
  <c r="I17" i="1" s="1"/>
  <c r="E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3"/>
  <c r="I12" i="4" l="1"/>
  <c r="I14" i="4"/>
  <c r="I11" i="4"/>
  <c r="I3" i="4"/>
  <c r="I15" i="1"/>
  <c r="I7" i="1"/>
  <c r="I12" i="1"/>
  <c r="I8" i="1"/>
  <c r="I4" i="1"/>
  <c r="I21" i="1" s="1"/>
  <c r="I6" i="1"/>
  <c r="F20" i="4"/>
  <c r="G20" i="4" s="1"/>
  <c r="H20" i="4" s="1"/>
  <c r="F19" i="4"/>
  <c r="G19" i="4" s="1"/>
  <c r="H19" i="4" s="1"/>
  <c r="F18" i="4"/>
  <c r="G18" i="4" s="1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C20" i="3"/>
  <c r="B20" i="3"/>
  <c r="G3" i="1"/>
  <c r="H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I21" i="4" l="1"/>
  <c r="H5" i="1"/>
  <c r="H4" i="1"/>
  <c r="H6" i="1" l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20" i="1" l="1"/>
  <c r="H19" i="1"/>
</calcChain>
</file>

<file path=xl/sharedStrings.xml><?xml version="1.0" encoding="utf-8"?>
<sst xmlns="http://schemas.openxmlformats.org/spreadsheetml/2006/main" count="31" uniqueCount="18">
  <si>
    <t>GDP per Capita</t>
  </si>
  <si>
    <t>DATE</t>
  </si>
  <si>
    <t>Date</t>
  </si>
  <si>
    <t>Open</t>
  </si>
  <si>
    <t>Close</t>
  </si>
  <si>
    <t>X, Healthcare spending per capita</t>
  </si>
  <si>
    <t>% GDP</t>
  </si>
  <si>
    <t>L</t>
  </si>
  <si>
    <t>e</t>
  </si>
  <si>
    <t>S</t>
  </si>
  <si>
    <t>E</t>
  </si>
  <si>
    <t>FV 2017</t>
  </si>
  <si>
    <t>Percent Change from year before</t>
  </si>
  <si>
    <t>Total</t>
  </si>
  <si>
    <t>Table 4, Opportunity cost calculation, time-series efficiency scores</t>
  </si>
  <si>
    <t>Table 5, Opportunity cost calculation, not time-series efficiency scores</t>
  </si>
  <si>
    <t>Year</t>
  </si>
  <si>
    <t>Total / 2017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</si>
</sst>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4" formatCode="_(&quot;$&quot;\ #,##0.00_);_(&quot;$&quot;\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7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74" fontId="0" fillId="0" borderId="0" xfId="1" applyFont="1" applyAlignment="1">
      <alignment horizontal="center"/>
    </xf>
    <xf numFmtId="174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2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7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174" fontId="0" fillId="0" borderId="5" xfId="1" applyFont="1" applyBorder="1" applyAlignment="1">
      <alignment horizontal="center"/>
    </xf>
  </cellXfs>
  <cellStyles count="3">
    <cellStyle name="Currency" xfId="1" builtinId="4" customBuilti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5889-1874-4D09-BD5E-54E9817BEECD}">
  <dimension ref="A1:I22"/>
  <sheetViews>
    <sheetView workbookViewId="0">
      <selection activeCell="J19" sqref="J19"/>
    </sheetView>
  </sheetViews>
  <sheetFormatPr defaultRowHeight="15" x14ac:dyDescent="0.25"/>
  <cols>
    <col min="1" max="1" width="5" bestFit="1" customWidth="1"/>
    <col min="2" max="2" width="31.140625" bestFit="1" customWidth="1"/>
    <col min="3" max="3" width="14.28515625" bestFit="1" customWidth="1"/>
    <col min="4" max="4" width="5.5703125" bestFit="1" customWidth="1"/>
    <col min="5" max="5" width="4.5703125" bestFit="1" customWidth="1"/>
    <col min="6" max="6" width="5.5703125" bestFit="1" customWidth="1"/>
    <col min="7" max="7" width="11" bestFit="1" customWidth="1"/>
    <col min="8" max="8" width="15.42578125" bestFit="1" customWidth="1"/>
    <col min="9" max="9" width="12" bestFit="1" customWidth="1"/>
  </cols>
  <sheetData>
    <row r="1" spans="1:9" ht="15.75" thickBot="1" x14ac:dyDescent="0.3">
      <c r="A1" s="13" t="s">
        <v>14</v>
      </c>
      <c r="B1" s="13"/>
      <c r="C1" s="13"/>
      <c r="D1" s="13"/>
      <c r="E1" s="13"/>
      <c r="F1" s="13"/>
      <c r="G1" s="13"/>
      <c r="H1" s="13"/>
      <c r="I1" s="13"/>
    </row>
    <row r="2" spans="1:9" ht="15.75" thickTop="1" x14ac:dyDescent="0.25">
      <c r="A2" s="14" t="s">
        <v>16</v>
      </c>
      <c r="B2" s="14" t="s">
        <v>5</v>
      </c>
      <c r="C2" s="14" t="s">
        <v>0</v>
      </c>
      <c r="D2" s="14" t="s">
        <v>10</v>
      </c>
      <c r="E2" s="15" t="s">
        <v>9</v>
      </c>
      <c r="F2" s="14" t="s">
        <v>8</v>
      </c>
      <c r="G2" s="14" t="s">
        <v>7</v>
      </c>
      <c r="H2" s="15" t="s">
        <v>6</v>
      </c>
      <c r="I2" s="14" t="s">
        <v>11</v>
      </c>
    </row>
    <row r="3" spans="1:9" x14ac:dyDescent="0.25">
      <c r="A3" s="19">
        <v>2000</v>
      </c>
      <c r="B3" s="6">
        <v>4557.1509999999998</v>
      </c>
      <c r="C3" s="7">
        <v>46497.25</v>
      </c>
      <c r="D3" s="8">
        <v>0.69095638207985399</v>
      </c>
      <c r="E3" s="21">
        <f>'S&amp;P Yearly'!D3</f>
        <v>0.97959787172404866</v>
      </c>
      <c r="F3" s="10">
        <f>1-D3</f>
        <v>0.30904361792014601</v>
      </c>
      <c r="G3" s="6">
        <f t="shared" ref="G3:G20" si="0">$B3 * F3</f>
        <v>1408.3584324484113</v>
      </c>
      <c r="H3" s="12">
        <f>G3/$C3</f>
        <v>3.0289069406221041E-2</v>
      </c>
      <c r="I3" s="6">
        <f>G3*PRODUCT(E3:$E$19)</f>
        <v>2301.5834340844481</v>
      </c>
    </row>
    <row r="4" spans="1:9" x14ac:dyDescent="0.25">
      <c r="A4" s="19">
        <v>2001</v>
      </c>
      <c r="B4" s="6">
        <v>4908.7150000000001</v>
      </c>
      <c r="C4" s="7">
        <v>46497</v>
      </c>
      <c r="D4" s="8">
        <v>0.72558585233432005</v>
      </c>
      <c r="E4" s="21">
        <f>'S&amp;P Yearly'!D4</f>
        <v>0.82737311053818707</v>
      </c>
      <c r="F4" s="10">
        <f t="shared" ref="F4:F20" si="1">1-D4</f>
        <v>0.27441414766567995</v>
      </c>
      <c r="G4" s="6">
        <f t="shared" si="0"/>
        <v>1347.0208428587382</v>
      </c>
      <c r="H4" s="12">
        <f t="shared" ref="H4:H20" si="2">G4/C4</f>
        <v>2.897005920508287E-2</v>
      </c>
      <c r="I4" s="6">
        <f>G4*PRODUCT(E4:$E$19)</f>
        <v>2247.1911064304209</v>
      </c>
    </row>
    <row r="5" spans="1:9" x14ac:dyDescent="0.25">
      <c r="A5" s="19">
        <v>2002</v>
      </c>
      <c r="B5" s="6">
        <v>5326.0810000000001</v>
      </c>
      <c r="C5" s="7">
        <v>46858</v>
      </c>
      <c r="D5" s="8">
        <v>0.71212513707526903</v>
      </c>
      <c r="E5" s="21">
        <f>'S&amp;P Yearly'!D5</f>
        <v>0.75712267660503552</v>
      </c>
      <c r="F5" s="10">
        <f t="shared" si="1"/>
        <v>0.28787486292473097</v>
      </c>
      <c r="G5" s="6">
        <f t="shared" si="0"/>
        <v>1533.244837801014</v>
      </c>
      <c r="H5" s="12">
        <f t="shared" si="2"/>
        <v>3.2721090055081607E-2</v>
      </c>
      <c r="I5" s="6">
        <f>G5*PRODUCT(E5:$E$19)</f>
        <v>3091.5466239559605</v>
      </c>
    </row>
    <row r="6" spans="1:9" x14ac:dyDescent="0.25">
      <c r="A6" s="19">
        <v>2003</v>
      </c>
      <c r="B6" s="6">
        <v>5735.5129999999999</v>
      </c>
      <c r="C6" s="7">
        <v>47754.5</v>
      </c>
      <c r="D6" s="8">
        <v>0.67364665920885702</v>
      </c>
      <c r="E6" s="21">
        <f>'S&amp;P Yearly'!D6</f>
        <v>1.3218768132961063</v>
      </c>
      <c r="F6" s="10">
        <f t="shared" si="1"/>
        <v>0.32635334079114298</v>
      </c>
      <c r="G6" s="6">
        <f t="shared" si="0"/>
        <v>1871.8038287010309</v>
      </c>
      <c r="H6" s="12">
        <f t="shared" si="2"/>
        <v>3.9196386281942663E-2</v>
      </c>
      <c r="I6" s="6">
        <f>G6*PRODUCT(E6:$E$19)</f>
        <v>4984.9219940328403</v>
      </c>
    </row>
    <row r="7" spans="1:9" x14ac:dyDescent="0.25">
      <c r="A7" s="19">
        <v>2004</v>
      </c>
      <c r="B7" s="6">
        <v>6094.1909999999998</v>
      </c>
      <c r="C7" s="7">
        <v>49123.5</v>
      </c>
      <c r="D7" s="8">
        <v>0.65348815572646901</v>
      </c>
      <c r="E7" s="21">
        <f>'S&amp;P Yearly'!D7</f>
        <v>1.0443273671269997</v>
      </c>
      <c r="F7" s="10">
        <f t="shared" si="1"/>
        <v>0.34651184427353099</v>
      </c>
      <c r="G7" s="6">
        <f t="shared" si="0"/>
        <v>2111.7093627651539</v>
      </c>
      <c r="H7" s="12">
        <f t="shared" si="2"/>
        <v>4.2987762736066318E-2</v>
      </c>
      <c r="I7" s="6">
        <f>G7*PRODUCT(E7:$E$19)</f>
        <v>4254.4281747654813</v>
      </c>
    </row>
    <row r="8" spans="1:9" x14ac:dyDescent="0.25">
      <c r="A8" s="19">
        <v>2005</v>
      </c>
      <c r="B8" s="6">
        <v>6443.2579999999998</v>
      </c>
      <c r="C8" s="7">
        <v>50380.75</v>
      </c>
      <c r="D8" s="8">
        <v>0.65313104551134205</v>
      </c>
      <c r="E8" s="21">
        <f>'S&amp;P Yearly'!D8</f>
        <v>1.0836472054035537</v>
      </c>
      <c r="F8" s="10">
        <f t="shared" si="1"/>
        <v>0.34686895448865795</v>
      </c>
      <c r="G8" s="6">
        <f t="shared" si="0"/>
        <v>2234.9661659606813</v>
      </c>
      <c r="H8" s="12">
        <f t="shared" si="2"/>
        <v>4.4361510417385237E-2</v>
      </c>
      <c r="I8" s="6">
        <f>G8*PRODUCT(E8:$E$19)</f>
        <v>4311.628604706194</v>
      </c>
    </row>
    <row r="9" spans="1:9" x14ac:dyDescent="0.25">
      <c r="A9" s="19">
        <v>2006</v>
      </c>
      <c r="B9" s="6">
        <v>6806.9120000000003</v>
      </c>
      <c r="C9" s="7">
        <v>51329.5</v>
      </c>
      <c r="D9" s="8">
        <v>0.65326276677414696</v>
      </c>
      <c r="E9" s="21">
        <f>'S&amp;P Yearly'!D9</f>
        <v>1.1235548086341569</v>
      </c>
      <c r="F9" s="10">
        <f t="shared" si="1"/>
        <v>0.34673723322585304</v>
      </c>
      <c r="G9" s="6">
        <f t="shared" si="0"/>
        <v>2360.209833691858</v>
      </c>
      <c r="H9" s="12">
        <f t="shared" si="2"/>
        <v>4.5981547330323849E-2</v>
      </c>
      <c r="I9" s="6">
        <f>G9*PRODUCT(E9:$E$19)</f>
        <v>4201.7778925755729</v>
      </c>
    </row>
    <row r="10" spans="1:9" x14ac:dyDescent="0.25">
      <c r="A10" s="19">
        <v>2007</v>
      </c>
      <c r="B10" s="6">
        <v>7157.3379999999997</v>
      </c>
      <c r="C10" s="7">
        <v>51793.5</v>
      </c>
      <c r="D10" s="8">
        <v>0.67504531745790597</v>
      </c>
      <c r="E10" s="21">
        <f>'S&amp;P Yearly'!D10</f>
        <v>0.9584979270392836</v>
      </c>
      <c r="F10" s="10">
        <f t="shared" si="1"/>
        <v>0.32495468254209403</v>
      </c>
      <c r="G10" s="6">
        <f t="shared" si="0"/>
        <v>2325.8104976364662</v>
      </c>
      <c r="H10" s="12">
        <f t="shared" si="2"/>
        <v>4.4905451410630022E-2</v>
      </c>
      <c r="I10" s="6">
        <f>G10*PRODUCT(E10:$E$19)</f>
        <v>3685.2125359611496</v>
      </c>
    </row>
    <row r="11" spans="1:9" x14ac:dyDescent="0.25">
      <c r="A11" s="19">
        <v>2008</v>
      </c>
      <c r="B11" s="6">
        <v>7395.8850000000002</v>
      </c>
      <c r="C11" s="7">
        <v>51241.25</v>
      </c>
      <c r="D11" s="8">
        <v>0.69537758241492398</v>
      </c>
      <c r="E11" s="21">
        <f>'S&amp;P Yearly'!D11</f>
        <v>0.59909323248662116</v>
      </c>
      <c r="F11" s="10">
        <f t="shared" si="1"/>
        <v>0.30462241758507602</v>
      </c>
      <c r="G11" s="6">
        <f t="shared" si="0"/>
        <v>2252.9523688812001</v>
      </c>
      <c r="H11" s="12">
        <f t="shared" si="2"/>
        <v>4.3967552877441515E-2</v>
      </c>
      <c r="I11" s="6">
        <f>G11*PRODUCT(E11:$E$19)</f>
        <v>3724.3376344529997</v>
      </c>
    </row>
    <row r="12" spans="1:9" x14ac:dyDescent="0.25">
      <c r="A12" s="19">
        <v>2009</v>
      </c>
      <c r="B12" s="6">
        <v>7669.6310000000003</v>
      </c>
      <c r="C12" s="7">
        <v>49501</v>
      </c>
      <c r="D12" s="8">
        <v>0.73258736065775398</v>
      </c>
      <c r="E12" s="21">
        <f>'S&amp;P Yearly'!D12</f>
        <v>1.3002736335770715</v>
      </c>
      <c r="F12" s="10">
        <f t="shared" si="1"/>
        <v>0.26741263934224602</v>
      </c>
      <c r="G12" s="6">
        <f t="shared" si="0"/>
        <v>2050.9562684911098</v>
      </c>
      <c r="H12" s="12">
        <f t="shared" si="2"/>
        <v>4.1432622946831574E-2</v>
      </c>
      <c r="I12" s="6">
        <f>G12*PRODUCT(E12:$E$19)</f>
        <v>5659.2518564948386</v>
      </c>
    </row>
    <row r="13" spans="1:9" x14ac:dyDescent="0.25">
      <c r="A13" s="19">
        <v>2010</v>
      </c>
      <c r="B13" s="6">
        <v>7922.1989999999996</v>
      </c>
      <c r="C13" s="7">
        <v>50354.5</v>
      </c>
      <c r="D13" s="8">
        <v>0.70558792887626998</v>
      </c>
      <c r="E13" s="21">
        <f>'S&amp;P Yearly'!D13</f>
        <v>1.1976496233140399</v>
      </c>
      <c r="F13" s="10">
        <f t="shared" si="1"/>
        <v>0.29441207112373002</v>
      </c>
      <c r="G13" s="6">
        <f t="shared" si="0"/>
        <v>2332.3910154443429</v>
      </c>
      <c r="H13" s="12">
        <f t="shared" si="2"/>
        <v>4.6319415651914782E-2</v>
      </c>
      <c r="I13" s="6">
        <f>G13*PRODUCT(E13:$E$19)</f>
        <v>4949.5899978613297</v>
      </c>
    </row>
    <row r="14" spans="1:9" x14ac:dyDescent="0.25">
      <c r="A14" s="19">
        <v>2011</v>
      </c>
      <c r="B14" s="6">
        <v>8131.4660000000003</v>
      </c>
      <c r="C14" s="7">
        <v>50769.5</v>
      </c>
      <c r="D14" s="8">
        <v>0.69211129743450905</v>
      </c>
      <c r="E14" s="21">
        <f>'S&amp;P Yearly'!D14</f>
        <v>1.0204413578065863</v>
      </c>
      <c r="F14" s="10">
        <f t="shared" si="1"/>
        <v>0.30788870256549095</v>
      </c>
      <c r="G14" s="6">
        <f t="shared" si="0"/>
        <v>2503.5865166954027</v>
      </c>
      <c r="H14" s="12">
        <f t="shared" si="2"/>
        <v>4.9312806245785414E-2</v>
      </c>
      <c r="I14" s="6">
        <f>G14*PRODUCT(E14:$E$19)</f>
        <v>4436.0934597096239</v>
      </c>
    </row>
    <row r="15" spans="1:9" x14ac:dyDescent="0.25">
      <c r="A15" s="19">
        <v>2012</v>
      </c>
      <c r="B15" s="6">
        <v>8404.9369999999999</v>
      </c>
      <c r="C15" s="7">
        <v>51548</v>
      </c>
      <c r="D15" s="8">
        <v>0.66290457401940195</v>
      </c>
      <c r="E15" s="21">
        <f>'S&amp;P Yearly'!D15</f>
        <v>1.1414953758270336</v>
      </c>
      <c r="F15" s="10">
        <f t="shared" si="1"/>
        <v>0.33709542598059805</v>
      </c>
      <c r="G15" s="6">
        <f t="shared" si="0"/>
        <v>2833.2658183550898</v>
      </c>
      <c r="H15" s="12">
        <f t="shared" si="2"/>
        <v>5.4963642010458016E-2</v>
      </c>
      <c r="I15" s="6">
        <f>G15*PRODUCT(E15:$E$19)</f>
        <v>4919.6856467854177</v>
      </c>
    </row>
    <row r="16" spans="1:9" x14ac:dyDescent="0.25">
      <c r="A16" s="19">
        <v>2013</v>
      </c>
      <c r="B16" s="6">
        <v>8610.5990000000002</v>
      </c>
      <c r="C16" s="7">
        <v>52141.25</v>
      </c>
      <c r="D16" s="8">
        <v>0.69778177582156098</v>
      </c>
      <c r="E16" s="21">
        <f>'S&amp;P Yearly'!D16</f>
        <v>1.1898925872254966</v>
      </c>
      <c r="F16" s="10">
        <f t="shared" si="1"/>
        <v>0.30221822417843902</v>
      </c>
      <c r="G16" s="6">
        <f t="shared" si="0"/>
        <v>2602.2799388926428</v>
      </c>
      <c r="H16" s="12">
        <f t="shared" si="2"/>
        <v>4.9908276822911664E-2</v>
      </c>
      <c r="I16" s="6">
        <f>G16*PRODUCT(E16:$E$19)</f>
        <v>3958.493066723021</v>
      </c>
    </row>
    <row r="17" spans="1:9" x14ac:dyDescent="0.25">
      <c r="A17" s="19">
        <v>2014</v>
      </c>
      <c r="B17" s="6">
        <v>9034.1689999999999</v>
      </c>
      <c r="C17" s="7">
        <v>53076</v>
      </c>
      <c r="D17" s="8">
        <v>0.67514277125817901</v>
      </c>
      <c r="E17" s="21">
        <f>'S&amp;P Yearly'!D17</f>
        <v>1.1191524848962378</v>
      </c>
      <c r="F17" s="10">
        <f t="shared" si="1"/>
        <v>0.32485722874182099</v>
      </c>
      <c r="G17" s="6">
        <f t="shared" si="0"/>
        <v>2934.8151053252682</v>
      </c>
      <c r="H17" s="12">
        <f t="shared" si="2"/>
        <v>5.5294579571280207E-2</v>
      </c>
      <c r="I17" s="6">
        <f>G17*PRODUCT(E17:$E$19)</f>
        <v>3751.8793272765229</v>
      </c>
    </row>
    <row r="18" spans="1:9" x14ac:dyDescent="0.25">
      <c r="A18" s="19">
        <v>2015</v>
      </c>
      <c r="B18" s="6">
        <v>9498.2880000000005</v>
      </c>
      <c r="C18" s="7">
        <v>54319.5</v>
      </c>
      <c r="D18" s="8">
        <v>0.67905747069688105</v>
      </c>
      <c r="E18" s="21">
        <f>'S&amp;P Yearly'!D18</f>
        <v>0.97255625327724071</v>
      </c>
      <c r="F18" s="10">
        <f t="shared" si="1"/>
        <v>0.32094252930311895</v>
      </c>
      <c r="G18" s="6">
        <f t="shared" si="0"/>
        <v>3048.4045747694631</v>
      </c>
      <c r="H18" s="12">
        <f t="shared" si="2"/>
        <v>5.6119893864440266E-2</v>
      </c>
      <c r="I18" s="6">
        <f>G18*PRODUCT(E18:$E$19)</f>
        <v>3482.1819281249732</v>
      </c>
    </row>
    <row r="19" spans="1:9" x14ac:dyDescent="0.25">
      <c r="A19" s="19">
        <v>2016</v>
      </c>
      <c r="B19" s="6">
        <v>9880.1560000000009</v>
      </c>
      <c r="C19" s="7">
        <v>54861.25</v>
      </c>
      <c r="D19" s="8">
        <v>0.70631899911296903</v>
      </c>
      <c r="E19" s="21">
        <f>'S&amp;P Yearly'!D19</f>
        <v>1.1745300214124541</v>
      </c>
      <c r="F19" s="10">
        <f t="shared" si="1"/>
        <v>0.29368100088703097</v>
      </c>
      <c r="G19" s="6">
        <f t="shared" si="0"/>
        <v>2901.6141030000044</v>
      </c>
      <c r="H19" s="12">
        <f t="shared" si="2"/>
        <v>5.2890047219121043E-2</v>
      </c>
      <c r="I19" s="6">
        <f>G19*PRODUCT(E19:$E$19)</f>
        <v>3408.0328745272741</v>
      </c>
    </row>
    <row r="20" spans="1:9" ht="15.75" thickBot="1" x14ac:dyDescent="0.3">
      <c r="A20" s="20">
        <v>2017</v>
      </c>
      <c r="B20" s="16">
        <v>10212.748</v>
      </c>
      <c r="C20" s="16">
        <v>55789.75</v>
      </c>
      <c r="D20" s="17">
        <v>0.70003378242467096</v>
      </c>
      <c r="E20" s="18"/>
      <c r="F20" s="17">
        <f t="shared" si="1"/>
        <v>0.29996621757532904</v>
      </c>
      <c r="G20" s="16">
        <f t="shared" si="0"/>
        <v>3063.4793886100065</v>
      </c>
      <c r="H20" s="25">
        <f t="shared" si="2"/>
        <v>5.4911151037780354E-2</v>
      </c>
      <c r="I20" s="7">
        <f>G20</f>
        <v>3063.4793886100065</v>
      </c>
    </row>
    <row r="21" spans="1:9" x14ac:dyDescent="0.25">
      <c r="A21" s="5"/>
      <c r="B21" s="5"/>
      <c r="C21" s="4"/>
      <c r="D21" s="4"/>
      <c r="E21" s="9"/>
      <c r="F21" s="9"/>
      <c r="G21" s="9"/>
      <c r="H21" s="22" t="s">
        <v>13</v>
      </c>
      <c r="I21" s="26">
        <f>SUM(I3:I20)</f>
        <v>70431.315547078077</v>
      </c>
    </row>
    <row r="22" spans="1:9" ht="15.75" thickBot="1" x14ac:dyDescent="0.3">
      <c r="A22" s="5"/>
      <c r="B22" s="5"/>
      <c r="C22" s="4"/>
      <c r="D22" s="4"/>
      <c r="E22" s="9"/>
      <c r="F22" s="9"/>
      <c r="G22" s="9"/>
      <c r="H22" s="23" t="s">
        <v>17</v>
      </c>
      <c r="I22" s="24">
        <f>I21/C20</f>
        <v>1.2624418562025834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A132-4D98-46BF-9D4A-91B3B03F193D}">
  <dimension ref="A1:J22"/>
  <sheetViews>
    <sheetView tabSelected="1" workbookViewId="0">
      <selection activeCell="D26" sqref="D26"/>
    </sheetView>
  </sheetViews>
  <sheetFormatPr defaultRowHeight="15" x14ac:dyDescent="0.25"/>
  <cols>
    <col min="1" max="1" width="5" bestFit="1" customWidth="1"/>
    <col min="2" max="2" width="31.140625" bestFit="1" customWidth="1"/>
    <col min="3" max="3" width="14.28515625" bestFit="1" customWidth="1"/>
    <col min="4" max="4" width="5.5703125" bestFit="1" customWidth="1"/>
    <col min="5" max="5" width="4.5703125" bestFit="1" customWidth="1"/>
    <col min="6" max="6" width="5.5703125" bestFit="1" customWidth="1"/>
    <col min="7" max="7" width="11" bestFit="1" customWidth="1"/>
    <col min="8" max="8" width="15.42578125" bestFit="1" customWidth="1"/>
    <col min="9" max="9" width="12" bestFit="1" customWidth="1"/>
  </cols>
  <sheetData>
    <row r="1" spans="1:10" ht="15.75" thickBot="1" x14ac:dyDescent="0.3">
      <c r="A1" s="13" t="s">
        <v>15</v>
      </c>
      <c r="B1" s="13"/>
      <c r="C1" s="13"/>
      <c r="D1" s="13"/>
      <c r="E1" s="13"/>
      <c r="F1" s="13"/>
      <c r="G1" s="13"/>
      <c r="H1" s="13"/>
      <c r="I1" s="13"/>
    </row>
    <row r="2" spans="1:10" ht="15.75" thickTop="1" x14ac:dyDescent="0.25">
      <c r="A2" s="14" t="s">
        <v>16</v>
      </c>
      <c r="B2" s="14" t="s">
        <v>5</v>
      </c>
      <c r="C2" s="14" t="s">
        <v>0</v>
      </c>
      <c r="D2" s="14" t="s">
        <v>10</v>
      </c>
      <c r="E2" s="15" t="s">
        <v>9</v>
      </c>
      <c r="F2" s="14" t="s">
        <v>8</v>
      </c>
      <c r="G2" s="14" t="s">
        <v>7</v>
      </c>
      <c r="H2" s="15" t="s">
        <v>6</v>
      </c>
      <c r="I2" s="14" t="s">
        <v>11</v>
      </c>
    </row>
    <row r="3" spans="1:10" x14ac:dyDescent="0.25">
      <c r="A3" s="19">
        <v>2000</v>
      </c>
      <c r="B3" s="6">
        <v>4557.1509999999998</v>
      </c>
      <c r="C3" s="7">
        <v>46497.25</v>
      </c>
      <c r="D3" s="8">
        <v>0.71219364933880702</v>
      </c>
      <c r="E3" s="21">
        <f>'S&amp;P Yearly'!D3</f>
        <v>0.97959787172404866</v>
      </c>
      <c r="F3" s="10">
        <f t="shared" ref="F3:F20" si="0">1-D3</f>
        <v>0.28780635066119298</v>
      </c>
      <c r="G3" s="6">
        <f t="shared" ref="G3:G20" si="1">$B3 * F3</f>
        <v>1311.5769987220062</v>
      </c>
      <c r="H3" s="12">
        <f>G3/$C3</f>
        <v>2.8207625154649064E-2</v>
      </c>
      <c r="I3" s="6">
        <f>G3*PRODUCT(E3:$E$19)</f>
        <v>2143.420185681563</v>
      </c>
      <c r="J3" s="11"/>
    </row>
    <row r="4" spans="1:10" x14ac:dyDescent="0.25">
      <c r="A4" s="19">
        <v>2001</v>
      </c>
      <c r="B4" s="6">
        <v>4908.7150000000001</v>
      </c>
      <c r="C4" s="7">
        <v>46497</v>
      </c>
      <c r="D4" s="8">
        <v>0.69521176018841502</v>
      </c>
      <c r="E4" s="21">
        <f>'S&amp;P Yearly'!D4</f>
        <v>0.82737311053818707</v>
      </c>
      <c r="F4" s="10">
        <f t="shared" si="0"/>
        <v>0.30478823981158498</v>
      </c>
      <c r="G4" s="6">
        <f t="shared" si="1"/>
        <v>1496.1186045867244</v>
      </c>
      <c r="H4" s="12">
        <f t="shared" ref="H4:H20" si="2">G4/$C4</f>
        <v>3.217666956119157E-2</v>
      </c>
      <c r="I4" s="6">
        <f>G4*PRODUCT(E4:$E$19)</f>
        <v>2495.9260580238529</v>
      </c>
      <c r="J4" s="11"/>
    </row>
    <row r="5" spans="1:10" x14ac:dyDescent="0.25">
      <c r="A5" s="19">
        <v>2002</v>
      </c>
      <c r="B5" s="6">
        <v>5326.0810000000001</v>
      </c>
      <c r="C5" s="7">
        <v>46858</v>
      </c>
      <c r="D5" s="8">
        <v>0.68211118238051704</v>
      </c>
      <c r="E5" s="21">
        <f>'S&amp;P Yearly'!D5</f>
        <v>0.75712267660503552</v>
      </c>
      <c r="F5" s="10">
        <f t="shared" si="0"/>
        <v>0.31788881761948296</v>
      </c>
      <c r="G5" s="6">
        <f t="shared" si="1"/>
        <v>1693.1015916355934</v>
      </c>
      <c r="H5" s="12">
        <f t="shared" si="2"/>
        <v>3.6132604712868527E-2</v>
      </c>
      <c r="I5" s="6">
        <f>G5*PRODUCT(E5:$E$19)</f>
        <v>3413.8725796347962</v>
      </c>
      <c r="J5" s="11"/>
    </row>
    <row r="6" spans="1:10" x14ac:dyDescent="0.25">
      <c r="A6" s="19">
        <v>2003</v>
      </c>
      <c r="B6" s="6">
        <v>5735.5129999999999</v>
      </c>
      <c r="C6" s="7">
        <v>47754.5</v>
      </c>
      <c r="D6" s="8">
        <v>0.65915339772526205</v>
      </c>
      <c r="E6" s="21">
        <f>'S&amp;P Yearly'!D6</f>
        <v>1.3218768132961063</v>
      </c>
      <c r="F6" s="10">
        <f t="shared" si="0"/>
        <v>0.34084660227473795</v>
      </c>
      <c r="G6" s="6">
        <f t="shared" si="1"/>
        <v>1954.930118352589</v>
      </c>
      <c r="H6" s="12">
        <f t="shared" si="2"/>
        <v>4.0937086941598991E-2</v>
      </c>
      <c r="I6" s="6">
        <f>G6*PRODUCT(E6:$E$19)</f>
        <v>5206.3009992536818</v>
      </c>
      <c r="J6" s="11"/>
    </row>
    <row r="7" spans="1:10" x14ac:dyDescent="0.25">
      <c r="A7" s="19">
        <v>2004</v>
      </c>
      <c r="B7" s="6">
        <v>6094.1909999999998</v>
      </c>
      <c r="C7" s="7">
        <v>49123.5</v>
      </c>
      <c r="D7" s="8">
        <v>0.61793364289222097</v>
      </c>
      <c r="E7" s="21">
        <f>'S&amp;P Yearly'!D7</f>
        <v>1.0443273671269997</v>
      </c>
      <c r="F7" s="10">
        <f t="shared" si="0"/>
        <v>0.38206635710777903</v>
      </c>
      <c r="G7" s="6">
        <f t="shared" si="1"/>
        <v>2328.3853548890129</v>
      </c>
      <c r="H7" s="12">
        <f t="shared" si="2"/>
        <v>4.7398604637068062E-2</v>
      </c>
      <c r="I7" s="6">
        <f>G7*PRODUCT(E7:$E$19)</f>
        <v>4690.9619430677285</v>
      </c>
      <c r="J7" s="11"/>
    </row>
    <row r="8" spans="1:10" x14ac:dyDescent="0.25">
      <c r="A8" s="19">
        <v>2005</v>
      </c>
      <c r="B8" s="6">
        <v>6443.2579999999998</v>
      </c>
      <c r="C8" s="7">
        <v>50380.75</v>
      </c>
      <c r="D8" s="8">
        <v>0.59255549646378902</v>
      </c>
      <c r="E8" s="21">
        <f>'S&amp;P Yearly'!D8</f>
        <v>1.0836472054035537</v>
      </c>
      <c r="F8" s="10">
        <f t="shared" si="0"/>
        <v>0.40744450353621098</v>
      </c>
      <c r="G8" s="6">
        <f t="shared" si="1"/>
        <v>2625.2700569657195</v>
      </c>
      <c r="H8" s="12">
        <f t="shared" si="2"/>
        <v>5.21085941945231E-2</v>
      </c>
      <c r="I8" s="6">
        <f>G8*PRODUCT(E8:$E$19)</f>
        <v>5064.5909746139705</v>
      </c>
      <c r="J8" s="11"/>
    </row>
    <row r="9" spans="1:10" x14ac:dyDescent="0.25">
      <c r="A9" s="19">
        <v>2006</v>
      </c>
      <c r="B9" s="6">
        <v>6806.9120000000003</v>
      </c>
      <c r="C9" s="7">
        <v>51329.5</v>
      </c>
      <c r="D9" s="8">
        <v>0.59856935444519899</v>
      </c>
      <c r="E9" s="21">
        <f>'S&amp;P Yearly'!D9</f>
        <v>1.1235548086341569</v>
      </c>
      <c r="F9" s="10">
        <f t="shared" si="0"/>
        <v>0.40143064555480101</v>
      </c>
      <c r="G9" s="6">
        <f t="shared" si="1"/>
        <v>2732.5030783947218</v>
      </c>
      <c r="H9" s="12">
        <f t="shared" si="2"/>
        <v>5.3234554756908248E-2</v>
      </c>
      <c r="I9" s="6">
        <f>G9*PRODUCT(E9:$E$19)</f>
        <v>4864.5552028034699</v>
      </c>
      <c r="J9" s="11"/>
    </row>
    <row r="10" spans="1:10" x14ac:dyDescent="0.25">
      <c r="A10" s="19">
        <v>2007</v>
      </c>
      <c r="B10" s="6">
        <v>7157.3379999999997</v>
      </c>
      <c r="C10" s="7">
        <v>51793.5</v>
      </c>
      <c r="D10" s="8">
        <v>0.60783415443186795</v>
      </c>
      <c r="E10" s="21">
        <f>'S&amp;P Yearly'!D10</f>
        <v>0.9584979270392836</v>
      </c>
      <c r="F10" s="10">
        <f t="shared" si="0"/>
        <v>0.39216584556813205</v>
      </c>
      <c r="G10" s="6">
        <f t="shared" si="1"/>
        <v>2806.8635087869229</v>
      </c>
      <c r="H10" s="12">
        <f t="shared" si="2"/>
        <v>5.4193354548098177E-2</v>
      </c>
      <c r="I10" s="6">
        <f>G10*PRODUCT(E10:$E$19)</f>
        <v>4447.4339589683368</v>
      </c>
      <c r="J10" s="11"/>
    </row>
    <row r="11" spans="1:10" x14ac:dyDescent="0.25">
      <c r="A11" s="19">
        <v>2008</v>
      </c>
      <c r="B11" s="6">
        <v>7395.8850000000002</v>
      </c>
      <c r="C11" s="7">
        <v>51241.25</v>
      </c>
      <c r="D11" s="8">
        <v>0.60802697276737505</v>
      </c>
      <c r="E11" s="21">
        <f>'S&amp;P Yearly'!D11</f>
        <v>0.59909323248662116</v>
      </c>
      <c r="F11" s="10">
        <f t="shared" si="0"/>
        <v>0.39197302723262495</v>
      </c>
      <c r="G11" s="6">
        <f t="shared" si="1"/>
        <v>2898.9874325143624</v>
      </c>
      <c r="H11" s="12">
        <f t="shared" si="2"/>
        <v>5.657526763133925E-2</v>
      </c>
      <c r="I11" s="6">
        <f>G11*PRODUCT(E11:$E$19)</f>
        <v>4792.2930577006082</v>
      </c>
      <c r="J11" s="11"/>
    </row>
    <row r="12" spans="1:10" x14ac:dyDescent="0.25">
      <c r="A12" s="19">
        <v>2009</v>
      </c>
      <c r="B12" s="6">
        <v>7669.6310000000003</v>
      </c>
      <c r="C12" s="7">
        <v>49501</v>
      </c>
      <c r="D12" s="8">
        <v>0.60533781520698104</v>
      </c>
      <c r="E12" s="21">
        <f>'S&amp;P Yearly'!D12</f>
        <v>1.3002736335770715</v>
      </c>
      <c r="F12" s="10">
        <f t="shared" si="0"/>
        <v>0.39466218479301896</v>
      </c>
      <c r="G12" s="6">
        <f t="shared" si="1"/>
        <v>3026.913327016267</v>
      </c>
      <c r="H12" s="12">
        <f t="shared" si="2"/>
        <v>6.114852885833149E-2</v>
      </c>
      <c r="I12" s="6">
        <f>G12*PRODUCT(E12:$E$19)</f>
        <v>8352.233116100706</v>
      </c>
      <c r="J12" s="11"/>
    </row>
    <row r="13" spans="1:10" x14ac:dyDescent="0.25">
      <c r="A13" s="19">
        <v>2010</v>
      </c>
      <c r="B13" s="6">
        <v>7922.1989999999996</v>
      </c>
      <c r="C13" s="7">
        <v>50354.5</v>
      </c>
      <c r="D13" s="8">
        <v>0.59988851826596901</v>
      </c>
      <c r="E13" s="21">
        <f>'S&amp;P Yearly'!D13</f>
        <v>1.1976496233140399</v>
      </c>
      <c r="F13" s="10">
        <f t="shared" si="0"/>
        <v>0.40011148173403099</v>
      </c>
      <c r="G13" s="6">
        <f t="shared" si="1"/>
        <v>3169.7627804818585</v>
      </c>
      <c r="H13" s="12">
        <f t="shared" si="2"/>
        <v>6.2948947571356259E-2</v>
      </c>
      <c r="I13" s="6">
        <f>G13*PRODUCT(E13:$E$19)</f>
        <v>6726.5848864870604</v>
      </c>
      <c r="J13" s="11"/>
    </row>
    <row r="14" spans="1:10" x14ac:dyDescent="0.25">
      <c r="A14" s="19">
        <v>2011</v>
      </c>
      <c r="B14" s="6">
        <v>8131.4660000000003</v>
      </c>
      <c r="C14" s="7">
        <v>50769.5</v>
      </c>
      <c r="D14" s="8">
        <v>0.60829948220236496</v>
      </c>
      <c r="E14" s="21">
        <f>'S&amp;P Yearly'!D14</f>
        <v>1.0204413578065863</v>
      </c>
      <c r="F14" s="10">
        <f t="shared" si="0"/>
        <v>0.39170051779763504</v>
      </c>
      <c r="G14" s="6">
        <f t="shared" si="1"/>
        <v>3185.0994426538641</v>
      </c>
      <c r="H14" s="12">
        <f t="shared" si="2"/>
        <v>6.2736474510362794E-2</v>
      </c>
      <c r="I14" s="6">
        <f>G14*PRODUCT(E14:$E$19)</f>
        <v>5643.6630856806214</v>
      </c>
      <c r="J14" s="11"/>
    </row>
    <row r="15" spans="1:10" x14ac:dyDescent="0.25">
      <c r="A15" s="19">
        <v>2012</v>
      </c>
      <c r="B15" s="6">
        <v>8404.9369999999999</v>
      </c>
      <c r="C15" s="7">
        <v>51548</v>
      </c>
      <c r="D15" s="8">
        <v>0.62309650256871696</v>
      </c>
      <c r="E15" s="21">
        <f>'S&amp;P Yearly'!D15</f>
        <v>1.1414953758270336</v>
      </c>
      <c r="F15" s="10">
        <f t="shared" si="0"/>
        <v>0.37690349743128304</v>
      </c>
      <c r="G15" s="6">
        <f t="shared" si="1"/>
        <v>3167.8501509895959</v>
      </c>
      <c r="H15" s="12">
        <f t="shared" si="2"/>
        <v>6.145437555268092E-2</v>
      </c>
      <c r="I15" s="6">
        <f>G15*PRODUCT(E15:$E$19)</f>
        <v>5500.6582220508426</v>
      </c>
      <c r="J15" s="11"/>
    </row>
    <row r="16" spans="1:10" x14ac:dyDescent="0.25">
      <c r="A16" s="19">
        <v>2013</v>
      </c>
      <c r="B16" s="6">
        <v>8610.5990000000002</v>
      </c>
      <c r="C16" s="7">
        <v>52141.25</v>
      </c>
      <c r="D16" s="8">
        <v>0.61624394375540903</v>
      </c>
      <c r="E16" s="21">
        <f>'S&amp;P Yearly'!D16</f>
        <v>1.1898925872254966</v>
      </c>
      <c r="F16" s="10">
        <f t="shared" si="0"/>
        <v>0.38375605624459097</v>
      </c>
      <c r="G16" s="6">
        <f t="shared" si="1"/>
        <v>3304.3695141436187</v>
      </c>
      <c r="H16" s="12">
        <f t="shared" si="2"/>
        <v>6.3373423424709197E-2</v>
      </c>
      <c r="I16" s="6">
        <f>G16*PRODUCT(E16:$E$19)</f>
        <v>5026.4860502266129</v>
      </c>
      <c r="J16" s="11"/>
    </row>
    <row r="17" spans="1:10" x14ac:dyDescent="0.25">
      <c r="A17" s="19">
        <v>2014</v>
      </c>
      <c r="B17" s="6">
        <v>9034.1689999999999</v>
      </c>
      <c r="C17" s="7">
        <v>53076</v>
      </c>
      <c r="D17" s="8">
        <v>0.61571849468662698</v>
      </c>
      <c r="E17" s="21">
        <f>'S&amp;P Yearly'!D17</f>
        <v>1.1191524848962378</v>
      </c>
      <c r="F17" s="10">
        <f t="shared" si="0"/>
        <v>0.38428150531337302</v>
      </c>
      <c r="G17" s="6">
        <f t="shared" si="1"/>
        <v>3471.6640625754098</v>
      </c>
      <c r="H17" s="12">
        <f t="shared" si="2"/>
        <v>6.5409301050859334E-2</v>
      </c>
      <c r="I17" s="6">
        <f>G17*PRODUCT(E17:$E$19)</f>
        <v>4438.1891738225559</v>
      </c>
      <c r="J17" s="11"/>
    </row>
    <row r="18" spans="1:10" x14ac:dyDescent="0.25">
      <c r="A18" s="19">
        <v>2015</v>
      </c>
      <c r="B18" s="6">
        <v>9498.2880000000005</v>
      </c>
      <c r="C18" s="7">
        <v>54319.5</v>
      </c>
      <c r="D18" s="8">
        <v>0.61718410496527998</v>
      </c>
      <c r="E18" s="21">
        <f>'S&amp;P Yearly'!D18</f>
        <v>0.97255625327724071</v>
      </c>
      <c r="F18" s="10">
        <f t="shared" si="0"/>
        <v>0.38281589503472002</v>
      </c>
      <c r="G18" s="6">
        <f t="shared" si="1"/>
        <v>3636.0956220175408</v>
      </c>
      <c r="H18" s="12">
        <f t="shared" si="2"/>
        <v>6.6939048076980479E-2</v>
      </c>
      <c r="I18" s="6">
        <f>G18*PRODUCT(E18:$E$19)</f>
        <v>4153.4993644606211</v>
      </c>
      <c r="J18" s="11"/>
    </row>
    <row r="19" spans="1:10" x14ac:dyDescent="0.25">
      <c r="A19" s="19">
        <v>2016</v>
      </c>
      <c r="B19" s="6">
        <v>9880.1560000000009</v>
      </c>
      <c r="C19" s="7">
        <v>54861.25</v>
      </c>
      <c r="D19" s="8">
        <v>0.62427495937839195</v>
      </c>
      <c r="E19" s="21">
        <f>'S&amp;P Yearly'!D19</f>
        <v>1.1745300214124541</v>
      </c>
      <c r="F19" s="10">
        <f t="shared" si="0"/>
        <v>0.37572504062160805</v>
      </c>
      <c r="G19" s="6">
        <f t="shared" si="1"/>
        <v>3712.2220144478247</v>
      </c>
      <c r="H19" s="12">
        <f t="shared" si="2"/>
        <v>6.7665647692092767E-2</v>
      </c>
      <c r="I19" s="6">
        <f>G19*PRODUCT(E19:$E$19)</f>
        <v>4360.1162021171867</v>
      </c>
      <c r="J19" s="11"/>
    </row>
    <row r="20" spans="1:10" ht="15.75" thickBot="1" x14ac:dyDescent="0.3">
      <c r="A20" s="20">
        <v>2017</v>
      </c>
      <c r="B20" s="16">
        <v>10212.748</v>
      </c>
      <c r="C20" s="16">
        <v>55789.75</v>
      </c>
      <c r="D20" s="17">
        <v>0.62467483529802303</v>
      </c>
      <c r="E20" s="18"/>
      <c r="F20" s="17">
        <f t="shared" si="0"/>
        <v>0.37532516470197697</v>
      </c>
      <c r="G20" s="16">
        <f t="shared" si="1"/>
        <v>3833.1013251597856</v>
      </c>
      <c r="H20" s="25">
        <f t="shared" si="2"/>
        <v>6.8706192896720017E-2</v>
      </c>
      <c r="I20" s="7">
        <f>G20</f>
        <v>3833.1013251597856</v>
      </c>
      <c r="J20" s="11"/>
    </row>
    <row r="21" spans="1:10" x14ac:dyDescent="0.25">
      <c r="A21" s="5"/>
      <c r="B21" s="5"/>
      <c r="C21" s="4"/>
      <c r="D21" s="4"/>
      <c r="E21" s="9"/>
      <c r="F21" s="9"/>
      <c r="G21" s="9"/>
      <c r="H21" s="22" t="s">
        <v>13</v>
      </c>
      <c r="I21" s="26">
        <f>SUM(I3:I20)</f>
        <v>85153.886385853999</v>
      </c>
      <c r="J21" s="11"/>
    </row>
    <row r="22" spans="1:10" ht="15.75" thickBot="1" x14ac:dyDescent="0.3">
      <c r="H22" s="23" t="s">
        <v>17</v>
      </c>
      <c r="I22" s="24">
        <f>I21/C20</f>
        <v>1.5263356868574245</v>
      </c>
      <c r="J22" s="11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DAAD-D275-49C9-9E04-84AF70660E74}">
  <dimension ref="A1:D21"/>
  <sheetViews>
    <sheetView workbookViewId="0">
      <selection activeCell="D2" sqref="D2"/>
    </sheetView>
  </sheetViews>
  <sheetFormatPr defaultRowHeight="15" x14ac:dyDescent="0.25"/>
  <sheetData>
    <row r="1" spans="1:4" x14ac:dyDescent="0.25">
      <c r="A1" s="2" t="s">
        <v>1</v>
      </c>
      <c r="B1" t="s">
        <v>3</v>
      </c>
      <c r="C1" t="s">
        <v>4</v>
      </c>
      <c r="D1" t="s">
        <v>12</v>
      </c>
    </row>
    <row r="2" spans="1:4" x14ac:dyDescent="0.25">
      <c r="A2" s="3">
        <v>36526</v>
      </c>
      <c r="B2">
        <f>VLOOKUP('S&amp;P Yearly'!$A2, 'S&amp;P monthly'!$A$2:$C$206, 2,FALSE )</f>
        <v>1469.25</v>
      </c>
      <c r="C2">
        <f>VLOOKUP('S&amp;P Yearly'!$A2, 'S&amp;P monthly'!$A$2:$C$206, 3,FALSE )</f>
        <v>1394.459961</v>
      </c>
    </row>
    <row r="3" spans="1:4" x14ac:dyDescent="0.25">
      <c r="A3" s="3">
        <v>36892</v>
      </c>
      <c r="B3">
        <f>VLOOKUP('S&amp;P Yearly'!$A3, 'S&amp;P monthly'!$A$2:$C$206, 2,FALSE )</f>
        <v>1320.280029</v>
      </c>
      <c r="C3">
        <f>VLOOKUP('S&amp;P Yearly'!$A3, 'S&amp;P monthly'!$A$2:$C$206, 3,FALSE )</f>
        <v>1366.01001</v>
      </c>
      <c r="D3">
        <f>C3/C2</f>
        <v>0.97959787172404866</v>
      </c>
    </row>
    <row r="4" spans="1:4" x14ac:dyDescent="0.25">
      <c r="A4" s="3">
        <v>37257</v>
      </c>
      <c r="B4">
        <f>VLOOKUP('S&amp;P Yearly'!$A4, 'S&amp;P monthly'!$A$2:$C$206, 2,FALSE )</f>
        <v>1148.079956</v>
      </c>
      <c r="C4">
        <f>VLOOKUP('S&amp;P Yearly'!$A4, 'S&amp;P monthly'!$A$2:$C$206, 3,FALSE )</f>
        <v>1130.1999510000001</v>
      </c>
      <c r="D4">
        <f t="shared" ref="D4:D20" si="0">C4/C3</f>
        <v>0.82737311053818707</v>
      </c>
    </row>
    <row r="5" spans="1:4" x14ac:dyDescent="0.25">
      <c r="A5" s="3">
        <v>37622</v>
      </c>
      <c r="B5">
        <f>VLOOKUP('S&amp;P Yearly'!$A5, 'S&amp;P monthly'!$A$2:$C$206, 2,FALSE )</f>
        <v>879.82000700000003</v>
      </c>
      <c r="C5">
        <f>VLOOKUP('S&amp;P Yearly'!$A5, 'S&amp;P monthly'!$A$2:$C$206, 3,FALSE )</f>
        <v>855.70001200000002</v>
      </c>
      <c r="D5">
        <f t="shared" si="0"/>
        <v>0.75712267660503552</v>
      </c>
    </row>
    <row r="6" spans="1:4" x14ac:dyDescent="0.25">
      <c r="A6" s="3">
        <v>37987</v>
      </c>
      <c r="B6">
        <f>VLOOKUP('S&amp;P Yearly'!$A6, 'S&amp;P monthly'!$A$2:$C$206, 2,FALSE )</f>
        <v>1111.920044</v>
      </c>
      <c r="C6">
        <f>VLOOKUP('S&amp;P Yearly'!$A6, 'S&amp;P monthly'!$A$2:$C$206, 3,FALSE )</f>
        <v>1131.130005</v>
      </c>
      <c r="D6">
        <f t="shared" si="0"/>
        <v>1.3218768132961063</v>
      </c>
    </row>
    <row r="7" spans="1:4" x14ac:dyDescent="0.25">
      <c r="A7" s="3">
        <v>38353</v>
      </c>
      <c r="B7">
        <f>VLOOKUP('S&amp;P Yearly'!$A7, 'S&amp;P monthly'!$A$2:$C$206, 2,FALSE )</f>
        <v>1211.920044</v>
      </c>
      <c r="C7">
        <f>VLOOKUP('S&amp;P Yearly'!$A7, 'S&amp;P monthly'!$A$2:$C$206, 3,FALSE )</f>
        <v>1181.2700199999999</v>
      </c>
      <c r="D7">
        <f t="shared" si="0"/>
        <v>1.0443273671269997</v>
      </c>
    </row>
    <row r="8" spans="1:4" x14ac:dyDescent="0.25">
      <c r="A8" s="3">
        <v>38718</v>
      </c>
      <c r="B8">
        <f>VLOOKUP('S&amp;P Yearly'!$A8, 'S&amp;P monthly'!$A$2:$C$206, 2,FALSE )</f>
        <v>1248.290039</v>
      </c>
      <c r="C8">
        <f>VLOOKUP('S&amp;P Yearly'!$A8, 'S&amp;P monthly'!$A$2:$C$206, 3,FALSE )</f>
        <v>1280.079956</v>
      </c>
      <c r="D8">
        <f t="shared" si="0"/>
        <v>1.0836472054035537</v>
      </c>
    </row>
    <row r="9" spans="1:4" x14ac:dyDescent="0.25">
      <c r="A9" s="3">
        <v>39083</v>
      </c>
      <c r="B9">
        <f>VLOOKUP('S&amp;P Yearly'!$A9, 'S&amp;P monthly'!$A$2:$C$206, 2,FALSE )</f>
        <v>1418.030029</v>
      </c>
      <c r="C9">
        <f>VLOOKUP('S&amp;P Yearly'!$A9, 'S&amp;P monthly'!$A$2:$C$206, 3,FALSE )</f>
        <v>1438.23999</v>
      </c>
      <c r="D9">
        <f t="shared" si="0"/>
        <v>1.1235548086341569</v>
      </c>
    </row>
    <row r="10" spans="1:4" x14ac:dyDescent="0.25">
      <c r="A10" s="3">
        <v>39448</v>
      </c>
      <c r="B10">
        <f>VLOOKUP('S&amp;P Yearly'!$A10, 'S&amp;P monthly'!$A$2:$C$206, 2,FALSE )</f>
        <v>1467.969971</v>
      </c>
      <c r="C10">
        <f>VLOOKUP('S&amp;P Yearly'!$A10, 'S&amp;P monthly'!$A$2:$C$206, 3,FALSE )</f>
        <v>1378.5500489999999</v>
      </c>
      <c r="D10">
        <f t="shared" si="0"/>
        <v>0.9584979270392836</v>
      </c>
    </row>
    <row r="11" spans="1:4" x14ac:dyDescent="0.25">
      <c r="A11" s="3">
        <v>39814</v>
      </c>
      <c r="B11">
        <f>VLOOKUP('S&amp;P Yearly'!$A11, 'S&amp;P monthly'!$A$2:$C$206, 2,FALSE )</f>
        <v>902.98999000000003</v>
      </c>
      <c r="C11">
        <f>VLOOKUP('S&amp;P Yearly'!$A11, 'S&amp;P monthly'!$A$2:$C$206, 3,FALSE )</f>
        <v>825.88000499999998</v>
      </c>
      <c r="D11">
        <f t="shared" si="0"/>
        <v>0.59909323248662116</v>
      </c>
    </row>
    <row r="12" spans="1:4" x14ac:dyDescent="0.25">
      <c r="A12" s="3">
        <v>40179</v>
      </c>
      <c r="B12">
        <f>VLOOKUP('S&amp;P Yearly'!$A12, 'S&amp;P monthly'!$A$2:$C$206, 2,FALSE )</f>
        <v>1116.5600589999999</v>
      </c>
      <c r="C12">
        <f>VLOOKUP('S&amp;P Yearly'!$A12, 'S&amp;P monthly'!$A$2:$C$206, 3,FALSE )</f>
        <v>1073.869995</v>
      </c>
      <c r="D12">
        <f t="shared" si="0"/>
        <v>1.3002736335770715</v>
      </c>
    </row>
    <row r="13" spans="1:4" x14ac:dyDescent="0.25">
      <c r="A13" s="3">
        <v>40544</v>
      </c>
      <c r="B13">
        <f>VLOOKUP('S&amp;P Yearly'!$A13, 'S&amp;P monthly'!$A$2:$C$206, 2,FALSE )</f>
        <v>1257.619995</v>
      </c>
      <c r="C13">
        <f>VLOOKUP('S&amp;P Yearly'!$A13, 'S&amp;P monthly'!$A$2:$C$206, 3,FALSE )</f>
        <v>1286.119995</v>
      </c>
      <c r="D13">
        <f t="shared" si="0"/>
        <v>1.1976496233140399</v>
      </c>
    </row>
    <row r="14" spans="1:4" x14ac:dyDescent="0.25">
      <c r="A14" s="3">
        <v>40909</v>
      </c>
      <c r="B14">
        <f>VLOOKUP('S&amp;P Yearly'!$A14, 'S&amp;P monthly'!$A$2:$C$206, 2,FALSE )</f>
        <v>1258.8599850000001</v>
      </c>
      <c r="C14">
        <f>VLOOKUP('S&amp;P Yearly'!$A14, 'S&amp;P monthly'!$A$2:$C$206, 3,FALSE )</f>
        <v>1312.410034</v>
      </c>
      <c r="D14">
        <f t="shared" si="0"/>
        <v>1.0204413578065863</v>
      </c>
    </row>
    <row r="15" spans="1:4" x14ac:dyDescent="0.25">
      <c r="A15" s="3">
        <v>41275</v>
      </c>
      <c r="B15">
        <f>VLOOKUP('S&amp;P Yearly'!$A15, 'S&amp;P monthly'!$A$2:$C$206, 2,FALSE )</f>
        <v>1426.1899410000001</v>
      </c>
      <c r="C15">
        <f>VLOOKUP('S&amp;P Yearly'!$A15, 'S&amp;P monthly'!$A$2:$C$206, 3,FALSE )</f>
        <v>1498.1099850000001</v>
      </c>
      <c r="D15">
        <f t="shared" si="0"/>
        <v>1.1414953758270336</v>
      </c>
    </row>
    <row r="16" spans="1:4" x14ac:dyDescent="0.25">
      <c r="A16" s="3">
        <v>41640</v>
      </c>
      <c r="B16">
        <f>VLOOKUP('S&amp;P Yearly'!$A16, 'S&amp;P monthly'!$A$2:$C$206, 2,FALSE )</f>
        <v>1845.8599850000001</v>
      </c>
      <c r="C16">
        <f>VLOOKUP('S&amp;P Yearly'!$A16, 'S&amp;P monthly'!$A$2:$C$206, 3,FALSE )</f>
        <v>1782.589966</v>
      </c>
      <c r="D16">
        <f t="shared" si="0"/>
        <v>1.1898925872254966</v>
      </c>
    </row>
    <row r="17" spans="1:4" x14ac:dyDescent="0.25">
      <c r="A17" s="3">
        <v>42005</v>
      </c>
      <c r="B17">
        <f>VLOOKUP('S&amp;P Yearly'!$A17, 'S&amp;P monthly'!$A$2:$C$206, 2,FALSE )</f>
        <v>2058.8999020000001</v>
      </c>
      <c r="C17">
        <f>VLOOKUP('S&amp;P Yearly'!$A17, 'S&amp;P monthly'!$A$2:$C$206, 3,FALSE )</f>
        <v>1994.98999</v>
      </c>
      <c r="D17">
        <f t="shared" si="0"/>
        <v>1.1191524848962378</v>
      </c>
    </row>
    <row r="18" spans="1:4" x14ac:dyDescent="0.25">
      <c r="A18" s="3">
        <v>42370</v>
      </c>
      <c r="B18">
        <f>VLOOKUP('S&amp;P Yearly'!$A18, 'S&amp;P monthly'!$A$2:$C$206, 2,FALSE )</f>
        <v>2038.1999510000001</v>
      </c>
      <c r="C18">
        <f>VLOOKUP('S&amp;P Yearly'!$A18, 'S&amp;P monthly'!$A$2:$C$206, 3,FALSE )</f>
        <v>1940.23999</v>
      </c>
      <c r="D18">
        <f t="shared" si="0"/>
        <v>0.97255625327724071</v>
      </c>
    </row>
    <row r="19" spans="1:4" x14ac:dyDescent="0.25">
      <c r="A19" s="3">
        <v>42736</v>
      </c>
      <c r="B19">
        <f>VLOOKUP('S&amp;P Yearly'!$A19, 'S&amp;P monthly'!$A$2:$C$206, 2,FALSE )</f>
        <v>2251.570068</v>
      </c>
      <c r="C19">
        <f>VLOOKUP('S&amp;P Yearly'!$A19, 'S&amp;P monthly'!$A$2:$C$206, 3,FALSE )</f>
        <v>2278.8701169999999</v>
      </c>
      <c r="D19">
        <f t="shared" si="0"/>
        <v>1.1745300214124541</v>
      </c>
    </row>
    <row r="20" spans="1:4" x14ac:dyDescent="0.25">
      <c r="A20" s="3">
        <v>43101</v>
      </c>
      <c r="B20">
        <f>VLOOKUP('S&amp;P Yearly'!$A20, 'S&amp;P monthly'!$A$2:$C$218, 2,FALSE )</f>
        <v>2683.7299800000001</v>
      </c>
      <c r="C20">
        <f>VLOOKUP('S&amp;P Yearly'!$A20, 'S&amp;P monthly'!$A$2:$C$218, 3,FALSE )</f>
        <v>2823.8100589999999</v>
      </c>
      <c r="D20">
        <f t="shared" si="0"/>
        <v>1.2391272490410212</v>
      </c>
    </row>
    <row r="21" spans="1:4" x14ac:dyDescent="0.25">
      <c r="A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334F-29A9-4F62-BF10-DFADCC355EBA}">
  <dimension ref="A1:C218"/>
  <sheetViews>
    <sheetView workbookViewId="0"/>
  </sheetViews>
  <sheetFormatPr defaultRowHeight="15" x14ac:dyDescent="0.25"/>
  <cols>
    <col min="1" max="1" width="9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1">
        <v>36526</v>
      </c>
      <c r="B2">
        <v>1469.25</v>
      </c>
      <c r="C2">
        <v>1394.459961</v>
      </c>
    </row>
    <row r="3" spans="1:3" x14ac:dyDescent="0.25">
      <c r="A3" s="1">
        <v>36557</v>
      </c>
      <c r="B3">
        <v>1394.459961</v>
      </c>
      <c r="C3">
        <v>1366.420044</v>
      </c>
    </row>
    <row r="4" spans="1:3" x14ac:dyDescent="0.25">
      <c r="A4" s="1">
        <v>36586</v>
      </c>
      <c r="B4">
        <v>1366.420044</v>
      </c>
      <c r="C4">
        <v>1498.579956</v>
      </c>
    </row>
    <row r="5" spans="1:3" x14ac:dyDescent="0.25">
      <c r="A5" s="1">
        <v>36617</v>
      </c>
      <c r="B5">
        <v>1498.579956</v>
      </c>
      <c r="C5">
        <v>1452.4300539999999</v>
      </c>
    </row>
    <row r="6" spans="1:3" x14ac:dyDescent="0.25">
      <c r="A6" s="1">
        <v>36647</v>
      </c>
      <c r="B6">
        <v>1452.4300539999999</v>
      </c>
      <c r="C6">
        <v>1420.599976</v>
      </c>
    </row>
    <row r="7" spans="1:3" x14ac:dyDescent="0.25">
      <c r="A7" s="1">
        <v>36678</v>
      </c>
      <c r="B7">
        <v>1420.599976</v>
      </c>
      <c r="C7">
        <v>1454.599976</v>
      </c>
    </row>
    <row r="8" spans="1:3" x14ac:dyDescent="0.25">
      <c r="A8" s="1">
        <v>36708</v>
      </c>
      <c r="B8">
        <v>1454.599976</v>
      </c>
      <c r="C8">
        <v>1430.829956</v>
      </c>
    </row>
    <row r="9" spans="1:3" x14ac:dyDescent="0.25">
      <c r="A9" s="1">
        <v>36739</v>
      </c>
      <c r="B9">
        <v>1430.829956</v>
      </c>
      <c r="C9">
        <v>1517.6800539999999</v>
      </c>
    </row>
    <row r="10" spans="1:3" x14ac:dyDescent="0.25">
      <c r="A10" s="1">
        <v>36770</v>
      </c>
      <c r="B10">
        <v>1517.6800539999999</v>
      </c>
      <c r="C10">
        <v>1436.51001</v>
      </c>
    </row>
    <row r="11" spans="1:3" x14ac:dyDescent="0.25">
      <c r="A11" s="1">
        <v>36800</v>
      </c>
      <c r="B11">
        <v>1436.5200199999999</v>
      </c>
      <c r="C11">
        <v>1429.400024</v>
      </c>
    </row>
    <row r="12" spans="1:3" x14ac:dyDescent="0.25">
      <c r="A12" s="1">
        <v>36831</v>
      </c>
      <c r="B12">
        <v>1429.400024</v>
      </c>
      <c r="C12">
        <v>1314.9499510000001</v>
      </c>
    </row>
    <row r="13" spans="1:3" x14ac:dyDescent="0.25">
      <c r="A13" s="1">
        <v>36861</v>
      </c>
      <c r="B13">
        <v>1314.9499510000001</v>
      </c>
      <c r="C13">
        <v>1320.280029</v>
      </c>
    </row>
    <row r="14" spans="1:3" x14ac:dyDescent="0.25">
      <c r="A14" s="1">
        <v>36892</v>
      </c>
      <c r="B14">
        <v>1320.280029</v>
      </c>
      <c r="C14">
        <v>1366.01001</v>
      </c>
    </row>
    <row r="15" spans="1:3" x14ac:dyDescent="0.25">
      <c r="A15" s="1">
        <v>36923</v>
      </c>
      <c r="B15">
        <v>1366.01001</v>
      </c>
      <c r="C15">
        <v>1239.9399410000001</v>
      </c>
    </row>
    <row r="16" spans="1:3" x14ac:dyDescent="0.25">
      <c r="A16" s="1">
        <v>36951</v>
      </c>
      <c r="B16">
        <v>1239.9399410000001</v>
      </c>
      <c r="C16">
        <v>1160.329956</v>
      </c>
    </row>
    <row r="17" spans="1:3" x14ac:dyDescent="0.25">
      <c r="A17" s="1">
        <v>36982</v>
      </c>
      <c r="B17">
        <v>1160.329956</v>
      </c>
      <c r="C17">
        <v>1249.459961</v>
      </c>
    </row>
    <row r="18" spans="1:3" x14ac:dyDescent="0.25">
      <c r="A18" s="1">
        <v>37012</v>
      </c>
      <c r="B18">
        <v>1249.459961</v>
      </c>
      <c r="C18">
        <v>1255.8199460000001</v>
      </c>
    </row>
    <row r="19" spans="1:3" x14ac:dyDescent="0.25">
      <c r="A19" s="1">
        <v>37043</v>
      </c>
      <c r="B19">
        <v>1255.8199460000001</v>
      </c>
      <c r="C19">
        <v>1224.380005</v>
      </c>
    </row>
    <row r="20" spans="1:3" x14ac:dyDescent="0.25">
      <c r="A20" s="1">
        <v>37073</v>
      </c>
      <c r="B20">
        <v>1224.420044</v>
      </c>
      <c r="C20">
        <v>1211.2299800000001</v>
      </c>
    </row>
    <row r="21" spans="1:3" x14ac:dyDescent="0.25">
      <c r="A21" s="1">
        <v>37104</v>
      </c>
      <c r="B21">
        <v>1211.2299800000001</v>
      </c>
      <c r="C21">
        <v>1133.579956</v>
      </c>
    </row>
    <row r="22" spans="1:3" x14ac:dyDescent="0.25">
      <c r="A22" s="1">
        <v>37135</v>
      </c>
      <c r="B22">
        <v>1133.579956</v>
      </c>
      <c r="C22">
        <v>1040.9399410000001</v>
      </c>
    </row>
    <row r="23" spans="1:3" x14ac:dyDescent="0.25">
      <c r="A23" s="1">
        <v>37165</v>
      </c>
      <c r="B23">
        <v>1040.9399410000001</v>
      </c>
      <c r="C23">
        <v>1059.780029</v>
      </c>
    </row>
    <row r="24" spans="1:3" x14ac:dyDescent="0.25">
      <c r="A24" s="1">
        <v>37196</v>
      </c>
      <c r="B24">
        <v>1059.780029</v>
      </c>
      <c r="C24">
        <v>1139.4499510000001</v>
      </c>
    </row>
    <row r="25" spans="1:3" x14ac:dyDescent="0.25">
      <c r="A25" s="1">
        <v>37226</v>
      </c>
      <c r="B25">
        <v>1139.4499510000001</v>
      </c>
      <c r="C25">
        <v>1148.079956</v>
      </c>
    </row>
    <row r="26" spans="1:3" x14ac:dyDescent="0.25">
      <c r="A26" s="1">
        <v>37257</v>
      </c>
      <c r="B26">
        <v>1148.079956</v>
      </c>
      <c r="C26">
        <v>1130.1999510000001</v>
      </c>
    </row>
    <row r="27" spans="1:3" x14ac:dyDescent="0.25">
      <c r="A27" s="1">
        <v>37288</v>
      </c>
      <c r="B27">
        <v>1130.1999510000001</v>
      </c>
      <c r="C27">
        <v>1106.7299800000001</v>
      </c>
    </row>
    <row r="28" spans="1:3" x14ac:dyDescent="0.25">
      <c r="A28" s="1">
        <v>37316</v>
      </c>
      <c r="B28">
        <v>1106.7299800000001</v>
      </c>
      <c r="C28">
        <v>1147.3900149999999</v>
      </c>
    </row>
    <row r="29" spans="1:3" x14ac:dyDescent="0.25">
      <c r="A29" s="1">
        <v>37347</v>
      </c>
      <c r="B29">
        <v>1147.3900149999999</v>
      </c>
      <c r="C29">
        <v>1076.920044</v>
      </c>
    </row>
    <row r="30" spans="1:3" x14ac:dyDescent="0.25">
      <c r="A30" s="1">
        <v>37377</v>
      </c>
      <c r="B30">
        <v>1076.920044</v>
      </c>
      <c r="C30">
        <v>1067.1400149999999</v>
      </c>
    </row>
    <row r="31" spans="1:3" x14ac:dyDescent="0.25">
      <c r="A31" s="1">
        <v>37408</v>
      </c>
      <c r="B31">
        <v>1067.1400149999999</v>
      </c>
      <c r="C31">
        <v>989.82000700000003</v>
      </c>
    </row>
    <row r="32" spans="1:3" x14ac:dyDescent="0.25">
      <c r="A32" s="1">
        <v>37438</v>
      </c>
      <c r="B32">
        <v>989.82000700000003</v>
      </c>
      <c r="C32">
        <v>911.61999500000002</v>
      </c>
    </row>
    <row r="33" spans="1:3" x14ac:dyDescent="0.25">
      <c r="A33" s="1">
        <v>37469</v>
      </c>
      <c r="B33">
        <v>911.61999500000002</v>
      </c>
      <c r="C33">
        <v>916.07000700000003</v>
      </c>
    </row>
    <row r="34" spans="1:3" x14ac:dyDescent="0.25">
      <c r="A34" s="1">
        <v>37500</v>
      </c>
      <c r="B34">
        <v>916.07000700000003</v>
      </c>
      <c r="C34">
        <v>815.28002900000001</v>
      </c>
    </row>
    <row r="35" spans="1:3" x14ac:dyDescent="0.25">
      <c r="A35" s="1">
        <v>37530</v>
      </c>
      <c r="B35">
        <v>815.28002900000001</v>
      </c>
      <c r="C35">
        <v>885.76000999999997</v>
      </c>
    </row>
    <row r="36" spans="1:3" x14ac:dyDescent="0.25">
      <c r="A36" s="1">
        <v>37561</v>
      </c>
      <c r="B36">
        <v>885.76000999999997</v>
      </c>
      <c r="C36">
        <v>936.30999799999995</v>
      </c>
    </row>
    <row r="37" spans="1:3" x14ac:dyDescent="0.25">
      <c r="A37" s="1">
        <v>37591</v>
      </c>
      <c r="B37">
        <v>936.30999799999995</v>
      </c>
      <c r="C37">
        <v>879.82000700000003</v>
      </c>
    </row>
    <row r="38" spans="1:3" x14ac:dyDescent="0.25">
      <c r="A38" s="1">
        <v>37622</v>
      </c>
      <c r="B38">
        <v>879.82000700000003</v>
      </c>
      <c r="C38">
        <v>855.70001200000002</v>
      </c>
    </row>
    <row r="39" spans="1:3" x14ac:dyDescent="0.25">
      <c r="A39" s="1">
        <v>37653</v>
      </c>
      <c r="B39">
        <v>855.70001200000002</v>
      </c>
      <c r="C39">
        <v>841.15002400000003</v>
      </c>
    </row>
    <row r="40" spans="1:3" x14ac:dyDescent="0.25">
      <c r="A40" s="1">
        <v>37681</v>
      </c>
      <c r="B40">
        <v>841.15002400000003</v>
      </c>
      <c r="C40">
        <v>848.17999299999997</v>
      </c>
    </row>
    <row r="41" spans="1:3" x14ac:dyDescent="0.25">
      <c r="A41" s="1">
        <v>37712</v>
      </c>
      <c r="B41">
        <v>848.17999299999997</v>
      </c>
      <c r="C41">
        <v>916.919983</v>
      </c>
    </row>
    <row r="42" spans="1:3" x14ac:dyDescent="0.25">
      <c r="A42" s="1">
        <v>37742</v>
      </c>
      <c r="B42">
        <v>916.919983</v>
      </c>
      <c r="C42">
        <v>963.59002699999996</v>
      </c>
    </row>
    <row r="43" spans="1:3" x14ac:dyDescent="0.25">
      <c r="A43" s="1">
        <v>37773</v>
      </c>
      <c r="B43">
        <v>963.59002699999996</v>
      </c>
      <c r="C43">
        <v>974.5</v>
      </c>
    </row>
    <row r="44" spans="1:3" x14ac:dyDescent="0.25">
      <c r="A44" s="1">
        <v>37803</v>
      </c>
      <c r="B44">
        <v>974.5</v>
      </c>
      <c r="C44">
        <v>990.30999799999995</v>
      </c>
    </row>
    <row r="45" spans="1:3" x14ac:dyDescent="0.25">
      <c r="A45" s="1">
        <v>37834</v>
      </c>
      <c r="B45">
        <v>990.30999799999995</v>
      </c>
      <c r="C45">
        <v>1008.01001</v>
      </c>
    </row>
    <row r="46" spans="1:3" x14ac:dyDescent="0.25">
      <c r="A46" s="1">
        <v>37865</v>
      </c>
      <c r="B46">
        <v>1008.01001</v>
      </c>
      <c r="C46">
        <v>995.96997099999999</v>
      </c>
    </row>
    <row r="47" spans="1:3" x14ac:dyDescent="0.25">
      <c r="A47" s="1">
        <v>37895</v>
      </c>
      <c r="B47">
        <v>995.96997099999999</v>
      </c>
      <c r="C47">
        <v>1050.709961</v>
      </c>
    </row>
    <row r="48" spans="1:3" x14ac:dyDescent="0.25">
      <c r="A48" s="1">
        <v>37926</v>
      </c>
      <c r="B48">
        <v>1050.709961</v>
      </c>
      <c r="C48">
        <v>1058.1999510000001</v>
      </c>
    </row>
    <row r="49" spans="1:3" x14ac:dyDescent="0.25">
      <c r="A49" s="1">
        <v>37956</v>
      </c>
      <c r="B49">
        <v>1058.1999510000001</v>
      </c>
      <c r="C49">
        <v>1111.920044</v>
      </c>
    </row>
    <row r="50" spans="1:3" x14ac:dyDescent="0.25">
      <c r="A50" s="1">
        <v>37987</v>
      </c>
      <c r="B50">
        <v>1111.920044</v>
      </c>
      <c r="C50">
        <v>1131.130005</v>
      </c>
    </row>
    <row r="51" spans="1:3" x14ac:dyDescent="0.25">
      <c r="A51" s="1">
        <v>38018</v>
      </c>
      <c r="B51">
        <v>1131.130005</v>
      </c>
      <c r="C51">
        <v>1144.9399410000001</v>
      </c>
    </row>
    <row r="52" spans="1:3" x14ac:dyDescent="0.25">
      <c r="A52" s="1">
        <v>38047</v>
      </c>
      <c r="B52">
        <v>1144.9399410000001</v>
      </c>
      <c r="C52">
        <v>1126.209961</v>
      </c>
    </row>
    <row r="53" spans="1:3" x14ac:dyDescent="0.25">
      <c r="A53" s="1">
        <v>38078</v>
      </c>
      <c r="B53">
        <v>1126.209961</v>
      </c>
      <c r="C53">
        <v>1107.3000489999999</v>
      </c>
    </row>
    <row r="54" spans="1:3" x14ac:dyDescent="0.25">
      <c r="A54" s="1">
        <v>38108</v>
      </c>
      <c r="B54">
        <v>1107.3000489999999</v>
      </c>
      <c r="C54">
        <v>1120.6800539999999</v>
      </c>
    </row>
    <row r="55" spans="1:3" x14ac:dyDescent="0.25">
      <c r="A55" s="1">
        <v>38139</v>
      </c>
      <c r="B55">
        <v>1120.6800539999999</v>
      </c>
      <c r="C55">
        <v>1140.839966</v>
      </c>
    </row>
    <row r="56" spans="1:3" x14ac:dyDescent="0.25">
      <c r="A56" s="1">
        <v>38169</v>
      </c>
      <c r="B56">
        <v>1140.839966</v>
      </c>
      <c r="C56">
        <v>1101.719971</v>
      </c>
    </row>
    <row r="57" spans="1:3" x14ac:dyDescent="0.25">
      <c r="A57" s="1">
        <v>38200</v>
      </c>
      <c r="B57">
        <v>1101.719971</v>
      </c>
      <c r="C57">
        <v>1104.23999</v>
      </c>
    </row>
    <row r="58" spans="1:3" x14ac:dyDescent="0.25">
      <c r="A58" s="1">
        <v>38231</v>
      </c>
      <c r="B58">
        <v>1104.23999</v>
      </c>
      <c r="C58">
        <v>1114.579956</v>
      </c>
    </row>
    <row r="59" spans="1:3" x14ac:dyDescent="0.25">
      <c r="A59" s="1">
        <v>38261</v>
      </c>
      <c r="B59">
        <v>1114.579956</v>
      </c>
      <c r="C59">
        <v>1130.1999510000001</v>
      </c>
    </row>
    <row r="60" spans="1:3" x14ac:dyDescent="0.25">
      <c r="A60" s="1">
        <v>38292</v>
      </c>
      <c r="B60">
        <v>1130.1999510000001</v>
      </c>
      <c r="C60">
        <v>1173.8199460000001</v>
      </c>
    </row>
    <row r="61" spans="1:3" x14ac:dyDescent="0.25">
      <c r="A61" s="1">
        <v>38322</v>
      </c>
      <c r="B61">
        <v>1173.780029</v>
      </c>
      <c r="C61">
        <v>1211.920044</v>
      </c>
    </row>
    <row r="62" spans="1:3" x14ac:dyDescent="0.25">
      <c r="A62" s="1">
        <v>38353</v>
      </c>
      <c r="B62">
        <v>1211.920044</v>
      </c>
      <c r="C62">
        <v>1181.2700199999999</v>
      </c>
    </row>
    <row r="63" spans="1:3" x14ac:dyDescent="0.25">
      <c r="A63" s="1">
        <v>38384</v>
      </c>
      <c r="B63">
        <v>1181.2700199999999</v>
      </c>
      <c r="C63">
        <v>1203.599976</v>
      </c>
    </row>
    <row r="64" spans="1:3" x14ac:dyDescent="0.25">
      <c r="A64" s="1">
        <v>38412</v>
      </c>
      <c r="B64">
        <v>1203.599976</v>
      </c>
      <c r="C64">
        <v>1180.589966</v>
      </c>
    </row>
    <row r="65" spans="1:3" x14ac:dyDescent="0.25">
      <c r="A65" s="1">
        <v>38443</v>
      </c>
      <c r="B65">
        <v>1180.589966</v>
      </c>
      <c r="C65">
        <v>1156.849976</v>
      </c>
    </row>
    <row r="66" spans="1:3" x14ac:dyDescent="0.25">
      <c r="A66" s="1">
        <v>38473</v>
      </c>
      <c r="B66">
        <v>1156.849976</v>
      </c>
      <c r="C66">
        <v>1191.5</v>
      </c>
    </row>
    <row r="67" spans="1:3" x14ac:dyDescent="0.25">
      <c r="A67" s="1">
        <v>38504</v>
      </c>
      <c r="B67">
        <v>1191.5</v>
      </c>
      <c r="C67">
        <v>1191.329956</v>
      </c>
    </row>
    <row r="68" spans="1:3" x14ac:dyDescent="0.25">
      <c r="A68" s="1">
        <v>38534</v>
      </c>
      <c r="B68">
        <v>1191.329956</v>
      </c>
      <c r="C68">
        <v>1234.1800539999999</v>
      </c>
    </row>
    <row r="69" spans="1:3" x14ac:dyDescent="0.25">
      <c r="A69" s="1">
        <v>38565</v>
      </c>
      <c r="B69">
        <v>1234.1800539999999</v>
      </c>
      <c r="C69">
        <v>1220.329956</v>
      </c>
    </row>
    <row r="70" spans="1:3" x14ac:dyDescent="0.25">
      <c r="A70" s="1">
        <v>38596</v>
      </c>
      <c r="B70">
        <v>1220.329956</v>
      </c>
      <c r="C70">
        <v>1228.8100589999999</v>
      </c>
    </row>
    <row r="71" spans="1:3" x14ac:dyDescent="0.25">
      <c r="A71" s="1">
        <v>38626</v>
      </c>
      <c r="B71">
        <v>1228.8100589999999</v>
      </c>
      <c r="C71">
        <v>1207.01001</v>
      </c>
    </row>
    <row r="72" spans="1:3" x14ac:dyDescent="0.25">
      <c r="A72" s="1">
        <v>38657</v>
      </c>
      <c r="B72">
        <v>1207.01001</v>
      </c>
      <c r="C72">
        <v>1249.4799800000001</v>
      </c>
    </row>
    <row r="73" spans="1:3" x14ac:dyDescent="0.25">
      <c r="A73" s="1">
        <v>38687</v>
      </c>
      <c r="B73">
        <v>1249.4799800000001</v>
      </c>
      <c r="C73">
        <v>1248.290039</v>
      </c>
    </row>
    <row r="74" spans="1:3" x14ac:dyDescent="0.25">
      <c r="A74" s="1">
        <v>38718</v>
      </c>
      <c r="B74">
        <v>1248.290039</v>
      </c>
      <c r="C74">
        <v>1280.079956</v>
      </c>
    </row>
    <row r="75" spans="1:3" x14ac:dyDescent="0.25">
      <c r="A75" s="1">
        <v>38749</v>
      </c>
      <c r="B75">
        <v>1280.079956</v>
      </c>
      <c r="C75">
        <v>1280.660034</v>
      </c>
    </row>
    <row r="76" spans="1:3" x14ac:dyDescent="0.25">
      <c r="A76" s="1">
        <v>38777</v>
      </c>
      <c r="B76">
        <v>1280.660034</v>
      </c>
      <c r="C76">
        <v>1294.869995</v>
      </c>
    </row>
    <row r="77" spans="1:3" x14ac:dyDescent="0.25">
      <c r="A77" s="1">
        <v>38808</v>
      </c>
      <c r="B77">
        <v>1302.880005</v>
      </c>
      <c r="C77">
        <v>1310.6099850000001</v>
      </c>
    </row>
    <row r="78" spans="1:3" x14ac:dyDescent="0.25">
      <c r="A78" s="1">
        <v>38838</v>
      </c>
      <c r="B78">
        <v>1310.6099850000001</v>
      </c>
      <c r="C78">
        <v>1270.089966</v>
      </c>
    </row>
    <row r="79" spans="1:3" x14ac:dyDescent="0.25">
      <c r="A79" s="1">
        <v>38869</v>
      </c>
      <c r="B79">
        <v>1270.0500489999999</v>
      </c>
      <c r="C79">
        <v>1270.1999510000001</v>
      </c>
    </row>
    <row r="80" spans="1:3" x14ac:dyDescent="0.25">
      <c r="A80" s="1">
        <v>38899</v>
      </c>
      <c r="B80">
        <v>1270.0600589999999</v>
      </c>
      <c r="C80">
        <v>1276.660034</v>
      </c>
    </row>
    <row r="81" spans="1:3" x14ac:dyDescent="0.25">
      <c r="A81" s="1">
        <v>38930</v>
      </c>
      <c r="B81">
        <v>1278.530029</v>
      </c>
      <c r="C81">
        <v>1303.8199460000001</v>
      </c>
    </row>
    <row r="82" spans="1:3" x14ac:dyDescent="0.25">
      <c r="A82" s="1">
        <v>38961</v>
      </c>
      <c r="B82">
        <v>1303.8000489999999</v>
      </c>
      <c r="C82">
        <v>1335.849976</v>
      </c>
    </row>
    <row r="83" spans="1:3" x14ac:dyDescent="0.25">
      <c r="A83" s="1">
        <v>38991</v>
      </c>
      <c r="B83">
        <v>1335.8199460000001</v>
      </c>
      <c r="C83">
        <v>1377.9399410000001</v>
      </c>
    </row>
    <row r="84" spans="1:3" x14ac:dyDescent="0.25">
      <c r="A84" s="1">
        <v>39022</v>
      </c>
      <c r="B84">
        <v>1377.76001</v>
      </c>
      <c r="C84">
        <v>1400.630005</v>
      </c>
    </row>
    <row r="85" spans="1:3" x14ac:dyDescent="0.25">
      <c r="A85" s="1">
        <v>39052</v>
      </c>
      <c r="B85">
        <v>1400.630005</v>
      </c>
      <c r="C85">
        <v>1418.3000489999999</v>
      </c>
    </row>
    <row r="86" spans="1:3" x14ac:dyDescent="0.25">
      <c r="A86" s="1">
        <v>39083</v>
      </c>
      <c r="B86">
        <v>1418.030029</v>
      </c>
      <c r="C86">
        <v>1438.23999</v>
      </c>
    </row>
    <row r="87" spans="1:3" x14ac:dyDescent="0.25">
      <c r="A87" s="1">
        <v>39114</v>
      </c>
      <c r="B87">
        <v>1437.900024</v>
      </c>
      <c r="C87">
        <v>1406.8199460000001</v>
      </c>
    </row>
    <row r="88" spans="1:3" x14ac:dyDescent="0.25">
      <c r="A88" s="1">
        <v>39142</v>
      </c>
      <c r="B88">
        <v>1406.8000489999999</v>
      </c>
      <c r="C88">
        <v>1420.8599850000001</v>
      </c>
    </row>
    <row r="89" spans="1:3" x14ac:dyDescent="0.25">
      <c r="A89" s="1">
        <v>39173</v>
      </c>
      <c r="B89">
        <v>1420.829956</v>
      </c>
      <c r="C89">
        <v>1482.369995</v>
      </c>
    </row>
    <row r="90" spans="1:3" x14ac:dyDescent="0.25">
      <c r="A90" s="1">
        <v>39203</v>
      </c>
      <c r="B90">
        <v>1482.369995</v>
      </c>
      <c r="C90">
        <v>1530.619995</v>
      </c>
    </row>
    <row r="91" spans="1:3" x14ac:dyDescent="0.25">
      <c r="A91" s="1">
        <v>39234</v>
      </c>
      <c r="B91">
        <v>1530.619995</v>
      </c>
      <c r="C91">
        <v>1503.349976</v>
      </c>
    </row>
    <row r="92" spans="1:3" x14ac:dyDescent="0.25">
      <c r="A92" s="1">
        <v>39264</v>
      </c>
      <c r="B92">
        <v>1504.660034</v>
      </c>
      <c r="C92">
        <v>1455.2700199999999</v>
      </c>
    </row>
    <row r="93" spans="1:3" x14ac:dyDescent="0.25">
      <c r="A93" s="1">
        <v>39295</v>
      </c>
      <c r="B93">
        <v>1455.1800539999999</v>
      </c>
      <c r="C93">
        <v>1473.98999</v>
      </c>
    </row>
    <row r="94" spans="1:3" x14ac:dyDescent="0.25">
      <c r="A94" s="1">
        <v>39326</v>
      </c>
      <c r="B94">
        <v>1473.959961</v>
      </c>
      <c r="C94">
        <v>1526.75</v>
      </c>
    </row>
    <row r="95" spans="1:3" x14ac:dyDescent="0.25">
      <c r="A95" s="1">
        <v>39356</v>
      </c>
      <c r="B95">
        <v>1527.290039</v>
      </c>
      <c r="C95">
        <v>1549.380005</v>
      </c>
    </row>
    <row r="96" spans="1:3" x14ac:dyDescent="0.25">
      <c r="A96" s="1">
        <v>39387</v>
      </c>
      <c r="B96">
        <v>1545.790039</v>
      </c>
      <c r="C96">
        <v>1481.1400149999999</v>
      </c>
    </row>
    <row r="97" spans="1:3" x14ac:dyDescent="0.25">
      <c r="A97" s="1">
        <v>39417</v>
      </c>
      <c r="B97">
        <v>1479.630005</v>
      </c>
      <c r="C97">
        <v>1468.3599850000001</v>
      </c>
    </row>
    <row r="98" spans="1:3" x14ac:dyDescent="0.25">
      <c r="A98" s="1">
        <v>39448</v>
      </c>
      <c r="B98">
        <v>1467.969971</v>
      </c>
      <c r="C98">
        <v>1378.5500489999999</v>
      </c>
    </row>
    <row r="99" spans="1:3" x14ac:dyDescent="0.25">
      <c r="A99" s="1">
        <v>39479</v>
      </c>
      <c r="B99">
        <v>1378.599976</v>
      </c>
      <c r="C99">
        <v>1330.630005</v>
      </c>
    </row>
    <row r="100" spans="1:3" x14ac:dyDescent="0.25">
      <c r="A100" s="1">
        <v>39508</v>
      </c>
      <c r="B100">
        <v>1330.4499510000001</v>
      </c>
      <c r="C100">
        <v>1322.6999510000001</v>
      </c>
    </row>
    <row r="101" spans="1:3" x14ac:dyDescent="0.25">
      <c r="A101" s="1">
        <v>39539</v>
      </c>
      <c r="B101">
        <v>1326.410034</v>
      </c>
      <c r="C101">
        <v>1385.589966</v>
      </c>
    </row>
    <row r="102" spans="1:3" x14ac:dyDescent="0.25">
      <c r="A102" s="1">
        <v>39569</v>
      </c>
      <c r="B102">
        <v>1385.969971</v>
      </c>
      <c r="C102">
        <v>1400.380005</v>
      </c>
    </row>
    <row r="103" spans="1:3" x14ac:dyDescent="0.25">
      <c r="A103" s="1">
        <v>39600</v>
      </c>
      <c r="B103">
        <v>1399.619995</v>
      </c>
      <c r="C103">
        <v>1280</v>
      </c>
    </row>
    <row r="104" spans="1:3" x14ac:dyDescent="0.25">
      <c r="A104" s="1">
        <v>39630</v>
      </c>
      <c r="B104">
        <v>1276.6899410000001</v>
      </c>
      <c r="C104">
        <v>1267.380005</v>
      </c>
    </row>
    <row r="105" spans="1:3" x14ac:dyDescent="0.25">
      <c r="A105" s="1">
        <v>39661</v>
      </c>
      <c r="B105">
        <v>1269.420044</v>
      </c>
      <c r="C105">
        <v>1282.829956</v>
      </c>
    </row>
    <row r="106" spans="1:3" x14ac:dyDescent="0.25">
      <c r="A106" s="1">
        <v>39692</v>
      </c>
      <c r="B106">
        <v>1287.829956</v>
      </c>
      <c r="C106">
        <v>1166.3599850000001</v>
      </c>
    </row>
    <row r="107" spans="1:3" x14ac:dyDescent="0.25">
      <c r="A107" s="1">
        <v>39722</v>
      </c>
      <c r="B107">
        <v>1164.170044</v>
      </c>
      <c r="C107">
        <v>968.75</v>
      </c>
    </row>
    <row r="108" spans="1:3" x14ac:dyDescent="0.25">
      <c r="A108" s="1">
        <v>39753</v>
      </c>
      <c r="B108">
        <v>968.669983</v>
      </c>
      <c r="C108">
        <v>896.23999000000003</v>
      </c>
    </row>
    <row r="109" spans="1:3" x14ac:dyDescent="0.25">
      <c r="A109" s="1">
        <v>39783</v>
      </c>
      <c r="B109">
        <v>888.60998500000005</v>
      </c>
      <c r="C109">
        <v>903.25</v>
      </c>
    </row>
    <row r="110" spans="1:3" x14ac:dyDescent="0.25">
      <c r="A110" s="1">
        <v>39814</v>
      </c>
      <c r="B110">
        <v>902.98999000000003</v>
      </c>
      <c r="C110">
        <v>825.88000499999998</v>
      </c>
    </row>
    <row r="111" spans="1:3" x14ac:dyDescent="0.25">
      <c r="A111" s="1">
        <v>39845</v>
      </c>
      <c r="B111">
        <v>823.09002699999996</v>
      </c>
      <c r="C111">
        <v>735.09002699999996</v>
      </c>
    </row>
    <row r="112" spans="1:3" x14ac:dyDescent="0.25">
      <c r="A112" s="1">
        <v>39873</v>
      </c>
      <c r="B112">
        <v>729.57000700000003</v>
      </c>
      <c r="C112">
        <v>797.86999500000002</v>
      </c>
    </row>
    <row r="113" spans="1:3" x14ac:dyDescent="0.25">
      <c r="A113" s="1">
        <v>39904</v>
      </c>
      <c r="B113">
        <v>793.59002699999996</v>
      </c>
      <c r="C113">
        <v>872.80999799999995</v>
      </c>
    </row>
    <row r="114" spans="1:3" x14ac:dyDescent="0.25">
      <c r="A114" s="1">
        <v>39934</v>
      </c>
      <c r="B114">
        <v>872.73999000000003</v>
      </c>
      <c r="C114">
        <v>919.14001499999995</v>
      </c>
    </row>
    <row r="115" spans="1:3" x14ac:dyDescent="0.25">
      <c r="A115" s="1">
        <v>39965</v>
      </c>
      <c r="B115">
        <v>923.26000999999997</v>
      </c>
      <c r="C115">
        <v>919.32000700000003</v>
      </c>
    </row>
    <row r="116" spans="1:3" x14ac:dyDescent="0.25">
      <c r="A116" s="1">
        <v>39995</v>
      </c>
      <c r="B116">
        <v>920.82000700000003</v>
      </c>
      <c r="C116">
        <v>987.47997999999995</v>
      </c>
    </row>
    <row r="117" spans="1:3" x14ac:dyDescent="0.25">
      <c r="A117" s="1">
        <v>40026</v>
      </c>
      <c r="B117">
        <v>990.21997099999999</v>
      </c>
      <c r="C117">
        <v>1020.619995</v>
      </c>
    </row>
    <row r="118" spans="1:3" x14ac:dyDescent="0.25">
      <c r="A118" s="1">
        <v>40057</v>
      </c>
      <c r="B118">
        <v>1019.52002</v>
      </c>
      <c r="C118">
        <v>1057.079956</v>
      </c>
    </row>
    <row r="119" spans="1:3" x14ac:dyDescent="0.25">
      <c r="A119" s="1">
        <v>40087</v>
      </c>
      <c r="B119">
        <v>1054.910034</v>
      </c>
      <c r="C119">
        <v>1036.1899410000001</v>
      </c>
    </row>
    <row r="120" spans="1:3" x14ac:dyDescent="0.25">
      <c r="A120" s="1">
        <v>40118</v>
      </c>
      <c r="B120">
        <v>1036.1800539999999</v>
      </c>
      <c r="C120">
        <v>1095.630005</v>
      </c>
    </row>
    <row r="121" spans="1:3" x14ac:dyDescent="0.25">
      <c r="A121" s="1">
        <v>40148</v>
      </c>
      <c r="B121">
        <v>1098.8900149999999</v>
      </c>
      <c r="C121">
        <v>1115.099976</v>
      </c>
    </row>
    <row r="122" spans="1:3" x14ac:dyDescent="0.25">
      <c r="A122" s="1">
        <v>40179</v>
      </c>
      <c r="B122">
        <v>1116.5600589999999</v>
      </c>
      <c r="C122">
        <v>1073.869995</v>
      </c>
    </row>
    <row r="123" spans="1:3" x14ac:dyDescent="0.25">
      <c r="A123" s="1">
        <v>40210</v>
      </c>
      <c r="B123">
        <v>1073.8900149999999</v>
      </c>
      <c r="C123">
        <v>1104.48999</v>
      </c>
    </row>
    <row r="124" spans="1:3" x14ac:dyDescent="0.25">
      <c r="A124" s="1">
        <v>40238</v>
      </c>
      <c r="B124">
        <v>1105.3599850000001</v>
      </c>
      <c r="C124">
        <v>1169.4300539999999</v>
      </c>
    </row>
    <row r="125" spans="1:3" x14ac:dyDescent="0.25">
      <c r="A125" s="1">
        <v>40269</v>
      </c>
      <c r="B125">
        <v>1171.2299800000001</v>
      </c>
      <c r="C125">
        <v>1186.6899410000001</v>
      </c>
    </row>
    <row r="126" spans="1:3" x14ac:dyDescent="0.25">
      <c r="A126" s="1">
        <v>40299</v>
      </c>
      <c r="B126">
        <v>1188.579956</v>
      </c>
      <c r="C126">
        <v>1089.410034</v>
      </c>
    </row>
    <row r="127" spans="1:3" x14ac:dyDescent="0.25">
      <c r="A127" s="1">
        <v>40330</v>
      </c>
      <c r="B127">
        <v>1087.3000489999999</v>
      </c>
      <c r="C127">
        <v>1030.709961</v>
      </c>
    </row>
    <row r="128" spans="1:3" x14ac:dyDescent="0.25">
      <c r="A128" s="1">
        <v>40360</v>
      </c>
      <c r="B128">
        <v>1031.099976</v>
      </c>
      <c r="C128">
        <v>1101.599976</v>
      </c>
    </row>
    <row r="129" spans="1:3" x14ac:dyDescent="0.25">
      <c r="A129" s="1">
        <v>40391</v>
      </c>
      <c r="B129">
        <v>1107.530029</v>
      </c>
      <c r="C129">
        <v>1049.329956</v>
      </c>
    </row>
    <row r="130" spans="1:3" x14ac:dyDescent="0.25">
      <c r="A130" s="1">
        <v>40422</v>
      </c>
      <c r="B130">
        <v>1049.719971</v>
      </c>
      <c r="C130">
        <v>1141.1999510000001</v>
      </c>
    </row>
    <row r="131" spans="1:3" x14ac:dyDescent="0.25">
      <c r="A131" s="1">
        <v>40452</v>
      </c>
      <c r="B131">
        <v>1143.48999</v>
      </c>
      <c r="C131">
        <v>1183.26001</v>
      </c>
    </row>
    <row r="132" spans="1:3" x14ac:dyDescent="0.25">
      <c r="A132" s="1">
        <v>40483</v>
      </c>
      <c r="B132">
        <v>1185.709961</v>
      </c>
      <c r="C132">
        <v>1180.5500489999999</v>
      </c>
    </row>
    <row r="133" spans="1:3" x14ac:dyDescent="0.25">
      <c r="A133" s="1">
        <v>40513</v>
      </c>
      <c r="B133">
        <v>1186.599976</v>
      </c>
      <c r="C133">
        <v>1257.6400149999999</v>
      </c>
    </row>
    <row r="134" spans="1:3" x14ac:dyDescent="0.25">
      <c r="A134" s="1">
        <v>40544</v>
      </c>
      <c r="B134">
        <v>1257.619995</v>
      </c>
      <c r="C134">
        <v>1286.119995</v>
      </c>
    </row>
    <row r="135" spans="1:3" x14ac:dyDescent="0.25">
      <c r="A135" s="1">
        <v>40575</v>
      </c>
      <c r="B135">
        <v>1289.1400149999999</v>
      </c>
      <c r="C135">
        <v>1327.219971</v>
      </c>
    </row>
    <row r="136" spans="1:3" x14ac:dyDescent="0.25">
      <c r="A136" s="1">
        <v>40603</v>
      </c>
      <c r="B136">
        <v>1328.6400149999999</v>
      </c>
      <c r="C136">
        <v>1325.829956</v>
      </c>
    </row>
    <row r="137" spans="1:3" x14ac:dyDescent="0.25">
      <c r="A137" s="1">
        <v>40634</v>
      </c>
      <c r="B137">
        <v>1329.4799800000001</v>
      </c>
      <c r="C137">
        <v>1363.6099850000001</v>
      </c>
    </row>
    <row r="138" spans="1:3" x14ac:dyDescent="0.25">
      <c r="A138" s="1">
        <v>40664</v>
      </c>
      <c r="B138">
        <v>1365.209961</v>
      </c>
      <c r="C138">
        <v>1345.1999510000001</v>
      </c>
    </row>
    <row r="139" spans="1:3" x14ac:dyDescent="0.25">
      <c r="A139" s="1">
        <v>40695</v>
      </c>
      <c r="B139">
        <v>1345.1999510000001</v>
      </c>
      <c r="C139">
        <v>1320.6400149999999</v>
      </c>
    </row>
    <row r="140" spans="1:3" x14ac:dyDescent="0.25">
      <c r="A140" s="1">
        <v>40725</v>
      </c>
      <c r="B140">
        <v>1320.6400149999999</v>
      </c>
      <c r="C140">
        <v>1292.280029</v>
      </c>
    </row>
    <row r="141" spans="1:3" x14ac:dyDescent="0.25">
      <c r="A141" s="1">
        <v>40756</v>
      </c>
      <c r="B141">
        <v>1292.589966</v>
      </c>
      <c r="C141">
        <v>1218.8900149999999</v>
      </c>
    </row>
    <row r="142" spans="1:3" x14ac:dyDescent="0.25">
      <c r="A142" s="1">
        <v>40787</v>
      </c>
      <c r="B142">
        <v>1219.119995</v>
      </c>
      <c r="C142">
        <v>1131.420044</v>
      </c>
    </row>
    <row r="143" spans="1:3" x14ac:dyDescent="0.25">
      <c r="A143" s="1">
        <v>40817</v>
      </c>
      <c r="B143">
        <v>1131.209961</v>
      </c>
      <c r="C143">
        <v>1253.3000489999999</v>
      </c>
    </row>
    <row r="144" spans="1:3" x14ac:dyDescent="0.25">
      <c r="A144" s="1">
        <v>40848</v>
      </c>
      <c r="B144">
        <v>1251</v>
      </c>
      <c r="C144">
        <v>1246.959961</v>
      </c>
    </row>
    <row r="145" spans="1:3" x14ac:dyDescent="0.25">
      <c r="A145" s="1">
        <v>40878</v>
      </c>
      <c r="B145">
        <v>1246.910034</v>
      </c>
      <c r="C145">
        <v>1257.599976</v>
      </c>
    </row>
    <row r="146" spans="1:3" x14ac:dyDescent="0.25">
      <c r="A146" s="1">
        <v>40909</v>
      </c>
      <c r="B146">
        <v>1258.8599850000001</v>
      </c>
      <c r="C146">
        <v>1312.410034</v>
      </c>
    </row>
    <row r="147" spans="1:3" x14ac:dyDescent="0.25">
      <c r="A147" s="1">
        <v>40940</v>
      </c>
      <c r="B147">
        <v>1312.4499510000001</v>
      </c>
      <c r="C147">
        <v>1365.6800539999999</v>
      </c>
    </row>
    <row r="148" spans="1:3" x14ac:dyDescent="0.25">
      <c r="A148" s="1">
        <v>40969</v>
      </c>
      <c r="B148">
        <v>1365.900024</v>
      </c>
      <c r="C148">
        <v>1408.469971</v>
      </c>
    </row>
    <row r="149" spans="1:3" x14ac:dyDescent="0.25">
      <c r="A149" s="1">
        <v>41000</v>
      </c>
      <c r="B149">
        <v>1408.469971</v>
      </c>
      <c r="C149">
        <v>1397.910034</v>
      </c>
    </row>
    <row r="150" spans="1:3" x14ac:dyDescent="0.25">
      <c r="A150" s="1">
        <v>41030</v>
      </c>
      <c r="B150">
        <v>1397.8599850000001</v>
      </c>
      <c r="C150">
        <v>1310.329956</v>
      </c>
    </row>
    <row r="151" spans="1:3" x14ac:dyDescent="0.25">
      <c r="A151" s="1">
        <v>41061</v>
      </c>
      <c r="B151">
        <v>1309.869995</v>
      </c>
      <c r="C151">
        <v>1362.160034</v>
      </c>
    </row>
    <row r="152" spans="1:3" x14ac:dyDescent="0.25">
      <c r="A152" s="1">
        <v>41091</v>
      </c>
      <c r="B152">
        <v>1362.329956</v>
      </c>
      <c r="C152">
        <v>1379.3199460000001</v>
      </c>
    </row>
    <row r="153" spans="1:3" x14ac:dyDescent="0.25">
      <c r="A153" s="1">
        <v>41122</v>
      </c>
      <c r="B153">
        <v>1379.3199460000001</v>
      </c>
      <c r="C153">
        <v>1406.579956</v>
      </c>
    </row>
    <row r="154" spans="1:3" x14ac:dyDescent="0.25">
      <c r="A154" s="1">
        <v>41153</v>
      </c>
      <c r="B154">
        <v>1406.540039</v>
      </c>
      <c r="C154">
        <v>1440.670044</v>
      </c>
    </row>
    <row r="155" spans="1:3" x14ac:dyDescent="0.25">
      <c r="A155" s="1">
        <v>41183</v>
      </c>
      <c r="B155">
        <v>1440.900024</v>
      </c>
      <c r="C155">
        <v>1412.160034</v>
      </c>
    </row>
    <row r="156" spans="1:3" x14ac:dyDescent="0.25">
      <c r="A156" s="1">
        <v>41214</v>
      </c>
      <c r="B156">
        <v>1412.1999510000001</v>
      </c>
      <c r="C156">
        <v>1416.1800539999999</v>
      </c>
    </row>
    <row r="157" spans="1:3" x14ac:dyDescent="0.25">
      <c r="A157" s="1">
        <v>41244</v>
      </c>
      <c r="B157">
        <v>1416.339966</v>
      </c>
      <c r="C157">
        <v>1426.1899410000001</v>
      </c>
    </row>
    <row r="158" spans="1:3" x14ac:dyDescent="0.25">
      <c r="A158" s="1">
        <v>41275</v>
      </c>
      <c r="B158">
        <v>1426.1899410000001</v>
      </c>
      <c r="C158">
        <v>1498.1099850000001</v>
      </c>
    </row>
    <row r="159" spans="1:3" x14ac:dyDescent="0.25">
      <c r="A159" s="1">
        <v>41306</v>
      </c>
      <c r="B159">
        <v>1498.1099850000001</v>
      </c>
      <c r="C159">
        <v>1514.6800539999999</v>
      </c>
    </row>
    <row r="160" spans="1:3" x14ac:dyDescent="0.25">
      <c r="A160" s="1">
        <v>41334</v>
      </c>
      <c r="B160">
        <v>1514.6800539999999</v>
      </c>
      <c r="C160">
        <v>1569.1899410000001</v>
      </c>
    </row>
    <row r="161" spans="1:3" x14ac:dyDescent="0.25">
      <c r="A161" s="1">
        <v>41365</v>
      </c>
      <c r="B161">
        <v>1569.1800539999999</v>
      </c>
      <c r="C161">
        <v>1597.5699460000001</v>
      </c>
    </row>
    <row r="162" spans="1:3" x14ac:dyDescent="0.25">
      <c r="A162" s="1">
        <v>41395</v>
      </c>
      <c r="B162">
        <v>1597.5500489999999</v>
      </c>
      <c r="C162">
        <v>1630.73999</v>
      </c>
    </row>
    <row r="163" spans="1:3" x14ac:dyDescent="0.25">
      <c r="A163" s="1">
        <v>41426</v>
      </c>
      <c r="B163">
        <v>1631.709961</v>
      </c>
      <c r="C163">
        <v>1606.280029</v>
      </c>
    </row>
    <row r="164" spans="1:3" x14ac:dyDescent="0.25">
      <c r="A164" s="1">
        <v>41456</v>
      </c>
      <c r="B164">
        <v>1609.780029</v>
      </c>
      <c r="C164">
        <v>1685.7299800000001</v>
      </c>
    </row>
    <row r="165" spans="1:3" x14ac:dyDescent="0.25">
      <c r="A165" s="1">
        <v>41487</v>
      </c>
      <c r="B165">
        <v>1689.420044</v>
      </c>
      <c r="C165">
        <v>1632.969971</v>
      </c>
    </row>
    <row r="166" spans="1:3" x14ac:dyDescent="0.25">
      <c r="A166" s="1">
        <v>41518</v>
      </c>
      <c r="B166">
        <v>1635.9499510000001</v>
      </c>
      <c r="C166">
        <v>1681.5500489999999</v>
      </c>
    </row>
    <row r="167" spans="1:3" x14ac:dyDescent="0.25">
      <c r="A167" s="1">
        <v>41548</v>
      </c>
      <c r="B167">
        <v>1682.410034</v>
      </c>
      <c r="C167">
        <v>1756.540039</v>
      </c>
    </row>
    <row r="168" spans="1:3" x14ac:dyDescent="0.25">
      <c r="A168" s="1">
        <v>41579</v>
      </c>
      <c r="B168">
        <v>1758.6999510000001</v>
      </c>
      <c r="C168">
        <v>1805.8100589999999</v>
      </c>
    </row>
    <row r="169" spans="1:3" x14ac:dyDescent="0.25">
      <c r="A169" s="1">
        <v>41609</v>
      </c>
      <c r="B169">
        <v>1806.5500489999999</v>
      </c>
      <c r="C169">
        <v>1848.3599850000001</v>
      </c>
    </row>
    <row r="170" spans="1:3" x14ac:dyDescent="0.25">
      <c r="A170" s="1">
        <v>41640</v>
      </c>
      <c r="B170">
        <v>1845.8599850000001</v>
      </c>
      <c r="C170">
        <v>1782.589966</v>
      </c>
    </row>
    <row r="171" spans="1:3" x14ac:dyDescent="0.25">
      <c r="A171" s="1">
        <v>41671</v>
      </c>
      <c r="B171">
        <v>1782.6800539999999</v>
      </c>
      <c r="C171">
        <v>1859.4499510000001</v>
      </c>
    </row>
    <row r="172" spans="1:3" x14ac:dyDescent="0.25">
      <c r="A172" s="1">
        <v>41699</v>
      </c>
      <c r="B172">
        <v>1857.6800539999999</v>
      </c>
      <c r="C172">
        <v>1872.339966</v>
      </c>
    </row>
    <row r="173" spans="1:3" x14ac:dyDescent="0.25">
      <c r="A173" s="1">
        <v>41730</v>
      </c>
      <c r="B173">
        <v>1873.959961</v>
      </c>
      <c r="C173">
        <v>1883.9499510000001</v>
      </c>
    </row>
    <row r="174" spans="1:3" x14ac:dyDescent="0.25">
      <c r="A174" s="1">
        <v>41760</v>
      </c>
      <c r="B174">
        <v>1884.3900149999999</v>
      </c>
      <c r="C174">
        <v>1923.5699460000001</v>
      </c>
    </row>
    <row r="175" spans="1:3" x14ac:dyDescent="0.25">
      <c r="A175" s="1">
        <v>41791</v>
      </c>
      <c r="B175">
        <v>1923.869995</v>
      </c>
      <c r="C175">
        <v>1960.2299800000001</v>
      </c>
    </row>
    <row r="176" spans="1:3" x14ac:dyDescent="0.25">
      <c r="A176" s="1">
        <v>41821</v>
      </c>
      <c r="B176">
        <v>1962.290039</v>
      </c>
      <c r="C176">
        <v>1930.670044</v>
      </c>
    </row>
    <row r="177" spans="1:3" x14ac:dyDescent="0.25">
      <c r="A177" s="1">
        <v>41852</v>
      </c>
      <c r="B177">
        <v>1929.8000489999999</v>
      </c>
      <c r="C177">
        <v>2003.369995</v>
      </c>
    </row>
    <row r="178" spans="1:3" x14ac:dyDescent="0.25">
      <c r="A178" s="1">
        <v>41883</v>
      </c>
      <c r="B178">
        <v>2004.0699460000001</v>
      </c>
      <c r="C178">
        <v>1972.290039</v>
      </c>
    </row>
    <row r="179" spans="1:3" x14ac:dyDescent="0.25">
      <c r="A179" s="1">
        <v>41913</v>
      </c>
      <c r="B179">
        <v>1971.4399410000001</v>
      </c>
      <c r="C179">
        <v>2018.0500489999999</v>
      </c>
    </row>
    <row r="180" spans="1:3" x14ac:dyDescent="0.25">
      <c r="A180" s="1">
        <v>41944</v>
      </c>
      <c r="B180">
        <v>2018.209961</v>
      </c>
      <c r="C180">
        <v>2067.5600589999999</v>
      </c>
    </row>
    <row r="181" spans="1:3" x14ac:dyDescent="0.25">
      <c r="A181" s="1">
        <v>41974</v>
      </c>
      <c r="B181">
        <v>2065.780029</v>
      </c>
      <c r="C181">
        <v>2058.8999020000001</v>
      </c>
    </row>
    <row r="182" spans="1:3" x14ac:dyDescent="0.25">
      <c r="A182" s="1">
        <v>42005</v>
      </c>
      <c r="B182">
        <v>2058.8999020000001</v>
      </c>
      <c r="C182">
        <v>1994.98999</v>
      </c>
    </row>
    <row r="183" spans="1:3" x14ac:dyDescent="0.25">
      <c r="A183" s="1">
        <v>42036</v>
      </c>
      <c r="B183">
        <v>1996.670044</v>
      </c>
      <c r="C183">
        <v>2104.5</v>
      </c>
    </row>
    <row r="184" spans="1:3" x14ac:dyDescent="0.25">
      <c r="A184" s="1">
        <v>42064</v>
      </c>
      <c r="B184">
        <v>2105.2299800000001</v>
      </c>
      <c r="C184">
        <v>2067.889893</v>
      </c>
    </row>
    <row r="185" spans="1:3" x14ac:dyDescent="0.25">
      <c r="A185" s="1">
        <v>42095</v>
      </c>
      <c r="B185">
        <v>2067.6298830000001</v>
      </c>
      <c r="C185">
        <v>2085.51001</v>
      </c>
    </row>
    <row r="186" spans="1:3" x14ac:dyDescent="0.25">
      <c r="A186" s="1">
        <v>42125</v>
      </c>
      <c r="B186">
        <v>2087.3798830000001</v>
      </c>
      <c r="C186">
        <v>2107.389893</v>
      </c>
    </row>
    <row r="187" spans="1:3" x14ac:dyDescent="0.25">
      <c r="A187" s="1">
        <v>42156</v>
      </c>
      <c r="B187">
        <v>2108.639893</v>
      </c>
      <c r="C187">
        <v>2063.110107</v>
      </c>
    </row>
    <row r="188" spans="1:3" x14ac:dyDescent="0.25">
      <c r="A188" s="1">
        <v>42186</v>
      </c>
      <c r="B188">
        <v>2067</v>
      </c>
      <c r="C188">
        <v>2103.8400879999999</v>
      </c>
    </row>
    <row r="189" spans="1:3" x14ac:dyDescent="0.25">
      <c r="A189" s="1">
        <v>42217</v>
      </c>
      <c r="B189">
        <v>2104.48999</v>
      </c>
      <c r="C189">
        <v>1972.1800539999999</v>
      </c>
    </row>
    <row r="190" spans="1:3" x14ac:dyDescent="0.25">
      <c r="A190" s="1">
        <v>42248</v>
      </c>
      <c r="B190">
        <v>1970.089966</v>
      </c>
      <c r="C190">
        <v>1920.030029</v>
      </c>
    </row>
    <row r="191" spans="1:3" x14ac:dyDescent="0.25">
      <c r="A191" s="1">
        <v>42278</v>
      </c>
      <c r="B191">
        <v>1919.650024</v>
      </c>
      <c r="C191">
        <v>2079.360107</v>
      </c>
    </row>
    <row r="192" spans="1:3" x14ac:dyDescent="0.25">
      <c r="A192" s="1">
        <v>42309</v>
      </c>
      <c r="B192">
        <v>2080.76001</v>
      </c>
      <c r="C192">
        <v>2080.4099120000001</v>
      </c>
    </row>
    <row r="193" spans="1:3" x14ac:dyDescent="0.25">
      <c r="A193" s="1">
        <v>42339</v>
      </c>
      <c r="B193">
        <v>2082.929932</v>
      </c>
      <c r="C193">
        <v>2043.9399410000001</v>
      </c>
    </row>
    <row r="194" spans="1:3" x14ac:dyDescent="0.25">
      <c r="A194" s="1">
        <v>42370</v>
      </c>
      <c r="B194">
        <v>2038.1999510000001</v>
      </c>
      <c r="C194">
        <v>1940.23999</v>
      </c>
    </row>
    <row r="195" spans="1:3" x14ac:dyDescent="0.25">
      <c r="A195" s="1">
        <v>42401</v>
      </c>
      <c r="B195">
        <v>1936.9399410000001</v>
      </c>
      <c r="C195">
        <v>1932.2299800000001</v>
      </c>
    </row>
    <row r="196" spans="1:3" x14ac:dyDescent="0.25">
      <c r="A196" s="1">
        <v>42430</v>
      </c>
      <c r="B196">
        <v>1937.089966</v>
      </c>
      <c r="C196">
        <v>2059.73999</v>
      </c>
    </row>
    <row r="197" spans="1:3" x14ac:dyDescent="0.25">
      <c r="A197" s="1">
        <v>42461</v>
      </c>
      <c r="B197">
        <v>2056.6201169999999</v>
      </c>
      <c r="C197">
        <v>2065.3000489999999</v>
      </c>
    </row>
    <row r="198" spans="1:3" x14ac:dyDescent="0.25">
      <c r="A198" s="1">
        <v>42491</v>
      </c>
      <c r="B198">
        <v>2067.169922</v>
      </c>
      <c r="C198">
        <v>2096.9499510000001</v>
      </c>
    </row>
    <row r="199" spans="1:3" x14ac:dyDescent="0.25">
      <c r="A199" s="1">
        <v>42522</v>
      </c>
      <c r="B199">
        <v>2093.9399410000001</v>
      </c>
      <c r="C199">
        <v>2098.860107</v>
      </c>
    </row>
    <row r="200" spans="1:3" x14ac:dyDescent="0.25">
      <c r="A200" s="1">
        <v>42552</v>
      </c>
      <c r="B200">
        <v>2099.3400879999999</v>
      </c>
      <c r="C200">
        <v>2173.6000979999999</v>
      </c>
    </row>
    <row r="201" spans="1:3" x14ac:dyDescent="0.25">
      <c r="A201" s="1">
        <v>42583</v>
      </c>
      <c r="B201">
        <v>2173.1499020000001</v>
      </c>
      <c r="C201">
        <v>2170.9499510000001</v>
      </c>
    </row>
    <row r="202" spans="1:3" x14ac:dyDescent="0.25">
      <c r="A202" s="1">
        <v>42614</v>
      </c>
      <c r="B202">
        <v>2171.330078</v>
      </c>
      <c r="C202">
        <v>2168.2700199999999</v>
      </c>
    </row>
    <row r="203" spans="1:3" x14ac:dyDescent="0.25">
      <c r="A203" s="1">
        <v>42644</v>
      </c>
      <c r="B203">
        <v>2164.330078</v>
      </c>
      <c r="C203">
        <v>2126.1499020000001</v>
      </c>
    </row>
    <row r="204" spans="1:3" x14ac:dyDescent="0.25">
      <c r="A204" s="1">
        <v>42675</v>
      </c>
      <c r="B204">
        <v>2128.679932</v>
      </c>
      <c r="C204">
        <v>2198.8100589999999</v>
      </c>
    </row>
    <row r="205" spans="1:3" x14ac:dyDescent="0.25">
      <c r="A205" s="1">
        <v>42705</v>
      </c>
      <c r="B205">
        <v>2200.169922</v>
      </c>
      <c r="C205">
        <v>2238.830078</v>
      </c>
    </row>
    <row r="206" spans="1:3" x14ac:dyDescent="0.25">
      <c r="A206" s="1">
        <v>42736</v>
      </c>
      <c r="B206">
        <v>2251.570068</v>
      </c>
      <c r="C206">
        <v>2278.8701169999999</v>
      </c>
    </row>
    <row r="207" spans="1:3" x14ac:dyDescent="0.25">
      <c r="A207" s="1">
        <v>42767</v>
      </c>
      <c r="B207">
        <v>2285.5900879999999</v>
      </c>
      <c r="C207">
        <v>2363.639893</v>
      </c>
    </row>
    <row r="208" spans="1:3" x14ac:dyDescent="0.25">
      <c r="A208" s="1">
        <v>42795</v>
      </c>
      <c r="B208">
        <v>2380.1298830000001</v>
      </c>
      <c r="C208">
        <v>2362.719971</v>
      </c>
    </row>
    <row r="209" spans="1:3" x14ac:dyDescent="0.25">
      <c r="A209" s="1">
        <v>42826</v>
      </c>
      <c r="B209">
        <v>2362.3400879999999</v>
      </c>
      <c r="C209">
        <v>2384.1999510000001</v>
      </c>
    </row>
    <row r="210" spans="1:3" x14ac:dyDescent="0.25">
      <c r="A210" s="1">
        <v>42856</v>
      </c>
      <c r="B210">
        <v>2388.5</v>
      </c>
      <c r="C210">
        <v>2411.8000489999999</v>
      </c>
    </row>
    <row r="211" spans="1:3" x14ac:dyDescent="0.25">
      <c r="A211" s="1">
        <v>42887</v>
      </c>
      <c r="B211">
        <v>2415.6499020000001</v>
      </c>
      <c r="C211">
        <v>2423.4099120000001</v>
      </c>
    </row>
    <row r="212" spans="1:3" x14ac:dyDescent="0.25">
      <c r="A212" s="1">
        <v>42917</v>
      </c>
      <c r="B212">
        <v>2431.389893</v>
      </c>
      <c r="C212">
        <v>2470.3000489999999</v>
      </c>
    </row>
    <row r="213" spans="1:3" x14ac:dyDescent="0.25">
      <c r="A213" s="1">
        <v>42948</v>
      </c>
      <c r="B213">
        <v>2477.1000979999999</v>
      </c>
      <c r="C213">
        <v>2471.6499020000001</v>
      </c>
    </row>
    <row r="214" spans="1:3" x14ac:dyDescent="0.25">
      <c r="A214" s="1">
        <v>42979</v>
      </c>
      <c r="B214">
        <v>2474.419922</v>
      </c>
      <c r="C214">
        <v>2519.360107</v>
      </c>
    </row>
    <row r="215" spans="1:3" x14ac:dyDescent="0.25">
      <c r="A215" s="1">
        <v>43009</v>
      </c>
      <c r="B215">
        <v>2521.1999510000001</v>
      </c>
      <c r="C215">
        <v>2575.26001</v>
      </c>
    </row>
    <row r="216" spans="1:3" x14ac:dyDescent="0.25">
      <c r="A216" s="1">
        <v>43040</v>
      </c>
      <c r="B216">
        <v>2583.209961</v>
      </c>
      <c r="C216">
        <v>2647.580078</v>
      </c>
    </row>
    <row r="217" spans="1:3" x14ac:dyDescent="0.25">
      <c r="A217" s="1">
        <v>43070</v>
      </c>
      <c r="B217">
        <v>2645.1000979999999</v>
      </c>
      <c r="C217">
        <v>2673.610107</v>
      </c>
    </row>
    <row r="218" spans="1:3" x14ac:dyDescent="0.25">
      <c r="A218" s="1">
        <v>43101</v>
      </c>
      <c r="B218">
        <v>2683.7299800000001</v>
      </c>
      <c r="C218">
        <v>2823.8100589999999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Series Calculation</vt:lpstr>
      <vt:lpstr>Not Time Series Calculation</vt:lpstr>
      <vt:lpstr>S&amp;P Yearly</vt:lpstr>
      <vt:lpstr>S&amp;P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</dc:creator>
  <cp:lastModifiedBy>lim</cp:lastModifiedBy>
  <dcterms:created xsi:type="dcterms:W3CDTF">2021-01-31T13:14:52Z</dcterms:created>
  <dcterms:modified xsi:type="dcterms:W3CDTF">2021-02-01T14:01:06Z</dcterms:modified>
</cp:coreProperties>
</file>