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pslo-my.sharepoint.com/personal/bduval_calpoly_edu/Documents/"/>
    </mc:Choice>
  </mc:AlternateContent>
  <xr:revisionPtr revIDLastSave="0" documentId="8_{7CAF946D-C93E-4407-95D8-A1DF08E88D07}" xr6:coauthVersionLast="47" xr6:coauthVersionMax="47" xr10:uidLastSave="{00000000-0000-0000-0000-000000000000}"/>
  <bookViews>
    <workbookView minimized="1" xWindow="3030" yWindow="3030" windowWidth="21600" windowHeight="11295" firstSheet="2" activeTab="2" xr2:uid="{00000000-000D-0000-FFFF-FFFF00000000}"/>
  </bookViews>
  <sheets>
    <sheet name="Chart1" sheetId="2" r:id="rId1"/>
    <sheet name="FSK" sheetId="1" r:id="rId2"/>
    <sheet name="LoR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3" l="1"/>
  <c r="R84" i="3"/>
  <c r="R123" i="3"/>
  <c r="I236" i="3"/>
  <c r="I237" i="3" s="1"/>
  <c r="I233" i="3"/>
  <c r="I234" i="3" s="1"/>
  <c r="I230" i="3"/>
  <c r="I231" i="3" s="1"/>
  <c r="I227" i="3"/>
  <c r="I228" i="3" s="1"/>
  <c r="I224" i="3"/>
  <c r="I221" i="3"/>
  <c r="I222" i="3" s="1"/>
  <c r="I218" i="3"/>
  <c r="I219" i="3" s="1"/>
  <c r="I215" i="3"/>
  <c r="I216" i="3" s="1"/>
  <c r="I212" i="3"/>
  <c r="I213" i="3" s="1"/>
  <c r="I209" i="3"/>
  <c r="I210" i="3" s="1"/>
  <c r="I206" i="3"/>
  <c r="I207" i="3" s="1"/>
  <c r="I196" i="3"/>
  <c r="I197" i="3" s="1"/>
  <c r="I193" i="3"/>
  <c r="I194" i="3" s="1"/>
  <c r="I190" i="3"/>
  <c r="I191" i="3" s="1"/>
  <c r="I187" i="3"/>
  <c r="I188" i="3" s="1"/>
  <c r="I184" i="3"/>
  <c r="I181" i="3"/>
  <c r="I182" i="3" s="1"/>
  <c r="I178" i="3"/>
  <c r="I179" i="3" s="1"/>
  <c r="I175" i="3"/>
  <c r="I176" i="3" s="1"/>
  <c r="I172" i="3"/>
  <c r="I173" i="3" s="1"/>
  <c r="I169" i="3"/>
  <c r="I170" i="3" s="1"/>
  <c r="I166" i="3"/>
  <c r="I167" i="3" s="1"/>
  <c r="I130" i="3"/>
  <c r="I78" i="3"/>
  <c r="I79" i="3" s="1"/>
  <c r="I75" i="3"/>
  <c r="I76" i="3" s="1"/>
  <c r="I72" i="3"/>
  <c r="I73" i="3" s="1"/>
  <c r="I69" i="3"/>
  <c r="I70" i="3" s="1"/>
  <c r="I66" i="3"/>
  <c r="I67" i="3" s="1"/>
  <c r="I63" i="3"/>
  <c r="I64" i="3" s="1"/>
  <c r="I60" i="3"/>
  <c r="I61" i="3" s="1"/>
  <c r="I57" i="3"/>
  <c r="I58" i="3" s="1"/>
  <c r="I54" i="3"/>
  <c r="I55" i="3" s="1"/>
  <c r="I51" i="3"/>
  <c r="I52" i="3" s="1"/>
  <c r="I48" i="3"/>
  <c r="I49" i="3" s="1"/>
  <c r="I118" i="3"/>
  <c r="I119" i="3" s="1"/>
  <c r="I115" i="3"/>
  <c r="I116" i="3" s="1"/>
  <c r="I112" i="3"/>
  <c r="I113" i="3" s="1"/>
  <c r="I109" i="3"/>
  <c r="I110" i="3" s="1"/>
  <c r="I106" i="3"/>
  <c r="I107" i="3" s="1"/>
  <c r="I103" i="3"/>
  <c r="I104" i="3" s="1"/>
  <c r="I100" i="3"/>
  <c r="I101" i="3" s="1"/>
  <c r="I97" i="3"/>
  <c r="I98" i="3" s="1"/>
  <c r="I94" i="3"/>
  <c r="I95" i="3" s="1"/>
  <c r="I91" i="3"/>
  <c r="I92" i="3" s="1"/>
  <c r="I88" i="3"/>
  <c r="I89" i="3" s="1"/>
  <c r="I238" i="3"/>
  <c r="I198" i="3"/>
  <c r="I157" i="3"/>
  <c r="I158" i="3" s="1"/>
  <c r="I154" i="3"/>
  <c r="I155" i="3" s="1"/>
  <c r="I151" i="3"/>
  <c r="I152" i="3" s="1"/>
  <c r="I148" i="3"/>
  <c r="I149" i="3" s="1"/>
  <c r="I145" i="3"/>
  <c r="I142" i="3"/>
  <c r="I143" i="3" s="1"/>
  <c r="I139" i="3"/>
  <c r="I140" i="3" s="1"/>
  <c r="I136" i="3"/>
  <c r="I137" i="3" s="1"/>
  <c r="I133" i="3"/>
  <c r="I134" i="3" s="1"/>
  <c r="I131" i="3"/>
  <c r="I127" i="3"/>
  <c r="I128" i="3" s="1"/>
  <c r="N137" i="3"/>
  <c r="N136" i="3"/>
  <c r="N135" i="3"/>
  <c r="N18" i="3"/>
  <c r="N17" i="3"/>
  <c r="N16" i="3"/>
  <c r="N36" i="3"/>
  <c r="N35" i="3"/>
  <c r="N154" i="3"/>
  <c r="N155" i="3"/>
  <c r="N8" i="3"/>
  <c r="O25" i="3"/>
  <c r="N25" i="3"/>
  <c r="O24" i="3"/>
  <c r="N24" i="3"/>
  <c r="O15" i="3"/>
  <c r="N15" i="3"/>
  <c r="I39" i="3"/>
  <c r="I38" i="3"/>
  <c r="I36" i="3"/>
  <c r="I35" i="3"/>
  <c r="I33" i="3"/>
  <c r="I32" i="3"/>
  <c r="I30" i="3"/>
  <c r="I29" i="3"/>
  <c r="I27" i="3"/>
  <c r="I26" i="3"/>
  <c r="I24" i="3"/>
  <c r="I23" i="3"/>
  <c r="I21" i="3"/>
  <c r="I20" i="3"/>
  <c r="I18" i="3"/>
  <c r="I17" i="3"/>
  <c r="I15" i="3"/>
  <c r="I14" i="3"/>
  <c r="I12" i="3"/>
  <c r="I11" i="3"/>
  <c r="I9" i="3"/>
  <c r="I8" i="3"/>
  <c r="N142" i="1"/>
  <c r="N136" i="1"/>
  <c r="N135" i="1"/>
  <c r="N129" i="1"/>
  <c r="N128" i="1"/>
  <c r="N122" i="1"/>
  <c r="N121" i="1"/>
  <c r="N115" i="1"/>
  <c r="E140" i="1"/>
  <c r="E142" i="1"/>
  <c r="E141" i="1"/>
  <c r="E139" i="1"/>
  <c r="E118" i="1"/>
  <c r="E117" i="1"/>
  <c r="E116" i="1"/>
  <c r="E115" i="1"/>
</calcChain>
</file>

<file path=xl/sharedStrings.xml><?xml version="1.0" encoding="utf-8"?>
<sst xmlns="http://schemas.openxmlformats.org/spreadsheetml/2006/main" count="299" uniqueCount="46">
  <si>
    <t>SX1262 FSK</t>
  </si>
  <si>
    <t>Test #</t>
  </si>
  <si>
    <t>Bit Rate</t>
  </si>
  <si>
    <t>FreqDev</t>
  </si>
  <si>
    <t>Power (dBm)</t>
  </si>
  <si>
    <t>Packet Error Rate (PER)</t>
  </si>
  <si>
    <t>Bit Error Rate (BER)</t>
  </si>
  <si>
    <t xml:space="preserve"> AVG RSSI</t>
  </si>
  <si>
    <t>LoRa Params</t>
  </si>
  <si>
    <t>Values Used</t>
  </si>
  <si>
    <t>1262 CR = 5</t>
  </si>
  <si>
    <t>Frequency</t>
  </si>
  <si>
    <t>915MHz</t>
  </si>
  <si>
    <t>BW</t>
  </si>
  <si>
    <t>7, 9, 11</t>
  </si>
  <si>
    <t>SF Used</t>
  </si>
  <si>
    <t>BW Used (kHz)</t>
  </si>
  <si>
    <t>Data Rate (kbps)</t>
  </si>
  <si>
    <t>Power dBm</t>
  </si>
  <si>
    <t>AVG RSSI</t>
  </si>
  <si>
    <t>AVG SNR</t>
  </si>
  <si>
    <t>Calculated BER</t>
  </si>
  <si>
    <t>% Packets Dropped</t>
  </si>
  <si>
    <t>Adjusted BER for dropped packets</t>
  </si>
  <si>
    <t>SF</t>
  </si>
  <si>
    <t>62.5, 125, 250, 500</t>
  </si>
  <si>
    <t>CR</t>
  </si>
  <si>
    <t>5, 8</t>
  </si>
  <si>
    <t>SYNC Word</t>
  </si>
  <si>
    <t>Preamble Len.</t>
  </si>
  <si>
    <t>txco volt.</t>
  </si>
  <si>
    <t>use Reg. LDO</t>
  </si>
  <si>
    <t>txco volt is 0 for both chips,SDR uses 20dB gain on rx and tx. Both use coax +10dB attenuation as "link"</t>
  </si>
  <si>
    <t>1276 CR = 5</t>
  </si>
  <si>
    <t>AVG BER</t>
  </si>
  <si>
    <t>LimeSDR CR = 5</t>
  </si>
  <si>
    <t>N/A</t>
  </si>
  <si>
    <t>1262 CR = 8</t>
  </si>
  <si>
    <t>1276 CR = 8</t>
  </si>
  <si>
    <t>NonAdjusted avg</t>
  </si>
  <si>
    <t>Adjusted avg</t>
  </si>
  <si>
    <t>X</t>
  </si>
  <si>
    <t>x</t>
  </si>
  <si>
    <t>LimeSDR CR = 8</t>
  </si>
  <si>
    <t>Note below</t>
  </si>
  <si>
    <t>"Not enough taps" error - SF, BW, Samp Rate all affect this. Need Samp rate over 1M but that requires too many taps at high SF and low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</si>
</sst>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ourier New"/>
      <family val="3"/>
    </font>
    <font>
      <sz val="12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0" fillId="6" borderId="0" xfId="0" applyFill="1"/>
    <xf numFmtId="10" fontId="0" fillId="6" borderId="0" xfId="0" applyNumberFormat="1" applyFill="1"/>
    <xf numFmtId="0" fontId="0" fillId="7" borderId="1" xfId="0" applyFill="1" applyBorder="1"/>
    <xf numFmtId="10" fontId="0" fillId="7" borderId="1" xfId="0" applyNumberFormat="1" applyFill="1" applyBorder="1"/>
    <xf numFmtId="0" fontId="0" fillId="0" borderId="1" xfId="0" applyBorder="1"/>
    <xf numFmtId="10" fontId="0" fillId="8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10" fontId="0" fillId="0" borderId="1" xfId="0" applyNumberFormat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4" borderId="1" xfId="0" applyFill="1" applyBorder="1"/>
    <xf numFmtId="10" fontId="0" fillId="4" borderId="1" xfId="0" applyNumberFormat="1" applyFill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0" fillId="0" borderId="12" xfId="0" applyBorder="1"/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/>
    </xf>
    <xf numFmtId="10" fontId="5" fillId="0" borderId="3" xfId="0" applyNumberFormat="1" applyFont="1" applyBorder="1" applyAlignment="1">
      <alignment wrapText="1"/>
    </xf>
    <xf numFmtId="10" fontId="5" fillId="0" borderId="3" xfId="0" applyNumberFormat="1" applyFont="1" applyBorder="1" applyAlignment="1">
      <alignment horizontal="right" wrapText="1"/>
    </xf>
    <xf numFmtId="10" fontId="5" fillId="0" borderId="3" xfId="0" applyNumberFormat="1" applyFont="1" applyBorder="1"/>
    <xf numFmtId="0" fontId="4" fillId="0" borderId="10" xfId="0" applyFont="1" applyBorder="1" applyAlignment="1">
      <alignment wrapText="1"/>
    </xf>
    <xf numFmtId="0" fontId="5" fillId="0" borderId="0" xfId="0" applyFont="1"/>
    <xf numFmtId="0" fontId="4" fillId="0" borderId="7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 applyAlignment="1">
      <alignment wrapText="1"/>
    </xf>
    <xf numFmtId="10" fontId="5" fillId="0" borderId="3" xfId="0" applyNumberFormat="1" applyFont="1" applyBorder="1" applyAlignment="1">
      <alignment horizontal="right"/>
    </xf>
    <xf numFmtId="10" fontId="5" fillId="8" borderId="3" xfId="0" applyNumberFormat="1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3" xfId="0" applyBorder="1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14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Rate = 4800, Power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 Rate= 4800, Power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FSK!$L$3:$L$9</c:f>
              <c:numCache>
                <c:formatCode>General</c:formatCode>
                <c:ptCount val="7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xVal>
          <c:yVal>
            <c:numRef>
              <c:f>FSK!$P$3:$P$9</c:f>
              <c:numCache>
                <c:formatCode>General</c:formatCode>
                <c:ptCount val="7"/>
                <c:pt idx="0">
                  <c:v>-44.17</c:v>
                </c:pt>
                <c:pt idx="1">
                  <c:v>-47.35</c:v>
                </c:pt>
                <c:pt idx="2">
                  <c:v>-44.93</c:v>
                </c:pt>
                <c:pt idx="3">
                  <c:v>-44.47</c:v>
                </c:pt>
                <c:pt idx="4">
                  <c:v>-45.59</c:v>
                </c:pt>
                <c:pt idx="5">
                  <c:v>-45.5</c:v>
                </c:pt>
                <c:pt idx="6">
                  <c:v>-46.66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7-48CD-B046-2DB0EFABAC4F}"/>
            </c:ext>
          </c:extLst>
        </c:ser>
        <c:ser>
          <c:idx val="1"/>
          <c:order val="1"/>
          <c:tx>
            <c:v>Bit rate = 4800, Power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FSK!$L$10:$L$16</c:f>
              <c:numCache>
                <c:formatCode>General</c:formatCode>
                <c:ptCount val="7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xVal>
          <c:yVal>
            <c:numRef>
              <c:f>FSK!$P$10:$P$16</c:f>
              <c:numCache>
                <c:formatCode>General</c:formatCode>
                <c:ptCount val="7"/>
                <c:pt idx="0">
                  <c:v>-37.04</c:v>
                </c:pt>
                <c:pt idx="1">
                  <c:v>-39.5</c:v>
                </c:pt>
                <c:pt idx="2">
                  <c:v>-37.33</c:v>
                </c:pt>
                <c:pt idx="3">
                  <c:v>-42.86</c:v>
                </c:pt>
                <c:pt idx="4">
                  <c:v>-40.19</c:v>
                </c:pt>
                <c:pt idx="5">
                  <c:v>-41.3</c:v>
                </c:pt>
                <c:pt idx="6">
                  <c:v>-40.799999999999997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7-48CD-B046-2DB0EFABAC4F}"/>
            </c:ext>
          </c:extLst>
        </c:ser>
        <c:ser>
          <c:idx val="2"/>
          <c:order val="2"/>
          <c:tx>
            <c:v>Bit rate = 4800, Power =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FSK!$L$17:$L$23</c:f>
              <c:numCache>
                <c:formatCode>General</c:formatCode>
                <c:ptCount val="7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xVal>
          <c:yVal>
            <c:numRef>
              <c:f>FSK!$P$17:$P$23</c:f>
              <c:numCache>
                <c:formatCode>General</c:formatCode>
                <c:ptCount val="7"/>
                <c:pt idx="0">
                  <c:v>-38.22</c:v>
                </c:pt>
                <c:pt idx="1">
                  <c:v>-39.93</c:v>
                </c:pt>
                <c:pt idx="2">
                  <c:v>-38.450000000000003</c:v>
                </c:pt>
                <c:pt idx="3">
                  <c:v>-41.68</c:v>
                </c:pt>
                <c:pt idx="4">
                  <c:v>-40.58</c:v>
                </c:pt>
                <c:pt idx="5">
                  <c:v>-40.9</c:v>
                </c:pt>
                <c:pt idx="6">
                  <c:v>-40.880000000000003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7-48CD-B046-2DB0EFABAC4F}"/>
            </c:ext>
          </c:extLst>
        </c:ser>
        <c:ser>
          <c:idx val="3"/>
          <c:order val="3"/>
          <c:tx>
            <c:v>Bit rate = 4800, Power =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FSK!$L$24:$L$30</c:f>
              <c:numCache>
                <c:formatCode>General</c:formatCode>
                <c:ptCount val="7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xVal>
          <c:yVal>
            <c:numRef>
              <c:f>FSK!$P$24:$P$30</c:f>
              <c:numCache>
                <c:formatCode>General</c:formatCode>
                <c:ptCount val="7"/>
                <c:pt idx="0">
                  <c:v>-37.24</c:v>
                </c:pt>
                <c:pt idx="1">
                  <c:v>-39.020000000000003</c:v>
                </c:pt>
                <c:pt idx="2">
                  <c:v>-39.86</c:v>
                </c:pt>
                <c:pt idx="3">
                  <c:v>-42.85</c:v>
                </c:pt>
                <c:pt idx="4">
                  <c:v>-40.94</c:v>
                </c:pt>
                <c:pt idx="5">
                  <c:v>-42.68</c:v>
                </c:pt>
                <c:pt idx="6">
                  <c:v>-41.27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7-48CD-B046-2DB0EFAB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00416"/>
        <c:axId val="2008806176"/>
      </c:scatterChart>
      <c:valAx>
        <c:axId val="20088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6176"/>
        <c:crosses val="autoZero"/>
        <c:crossBetween val="midCat"/>
      </c:valAx>
      <c:valAx>
        <c:axId val="2008806176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04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vs RSSI (CR =5, SF = 7) varied over Power</a:t>
            </a:r>
            <a:r>
              <a:rPr lang="en-US" baseline="0"/>
              <a:t>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 vs RSSI (CR =5, SF = 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LoRa!$K$4:$K$15</c:f>
              <c:numCache>
                <c:formatCode>General</c:formatCode>
                <c:ptCount val="12"/>
                <c:pt idx="0">
                  <c:v>-65.09</c:v>
                </c:pt>
                <c:pt idx="1">
                  <c:v>-55.45</c:v>
                </c:pt>
                <c:pt idx="2">
                  <c:v>-53.64</c:v>
                </c:pt>
                <c:pt idx="3">
                  <c:v>-60.22</c:v>
                </c:pt>
                <c:pt idx="4">
                  <c:v>-55.04</c:v>
                </c:pt>
                <c:pt idx="5">
                  <c:v>-58</c:v>
                </c:pt>
                <c:pt idx="6">
                  <c:v>-64.709999999999994</c:v>
                </c:pt>
                <c:pt idx="7">
                  <c:v>-54.77</c:v>
                </c:pt>
                <c:pt idx="8">
                  <c:v>-54.04</c:v>
                </c:pt>
                <c:pt idx="9">
                  <c:v>-63.66</c:v>
                </c:pt>
                <c:pt idx="10">
                  <c:v>-54.28</c:v>
                </c:pt>
                <c:pt idx="11">
                  <c:v>-56.51</c:v>
                </c:pt>
              </c:numCache>
            </c:numRef>
          </c:xVal>
          <c:yVal>
            <c:numRef>
              <c:f>LoRa!$H$4:$H$15</c:f>
              <c:numCache>
                <c:formatCode>General</c:formatCode>
                <c:ptCount val="12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2-4901-A399-4CDADEB7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75296"/>
        <c:axId val="840369536"/>
      </c:scatterChart>
      <c:valAx>
        <c:axId val="840375296"/>
        <c:scaling>
          <c:orientation val="minMax"/>
          <c:max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9536"/>
        <c:crosses val="autoZero"/>
        <c:crossBetween val="midCat"/>
      </c:valAx>
      <c:valAx>
        <c:axId val="8403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E9018-93B1-4396-9B3D-5BFA8FD0ECD1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A922C-5809-143D-82D7-54C4AC52B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537482</xdr:colOff>
      <xdr:row>3</xdr:row>
      <xdr:rowOff>193221</xdr:rowOff>
    </xdr:from>
    <xdr:to>
      <xdr:col>19</xdr:col>
      <xdr:colOff>932089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DB318-A3A6-4A1F-E998-4CAA5739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opLeftCell="H90" zoomScale="70" zoomScaleNormal="70" workbookViewId="0">
      <selection activeCell="X111" sqref="X111"/>
    </sheetView>
  </sheetViews>
  <sheetFormatPr defaultRowHeight="15"/>
  <cols>
    <col min="2" max="2" width="10.7109375" bestFit="1" customWidth="1"/>
    <col min="3" max="3" width="11.140625" bestFit="1" customWidth="1"/>
    <col min="4" max="4" width="15.85546875" bestFit="1" customWidth="1"/>
    <col min="5" max="5" width="29.140625" bestFit="1" customWidth="1"/>
    <col min="6" max="6" width="24" style="2" bestFit="1" customWidth="1"/>
    <col min="7" max="7" width="13.5703125" bestFit="1" customWidth="1"/>
    <col min="10" max="10" width="8.7109375" bestFit="1" customWidth="1"/>
    <col min="11" max="11" width="10.7109375" bestFit="1" customWidth="1"/>
    <col min="12" max="12" width="11.140625" bestFit="1" customWidth="1"/>
    <col min="13" max="13" width="15.85546875" bestFit="1" customWidth="1"/>
    <col min="14" max="14" width="29.140625" bestFit="1" customWidth="1"/>
    <col min="15" max="15" width="24" bestFit="1" customWidth="1"/>
    <col min="16" max="16" width="13.5703125" bestFit="1" customWidth="1"/>
    <col min="20" max="20" width="20.140625" bestFit="1" customWidth="1"/>
    <col min="22" max="22" width="12.5703125" bestFit="1" customWidth="1"/>
    <col min="23" max="23" width="22.140625" bestFit="1" customWidth="1"/>
    <col min="24" max="24" width="18.7109375" bestFit="1" customWidth="1"/>
  </cols>
  <sheetData>
    <row r="1" spans="1:16">
      <c r="A1" s="45" t="s">
        <v>0</v>
      </c>
      <c r="B1" s="45"/>
      <c r="C1" s="45"/>
      <c r="D1" s="45"/>
      <c r="E1" s="45"/>
      <c r="F1" s="45"/>
      <c r="G1" s="45"/>
      <c r="J1" s="45" t="s">
        <v>0</v>
      </c>
      <c r="K1" s="45"/>
      <c r="L1" s="45"/>
      <c r="M1" s="45"/>
      <c r="N1" s="45"/>
      <c r="O1" s="45"/>
      <c r="P1" s="45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3" t="s">
        <v>6</v>
      </c>
      <c r="P2" s="1" t="s">
        <v>7</v>
      </c>
    </row>
    <row r="3" spans="1:16">
      <c r="A3" s="6">
        <v>1</v>
      </c>
      <c r="B3" s="6">
        <v>4800</v>
      </c>
      <c r="C3" s="6">
        <v>10000</v>
      </c>
      <c r="D3" s="6">
        <v>5</v>
      </c>
      <c r="E3" s="6">
        <v>0</v>
      </c>
      <c r="F3" s="7">
        <v>0</v>
      </c>
      <c r="G3" s="6">
        <v>-44.17</v>
      </c>
      <c r="J3" s="6">
        <v>1</v>
      </c>
      <c r="K3" s="6">
        <v>4800</v>
      </c>
      <c r="L3" s="6">
        <v>10000</v>
      </c>
      <c r="M3" s="6">
        <v>5</v>
      </c>
      <c r="N3" s="6">
        <v>0</v>
      </c>
      <c r="O3" s="7">
        <v>0</v>
      </c>
      <c r="P3" s="6">
        <v>-44.17</v>
      </c>
    </row>
    <row r="4" spans="1:16">
      <c r="A4" s="8">
        <v>2</v>
      </c>
      <c r="B4" s="8">
        <v>4800</v>
      </c>
      <c r="C4" s="8">
        <v>10000</v>
      </c>
      <c r="D4" s="8">
        <v>10</v>
      </c>
      <c r="E4" s="8">
        <v>0</v>
      </c>
      <c r="F4" s="9">
        <v>0</v>
      </c>
      <c r="G4" s="8">
        <v>-37.04</v>
      </c>
      <c r="J4" s="8">
        <v>5</v>
      </c>
      <c r="K4" s="8">
        <v>4800</v>
      </c>
      <c r="L4" s="8">
        <v>25000</v>
      </c>
      <c r="M4" s="8">
        <v>5</v>
      </c>
      <c r="N4" s="8">
        <v>0</v>
      </c>
      <c r="O4" s="9">
        <v>0</v>
      </c>
      <c r="P4" s="8">
        <v>-47.35</v>
      </c>
    </row>
    <row r="5" spans="1:16">
      <c r="A5" s="8">
        <v>3</v>
      </c>
      <c r="B5" s="8">
        <v>4800</v>
      </c>
      <c r="C5" s="8">
        <v>10000</v>
      </c>
      <c r="D5" s="8">
        <v>15</v>
      </c>
      <c r="E5" s="8">
        <v>0</v>
      </c>
      <c r="F5" s="9">
        <v>0</v>
      </c>
      <c r="G5" s="8">
        <v>-38.22</v>
      </c>
      <c r="J5" s="8">
        <v>9</v>
      </c>
      <c r="K5" s="8">
        <v>4800</v>
      </c>
      <c r="L5" s="8">
        <v>50000</v>
      </c>
      <c r="M5" s="8">
        <v>5</v>
      </c>
      <c r="N5" s="8">
        <v>0</v>
      </c>
      <c r="O5" s="9">
        <v>0</v>
      </c>
      <c r="P5" s="8">
        <v>-44.93</v>
      </c>
    </row>
    <row r="6" spans="1:16">
      <c r="A6" s="8">
        <v>4</v>
      </c>
      <c r="B6" s="8">
        <v>4800</v>
      </c>
      <c r="C6" s="8">
        <v>10000</v>
      </c>
      <c r="D6" s="8">
        <v>20</v>
      </c>
      <c r="E6" s="8">
        <v>0</v>
      </c>
      <c r="F6" s="9">
        <v>0</v>
      </c>
      <c r="G6" s="8">
        <v>-37.24</v>
      </c>
      <c r="J6" s="8">
        <v>13</v>
      </c>
      <c r="K6" s="8">
        <v>4800</v>
      </c>
      <c r="L6" s="8">
        <v>75000</v>
      </c>
      <c r="M6" s="8">
        <v>5</v>
      </c>
      <c r="N6" s="8">
        <v>0</v>
      </c>
      <c r="O6" s="9">
        <v>0</v>
      </c>
      <c r="P6" s="8">
        <v>-44.47</v>
      </c>
    </row>
    <row r="7" spans="1:16">
      <c r="A7" s="8">
        <v>5</v>
      </c>
      <c r="B7" s="8">
        <v>4800</v>
      </c>
      <c r="C7" s="8">
        <v>25000</v>
      </c>
      <c r="D7" s="8">
        <v>5</v>
      </c>
      <c r="E7" s="8">
        <v>0</v>
      </c>
      <c r="F7" s="9">
        <v>0</v>
      </c>
      <c r="G7" s="8">
        <v>-47.35</v>
      </c>
      <c r="J7" s="8">
        <v>17</v>
      </c>
      <c r="K7" s="8">
        <v>4800</v>
      </c>
      <c r="L7" s="8">
        <v>100000</v>
      </c>
      <c r="M7" s="8">
        <v>5</v>
      </c>
      <c r="N7" s="8">
        <v>0</v>
      </c>
      <c r="O7" s="9">
        <v>0</v>
      </c>
      <c r="P7" s="8">
        <v>-45.59</v>
      </c>
    </row>
    <row r="8" spans="1:16">
      <c r="A8" s="8">
        <v>6</v>
      </c>
      <c r="B8" s="8">
        <v>4800</v>
      </c>
      <c r="C8" s="8">
        <v>25000</v>
      </c>
      <c r="D8" s="8">
        <v>10</v>
      </c>
      <c r="E8" s="8">
        <v>0</v>
      </c>
      <c r="F8" s="9">
        <v>0</v>
      </c>
      <c r="G8" s="8">
        <v>-39.5</v>
      </c>
      <c r="J8" s="8">
        <v>21</v>
      </c>
      <c r="K8" s="8">
        <v>4800</v>
      </c>
      <c r="L8" s="8">
        <v>150000</v>
      </c>
      <c r="M8" s="8">
        <v>5</v>
      </c>
      <c r="N8" s="8">
        <v>0</v>
      </c>
      <c r="O8" s="9">
        <v>0</v>
      </c>
      <c r="P8" s="8">
        <v>-45.5</v>
      </c>
    </row>
    <row r="9" spans="1:16">
      <c r="A9" s="8">
        <v>7</v>
      </c>
      <c r="B9" s="8">
        <v>4800</v>
      </c>
      <c r="C9" s="8">
        <v>25000</v>
      </c>
      <c r="D9" s="8">
        <v>15</v>
      </c>
      <c r="E9" s="8">
        <v>0</v>
      </c>
      <c r="F9" s="9">
        <v>0</v>
      </c>
      <c r="G9" s="8">
        <v>-39.93</v>
      </c>
      <c r="J9" s="8">
        <v>25</v>
      </c>
      <c r="K9" s="8">
        <v>4800</v>
      </c>
      <c r="L9" s="8">
        <v>200000</v>
      </c>
      <c r="M9" s="8">
        <v>5</v>
      </c>
      <c r="N9" s="8">
        <v>0</v>
      </c>
      <c r="O9" s="9">
        <v>0</v>
      </c>
      <c r="P9" s="8">
        <v>-46.66</v>
      </c>
    </row>
    <row r="10" spans="1:16">
      <c r="A10" s="8">
        <v>8</v>
      </c>
      <c r="B10" s="8">
        <v>4800</v>
      </c>
      <c r="C10" s="8">
        <v>25000</v>
      </c>
      <c r="D10" s="8">
        <v>20</v>
      </c>
      <c r="E10" s="8">
        <v>0</v>
      </c>
      <c r="F10" s="9">
        <v>0</v>
      </c>
      <c r="G10" s="8">
        <v>-39.020000000000003</v>
      </c>
      <c r="J10" s="8">
        <v>2</v>
      </c>
      <c r="K10" s="8">
        <v>4800</v>
      </c>
      <c r="L10" s="8">
        <v>10000</v>
      </c>
      <c r="M10" s="8">
        <v>10</v>
      </c>
      <c r="N10" s="8">
        <v>0</v>
      </c>
      <c r="O10" s="9">
        <v>0</v>
      </c>
      <c r="P10" s="8">
        <v>-37.04</v>
      </c>
    </row>
    <row r="11" spans="1:16">
      <c r="A11" s="8">
        <v>9</v>
      </c>
      <c r="B11" s="8">
        <v>4800</v>
      </c>
      <c r="C11" s="8">
        <v>50000</v>
      </c>
      <c r="D11" s="8">
        <v>5</v>
      </c>
      <c r="E11" s="8">
        <v>0</v>
      </c>
      <c r="F11" s="9">
        <v>0</v>
      </c>
      <c r="G11" s="8">
        <v>-44.93</v>
      </c>
      <c r="J11" s="8">
        <v>6</v>
      </c>
      <c r="K11" s="8">
        <v>4800</v>
      </c>
      <c r="L11" s="8">
        <v>25000</v>
      </c>
      <c r="M11" s="8">
        <v>10</v>
      </c>
      <c r="N11" s="8">
        <v>0</v>
      </c>
      <c r="O11" s="9">
        <v>0</v>
      </c>
      <c r="P11" s="8">
        <v>-39.5</v>
      </c>
    </row>
    <row r="12" spans="1:16">
      <c r="A12" s="8">
        <v>10</v>
      </c>
      <c r="B12" s="8">
        <v>4800</v>
      </c>
      <c r="C12" s="8">
        <v>50000</v>
      </c>
      <c r="D12" s="8">
        <v>10</v>
      </c>
      <c r="E12" s="8">
        <v>0</v>
      </c>
      <c r="F12" s="9">
        <v>0</v>
      </c>
      <c r="G12" s="8">
        <v>-37.33</v>
      </c>
      <c r="J12" s="8">
        <v>10</v>
      </c>
      <c r="K12" s="8">
        <v>4800</v>
      </c>
      <c r="L12" s="8">
        <v>50000</v>
      </c>
      <c r="M12" s="8">
        <v>10</v>
      </c>
      <c r="N12" s="8">
        <v>0</v>
      </c>
      <c r="O12" s="9">
        <v>0</v>
      </c>
      <c r="P12" s="8">
        <v>-37.33</v>
      </c>
    </row>
    <row r="13" spans="1:16">
      <c r="A13" s="8">
        <v>11</v>
      </c>
      <c r="B13" s="8">
        <v>4800</v>
      </c>
      <c r="C13" s="8">
        <v>50000</v>
      </c>
      <c r="D13" s="8">
        <v>15</v>
      </c>
      <c r="E13" s="8">
        <v>0</v>
      </c>
      <c r="F13" s="9">
        <v>0</v>
      </c>
      <c r="G13" s="8">
        <v>-38.450000000000003</v>
      </c>
      <c r="J13" s="8">
        <v>14</v>
      </c>
      <c r="K13" s="8">
        <v>4800</v>
      </c>
      <c r="L13" s="8">
        <v>75000</v>
      </c>
      <c r="M13" s="8">
        <v>10</v>
      </c>
      <c r="N13" s="8">
        <v>0</v>
      </c>
      <c r="O13" s="9">
        <v>0</v>
      </c>
      <c r="P13" s="8">
        <v>-42.86</v>
      </c>
    </row>
    <row r="14" spans="1:16">
      <c r="A14" s="8">
        <v>12</v>
      </c>
      <c r="B14" s="8">
        <v>4800</v>
      </c>
      <c r="C14" s="8">
        <v>50000</v>
      </c>
      <c r="D14" s="8">
        <v>20</v>
      </c>
      <c r="E14" s="8">
        <v>0</v>
      </c>
      <c r="F14" s="9">
        <v>0</v>
      </c>
      <c r="G14" s="8">
        <v>-39.86</v>
      </c>
      <c r="J14" s="8">
        <v>18</v>
      </c>
      <c r="K14" s="8">
        <v>4800</v>
      </c>
      <c r="L14" s="8">
        <v>100000</v>
      </c>
      <c r="M14" s="8">
        <v>10</v>
      </c>
      <c r="N14" s="8">
        <v>0</v>
      </c>
      <c r="O14" s="9">
        <v>0</v>
      </c>
      <c r="P14" s="8">
        <v>-40.19</v>
      </c>
    </row>
    <row r="15" spans="1:16">
      <c r="A15" s="8">
        <v>13</v>
      </c>
      <c r="B15" s="8">
        <v>4800</v>
      </c>
      <c r="C15" s="8">
        <v>75000</v>
      </c>
      <c r="D15" s="8">
        <v>5</v>
      </c>
      <c r="E15" s="8">
        <v>0</v>
      </c>
      <c r="F15" s="9">
        <v>0</v>
      </c>
      <c r="G15" s="8">
        <v>-44.47</v>
      </c>
      <c r="J15" s="8">
        <v>22</v>
      </c>
      <c r="K15" s="8">
        <v>4800</v>
      </c>
      <c r="L15" s="8">
        <v>150000</v>
      </c>
      <c r="M15" s="8">
        <v>10</v>
      </c>
      <c r="N15" s="8">
        <v>0</v>
      </c>
      <c r="O15" s="9">
        <v>0</v>
      </c>
      <c r="P15" s="8">
        <v>-41.3</v>
      </c>
    </row>
    <row r="16" spans="1:16">
      <c r="A16" s="8">
        <v>14</v>
      </c>
      <c r="B16" s="8">
        <v>4800</v>
      </c>
      <c r="C16" s="8">
        <v>75000</v>
      </c>
      <c r="D16" s="8">
        <v>10</v>
      </c>
      <c r="E16" s="8">
        <v>0</v>
      </c>
      <c r="F16" s="9">
        <v>0</v>
      </c>
      <c r="G16" s="8">
        <v>-42.86</v>
      </c>
      <c r="J16" s="8">
        <v>26</v>
      </c>
      <c r="K16" s="8">
        <v>4800</v>
      </c>
      <c r="L16" s="8">
        <v>200000</v>
      </c>
      <c r="M16" s="8">
        <v>10</v>
      </c>
      <c r="N16" s="8">
        <v>0</v>
      </c>
      <c r="O16" s="9">
        <v>0</v>
      </c>
      <c r="P16" s="8">
        <v>-40.799999999999997</v>
      </c>
    </row>
    <row r="17" spans="1:16">
      <c r="A17" s="8">
        <v>15</v>
      </c>
      <c r="B17" s="8">
        <v>4800</v>
      </c>
      <c r="C17" s="8">
        <v>75000</v>
      </c>
      <c r="D17" s="8">
        <v>15</v>
      </c>
      <c r="E17" s="8">
        <v>0</v>
      </c>
      <c r="F17" s="9">
        <v>0</v>
      </c>
      <c r="G17" s="8">
        <v>-41.68</v>
      </c>
      <c r="J17" s="8">
        <v>3</v>
      </c>
      <c r="K17" s="8">
        <v>4800</v>
      </c>
      <c r="L17" s="8">
        <v>10000</v>
      </c>
      <c r="M17" s="8">
        <v>15</v>
      </c>
      <c r="N17" s="8">
        <v>0</v>
      </c>
      <c r="O17" s="9">
        <v>0</v>
      </c>
      <c r="P17" s="8">
        <v>-38.22</v>
      </c>
    </row>
    <row r="18" spans="1:16">
      <c r="A18" s="8">
        <v>16</v>
      </c>
      <c r="B18" s="8">
        <v>4800</v>
      </c>
      <c r="C18" s="8">
        <v>75000</v>
      </c>
      <c r="D18" s="8">
        <v>20</v>
      </c>
      <c r="E18" s="8">
        <v>0</v>
      </c>
      <c r="F18" s="9">
        <v>0</v>
      </c>
      <c r="G18" s="8">
        <v>-42.85</v>
      </c>
      <c r="J18" s="8">
        <v>7</v>
      </c>
      <c r="K18" s="8">
        <v>4800</v>
      </c>
      <c r="L18" s="8">
        <v>25000</v>
      </c>
      <c r="M18" s="8">
        <v>15</v>
      </c>
      <c r="N18" s="8">
        <v>0</v>
      </c>
      <c r="O18" s="9">
        <v>0</v>
      </c>
      <c r="P18" s="8">
        <v>-39.93</v>
      </c>
    </row>
    <row r="19" spans="1:16">
      <c r="A19" s="8">
        <v>17</v>
      </c>
      <c r="B19" s="8">
        <v>4800</v>
      </c>
      <c r="C19" s="8">
        <v>100000</v>
      </c>
      <c r="D19" s="8">
        <v>5</v>
      </c>
      <c r="E19" s="8">
        <v>0</v>
      </c>
      <c r="F19" s="9">
        <v>0</v>
      </c>
      <c r="G19" s="8">
        <v>-45.59</v>
      </c>
      <c r="J19" s="8">
        <v>11</v>
      </c>
      <c r="K19" s="8">
        <v>4800</v>
      </c>
      <c r="L19" s="8">
        <v>50000</v>
      </c>
      <c r="M19" s="8">
        <v>15</v>
      </c>
      <c r="N19" s="8">
        <v>0</v>
      </c>
      <c r="O19" s="9">
        <v>0</v>
      </c>
      <c r="P19" s="8">
        <v>-38.450000000000003</v>
      </c>
    </row>
    <row r="20" spans="1:16">
      <c r="A20" s="8">
        <v>18</v>
      </c>
      <c r="B20" s="8">
        <v>4800</v>
      </c>
      <c r="C20" s="8">
        <v>100000</v>
      </c>
      <c r="D20" s="8">
        <v>10</v>
      </c>
      <c r="E20" s="8">
        <v>0</v>
      </c>
      <c r="F20" s="9">
        <v>0</v>
      </c>
      <c r="G20" s="8">
        <v>-40.19</v>
      </c>
      <c r="J20" s="8">
        <v>15</v>
      </c>
      <c r="K20" s="8">
        <v>4800</v>
      </c>
      <c r="L20" s="8">
        <v>75000</v>
      </c>
      <c r="M20" s="8">
        <v>15</v>
      </c>
      <c r="N20" s="8">
        <v>0</v>
      </c>
      <c r="O20" s="9">
        <v>0</v>
      </c>
      <c r="P20" s="8">
        <v>-41.68</v>
      </c>
    </row>
    <row r="21" spans="1:16">
      <c r="A21" s="8">
        <v>19</v>
      </c>
      <c r="B21" s="8">
        <v>4800</v>
      </c>
      <c r="C21" s="8">
        <v>100000</v>
      </c>
      <c r="D21" s="8">
        <v>15</v>
      </c>
      <c r="E21" s="8">
        <v>0</v>
      </c>
      <c r="F21" s="9">
        <v>0</v>
      </c>
      <c r="G21" s="8">
        <v>-40.58</v>
      </c>
      <c r="J21" s="8">
        <v>19</v>
      </c>
      <c r="K21" s="8">
        <v>4800</v>
      </c>
      <c r="L21" s="8">
        <v>100000</v>
      </c>
      <c r="M21" s="8">
        <v>15</v>
      </c>
      <c r="N21" s="8">
        <v>0</v>
      </c>
      <c r="O21" s="9">
        <v>0</v>
      </c>
      <c r="P21" s="8">
        <v>-40.58</v>
      </c>
    </row>
    <row r="22" spans="1:16">
      <c r="A22" s="8">
        <v>20</v>
      </c>
      <c r="B22" s="8">
        <v>4800</v>
      </c>
      <c r="C22" s="8">
        <v>100000</v>
      </c>
      <c r="D22" s="8">
        <v>20</v>
      </c>
      <c r="E22" s="8">
        <v>0</v>
      </c>
      <c r="F22" s="9">
        <v>0</v>
      </c>
      <c r="G22" s="8">
        <v>-40.94</v>
      </c>
      <c r="J22" s="8">
        <v>23</v>
      </c>
      <c r="K22" s="8">
        <v>4800</v>
      </c>
      <c r="L22" s="8">
        <v>150000</v>
      </c>
      <c r="M22" s="8">
        <v>15</v>
      </c>
      <c r="N22" s="8">
        <v>0</v>
      </c>
      <c r="O22" s="9">
        <v>0</v>
      </c>
      <c r="P22" s="8">
        <v>-40.9</v>
      </c>
    </row>
    <row r="23" spans="1:16">
      <c r="A23" s="8">
        <v>21</v>
      </c>
      <c r="B23" s="8">
        <v>4800</v>
      </c>
      <c r="C23" s="8">
        <v>150000</v>
      </c>
      <c r="D23" s="8">
        <v>5</v>
      </c>
      <c r="E23" s="8">
        <v>0</v>
      </c>
      <c r="F23" s="9">
        <v>0</v>
      </c>
      <c r="G23" s="8">
        <v>-45.5</v>
      </c>
      <c r="J23" s="8">
        <v>27</v>
      </c>
      <c r="K23" s="8">
        <v>4800</v>
      </c>
      <c r="L23" s="8">
        <v>200000</v>
      </c>
      <c r="M23" s="8">
        <v>15</v>
      </c>
      <c r="N23" s="8">
        <v>0</v>
      </c>
      <c r="O23" s="9">
        <v>0</v>
      </c>
      <c r="P23" s="8">
        <v>-40.880000000000003</v>
      </c>
    </row>
    <row r="24" spans="1:16">
      <c r="A24" s="8">
        <v>22</v>
      </c>
      <c r="B24" s="8">
        <v>4800</v>
      </c>
      <c r="C24" s="8">
        <v>150000</v>
      </c>
      <c r="D24" s="8">
        <v>10</v>
      </c>
      <c r="E24" s="8">
        <v>0</v>
      </c>
      <c r="F24" s="9">
        <v>0</v>
      </c>
      <c r="G24" s="8">
        <v>-41.3</v>
      </c>
      <c r="J24" s="8">
        <v>4</v>
      </c>
      <c r="K24" s="8">
        <v>4800</v>
      </c>
      <c r="L24" s="8">
        <v>10000</v>
      </c>
      <c r="M24" s="8">
        <v>20</v>
      </c>
      <c r="N24" s="8">
        <v>0</v>
      </c>
      <c r="O24" s="9">
        <v>0</v>
      </c>
      <c r="P24" s="8">
        <v>-37.24</v>
      </c>
    </row>
    <row r="25" spans="1:16">
      <c r="A25" s="8">
        <v>23</v>
      </c>
      <c r="B25" s="8">
        <v>4800</v>
      </c>
      <c r="C25" s="8">
        <v>150000</v>
      </c>
      <c r="D25" s="8">
        <v>15</v>
      </c>
      <c r="E25" s="8">
        <v>0</v>
      </c>
      <c r="F25" s="9">
        <v>0</v>
      </c>
      <c r="G25" s="8">
        <v>-40.9</v>
      </c>
      <c r="J25" s="8">
        <v>8</v>
      </c>
      <c r="K25" s="8">
        <v>4800</v>
      </c>
      <c r="L25" s="8">
        <v>25000</v>
      </c>
      <c r="M25" s="8">
        <v>20</v>
      </c>
      <c r="N25" s="8">
        <v>0</v>
      </c>
      <c r="O25" s="9">
        <v>0</v>
      </c>
      <c r="P25" s="8">
        <v>-39.020000000000003</v>
      </c>
    </row>
    <row r="26" spans="1:16">
      <c r="A26" s="8">
        <v>24</v>
      </c>
      <c r="B26" s="8">
        <v>4800</v>
      </c>
      <c r="C26" s="8">
        <v>150000</v>
      </c>
      <c r="D26" s="8">
        <v>20</v>
      </c>
      <c r="E26" s="8">
        <v>0</v>
      </c>
      <c r="F26" s="9">
        <v>0</v>
      </c>
      <c r="G26" s="8">
        <v>-42.68</v>
      </c>
      <c r="J26" s="8">
        <v>12</v>
      </c>
      <c r="K26" s="8">
        <v>4800</v>
      </c>
      <c r="L26" s="8">
        <v>50000</v>
      </c>
      <c r="M26" s="8">
        <v>20</v>
      </c>
      <c r="N26" s="8">
        <v>0</v>
      </c>
      <c r="O26" s="9">
        <v>0</v>
      </c>
      <c r="P26" s="8">
        <v>-39.86</v>
      </c>
    </row>
    <row r="27" spans="1:16">
      <c r="A27" s="8">
        <v>25</v>
      </c>
      <c r="B27" s="8">
        <v>4800</v>
      </c>
      <c r="C27" s="8">
        <v>200000</v>
      </c>
      <c r="D27" s="8">
        <v>5</v>
      </c>
      <c r="E27" s="8">
        <v>0</v>
      </c>
      <c r="F27" s="9">
        <v>0</v>
      </c>
      <c r="G27" s="8">
        <v>-46.66</v>
      </c>
      <c r="J27" s="8">
        <v>16</v>
      </c>
      <c r="K27" s="8">
        <v>4800</v>
      </c>
      <c r="L27" s="8">
        <v>75000</v>
      </c>
      <c r="M27" s="8">
        <v>20</v>
      </c>
      <c r="N27" s="8">
        <v>0</v>
      </c>
      <c r="O27" s="9">
        <v>0</v>
      </c>
      <c r="P27" s="8">
        <v>-42.85</v>
      </c>
    </row>
    <row r="28" spans="1:16">
      <c r="A28" s="8">
        <v>26</v>
      </c>
      <c r="B28" s="8">
        <v>4800</v>
      </c>
      <c r="C28" s="8">
        <v>200000</v>
      </c>
      <c r="D28" s="8">
        <v>10</v>
      </c>
      <c r="E28" s="8">
        <v>0</v>
      </c>
      <c r="F28" s="9">
        <v>0</v>
      </c>
      <c r="G28" s="8">
        <v>-40.799999999999997</v>
      </c>
      <c r="J28" s="8">
        <v>20</v>
      </c>
      <c r="K28" s="8">
        <v>4800</v>
      </c>
      <c r="L28" s="8">
        <v>100000</v>
      </c>
      <c r="M28" s="8">
        <v>20</v>
      </c>
      <c r="N28" s="8">
        <v>0</v>
      </c>
      <c r="O28" s="9">
        <v>0</v>
      </c>
      <c r="P28" s="8">
        <v>-40.94</v>
      </c>
    </row>
    <row r="29" spans="1:16">
      <c r="A29" s="8">
        <v>27</v>
      </c>
      <c r="B29" s="8">
        <v>4800</v>
      </c>
      <c r="C29" s="8">
        <v>200000</v>
      </c>
      <c r="D29" s="8">
        <v>15</v>
      </c>
      <c r="E29" s="8">
        <v>0</v>
      </c>
      <c r="F29" s="9">
        <v>0</v>
      </c>
      <c r="G29" s="8">
        <v>-40.880000000000003</v>
      </c>
      <c r="J29" s="8">
        <v>24</v>
      </c>
      <c r="K29" s="8">
        <v>4800</v>
      </c>
      <c r="L29" s="8">
        <v>150000</v>
      </c>
      <c r="M29" s="8">
        <v>20</v>
      </c>
      <c r="N29" s="8">
        <v>0</v>
      </c>
      <c r="O29" s="9">
        <v>0</v>
      </c>
      <c r="P29" s="8">
        <v>-42.68</v>
      </c>
    </row>
    <row r="30" spans="1:16">
      <c r="A30" s="6">
        <v>28</v>
      </c>
      <c r="B30" s="6">
        <v>4800</v>
      </c>
      <c r="C30" s="6">
        <v>200000</v>
      </c>
      <c r="D30" s="6">
        <v>20</v>
      </c>
      <c r="E30" s="6">
        <v>0</v>
      </c>
      <c r="F30" s="7">
        <v>0</v>
      </c>
      <c r="G30" s="6">
        <v>-41.27</v>
      </c>
      <c r="J30" s="6">
        <v>28</v>
      </c>
      <c r="K30" s="6">
        <v>4800</v>
      </c>
      <c r="L30" s="6">
        <v>200000</v>
      </c>
      <c r="M30" s="6">
        <v>20</v>
      </c>
      <c r="N30" s="6">
        <v>0</v>
      </c>
      <c r="O30" s="7">
        <v>0</v>
      </c>
      <c r="P30" s="6">
        <v>-41.27</v>
      </c>
    </row>
    <row r="31" spans="1:16">
      <c r="A31" s="10">
        <v>29</v>
      </c>
      <c r="B31" s="10">
        <v>9600</v>
      </c>
      <c r="C31" s="10">
        <v>10000</v>
      </c>
      <c r="D31" s="10">
        <v>5</v>
      </c>
      <c r="E31" s="10">
        <v>0</v>
      </c>
      <c r="F31" s="11">
        <v>0</v>
      </c>
      <c r="G31" s="10">
        <v>-41.58</v>
      </c>
      <c r="J31" s="10">
        <v>29</v>
      </c>
      <c r="K31" s="10">
        <v>9600</v>
      </c>
      <c r="L31" s="10">
        <v>10000</v>
      </c>
      <c r="M31" s="10">
        <v>5</v>
      </c>
      <c r="N31" s="10">
        <v>0</v>
      </c>
      <c r="O31" s="11">
        <v>0</v>
      </c>
      <c r="P31" s="10">
        <v>-41.58</v>
      </c>
    </row>
    <row r="32" spans="1:16">
      <c r="A32" s="8">
        <v>30</v>
      </c>
      <c r="B32" s="8">
        <v>9600</v>
      </c>
      <c r="C32" s="8">
        <v>10000</v>
      </c>
      <c r="D32" s="8">
        <v>10</v>
      </c>
      <c r="E32" s="8">
        <v>0</v>
      </c>
      <c r="F32" s="12">
        <v>0</v>
      </c>
      <c r="G32" s="8">
        <v>-35.75</v>
      </c>
      <c r="J32" s="8">
        <v>33</v>
      </c>
      <c r="K32" s="8">
        <v>9600</v>
      </c>
      <c r="L32" s="8">
        <v>25000</v>
      </c>
      <c r="M32" s="8">
        <v>5</v>
      </c>
      <c r="N32" s="8">
        <v>0</v>
      </c>
      <c r="O32" s="12">
        <v>0</v>
      </c>
      <c r="P32" s="8">
        <v>-41.4</v>
      </c>
    </row>
    <row r="33" spans="1:16">
      <c r="A33" s="8">
        <v>31</v>
      </c>
      <c r="B33" s="8">
        <v>9600</v>
      </c>
      <c r="C33" s="8">
        <v>10000</v>
      </c>
      <c r="D33" s="8">
        <v>15</v>
      </c>
      <c r="E33" s="8">
        <v>0</v>
      </c>
      <c r="F33" s="12">
        <v>0</v>
      </c>
      <c r="G33" s="8">
        <v>-35.729999999999997</v>
      </c>
      <c r="J33" s="8">
        <v>37</v>
      </c>
      <c r="K33" s="8">
        <v>9600</v>
      </c>
      <c r="L33" s="8">
        <v>50000</v>
      </c>
      <c r="M33" s="8">
        <v>5</v>
      </c>
      <c r="N33" s="8">
        <v>0</v>
      </c>
      <c r="O33" s="12">
        <v>0</v>
      </c>
      <c r="P33" s="8">
        <v>-43.61</v>
      </c>
    </row>
    <row r="34" spans="1:16">
      <c r="A34" s="8">
        <v>32</v>
      </c>
      <c r="B34" s="8">
        <v>9600</v>
      </c>
      <c r="C34" s="8">
        <v>10000</v>
      </c>
      <c r="D34" s="8">
        <v>20</v>
      </c>
      <c r="E34" s="8">
        <v>0</v>
      </c>
      <c r="F34" s="12">
        <v>0</v>
      </c>
      <c r="G34" s="8">
        <v>-36.54</v>
      </c>
      <c r="J34" s="8">
        <v>41</v>
      </c>
      <c r="K34" s="8">
        <v>9600</v>
      </c>
      <c r="L34" s="8">
        <v>75000</v>
      </c>
      <c r="M34" s="8">
        <v>5</v>
      </c>
      <c r="N34" s="8">
        <v>0</v>
      </c>
      <c r="O34" s="12">
        <v>0</v>
      </c>
      <c r="P34" s="8">
        <v>-43.99</v>
      </c>
    </row>
    <row r="35" spans="1:16">
      <c r="A35" s="8">
        <v>33</v>
      </c>
      <c r="B35" s="8">
        <v>9600</v>
      </c>
      <c r="C35" s="8">
        <v>25000</v>
      </c>
      <c r="D35" s="8">
        <v>5</v>
      </c>
      <c r="E35" s="8">
        <v>0</v>
      </c>
      <c r="F35" s="12">
        <v>0</v>
      </c>
      <c r="G35" s="8">
        <v>-41.4</v>
      </c>
      <c r="J35" s="8">
        <v>45</v>
      </c>
      <c r="K35" s="8">
        <v>9600</v>
      </c>
      <c r="L35" s="8">
        <v>100000</v>
      </c>
      <c r="M35" s="8">
        <v>5</v>
      </c>
      <c r="N35" s="8">
        <v>0</v>
      </c>
      <c r="O35" s="12">
        <v>0</v>
      </c>
      <c r="P35" s="8">
        <v>-46.3</v>
      </c>
    </row>
    <row r="36" spans="1:16">
      <c r="A36" s="8">
        <v>34</v>
      </c>
      <c r="B36" s="8">
        <v>9600</v>
      </c>
      <c r="C36" s="8">
        <v>25000</v>
      </c>
      <c r="D36" s="8">
        <v>10</v>
      </c>
      <c r="E36" s="8">
        <v>0</v>
      </c>
      <c r="F36" s="12">
        <v>0</v>
      </c>
      <c r="G36" s="8">
        <v>-36.369999999999997</v>
      </c>
      <c r="J36" s="8">
        <v>49</v>
      </c>
      <c r="K36" s="8">
        <v>9600</v>
      </c>
      <c r="L36" s="8">
        <v>150000</v>
      </c>
      <c r="M36" s="8">
        <v>5</v>
      </c>
      <c r="N36" s="8">
        <v>0</v>
      </c>
      <c r="O36" s="12">
        <v>0</v>
      </c>
      <c r="P36" s="8">
        <v>-45.57</v>
      </c>
    </row>
    <row r="37" spans="1:16">
      <c r="A37" s="8">
        <v>35</v>
      </c>
      <c r="B37" s="8">
        <v>9600</v>
      </c>
      <c r="C37" s="8">
        <v>25000</v>
      </c>
      <c r="D37" s="8">
        <v>15</v>
      </c>
      <c r="E37" s="8">
        <v>0</v>
      </c>
      <c r="F37" s="12">
        <v>0</v>
      </c>
      <c r="G37" s="8">
        <v>-36.31</v>
      </c>
      <c r="J37" s="8">
        <v>53</v>
      </c>
      <c r="K37" s="8">
        <v>9600</v>
      </c>
      <c r="L37" s="8">
        <v>200000</v>
      </c>
      <c r="M37" s="8">
        <v>5</v>
      </c>
      <c r="N37" s="8">
        <v>0</v>
      </c>
      <c r="O37" s="12">
        <v>0</v>
      </c>
      <c r="P37" s="8">
        <v>-47.65</v>
      </c>
    </row>
    <row r="38" spans="1:16">
      <c r="A38" s="8">
        <v>36</v>
      </c>
      <c r="B38" s="8">
        <v>9600</v>
      </c>
      <c r="C38" s="8">
        <v>25000</v>
      </c>
      <c r="D38" s="8">
        <v>20</v>
      </c>
      <c r="E38" s="8">
        <v>0</v>
      </c>
      <c r="F38" s="12">
        <v>0</v>
      </c>
      <c r="G38" s="8">
        <v>-37.96</v>
      </c>
      <c r="J38" s="8">
        <v>30</v>
      </c>
      <c r="K38" s="8">
        <v>9600</v>
      </c>
      <c r="L38" s="8">
        <v>10000</v>
      </c>
      <c r="M38" s="8">
        <v>10</v>
      </c>
      <c r="N38" s="8">
        <v>0</v>
      </c>
      <c r="O38" s="12">
        <v>0</v>
      </c>
      <c r="P38" s="8">
        <v>-35.75</v>
      </c>
    </row>
    <row r="39" spans="1:16">
      <c r="A39" s="8">
        <v>37</v>
      </c>
      <c r="B39" s="8">
        <v>9600</v>
      </c>
      <c r="C39" s="8">
        <v>50000</v>
      </c>
      <c r="D39" s="8">
        <v>5</v>
      </c>
      <c r="E39" s="8">
        <v>0</v>
      </c>
      <c r="F39" s="12">
        <v>0</v>
      </c>
      <c r="G39" s="8">
        <v>-43.61</v>
      </c>
      <c r="J39" s="8">
        <v>34</v>
      </c>
      <c r="K39" s="8">
        <v>9600</v>
      </c>
      <c r="L39" s="8">
        <v>25000</v>
      </c>
      <c r="M39" s="8">
        <v>10</v>
      </c>
      <c r="N39" s="8">
        <v>0</v>
      </c>
      <c r="O39" s="12">
        <v>0</v>
      </c>
      <c r="P39" s="8">
        <v>-36.369999999999997</v>
      </c>
    </row>
    <row r="40" spans="1:16">
      <c r="A40" s="8">
        <v>38</v>
      </c>
      <c r="B40" s="8">
        <v>9600</v>
      </c>
      <c r="C40" s="8">
        <v>50000</v>
      </c>
      <c r="D40" s="8">
        <v>10</v>
      </c>
      <c r="E40" s="8">
        <v>0</v>
      </c>
      <c r="F40" s="12">
        <v>0</v>
      </c>
      <c r="G40" s="8">
        <v>-39.11</v>
      </c>
      <c r="J40" s="8">
        <v>38</v>
      </c>
      <c r="K40" s="8">
        <v>9600</v>
      </c>
      <c r="L40" s="8">
        <v>50000</v>
      </c>
      <c r="M40" s="8">
        <v>10</v>
      </c>
      <c r="N40" s="8">
        <v>0</v>
      </c>
      <c r="O40" s="12">
        <v>0</v>
      </c>
      <c r="P40" s="8">
        <v>-39.11</v>
      </c>
    </row>
    <row r="41" spans="1:16">
      <c r="A41" s="8">
        <v>39</v>
      </c>
      <c r="B41" s="8">
        <v>9600</v>
      </c>
      <c r="C41" s="8">
        <v>50000</v>
      </c>
      <c r="D41" s="8">
        <v>15</v>
      </c>
      <c r="E41" s="8">
        <v>0</v>
      </c>
      <c r="F41" s="12">
        <v>0</v>
      </c>
      <c r="G41" s="8">
        <v>-38.89</v>
      </c>
      <c r="J41" s="8">
        <v>42</v>
      </c>
      <c r="K41" s="8">
        <v>9600</v>
      </c>
      <c r="L41" s="8">
        <v>75000</v>
      </c>
      <c r="M41" s="8">
        <v>10</v>
      </c>
      <c r="N41" s="8">
        <v>0</v>
      </c>
      <c r="O41" s="12">
        <v>0</v>
      </c>
      <c r="P41" s="8">
        <v>-39.28</v>
      </c>
    </row>
    <row r="42" spans="1:16">
      <c r="A42" s="8">
        <v>40</v>
      </c>
      <c r="B42" s="8">
        <v>9600</v>
      </c>
      <c r="C42" s="8">
        <v>50000</v>
      </c>
      <c r="D42" s="8">
        <v>20</v>
      </c>
      <c r="E42" s="8">
        <v>0</v>
      </c>
      <c r="F42" s="12">
        <v>0</v>
      </c>
      <c r="G42" s="8">
        <v>-38.94</v>
      </c>
      <c r="J42" s="8">
        <v>46</v>
      </c>
      <c r="K42" s="8">
        <v>9600</v>
      </c>
      <c r="L42" s="8">
        <v>100000</v>
      </c>
      <c r="M42" s="8">
        <v>10</v>
      </c>
      <c r="N42" s="8">
        <v>0</v>
      </c>
      <c r="O42" s="12">
        <v>0</v>
      </c>
      <c r="P42" s="8">
        <v>-41.67</v>
      </c>
    </row>
    <row r="43" spans="1:16">
      <c r="A43" s="8">
        <v>41</v>
      </c>
      <c r="B43" s="8">
        <v>9600</v>
      </c>
      <c r="C43" s="8">
        <v>75000</v>
      </c>
      <c r="D43" s="8">
        <v>5</v>
      </c>
      <c r="E43" s="8">
        <v>0</v>
      </c>
      <c r="F43" s="12">
        <v>0</v>
      </c>
      <c r="G43" s="8">
        <v>-43.99</v>
      </c>
      <c r="J43" s="8">
        <v>50</v>
      </c>
      <c r="K43" s="8">
        <v>9600</v>
      </c>
      <c r="L43" s="8">
        <v>150000</v>
      </c>
      <c r="M43" s="8">
        <v>10</v>
      </c>
      <c r="N43" s="8">
        <v>0</v>
      </c>
      <c r="O43" s="12">
        <v>0</v>
      </c>
      <c r="P43" s="8">
        <v>-41.52</v>
      </c>
    </row>
    <row r="44" spans="1:16">
      <c r="A44" s="8">
        <v>42</v>
      </c>
      <c r="B44" s="8">
        <v>9600</v>
      </c>
      <c r="C44" s="8">
        <v>75000</v>
      </c>
      <c r="D44" s="8">
        <v>10</v>
      </c>
      <c r="E44" s="8">
        <v>0</v>
      </c>
      <c r="F44" s="12">
        <v>0</v>
      </c>
      <c r="G44" s="8">
        <v>-39.28</v>
      </c>
      <c r="J44" s="8">
        <v>54</v>
      </c>
      <c r="K44" s="8">
        <v>9600</v>
      </c>
      <c r="L44" s="8">
        <v>200000</v>
      </c>
      <c r="M44" s="8">
        <v>10</v>
      </c>
      <c r="N44" s="8">
        <v>0</v>
      </c>
      <c r="O44" s="12">
        <v>0</v>
      </c>
      <c r="P44" s="8">
        <v>-42.49</v>
      </c>
    </row>
    <row r="45" spans="1:16">
      <c r="A45" s="8">
        <v>43</v>
      </c>
      <c r="B45" s="8">
        <v>9600</v>
      </c>
      <c r="C45" s="8">
        <v>75000</v>
      </c>
      <c r="D45" s="8">
        <v>15</v>
      </c>
      <c r="E45" s="8">
        <v>0</v>
      </c>
      <c r="F45" s="12">
        <v>0</v>
      </c>
      <c r="G45" s="8">
        <v>-39.21</v>
      </c>
      <c r="J45" s="8">
        <v>31</v>
      </c>
      <c r="K45" s="8">
        <v>9600</v>
      </c>
      <c r="L45" s="8">
        <v>10000</v>
      </c>
      <c r="M45" s="8">
        <v>15</v>
      </c>
      <c r="N45" s="8">
        <v>0</v>
      </c>
      <c r="O45" s="12">
        <v>0</v>
      </c>
      <c r="P45" s="8">
        <v>-35.729999999999997</v>
      </c>
    </row>
    <row r="46" spans="1:16">
      <c r="A46" s="8">
        <v>44</v>
      </c>
      <c r="B46" s="8">
        <v>9600</v>
      </c>
      <c r="C46" s="8">
        <v>75000</v>
      </c>
      <c r="D46" s="8">
        <v>20</v>
      </c>
      <c r="E46" s="8">
        <v>0</v>
      </c>
      <c r="F46" s="12">
        <v>0</v>
      </c>
      <c r="G46" s="8">
        <v>-39.81</v>
      </c>
      <c r="J46" s="8">
        <v>35</v>
      </c>
      <c r="K46" s="8">
        <v>9600</v>
      </c>
      <c r="L46" s="8">
        <v>25000</v>
      </c>
      <c r="M46" s="8">
        <v>15</v>
      </c>
      <c r="N46" s="8">
        <v>0</v>
      </c>
      <c r="O46" s="12">
        <v>0</v>
      </c>
      <c r="P46" s="8">
        <v>-36.31</v>
      </c>
    </row>
    <row r="47" spans="1:16">
      <c r="A47" s="8">
        <v>45</v>
      </c>
      <c r="B47" s="8">
        <v>9600</v>
      </c>
      <c r="C47" s="8">
        <v>100000</v>
      </c>
      <c r="D47" s="8">
        <v>5</v>
      </c>
      <c r="E47" s="8">
        <v>0</v>
      </c>
      <c r="F47" s="12">
        <v>0</v>
      </c>
      <c r="G47" s="8">
        <v>-46.3</v>
      </c>
      <c r="J47" s="8">
        <v>39</v>
      </c>
      <c r="K47" s="8">
        <v>9600</v>
      </c>
      <c r="L47" s="8">
        <v>50000</v>
      </c>
      <c r="M47" s="8">
        <v>15</v>
      </c>
      <c r="N47" s="8">
        <v>0</v>
      </c>
      <c r="O47" s="12">
        <v>0</v>
      </c>
      <c r="P47" s="8">
        <v>-38.89</v>
      </c>
    </row>
    <row r="48" spans="1:16">
      <c r="A48" s="8">
        <v>46</v>
      </c>
      <c r="B48" s="8">
        <v>9600</v>
      </c>
      <c r="C48" s="8">
        <v>100000</v>
      </c>
      <c r="D48" s="8">
        <v>10</v>
      </c>
      <c r="E48" s="8">
        <v>0</v>
      </c>
      <c r="F48" s="12">
        <v>0</v>
      </c>
      <c r="G48" s="8">
        <v>-41.67</v>
      </c>
      <c r="J48" s="8">
        <v>43</v>
      </c>
      <c r="K48" s="8">
        <v>9600</v>
      </c>
      <c r="L48" s="8">
        <v>75000</v>
      </c>
      <c r="M48" s="8">
        <v>15</v>
      </c>
      <c r="N48" s="8">
        <v>0</v>
      </c>
      <c r="O48" s="12">
        <v>0</v>
      </c>
      <c r="P48" s="8">
        <v>-39.21</v>
      </c>
    </row>
    <row r="49" spans="1:16">
      <c r="A49" s="8">
        <v>47</v>
      </c>
      <c r="B49" s="8">
        <v>9600</v>
      </c>
      <c r="C49" s="8">
        <v>100000</v>
      </c>
      <c r="D49" s="8">
        <v>15</v>
      </c>
      <c r="E49" s="8">
        <v>0</v>
      </c>
      <c r="F49" s="12">
        <v>0</v>
      </c>
      <c r="G49" s="8">
        <v>-41.22</v>
      </c>
      <c r="J49" s="8">
        <v>47</v>
      </c>
      <c r="K49" s="8">
        <v>9600</v>
      </c>
      <c r="L49" s="8">
        <v>100000</v>
      </c>
      <c r="M49" s="8">
        <v>15</v>
      </c>
      <c r="N49" s="8">
        <v>0</v>
      </c>
      <c r="O49" s="12">
        <v>0</v>
      </c>
      <c r="P49" s="8">
        <v>-41.22</v>
      </c>
    </row>
    <row r="50" spans="1:16">
      <c r="A50" s="8">
        <v>48</v>
      </c>
      <c r="B50" s="8">
        <v>9600</v>
      </c>
      <c r="C50" s="8">
        <v>100000</v>
      </c>
      <c r="D50" s="8">
        <v>20</v>
      </c>
      <c r="E50" s="8">
        <v>0</v>
      </c>
      <c r="F50" s="12">
        <v>0</v>
      </c>
      <c r="G50" s="8">
        <v>-40.630000000000003</v>
      </c>
      <c r="J50" s="8">
        <v>51</v>
      </c>
      <c r="K50" s="8">
        <v>9600</v>
      </c>
      <c r="L50" s="8">
        <v>150000</v>
      </c>
      <c r="M50" s="8">
        <v>15</v>
      </c>
      <c r="N50" s="8">
        <v>0</v>
      </c>
      <c r="O50" s="12">
        <v>0</v>
      </c>
      <c r="P50" s="8">
        <v>-41.94</v>
      </c>
    </row>
    <row r="51" spans="1:16">
      <c r="A51" s="8">
        <v>49</v>
      </c>
      <c r="B51" s="8">
        <v>9600</v>
      </c>
      <c r="C51" s="8">
        <v>150000</v>
      </c>
      <c r="D51" s="8">
        <v>5</v>
      </c>
      <c r="E51" s="8">
        <v>0</v>
      </c>
      <c r="F51" s="12">
        <v>0</v>
      </c>
      <c r="G51" s="8">
        <v>-45.57</v>
      </c>
      <c r="J51" s="8">
        <v>55</v>
      </c>
      <c r="K51" s="8">
        <v>9600</v>
      </c>
      <c r="L51" s="8">
        <v>200000</v>
      </c>
      <c r="M51" s="8">
        <v>15</v>
      </c>
      <c r="N51" s="8">
        <v>0</v>
      </c>
      <c r="O51" s="12">
        <v>0</v>
      </c>
      <c r="P51" s="8">
        <v>-42.94</v>
      </c>
    </row>
    <row r="52" spans="1:16">
      <c r="A52" s="8">
        <v>50</v>
      </c>
      <c r="B52" s="8">
        <v>9600</v>
      </c>
      <c r="C52" s="8">
        <v>150000</v>
      </c>
      <c r="D52" s="8">
        <v>10</v>
      </c>
      <c r="E52" s="8">
        <v>0</v>
      </c>
      <c r="F52" s="12">
        <v>0</v>
      </c>
      <c r="G52" s="8">
        <v>-41.52</v>
      </c>
      <c r="J52" s="8">
        <v>32</v>
      </c>
      <c r="K52" s="8">
        <v>9600</v>
      </c>
      <c r="L52" s="8">
        <v>10000</v>
      </c>
      <c r="M52" s="8">
        <v>20</v>
      </c>
      <c r="N52" s="8">
        <v>0</v>
      </c>
      <c r="O52" s="12">
        <v>0</v>
      </c>
      <c r="P52" s="8">
        <v>-36.54</v>
      </c>
    </row>
    <row r="53" spans="1:16">
      <c r="A53" s="8">
        <v>51</v>
      </c>
      <c r="B53" s="8">
        <v>9600</v>
      </c>
      <c r="C53" s="8">
        <v>150000</v>
      </c>
      <c r="D53" s="8">
        <v>15</v>
      </c>
      <c r="E53" s="8">
        <v>0</v>
      </c>
      <c r="F53" s="12">
        <v>0</v>
      </c>
      <c r="G53" s="8">
        <v>-41.94</v>
      </c>
      <c r="J53" s="8">
        <v>36</v>
      </c>
      <c r="K53" s="8">
        <v>9600</v>
      </c>
      <c r="L53" s="8">
        <v>25000</v>
      </c>
      <c r="M53" s="8">
        <v>20</v>
      </c>
      <c r="N53" s="8">
        <v>0</v>
      </c>
      <c r="O53" s="12">
        <v>0</v>
      </c>
      <c r="P53" s="8">
        <v>-37.96</v>
      </c>
    </row>
    <row r="54" spans="1:16">
      <c r="A54" s="8">
        <v>52</v>
      </c>
      <c r="B54" s="8">
        <v>9600</v>
      </c>
      <c r="C54" s="8">
        <v>150000</v>
      </c>
      <c r="D54" s="8">
        <v>20</v>
      </c>
      <c r="E54" s="8">
        <v>0</v>
      </c>
      <c r="F54" s="12">
        <v>0</v>
      </c>
      <c r="G54" s="8">
        <v>-41.35</v>
      </c>
      <c r="J54" s="8">
        <v>40</v>
      </c>
      <c r="K54" s="8">
        <v>9600</v>
      </c>
      <c r="L54" s="8">
        <v>50000</v>
      </c>
      <c r="M54" s="8">
        <v>20</v>
      </c>
      <c r="N54" s="8">
        <v>0</v>
      </c>
      <c r="O54" s="12">
        <v>0</v>
      </c>
      <c r="P54" s="8">
        <v>-38.94</v>
      </c>
    </row>
    <row r="55" spans="1:16">
      <c r="A55" s="8">
        <v>53</v>
      </c>
      <c r="B55" s="8">
        <v>9600</v>
      </c>
      <c r="C55" s="8">
        <v>200000</v>
      </c>
      <c r="D55" s="8">
        <v>5</v>
      </c>
      <c r="E55" s="8">
        <v>0</v>
      </c>
      <c r="F55" s="12">
        <v>0</v>
      </c>
      <c r="G55" s="8">
        <v>-47.65</v>
      </c>
      <c r="J55" s="8">
        <v>44</v>
      </c>
      <c r="K55" s="8">
        <v>9600</v>
      </c>
      <c r="L55" s="8">
        <v>75000</v>
      </c>
      <c r="M55" s="8">
        <v>20</v>
      </c>
      <c r="N55" s="8">
        <v>0</v>
      </c>
      <c r="O55" s="12">
        <v>0</v>
      </c>
      <c r="P55" s="8">
        <v>-39.81</v>
      </c>
    </row>
    <row r="56" spans="1:16">
      <c r="A56" s="8">
        <v>54</v>
      </c>
      <c r="B56" s="8">
        <v>9600</v>
      </c>
      <c r="C56" s="8">
        <v>200000</v>
      </c>
      <c r="D56" s="8">
        <v>10</v>
      </c>
      <c r="E56" s="8">
        <v>0</v>
      </c>
      <c r="F56" s="12">
        <v>0</v>
      </c>
      <c r="G56" s="8">
        <v>-42.49</v>
      </c>
      <c r="J56" s="8">
        <v>48</v>
      </c>
      <c r="K56" s="8">
        <v>9600</v>
      </c>
      <c r="L56" s="8">
        <v>100000</v>
      </c>
      <c r="M56" s="8">
        <v>20</v>
      </c>
      <c r="N56" s="8">
        <v>0</v>
      </c>
      <c r="O56" s="12">
        <v>0</v>
      </c>
      <c r="P56" s="8">
        <v>-40.630000000000003</v>
      </c>
    </row>
    <row r="57" spans="1:16">
      <c r="A57" s="8">
        <v>55</v>
      </c>
      <c r="B57" s="8">
        <v>9600</v>
      </c>
      <c r="C57" s="8">
        <v>200000</v>
      </c>
      <c r="D57" s="8">
        <v>15</v>
      </c>
      <c r="E57" s="8">
        <v>0</v>
      </c>
      <c r="F57" s="12">
        <v>0</v>
      </c>
      <c r="G57" s="8">
        <v>-42.94</v>
      </c>
      <c r="J57" s="8">
        <v>52</v>
      </c>
      <c r="K57" s="8">
        <v>9600</v>
      </c>
      <c r="L57" s="8">
        <v>150000</v>
      </c>
      <c r="M57" s="8">
        <v>20</v>
      </c>
      <c r="N57" s="8">
        <v>0</v>
      </c>
      <c r="O57" s="12">
        <v>0</v>
      </c>
      <c r="P57" s="8">
        <v>-41.35</v>
      </c>
    </row>
    <row r="58" spans="1:16">
      <c r="A58" s="10">
        <v>56</v>
      </c>
      <c r="B58" s="10">
        <v>9600</v>
      </c>
      <c r="C58" s="10">
        <v>200000</v>
      </c>
      <c r="D58" s="10">
        <v>20</v>
      </c>
      <c r="E58" s="10">
        <v>0</v>
      </c>
      <c r="F58" s="11">
        <v>0</v>
      </c>
      <c r="G58" s="10">
        <v>-43.42</v>
      </c>
      <c r="J58" s="10">
        <v>56</v>
      </c>
      <c r="K58" s="10">
        <v>9600</v>
      </c>
      <c r="L58" s="10">
        <v>200000</v>
      </c>
      <c r="M58" s="10">
        <v>20</v>
      </c>
      <c r="N58" s="10">
        <v>0</v>
      </c>
      <c r="O58" s="11">
        <v>0</v>
      </c>
      <c r="P58" s="10">
        <v>-43.42</v>
      </c>
    </row>
    <row r="59" spans="1:16">
      <c r="A59" s="15">
        <v>57</v>
      </c>
      <c r="B59" s="15">
        <v>19200</v>
      </c>
      <c r="C59" s="15">
        <v>10000</v>
      </c>
      <c r="D59" s="15">
        <v>5</v>
      </c>
      <c r="E59" s="15">
        <v>0</v>
      </c>
      <c r="F59" s="16">
        <v>0</v>
      </c>
      <c r="G59" s="15">
        <v>-43.49</v>
      </c>
      <c r="J59" s="15">
        <v>57</v>
      </c>
      <c r="K59" s="15">
        <v>19200</v>
      </c>
      <c r="L59" s="15">
        <v>10000</v>
      </c>
      <c r="M59" s="15">
        <v>5</v>
      </c>
      <c r="N59" s="15">
        <v>0</v>
      </c>
      <c r="O59" s="16">
        <v>0</v>
      </c>
      <c r="P59" s="15">
        <v>-43.49</v>
      </c>
    </row>
    <row r="60" spans="1:16">
      <c r="A60" s="8">
        <v>58</v>
      </c>
      <c r="B60" s="8">
        <v>19200</v>
      </c>
      <c r="C60" s="8">
        <v>10000</v>
      </c>
      <c r="D60" s="8">
        <v>10</v>
      </c>
      <c r="E60" s="8">
        <v>0</v>
      </c>
      <c r="F60" s="12">
        <v>0</v>
      </c>
      <c r="G60" s="8">
        <v>-38.299999999999997</v>
      </c>
      <c r="J60" s="8">
        <v>61</v>
      </c>
      <c r="K60" s="8">
        <v>19200</v>
      </c>
      <c r="L60" s="8">
        <v>25000</v>
      </c>
      <c r="M60" s="8">
        <v>5</v>
      </c>
      <c r="N60" s="8">
        <v>0</v>
      </c>
      <c r="O60" s="12">
        <v>0</v>
      </c>
      <c r="P60" s="8">
        <v>-42.75</v>
      </c>
    </row>
    <row r="61" spans="1:16">
      <c r="A61" s="8">
        <v>59</v>
      </c>
      <c r="B61" s="8">
        <v>19200</v>
      </c>
      <c r="C61" s="8">
        <v>10000</v>
      </c>
      <c r="D61" s="8">
        <v>15</v>
      </c>
      <c r="E61" s="8">
        <v>0</v>
      </c>
      <c r="F61" s="12">
        <v>0</v>
      </c>
      <c r="G61" s="8">
        <v>-37.49</v>
      </c>
      <c r="J61" s="8">
        <v>65</v>
      </c>
      <c r="K61" s="8">
        <v>19200</v>
      </c>
      <c r="L61" s="8">
        <v>50000</v>
      </c>
      <c r="M61" s="8">
        <v>5</v>
      </c>
      <c r="N61" s="8">
        <v>0</v>
      </c>
      <c r="O61" s="12">
        <v>0</v>
      </c>
      <c r="P61" s="8">
        <v>-43.15</v>
      </c>
    </row>
    <row r="62" spans="1:16">
      <c r="A62" s="8">
        <v>60</v>
      </c>
      <c r="B62" s="8">
        <v>19200</v>
      </c>
      <c r="C62" s="8">
        <v>10000</v>
      </c>
      <c r="D62" s="8">
        <v>20</v>
      </c>
      <c r="E62" s="8">
        <v>0</v>
      </c>
      <c r="F62" s="12">
        <v>0</v>
      </c>
      <c r="G62" s="8">
        <v>-38.409999999999997</v>
      </c>
      <c r="J62" s="8">
        <v>69</v>
      </c>
      <c r="K62" s="8">
        <v>19200</v>
      </c>
      <c r="L62" s="8">
        <v>75000</v>
      </c>
      <c r="M62" s="8">
        <v>5</v>
      </c>
      <c r="N62" s="8">
        <v>0</v>
      </c>
      <c r="O62" s="12">
        <v>0</v>
      </c>
      <c r="P62" s="8">
        <v>-43.9</v>
      </c>
    </row>
    <row r="63" spans="1:16">
      <c r="A63" s="8">
        <v>61</v>
      </c>
      <c r="B63" s="8">
        <v>19200</v>
      </c>
      <c r="C63" s="8">
        <v>25000</v>
      </c>
      <c r="D63" s="8">
        <v>5</v>
      </c>
      <c r="E63" s="8">
        <v>0</v>
      </c>
      <c r="F63" s="12">
        <v>0</v>
      </c>
      <c r="G63" s="8">
        <v>-42.75</v>
      </c>
      <c r="J63" s="8">
        <v>73</v>
      </c>
      <c r="K63" s="8">
        <v>19200</v>
      </c>
      <c r="L63" s="8">
        <v>100000</v>
      </c>
      <c r="M63" s="8">
        <v>5</v>
      </c>
      <c r="N63" s="8">
        <v>0</v>
      </c>
      <c r="O63" s="12">
        <v>0</v>
      </c>
      <c r="P63" s="8">
        <v>-45.13</v>
      </c>
    </row>
    <row r="64" spans="1:16">
      <c r="A64" s="8">
        <v>62</v>
      </c>
      <c r="B64" s="8">
        <v>19200</v>
      </c>
      <c r="C64" s="8">
        <v>25000</v>
      </c>
      <c r="D64" s="8">
        <v>10</v>
      </c>
      <c r="E64" s="8">
        <v>0</v>
      </c>
      <c r="F64" s="12">
        <v>0</v>
      </c>
      <c r="G64" s="8">
        <v>-38.840000000000003</v>
      </c>
      <c r="J64" s="8">
        <v>77</v>
      </c>
      <c r="K64" s="8">
        <v>19200</v>
      </c>
      <c r="L64" s="8">
        <v>150000</v>
      </c>
      <c r="M64" s="8">
        <v>5</v>
      </c>
      <c r="N64" s="8">
        <v>0</v>
      </c>
      <c r="O64" s="12">
        <v>0</v>
      </c>
      <c r="P64" s="8">
        <v>-46.45</v>
      </c>
    </row>
    <row r="65" spans="1:16">
      <c r="A65" s="8">
        <v>63</v>
      </c>
      <c r="B65" s="8">
        <v>19200</v>
      </c>
      <c r="C65" s="8">
        <v>25000</v>
      </c>
      <c r="D65" s="8">
        <v>15</v>
      </c>
      <c r="E65" s="8">
        <v>0</v>
      </c>
      <c r="F65" s="12">
        <v>0</v>
      </c>
      <c r="G65" s="8">
        <v>-39.1</v>
      </c>
      <c r="J65" s="8">
        <v>81</v>
      </c>
      <c r="K65" s="8">
        <v>19200</v>
      </c>
      <c r="L65" s="8">
        <v>200000</v>
      </c>
      <c r="M65" s="8">
        <v>5</v>
      </c>
      <c r="N65" s="8">
        <v>0</v>
      </c>
      <c r="O65" s="12">
        <v>0</v>
      </c>
      <c r="P65" s="8">
        <v>-46.98</v>
      </c>
    </row>
    <row r="66" spans="1:16">
      <c r="A66" s="8">
        <v>64</v>
      </c>
      <c r="B66" s="8">
        <v>19200</v>
      </c>
      <c r="C66" s="8">
        <v>25000</v>
      </c>
      <c r="D66" s="8">
        <v>20</v>
      </c>
      <c r="E66" s="8">
        <v>0</v>
      </c>
      <c r="F66" s="12">
        <v>0</v>
      </c>
      <c r="G66" s="8">
        <v>-38.49</v>
      </c>
      <c r="J66" s="8">
        <v>58</v>
      </c>
      <c r="K66" s="8">
        <v>19200</v>
      </c>
      <c r="L66" s="8">
        <v>10000</v>
      </c>
      <c r="M66" s="8">
        <v>10</v>
      </c>
      <c r="N66" s="8">
        <v>0</v>
      </c>
      <c r="O66" s="12">
        <v>0</v>
      </c>
      <c r="P66" s="8">
        <v>-38.299999999999997</v>
      </c>
    </row>
    <row r="67" spans="1:16">
      <c r="A67" s="8">
        <v>65</v>
      </c>
      <c r="B67" s="8">
        <v>19200</v>
      </c>
      <c r="C67" s="8">
        <v>50000</v>
      </c>
      <c r="D67" s="8">
        <v>5</v>
      </c>
      <c r="E67" s="8">
        <v>0</v>
      </c>
      <c r="F67" s="12">
        <v>0</v>
      </c>
      <c r="G67" s="8">
        <v>-43.15</v>
      </c>
      <c r="J67" s="8">
        <v>62</v>
      </c>
      <c r="K67" s="8">
        <v>19200</v>
      </c>
      <c r="L67" s="8">
        <v>25000</v>
      </c>
      <c r="M67" s="8">
        <v>10</v>
      </c>
      <c r="N67" s="8">
        <v>0</v>
      </c>
      <c r="O67" s="12">
        <v>0</v>
      </c>
      <c r="P67" s="8">
        <v>-38.840000000000003</v>
      </c>
    </row>
    <row r="68" spans="1:16">
      <c r="A68" s="8">
        <v>66</v>
      </c>
      <c r="B68" s="8">
        <v>19200</v>
      </c>
      <c r="C68" s="8">
        <v>50000</v>
      </c>
      <c r="D68" s="8">
        <v>10</v>
      </c>
      <c r="E68" s="8">
        <v>0</v>
      </c>
      <c r="F68" s="12">
        <v>0</v>
      </c>
      <c r="G68" s="8">
        <v>-39.07</v>
      </c>
      <c r="J68" s="8">
        <v>66</v>
      </c>
      <c r="K68" s="8">
        <v>19200</v>
      </c>
      <c r="L68" s="8">
        <v>50000</v>
      </c>
      <c r="M68" s="8">
        <v>10</v>
      </c>
      <c r="N68" s="8">
        <v>0</v>
      </c>
      <c r="O68" s="12">
        <v>0</v>
      </c>
      <c r="P68" s="8">
        <v>-39.07</v>
      </c>
    </row>
    <row r="69" spans="1:16">
      <c r="A69" s="8">
        <v>67</v>
      </c>
      <c r="B69" s="8">
        <v>19200</v>
      </c>
      <c r="C69" s="8">
        <v>50000</v>
      </c>
      <c r="D69" s="8">
        <v>15</v>
      </c>
      <c r="E69" s="8">
        <v>0</v>
      </c>
      <c r="F69" s="12">
        <v>0</v>
      </c>
      <c r="G69" s="8">
        <v>-39.1</v>
      </c>
      <c r="J69" s="8">
        <v>70</v>
      </c>
      <c r="K69" s="8">
        <v>19200</v>
      </c>
      <c r="L69" s="8">
        <v>75000</v>
      </c>
      <c r="M69" s="8">
        <v>10</v>
      </c>
      <c r="N69" s="8">
        <v>0</v>
      </c>
      <c r="O69" s="12">
        <v>0</v>
      </c>
      <c r="P69" s="8">
        <v>-39.79</v>
      </c>
    </row>
    <row r="70" spans="1:16">
      <c r="A70" s="8">
        <v>68</v>
      </c>
      <c r="B70" s="8">
        <v>19200</v>
      </c>
      <c r="C70" s="8">
        <v>50000</v>
      </c>
      <c r="D70" s="8">
        <v>20</v>
      </c>
      <c r="E70" s="8">
        <v>0</v>
      </c>
      <c r="F70" s="12">
        <v>0</v>
      </c>
      <c r="G70" s="8">
        <v>-38.799999999999997</v>
      </c>
      <c r="J70" s="8">
        <v>74</v>
      </c>
      <c r="K70" s="8">
        <v>19200</v>
      </c>
      <c r="L70" s="8">
        <v>100000</v>
      </c>
      <c r="M70" s="8">
        <v>10</v>
      </c>
      <c r="N70" s="8">
        <v>0</v>
      </c>
      <c r="O70" s="12">
        <v>0</v>
      </c>
      <c r="P70" s="8">
        <v>-39.85</v>
      </c>
    </row>
    <row r="71" spans="1:16">
      <c r="A71" s="8">
        <v>69</v>
      </c>
      <c r="B71" s="8">
        <v>19200</v>
      </c>
      <c r="C71" s="8">
        <v>75000</v>
      </c>
      <c r="D71" s="8">
        <v>5</v>
      </c>
      <c r="E71" s="8">
        <v>0</v>
      </c>
      <c r="F71" s="12">
        <v>0</v>
      </c>
      <c r="G71" s="8">
        <v>-43.9</v>
      </c>
      <c r="J71" s="8">
        <v>78</v>
      </c>
      <c r="K71" s="8">
        <v>19200</v>
      </c>
      <c r="L71" s="8">
        <v>150000</v>
      </c>
      <c r="M71" s="8">
        <v>10</v>
      </c>
      <c r="N71" s="8">
        <v>0</v>
      </c>
      <c r="O71" s="12">
        <v>0</v>
      </c>
      <c r="P71" s="8">
        <v>-41.81</v>
      </c>
    </row>
    <row r="72" spans="1:16">
      <c r="A72" s="8">
        <v>70</v>
      </c>
      <c r="B72" s="8">
        <v>19200</v>
      </c>
      <c r="C72" s="8">
        <v>75000</v>
      </c>
      <c r="D72" s="8">
        <v>10</v>
      </c>
      <c r="E72" s="8">
        <v>0</v>
      </c>
      <c r="F72" s="12">
        <v>0</v>
      </c>
      <c r="G72" s="8">
        <v>-39.79</v>
      </c>
      <c r="J72" s="8">
        <v>82</v>
      </c>
      <c r="K72" s="8">
        <v>19200</v>
      </c>
      <c r="L72" s="8">
        <v>200000</v>
      </c>
      <c r="M72" s="8">
        <v>10</v>
      </c>
      <c r="N72" s="8">
        <v>0</v>
      </c>
      <c r="O72" s="12">
        <v>0</v>
      </c>
      <c r="P72" s="8">
        <v>-42.7</v>
      </c>
    </row>
    <row r="73" spans="1:16">
      <c r="A73" s="8">
        <v>71</v>
      </c>
      <c r="B73" s="8">
        <v>19200</v>
      </c>
      <c r="C73" s="8">
        <v>75000</v>
      </c>
      <c r="D73" s="8">
        <v>15</v>
      </c>
      <c r="E73" s="8">
        <v>0</v>
      </c>
      <c r="F73" s="12">
        <v>0</v>
      </c>
      <c r="G73" s="8">
        <v>-40.56</v>
      </c>
      <c r="J73" s="8">
        <v>59</v>
      </c>
      <c r="K73" s="8">
        <v>19200</v>
      </c>
      <c r="L73" s="8">
        <v>10000</v>
      </c>
      <c r="M73" s="8">
        <v>15</v>
      </c>
      <c r="N73" s="8">
        <v>0</v>
      </c>
      <c r="O73" s="12">
        <v>0</v>
      </c>
      <c r="P73" s="8">
        <v>-37.49</v>
      </c>
    </row>
    <row r="74" spans="1:16">
      <c r="A74" s="8">
        <v>72</v>
      </c>
      <c r="B74" s="8">
        <v>19200</v>
      </c>
      <c r="C74" s="8">
        <v>75000</v>
      </c>
      <c r="D74" s="8">
        <v>20</v>
      </c>
      <c r="E74" s="8">
        <v>0</v>
      </c>
      <c r="F74" s="12">
        <v>0</v>
      </c>
      <c r="G74" s="8">
        <v>-40.19</v>
      </c>
      <c r="J74" s="8">
        <v>63</v>
      </c>
      <c r="K74" s="8">
        <v>19200</v>
      </c>
      <c r="L74" s="8">
        <v>25000</v>
      </c>
      <c r="M74" s="8">
        <v>15</v>
      </c>
      <c r="N74" s="8">
        <v>0</v>
      </c>
      <c r="O74" s="12">
        <v>0</v>
      </c>
      <c r="P74" s="8">
        <v>-39.1</v>
      </c>
    </row>
    <row r="75" spans="1:16">
      <c r="A75" s="8">
        <v>73</v>
      </c>
      <c r="B75" s="8">
        <v>19200</v>
      </c>
      <c r="C75" s="8">
        <v>100000</v>
      </c>
      <c r="D75" s="8">
        <v>5</v>
      </c>
      <c r="E75" s="8">
        <v>0</v>
      </c>
      <c r="F75" s="12">
        <v>0</v>
      </c>
      <c r="G75" s="8">
        <v>-45.13</v>
      </c>
      <c r="J75" s="8">
        <v>67</v>
      </c>
      <c r="K75" s="8">
        <v>19200</v>
      </c>
      <c r="L75" s="8">
        <v>50000</v>
      </c>
      <c r="M75" s="8">
        <v>15</v>
      </c>
      <c r="N75" s="8">
        <v>0</v>
      </c>
      <c r="O75" s="12">
        <v>0</v>
      </c>
      <c r="P75" s="8">
        <v>-39.1</v>
      </c>
    </row>
    <row r="76" spans="1:16">
      <c r="A76" s="8">
        <v>74</v>
      </c>
      <c r="B76" s="8">
        <v>19200</v>
      </c>
      <c r="C76" s="8">
        <v>100000</v>
      </c>
      <c r="D76" s="8">
        <v>10</v>
      </c>
      <c r="E76" s="8">
        <v>0</v>
      </c>
      <c r="F76" s="12">
        <v>0</v>
      </c>
      <c r="G76" s="8">
        <v>-39.85</v>
      </c>
      <c r="J76" s="8">
        <v>71</v>
      </c>
      <c r="K76" s="8">
        <v>19200</v>
      </c>
      <c r="L76" s="8">
        <v>75000</v>
      </c>
      <c r="M76" s="8">
        <v>15</v>
      </c>
      <c r="N76" s="8">
        <v>0</v>
      </c>
      <c r="O76" s="12">
        <v>0</v>
      </c>
      <c r="P76" s="8">
        <v>-40.56</v>
      </c>
    </row>
    <row r="77" spans="1:16">
      <c r="A77" s="8">
        <v>75</v>
      </c>
      <c r="B77" s="8">
        <v>19200</v>
      </c>
      <c r="C77" s="8">
        <v>100000</v>
      </c>
      <c r="D77" s="8">
        <v>15</v>
      </c>
      <c r="E77" s="8">
        <v>0</v>
      </c>
      <c r="F77" s="12">
        <v>0</v>
      </c>
      <c r="G77" s="8">
        <v>-40.619999999999997</v>
      </c>
      <c r="J77" s="8">
        <v>75</v>
      </c>
      <c r="K77" s="8">
        <v>19200</v>
      </c>
      <c r="L77" s="8">
        <v>100000</v>
      </c>
      <c r="M77" s="8">
        <v>15</v>
      </c>
      <c r="N77" s="8">
        <v>0</v>
      </c>
      <c r="O77" s="12">
        <v>0</v>
      </c>
      <c r="P77" s="8">
        <v>-40.619999999999997</v>
      </c>
    </row>
    <row r="78" spans="1:16">
      <c r="A78" s="8">
        <v>76</v>
      </c>
      <c r="B78" s="8">
        <v>19200</v>
      </c>
      <c r="C78" s="8">
        <v>100000</v>
      </c>
      <c r="D78" s="8">
        <v>20</v>
      </c>
      <c r="E78" s="8">
        <v>0</v>
      </c>
      <c r="F78" s="12">
        <v>0</v>
      </c>
      <c r="G78" s="8">
        <v>-40.380000000000003</v>
      </c>
      <c r="J78" s="8">
        <v>79</v>
      </c>
      <c r="K78" s="8">
        <v>19200</v>
      </c>
      <c r="L78" s="8">
        <v>150000</v>
      </c>
      <c r="M78" s="8">
        <v>15</v>
      </c>
      <c r="N78" s="8">
        <v>0</v>
      </c>
      <c r="O78" s="12">
        <v>0</v>
      </c>
      <c r="P78" s="8">
        <v>-40.840000000000003</v>
      </c>
    </row>
    <row r="79" spans="1:16">
      <c r="A79" s="8">
        <v>77</v>
      </c>
      <c r="B79" s="8">
        <v>19200</v>
      </c>
      <c r="C79" s="8">
        <v>150000</v>
      </c>
      <c r="D79" s="8">
        <v>5</v>
      </c>
      <c r="E79" s="8">
        <v>0</v>
      </c>
      <c r="F79" s="12">
        <v>0</v>
      </c>
      <c r="G79" s="8">
        <v>-46.45</v>
      </c>
      <c r="J79" s="8">
        <v>83</v>
      </c>
      <c r="K79" s="8">
        <v>19200</v>
      </c>
      <c r="L79" s="8">
        <v>200000</v>
      </c>
      <c r="M79" s="8">
        <v>15</v>
      </c>
      <c r="N79" s="8">
        <v>0</v>
      </c>
      <c r="O79" s="12">
        <v>0</v>
      </c>
      <c r="P79" s="8">
        <v>-42.43</v>
      </c>
    </row>
    <row r="80" spans="1:16">
      <c r="A80" s="8">
        <v>78</v>
      </c>
      <c r="B80" s="8">
        <v>19200</v>
      </c>
      <c r="C80" s="8">
        <v>150000</v>
      </c>
      <c r="D80" s="8">
        <v>10</v>
      </c>
      <c r="E80" s="8">
        <v>0</v>
      </c>
      <c r="F80" s="12">
        <v>0</v>
      </c>
      <c r="G80" s="8">
        <v>-41.81</v>
      </c>
      <c r="J80" s="8">
        <v>60</v>
      </c>
      <c r="K80" s="8">
        <v>19200</v>
      </c>
      <c r="L80" s="8">
        <v>10000</v>
      </c>
      <c r="M80" s="8">
        <v>20</v>
      </c>
      <c r="N80" s="8">
        <v>0</v>
      </c>
      <c r="O80" s="12">
        <v>0</v>
      </c>
      <c r="P80" s="8">
        <v>-38.409999999999997</v>
      </c>
    </row>
    <row r="81" spans="1:16">
      <c r="A81" s="8">
        <v>79</v>
      </c>
      <c r="B81" s="8">
        <v>19200</v>
      </c>
      <c r="C81" s="8">
        <v>150000</v>
      </c>
      <c r="D81" s="8">
        <v>15</v>
      </c>
      <c r="E81" s="8">
        <v>0</v>
      </c>
      <c r="F81" s="12">
        <v>0</v>
      </c>
      <c r="G81" s="8">
        <v>-40.840000000000003</v>
      </c>
      <c r="J81" s="8">
        <v>64</v>
      </c>
      <c r="K81" s="8">
        <v>19200</v>
      </c>
      <c r="L81" s="8">
        <v>25000</v>
      </c>
      <c r="M81" s="8">
        <v>20</v>
      </c>
      <c r="N81" s="8">
        <v>0</v>
      </c>
      <c r="O81" s="12">
        <v>0</v>
      </c>
      <c r="P81" s="8">
        <v>-38.49</v>
      </c>
    </row>
    <row r="82" spans="1:16">
      <c r="A82" s="8">
        <v>80</v>
      </c>
      <c r="B82" s="8">
        <v>19200</v>
      </c>
      <c r="C82" s="8">
        <v>150000</v>
      </c>
      <c r="D82" s="8">
        <v>20</v>
      </c>
      <c r="E82" s="8">
        <v>0</v>
      </c>
      <c r="F82" s="12">
        <v>0</v>
      </c>
      <c r="G82" s="8">
        <v>-41.79</v>
      </c>
      <c r="J82" s="8">
        <v>68</v>
      </c>
      <c r="K82" s="8">
        <v>19200</v>
      </c>
      <c r="L82" s="8">
        <v>50000</v>
      </c>
      <c r="M82" s="8">
        <v>20</v>
      </c>
      <c r="N82" s="8">
        <v>0</v>
      </c>
      <c r="O82" s="12">
        <v>0</v>
      </c>
      <c r="P82" s="8">
        <v>-38.799999999999997</v>
      </c>
    </row>
    <row r="83" spans="1:16">
      <c r="A83" s="8">
        <v>81</v>
      </c>
      <c r="B83" s="8">
        <v>19200</v>
      </c>
      <c r="C83" s="8">
        <v>200000</v>
      </c>
      <c r="D83" s="8">
        <v>5</v>
      </c>
      <c r="E83" s="8">
        <v>0</v>
      </c>
      <c r="F83" s="12">
        <v>0</v>
      </c>
      <c r="G83" s="8">
        <v>-46.98</v>
      </c>
      <c r="J83" s="8">
        <v>72</v>
      </c>
      <c r="K83" s="8">
        <v>19200</v>
      </c>
      <c r="L83" s="8">
        <v>75000</v>
      </c>
      <c r="M83" s="8">
        <v>20</v>
      </c>
      <c r="N83" s="8">
        <v>0</v>
      </c>
      <c r="O83" s="12">
        <v>0</v>
      </c>
      <c r="P83" s="8">
        <v>-40.19</v>
      </c>
    </row>
    <row r="84" spans="1:16">
      <c r="A84" s="8">
        <v>82</v>
      </c>
      <c r="B84" s="8">
        <v>19200</v>
      </c>
      <c r="C84" s="8">
        <v>200000</v>
      </c>
      <c r="D84" s="8">
        <v>10</v>
      </c>
      <c r="E84" s="8">
        <v>0</v>
      </c>
      <c r="F84" s="12">
        <v>0</v>
      </c>
      <c r="G84" s="8">
        <v>-42.7</v>
      </c>
      <c r="J84" s="8">
        <v>76</v>
      </c>
      <c r="K84" s="8">
        <v>19200</v>
      </c>
      <c r="L84" s="8">
        <v>100000</v>
      </c>
      <c r="M84" s="8">
        <v>20</v>
      </c>
      <c r="N84" s="8">
        <v>0</v>
      </c>
      <c r="O84" s="12">
        <v>0</v>
      </c>
      <c r="P84" s="8">
        <v>-40.380000000000003</v>
      </c>
    </row>
    <row r="85" spans="1:16">
      <c r="A85" s="8">
        <v>83</v>
      </c>
      <c r="B85" s="8">
        <v>19200</v>
      </c>
      <c r="C85" s="8">
        <v>200000</v>
      </c>
      <c r="D85" s="8">
        <v>15</v>
      </c>
      <c r="E85" s="8">
        <v>0</v>
      </c>
      <c r="F85" s="12">
        <v>0</v>
      </c>
      <c r="G85" s="8">
        <v>-42.43</v>
      </c>
      <c r="J85" s="8">
        <v>80</v>
      </c>
      <c r="K85" s="8">
        <v>19200</v>
      </c>
      <c r="L85" s="8">
        <v>150000</v>
      </c>
      <c r="M85" s="8">
        <v>20</v>
      </c>
      <c r="N85" s="8">
        <v>0</v>
      </c>
      <c r="O85" s="12">
        <v>0</v>
      </c>
      <c r="P85" s="8">
        <v>-41.79</v>
      </c>
    </row>
    <row r="86" spans="1:16">
      <c r="A86" s="15">
        <v>84</v>
      </c>
      <c r="B86" s="15">
        <v>19200</v>
      </c>
      <c r="C86" s="15">
        <v>200000</v>
      </c>
      <c r="D86" s="15">
        <v>20</v>
      </c>
      <c r="E86" s="15">
        <v>0</v>
      </c>
      <c r="F86" s="16">
        <v>0</v>
      </c>
      <c r="G86" s="15">
        <v>-43.08</v>
      </c>
      <c r="J86" s="15">
        <v>84</v>
      </c>
      <c r="K86" s="15">
        <v>19200</v>
      </c>
      <c r="L86" s="15">
        <v>200000</v>
      </c>
      <c r="M86" s="15">
        <v>20</v>
      </c>
      <c r="N86" s="15">
        <v>0</v>
      </c>
      <c r="O86" s="16">
        <v>0</v>
      </c>
      <c r="P86" s="15">
        <v>-43.08</v>
      </c>
    </row>
    <row r="87" spans="1:16">
      <c r="A87" s="17">
        <v>85</v>
      </c>
      <c r="B87" s="17">
        <v>76800</v>
      </c>
      <c r="C87" s="17">
        <v>10000</v>
      </c>
      <c r="D87" s="17">
        <v>5</v>
      </c>
      <c r="E87" s="17">
        <v>0</v>
      </c>
      <c r="F87" s="18">
        <v>0</v>
      </c>
      <c r="G87" s="17">
        <v>-42.67</v>
      </c>
      <c r="J87" s="17">
        <v>85</v>
      </c>
      <c r="K87" s="17">
        <v>76800</v>
      </c>
      <c r="L87" s="17">
        <v>10000</v>
      </c>
      <c r="M87" s="17">
        <v>5</v>
      </c>
      <c r="N87" s="17">
        <v>0</v>
      </c>
      <c r="O87" s="18">
        <v>0</v>
      </c>
      <c r="P87" s="17">
        <v>-42.67</v>
      </c>
    </row>
    <row r="88" spans="1:16">
      <c r="A88" s="8">
        <v>86</v>
      </c>
      <c r="B88" s="8">
        <v>76800</v>
      </c>
      <c r="C88" s="8">
        <v>10000</v>
      </c>
      <c r="D88" s="8">
        <v>10</v>
      </c>
      <c r="E88" s="8">
        <v>0</v>
      </c>
      <c r="F88" s="12">
        <v>0</v>
      </c>
      <c r="G88" s="8">
        <v>-37.75</v>
      </c>
      <c r="J88" s="8">
        <v>89</v>
      </c>
      <c r="K88" s="8">
        <v>76800</v>
      </c>
      <c r="L88" s="8">
        <v>25000</v>
      </c>
      <c r="M88" s="8">
        <v>5</v>
      </c>
      <c r="N88" s="8">
        <v>0</v>
      </c>
      <c r="O88" s="12">
        <v>0</v>
      </c>
      <c r="P88" s="8">
        <v>-42.95</v>
      </c>
    </row>
    <row r="89" spans="1:16">
      <c r="A89" s="8">
        <v>87</v>
      </c>
      <c r="B89" s="8">
        <v>76800</v>
      </c>
      <c r="C89" s="8">
        <v>10000</v>
      </c>
      <c r="D89" s="8">
        <v>15</v>
      </c>
      <c r="E89" s="8">
        <v>0</v>
      </c>
      <c r="F89" s="12">
        <v>0</v>
      </c>
      <c r="G89" s="8">
        <v>-37.99</v>
      </c>
      <c r="J89" s="8">
        <v>93</v>
      </c>
      <c r="K89" s="8">
        <v>76800</v>
      </c>
      <c r="L89" s="8">
        <v>50000</v>
      </c>
      <c r="M89" s="8">
        <v>5</v>
      </c>
      <c r="N89" s="8">
        <v>0</v>
      </c>
      <c r="O89" s="12">
        <v>0</v>
      </c>
      <c r="P89" s="8">
        <v>-44.35</v>
      </c>
    </row>
    <row r="90" spans="1:16">
      <c r="A90" s="8">
        <v>88</v>
      </c>
      <c r="B90" s="8">
        <v>76800</v>
      </c>
      <c r="C90" s="8">
        <v>10000</v>
      </c>
      <c r="D90" s="8">
        <v>20</v>
      </c>
      <c r="E90" s="8">
        <v>0</v>
      </c>
      <c r="F90" s="12">
        <v>0</v>
      </c>
      <c r="G90" s="8">
        <v>-38.369999999999997</v>
      </c>
      <c r="J90" s="8">
        <v>97</v>
      </c>
      <c r="K90" s="8">
        <v>76800</v>
      </c>
      <c r="L90" s="8">
        <v>75000</v>
      </c>
      <c r="M90" s="8">
        <v>5</v>
      </c>
      <c r="N90" s="8">
        <v>0</v>
      </c>
      <c r="O90" s="12">
        <v>0</v>
      </c>
      <c r="P90" s="8">
        <v>-44.38</v>
      </c>
    </row>
    <row r="91" spans="1:16">
      <c r="A91" s="8">
        <v>89</v>
      </c>
      <c r="B91" s="8">
        <v>76800</v>
      </c>
      <c r="C91" s="8">
        <v>25000</v>
      </c>
      <c r="D91" s="8">
        <v>5</v>
      </c>
      <c r="E91" s="8">
        <v>0</v>
      </c>
      <c r="F91" s="12">
        <v>0</v>
      </c>
      <c r="G91" s="8">
        <v>-42.95</v>
      </c>
      <c r="J91" s="8">
        <v>101</v>
      </c>
      <c r="K91" s="8">
        <v>76800</v>
      </c>
      <c r="L91" s="8">
        <v>100000</v>
      </c>
      <c r="M91" s="8">
        <v>5</v>
      </c>
      <c r="N91" s="8">
        <v>0</v>
      </c>
      <c r="O91" s="12">
        <v>0</v>
      </c>
      <c r="P91" s="8">
        <v>-44.79</v>
      </c>
    </row>
    <row r="92" spans="1:16">
      <c r="A92" s="8">
        <v>90</v>
      </c>
      <c r="B92" s="8">
        <v>76800</v>
      </c>
      <c r="C92" s="8">
        <v>25000</v>
      </c>
      <c r="D92" s="8">
        <v>10</v>
      </c>
      <c r="E92" s="8">
        <v>0</v>
      </c>
      <c r="F92" s="12">
        <v>0</v>
      </c>
      <c r="G92" s="8">
        <v>-37.75</v>
      </c>
      <c r="J92" s="8">
        <v>105</v>
      </c>
      <c r="K92" s="8">
        <v>76800</v>
      </c>
      <c r="L92" s="8">
        <v>150000</v>
      </c>
      <c r="M92" s="8">
        <v>5</v>
      </c>
      <c r="N92" s="8">
        <v>0</v>
      </c>
      <c r="O92" s="12">
        <v>0</v>
      </c>
      <c r="P92" s="8">
        <v>-45.85</v>
      </c>
    </row>
    <row r="93" spans="1:16">
      <c r="A93" s="8">
        <v>91</v>
      </c>
      <c r="B93" s="8">
        <v>76800</v>
      </c>
      <c r="C93" s="8">
        <v>25000</v>
      </c>
      <c r="D93" s="8">
        <v>15</v>
      </c>
      <c r="E93" s="8">
        <v>0</v>
      </c>
      <c r="F93" s="12">
        <v>0</v>
      </c>
      <c r="G93" s="8">
        <v>-38.020000000000003</v>
      </c>
      <c r="J93" s="8">
        <v>109</v>
      </c>
      <c r="K93" s="8">
        <v>76800</v>
      </c>
      <c r="L93" s="8">
        <v>200000</v>
      </c>
      <c r="M93" s="8">
        <v>5</v>
      </c>
      <c r="N93" s="8">
        <v>0</v>
      </c>
      <c r="O93" s="12">
        <v>6.087E-4</v>
      </c>
      <c r="P93" s="8">
        <v>-47.77</v>
      </c>
    </row>
    <row r="94" spans="1:16">
      <c r="A94" s="8">
        <v>92</v>
      </c>
      <c r="B94" s="8">
        <v>76800</v>
      </c>
      <c r="C94" s="8">
        <v>25000</v>
      </c>
      <c r="D94" s="8">
        <v>20</v>
      </c>
      <c r="E94" s="8">
        <v>0</v>
      </c>
      <c r="F94" s="12">
        <v>0</v>
      </c>
      <c r="G94" s="8">
        <v>-38.83</v>
      </c>
      <c r="J94" s="8">
        <v>86</v>
      </c>
      <c r="K94" s="8">
        <v>76800</v>
      </c>
      <c r="L94" s="8">
        <v>10000</v>
      </c>
      <c r="M94" s="8">
        <v>10</v>
      </c>
      <c r="N94" s="8">
        <v>0</v>
      </c>
      <c r="O94" s="12">
        <v>0</v>
      </c>
      <c r="P94" s="8">
        <v>-37.75</v>
      </c>
    </row>
    <row r="95" spans="1:16">
      <c r="A95" s="8">
        <v>93</v>
      </c>
      <c r="B95" s="8">
        <v>76800</v>
      </c>
      <c r="C95" s="8">
        <v>50000</v>
      </c>
      <c r="D95" s="8">
        <v>5</v>
      </c>
      <c r="E95" s="8">
        <v>0</v>
      </c>
      <c r="F95" s="12">
        <v>0</v>
      </c>
      <c r="G95" s="8">
        <v>-44.35</v>
      </c>
      <c r="J95" s="8">
        <v>90</v>
      </c>
      <c r="K95" s="8">
        <v>76800</v>
      </c>
      <c r="L95" s="8">
        <v>25000</v>
      </c>
      <c r="M95" s="8">
        <v>10</v>
      </c>
      <c r="N95" s="8">
        <v>0</v>
      </c>
      <c r="O95" s="12">
        <v>0</v>
      </c>
      <c r="P95" s="8">
        <v>-37.75</v>
      </c>
    </row>
    <row r="96" spans="1:16">
      <c r="A96" s="8">
        <v>94</v>
      </c>
      <c r="B96" s="8">
        <v>76800</v>
      </c>
      <c r="C96" s="8">
        <v>50000</v>
      </c>
      <c r="D96" s="8">
        <v>10</v>
      </c>
      <c r="E96" s="8">
        <v>0</v>
      </c>
      <c r="F96" s="12">
        <v>0</v>
      </c>
      <c r="G96" s="8">
        <v>-38.869999999999997</v>
      </c>
      <c r="J96" s="8">
        <v>94</v>
      </c>
      <c r="K96" s="8">
        <v>76800</v>
      </c>
      <c r="L96" s="8">
        <v>50000</v>
      </c>
      <c r="M96" s="8">
        <v>10</v>
      </c>
      <c r="N96" s="8">
        <v>0</v>
      </c>
      <c r="O96" s="12">
        <v>0</v>
      </c>
      <c r="P96" s="8">
        <v>-38.869999999999997</v>
      </c>
    </row>
    <row r="97" spans="1:16">
      <c r="A97" s="8">
        <v>95</v>
      </c>
      <c r="B97" s="8">
        <v>76800</v>
      </c>
      <c r="C97" s="8">
        <v>50000</v>
      </c>
      <c r="D97" s="8">
        <v>15</v>
      </c>
      <c r="E97" s="8">
        <v>0</v>
      </c>
      <c r="F97" s="12">
        <v>0</v>
      </c>
      <c r="G97" s="8">
        <v>-38.72</v>
      </c>
      <c r="J97" s="8">
        <v>98</v>
      </c>
      <c r="K97" s="8">
        <v>76800</v>
      </c>
      <c r="L97" s="8">
        <v>75000</v>
      </c>
      <c r="M97" s="8">
        <v>10</v>
      </c>
      <c r="N97" s="8">
        <v>0</v>
      </c>
      <c r="O97" s="12">
        <v>0</v>
      </c>
      <c r="P97" s="8">
        <v>-39.18</v>
      </c>
    </row>
    <row r="98" spans="1:16">
      <c r="A98" s="8">
        <v>96</v>
      </c>
      <c r="B98" s="8">
        <v>76800</v>
      </c>
      <c r="C98" s="8">
        <v>50000</v>
      </c>
      <c r="D98" s="8">
        <v>20</v>
      </c>
      <c r="E98" s="8">
        <v>0</v>
      </c>
      <c r="F98" s="12">
        <v>0</v>
      </c>
      <c r="G98" s="8">
        <v>-38.96</v>
      </c>
      <c r="J98" s="8">
        <v>102</v>
      </c>
      <c r="K98" s="8">
        <v>76800</v>
      </c>
      <c r="L98" s="8">
        <v>100000</v>
      </c>
      <c r="M98" s="8">
        <v>10</v>
      </c>
      <c r="N98" s="8">
        <v>0</v>
      </c>
      <c r="O98" s="12">
        <v>0</v>
      </c>
      <c r="P98" s="8">
        <v>-40.98</v>
      </c>
    </row>
    <row r="99" spans="1:16">
      <c r="A99" s="8">
        <v>97</v>
      </c>
      <c r="B99" s="8">
        <v>76800</v>
      </c>
      <c r="C99" s="8">
        <v>75000</v>
      </c>
      <c r="D99" s="8">
        <v>5</v>
      </c>
      <c r="E99" s="8">
        <v>0</v>
      </c>
      <c r="F99" s="12">
        <v>0</v>
      </c>
      <c r="G99" s="8">
        <v>-44.38</v>
      </c>
      <c r="J99" s="8">
        <v>106</v>
      </c>
      <c r="K99" s="8">
        <v>76800</v>
      </c>
      <c r="L99" s="8">
        <v>150000</v>
      </c>
      <c r="M99" s="8">
        <v>10</v>
      </c>
      <c r="N99" s="8">
        <v>0</v>
      </c>
      <c r="O99" s="12">
        <v>0</v>
      </c>
      <c r="P99" s="8">
        <v>-41.56</v>
      </c>
    </row>
    <row r="100" spans="1:16">
      <c r="A100" s="8">
        <v>98</v>
      </c>
      <c r="B100" s="8">
        <v>76800</v>
      </c>
      <c r="C100" s="8">
        <v>75000</v>
      </c>
      <c r="D100" s="8">
        <v>10</v>
      </c>
      <c r="E100" s="8">
        <v>0</v>
      </c>
      <c r="F100" s="12">
        <v>0</v>
      </c>
      <c r="G100" s="8">
        <v>-39.18</v>
      </c>
      <c r="J100" s="8">
        <v>110</v>
      </c>
      <c r="K100" s="8">
        <v>76800</v>
      </c>
      <c r="L100" s="8">
        <v>200000</v>
      </c>
      <c r="M100" s="8">
        <v>10</v>
      </c>
      <c r="N100" s="8">
        <v>0</v>
      </c>
      <c r="O100" s="12">
        <v>0</v>
      </c>
      <c r="P100" s="8">
        <v>-42.78</v>
      </c>
    </row>
    <row r="101" spans="1:16">
      <c r="A101" s="8">
        <v>99</v>
      </c>
      <c r="B101" s="8">
        <v>76800</v>
      </c>
      <c r="C101" s="8">
        <v>75000</v>
      </c>
      <c r="D101" s="8">
        <v>15</v>
      </c>
      <c r="E101" s="8">
        <v>0</v>
      </c>
      <c r="F101" s="12">
        <v>0</v>
      </c>
      <c r="G101" s="8">
        <v>-39.17</v>
      </c>
      <c r="J101" s="8">
        <v>87</v>
      </c>
      <c r="K101" s="8">
        <v>76800</v>
      </c>
      <c r="L101" s="8">
        <v>10000</v>
      </c>
      <c r="M101" s="8">
        <v>15</v>
      </c>
      <c r="N101" s="8">
        <v>0</v>
      </c>
      <c r="O101" s="12">
        <v>0</v>
      </c>
      <c r="P101" s="8">
        <v>-37.99</v>
      </c>
    </row>
    <row r="102" spans="1:16">
      <c r="A102" s="8">
        <v>100</v>
      </c>
      <c r="B102" s="8">
        <v>76800</v>
      </c>
      <c r="C102" s="8">
        <v>75000</v>
      </c>
      <c r="D102" s="8">
        <v>20</v>
      </c>
      <c r="E102" s="8">
        <v>0</v>
      </c>
      <c r="F102" s="12">
        <v>0</v>
      </c>
      <c r="G102" s="8">
        <v>-39.950000000000003</v>
      </c>
      <c r="J102" s="8">
        <v>91</v>
      </c>
      <c r="K102" s="8">
        <v>76800</v>
      </c>
      <c r="L102" s="8">
        <v>25000</v>
      </c>
      <c r="M102" s="8">
        <v>15</v>
      </c>
      <c r="N102" s="8">
        <v>0</v>
      </c>
      <c r="O102" s="12">
        <v>0</v>
      </c>
      <c r="P102" s="8">
        <v>-38.020000000000003</v>
      </c>
    </row>
    <row r="103" spans="1:16">
      <c r="A103" s="8">
        <v>101</v>
      </c>
      <c r="B103" s="8">
        <v>76800</v>
      </c>
      <c r="C103" s="8">
        <v>100000</v>
      </c>
      <c r="D103" s="8">
        <v>5</v>
      </c>
      <c r="E103" s="8">
        <v>0</v>
      </c>
      <c r="F103" s="12">
        <v>0</v>
      </c>
      <c r="G103" s="8">
        <v>-44.79</v>
      </c>
      <c r="J103" s="8">
        <v>95</v>
      </c>
      <c r="K103" s="8">
        <v>76800</v>
      </c>
      <c r="L103" s="8">
        <v>50000</v>
      </c>
      <c r="M103" s="8">
        <v>15</v>
      </c>
      <c r="N103" s="8">
        <v>0</v>
      </c>
      <c r="O103" s="12">
        <v>0</v>
      </c>
      <c r="P103" s="8">
        <v>-38.72</v>
      </c>
    </row>
    <row r="104" spans="1:16">
      <c r="A104" s="8">
        <v>102</v>
      </c>
      <c r="B104" s="8">
        <v>76800</v>
      </c>
      <c r="C104" s="8">
        <v>100000</v>
      </c>
      <c r="D104" s="8">
        <v>10</v>
      </c>
      <c r="E104" s="8">
        <v>0</v>
      </c>
      <c r="F104" s="12">
        <v>0</v>
      </c>
      <c r="G104" s="8">
        <v>-40.98</v>
      </c>
      <c r="J104" s="8">
        <v>99</v>
      </c>
      <c r="K104" s="8">
        <v>76800</v>
      </c>
      <c r="L104" s="8">
        <v>75000</v>
      </c>
      <c r="M104" s="8">
        <v>15</v>
      </c>
      <c r="N104" s="8">
        <v>0</v>
      </c>
      <c r="O104" s="12">
        <v>0</v>
      </c>
      <c r="P104" s="8">
        <v>-39.17</v>
      </c>
    </row>
    <row r="105" spans="1:16">
      <c r="A105" s="8">
        <v>103</v>
      </c>
      <c r="B105" s="8">
        <v>76800</v>
      </c>
      <c r="C105" s="8">
        <v>100000</v>
      </c>
      <c r="D105" s="8">
        <v>15</v>
      </c>
      <c r="E105" s="8">
        <v>0</v>
      </c>
      <c r="F105" s="12">
        <v>0</v>
      </c>
      <c r="G105" s="8">
        <v>-40.15</v>
      </c>
      <c r="J105" s="8">
        <v>103</v>
      </c>
      <c r="K105" s="8">
        <v>76800</v>
      </c>
      <c r="L105" s="8">
        <v>100000</v>
      </c>
      <c r="M105" s="8">
        <v>15</v>
      </c>
      <c r="N105" s="8">
        <v>0</v>
      </c>
      <c r="O105" s="12">
        <v>0</v>
      </c>
      <c r="P105" s="8">
        <v>-40.15</v>
      </c>
    </row>
    <row r="106" spans="1:16">
      <c r="A106" s="8">
        <v>104</v>
      </c>
      <c r="B106" s="8">
        <v>76800</v>
      </c>
      <c r="C106" s="8">
        <v>100000</v>
      </c>
      <c r="D106" s="8">
        <v>20</v>
      </c>
      <c r="E106" s="8">
        <v>0</v>
      </c>
      <c r="F106" s="12">
        <v>0</v>
      </c>
      <c r="G106" s="8">
        <v>-40.57</v>
      </c>
      <c r="J106" s="8">
        <v>107</v>
      </c>
      <c r="K106" s="8">
        <v>76800</v>
      </c>
      <c r="L106" s="8">
        <v>150000</v>
      </c>
      <c r="M106" s="8">
        <v>15</v>
      </c>
      <c r="N106" s="8">
        <v>0</v>
      </c>
      <c r="O106" s="12">
        <v>0</v>
      </c>
      <c r="P106" s="8">
        <v>-40.83</v>
      </c>
    </row>
    <row r="107" spans="1:16">
      <c r="A107" s="8">
        <v>105</v>
      </c>
      <c r="B107" s="8">
        <v>76800</v>
      </c>
      <c r="C107" s="8">
        <v>150000</v>
      </c>
      <c r="D107" s="8">
        <v>5</v>
      </c>
      <c r="E107" s="8">
        <v>0</v>
      </c>
      <c r="F107" s="12">
        <v>0</v>
      </c>
      <c r="G107" s="8">
        <v>-45.85</v>
      </c>
      <c r="J107" s="8">
        <v>111</v>
      </c>
      <c r="K107" s="8">
        <v>76800</v>
      </c>
      <c r="L107" s="8">
        <v>200000</v>
      </c>
      <c r="M107" s="8">
        <v>15</v>
      </c>
      <c r="N107" s="8">
        <v>0</v>
      </c>
      <c r="O107" s="12">
        <v>0</v>
      </c>
      <c r="P107" s="8">
        <v>-42.3</v>
      </c>
    </row>
    <row r="108" spans="1:16">
      <c r="A108" s="8">
        <v>106</v>
      </c>
      <c r="B108" s="8">
        <v>76800</v>
      </c>
      <c r="C108" s="8">
        <v>150000</v>
      </c>
      <c r="D108" s="8">
        <v>10</v>
      </c>
      <c r="E108" s="8">
        <v>0</v>
      </c>
      <c r="F108" s="12">
        <v>0</v>
      </c>
      <c r="G108" s="8">
        <v>-41.56</v>
      </c>
      <c r="J108" s="8">
        <v>88</v>
      </c>
      <c r="K108" s="8">
        <v>76800</v>
      </c>
      <c r="L108" s="8">
        <v>10000</v>
      </c>
      <c r="M108" s="8">
        <v>20</v>
      </c>
      <c r="N108" s="8">
        <v>0</v>
      </c>
      <c r="O108" s="12">
        <v>0</v>
      </c>
      <c r="P108" s="8">
        <v>-38.369999999999997</v>
      </c>
    </row>
    <row r="109" spans="1:16">
      <c r="A109" s="8">
        <v>107</v>
      </c>
      <c r="B109" s="8">
        <v>76800</v>
      </c>
      <c r="C109" s="8">
        <v>150000</v>
      </c>
      <c r="D109" s="8">
        <v>15</v>
      </c>
      <c r="E109" s="8">
        <v>0</v>
      </c>
      <c r="F109" s="12">
        <v>0</v>
      </c>
      <c r="G109" s="8">
        <v>-40.83</v>
      </c>
      <c r="J109" s="8">
        <v>92</v>
      </c>
      <c r="K109" s="8">
        <v>76800</v>
      </c>
      <c r="L109" s="8">
        <v>25000</v>
      </c>
      <c r="M109" s="8">
        <v>20</v>
      </c>
      <c r="N109" s="8">
        <v>0</v>
      </c>
      <c r="O109" s="12">
        <v>0</v>
      </c>
      <c r="P109" s="8">
        <v>-38.83</v>
      </c>
    </row>
    <row r="110" spans="1:16">
      <c r="A110" s="8">
        <v>108</v>
      </c>
      <c r="B110" s="8">
        <v>76800</v>
      </c>
      <c r="C110" s="8">
        <v>150000</v>
      </c>
      <c r="D110" s="8">
        <v>20</v>
      </c>
      <c r="E110" s="8">
        <v>0</v>
      </c>
      <c r="F110" s="12">
        <v>0</v>
      </c>
      <c r="G110" s="8">
        <v>-41.77</v>
      </c>
      <c r="J110" s="8">
        <v>96</v>
      </c>
      <c r="K110" s="8">
        <v>76800</v>
      </c>
      <c r="L110" s="8">
        <v>50000</v>
      </c>
      <c r="M110" s="8">
        <v>20</v>
      </c>
      <c r="N110" s="8">
        <v>0</v>
      </c>
      <c r="O110" s="12">
        <v>0</v>
      </c>
      <c r="P110" s="8">
        <v>-38.96</v>
      </c>
    </row>
    <row r="111" spans="1:16">
      <c r="A111" s="8">
        <v>109</v>
      </c>
      <c r="B111" s="8">
        <v>76800</v>
      </c>
      <c r="C111" s="8">
        <v>200000</v>
      </c>
      <c r="D111" s="8">
        <v>5</v>
      </c>
      <c r="E111" s="8">
        <v>0</v>
      </c>
      <c r="F111" s="12">
        <v>6.087E-4</v>
      </c>
      <c r="G111" s="8">
        <v>-47.77</v>
      </c>
      <c r="J111" s="8">
        <v>100</v>
      </c>
      <c r="K111" s="8">
        <v>76800</v>
      </c>
      <c r="L111" s="8">
        <v>75000</v>
      </c>
      <c r="M111" s="8">
        <v>20</v>
      </c>
      <c r="N111" s="8">
        <v>0</v>
      </c>
      <c r="O111" s="12">
        <v>0</v>
      </c>
      <c r="P111" s="8">
        <v>-39.950000000000003</v>
      </c>
    </row>
    <row r="112" spans="1:16">
      <c r="A112" s="8">
        <v>110</v>
      </c>
      <c r="B112" s="8">
        <v>76800</v>
      </c>
      <c r="C112" s="8">
        <v>200000</v>
      </c>
      <c r="D112" s="8">
        <v>10</v>
      </c>
      <c r="E112" s="8">
        <v>0</v>
      </c>
      <c r="F112" s="12">
        <v>0</v>
      </c>
      <c r="G112" s="8">
        <v>-42.78</v>
      </c>
      <c r="J112" s="8">
        <v>104</v>
      </c>
      <c r="K112" s="8">
        <v>76800</v>
      </c>
      <c r="L112" s="8">
        <v>100000</v>
      </c>
      <c r="M112" s="8">
        <v>20</v>
      </c>
      <c r="N112" s="8">
        <v>0</v>
      </c>
      <c r="O112" s="12">
        <v>0</v>
      </c>
      <c r="P112" s="8">
        <v>-40.57</v>
      </c>
    </row>
    <row r="113" spans="1:16">
      <c r="A113" s="8">
        <v>111</v>
      </c>
      <c r="B113" s="8">
        <v>76800</v>
      </c>
      <c r="C113" s="8">
        <v>200000</v>
      </c>
      <c r="D113" s="8">
        <v>15</v>
      </c>
      <c r="E113" s="8">
        <v>0</v>
      </c>
      <c r="F113" s="12">
        <v>0</v>
      </c>
      <c r="G113" s="8">
        <v>-42.3</v>
      </c>
      <c r="J113" s="8">
        <v>108</v>
      </c>
      <c r="K113" s="8">
        <v>76800</v>
      </c>
      <c r="L113" s="8">
        <v>150000</v>
      </c>
      <c r="M113" s="8">
        <v>20</v>
      </c>
      <c r="N113" s="8">
        <v>0</v>
      </c>
      <c r="O113" s="12">
        <v>0</v>
      </c>
      <c r="P113" s="8">
        <v>-41.77</v>
      </c>
    </row>
    <row r="114" spans="1:16">
      <c r="A114" s="17">
        <v>112</v>
      </c>
      <c r="B114" s="17">
        <v>76800</v>
      </c>
      <c r="C114" s="17">
        <v>200000</v>
      </c>
      <c r="D114" s="17">
        <v>20</v>
      </c>
      <c r="E114" s="17">
        <v>0</v>
      </c>
      <c r="F114" s="18">
        <v>0</v>
      </c>
      <c r="G114" s="17">
        <v>-42.96</v>
      </c>
      <c r="J114" s="17">
        <v>112</v>
      </c>
      <c r="K114" s="17">
        <v>76800</v>
      </c>
      <c r="L114" s="17">
        <v>200000</v>
      </c>
      <c r="M114" s="17">
        <v>20</v>
      </c>
      <c r="N114" s="17">
        <v>0</v>
      </c>
      <c r="O114" s="18">
        <v>0</v>
      </c>
      <c r="P114" s="17">
        <v>-42.96</v>
      </c>
    </row>
    <row r="115" spans="1:16">
      <c r="A115" s="13">
        <v>113</v>
      </c>
      <c r="B115" s="13">
        <v>153600</v>
      </c>
      <c r="C115" s="13">
        <v>10000</v>
      </c>
      <c r="D115" s="13">
        <v>5</v>
      </c>
      <c r="E115" s="13">
        <f>100 - 573/580 *100</f>
        <v>1.2068965517241281</v>
      </c>
      <c r="F115" s="14">
        <v>7.9100000000000004E-2</v>
      </c>
      <c r="G115" s="13">
        <v>-43.1</v>
      </c>
      <c r="J115" s="13">
        <v>113</v>
      </c>
      <c r="K115" s="13">
        <v>153600</v>
      </c>
      <c r="L115" s="13">
        <v>10000</v>
      </c>
      <c r="M115" s="13">
        <v>5</v>
      </c>
      <c r="N115" s="13">
        <f>100 - 573/580 *100</f>
        <v>1.2068965517241281</v>
      </c>
      <c r="O115" s="14">
        <v>7.9100000000000004E-2</v>
      </c>
      <c r="P115" s="13">
        <v>-43.1</v>
      </c>
    </row>
    <row r="116" spans="1:16">
      <c r="A116" s="8">
        <v>114</v>
      </c>
      <c r="B116" s="8">
        <v>153600</v>
      </c>
      <c r="C116" s="8">
        <v>10000</v>
      </c>
      <c r="D116" s="8">
        <v>10</v>
      </c>
      <c r="E116" s="8">
        <f>100 - 571/580 *100</f>
        <v>1.551724137931032</v>
      </c>
      <c r="F116" s="12">
        <v>8.5699999999999998E-2</v>
      </c>
      <c r="G116" s="8">
        <v>-36.979999999999997</v>
      </c>
      <c r="J116" s="8">
        <v>117</v>
      </c>
      <c r="K116" s="8">
        <v>153600</v>
      </c>
      <c r="L116" s="8">
        <v>25000</v>
      </c>
      <c r="M116" s="8">
        <v>5</v>
      </c>
      <c r="N116" s="8">
        <v>0</v>
      </c>
      <c r="O116" s="12">
        <v>0</v>
      </c>
      <c r="P116" s="8">
        <v>-42.46</v>
      </c>
    </row>
    <row r="117" spans="1:16">
      <c r="A117" s="8">
        <v>115</v>
      </c>
      <c r="B117" s="8">
        <v>153600</v>
      </c>
      <c r="C117" s="8">
        <v>10000</v>
      </c>
      <c r="D117" s="8">
        <v>15</v>
      </c>
      <c r="E117" s="8">
        <f>100 - 571/580 *100</f>
        <v>1.551724137931032</v>
      </c>
      <c r="F117" s="12">
        <v>8.6300000000000002E-2</v>
      </c>
      <c r="G117" s="8">
        <v>-37.159999999999997</v>
      </c>
      <c r="J117" s="8">
        <v>121</v>
      </c>
      <c r="K117" s="8">
        <v>153600</v>
      </c>
      <c r="L117" s="8">
        <v>50000</v>
      </c>
      <c r="M117" s="8">
        <v>5</v>
      </c>
      <c r="N117" s="8">
        <v>0</v>
      </c>
      <c r="O117" s="12">
        <v>0</v>
      </c>
      <c r="P117" s="8">
        <v>-41.32</v>
      </c>
    </row>
    <row r="118" spans="1:16">
      <c r="A118" s="8">
        <v>116</v>
      </c>
      <c r="B118" s="8">
        <v>153600</v>
      </c>
      <c r="C118" s="8">
        <v>10000</v>
      </c>
      <c r="D118" s="8">
        <v>20</v>
      </c>
      <c r="E118" s="8">
        <f>100 - 556/580 *100</f>
        <v>4.1379310344827616</v>
      </c>
      <c r="F118" s="12">
        <v>9.8400000000000001E-2</v>
      </c>
      <c r="G118" s="8">
        <v>-36.86</v>
      </c>
      <c r="J118" s="8">
        <v>125</v>
      </c>
      <c r="K118" s="8">
        <v>153600</v>
      </c>
      <c r="L118" s="8">
        <v>75000</v>
      </c>
      <c r="M118" s="8">
        <v>5</v>
      </c>
      <c r="N118" s="8">
        <v>0</v>
      </c>
      <c r="O118" s="12">
        <v>0</v>
      </c>
      <c r="P118" s="8">
        <v>-43.33</v>
      </c>
    </row>
    <row r="119" spans="1:16">
      <c r="A119" s="8">
        <v>117</v>
      </c>
      <c r="B119" s="8">
        <v>153600</v>
      </c>
      <c r="C119" s="8">
        <v>25000</v>
      </c>
      <c r="D119" s="8">
        <v>5</v>
      </c>
      <c r="E119" s="8">
        <v>0</v>
      </c>
      <c r="F119" s="12">
        <v>0</v>
      </c>
      <c r="G119" s="8">
        <v>-42.46</v>
      </c>
      <c r="J119" s="8">
        <v>129</v>
      </c>
      <c r="K119" s="8">
        <v>153600</v>
      </c>
      <c r="L119" s="8">
        <v>100000</v>
      </c>
      <c r="M119" s="8">
        <v>5</v>
      </c>
      <c r="N119" s="8">
        <v>0</v>
      </c>
      <c r="O119" s="12">
        <v>0</v>
      </c>
      <c r="P119" s="8">
        <v>-44.77</v>
      </c>
    </row>
    <row r="120" spans="1:16">
      <c r="A120" s="8">
        <v>118</v>
      </c>
      <c r="B120" s="8">
        <v>153600</v>
      </c>
      <c r="C120" s="8">
        <v>25000</v>
      </c>
      <c r="D120" s="8">
        <v>10</v>
      </c>
      <c r="E120" s="8">
        <v>0</v>
      </c>
      <c r="F120" s="12">
        <v>0</v>
      </c>
      <c r="G120" s="8">
        <v>-37.200000000000003</v>
      </c>
      <c r="J120" s="8">
        <v>133</v>
      </c>
      <c r="K120" s="8">
        <v>153600</v>
      </c>
      <c r="L120" s="8">
        <v>150000</v>
      </c>
      <c r="M120" s="8">
        <v>5</v>
      </c>
      <c r="N120" s="8">
        <v>0</v>
      </c>
      <c r="O120" s="12">
        <v>0</v>
      </c>
      <c r="P120" s="8">
        <v>-46.08</v>
      </c>
    </row>
    <row r="121" spans="1:16">
      <c r="A121" s="8">
        <v>119</v>
      </c>
      <c r="B121" s="8">
        <v>153600</v>
      </c>
      <c r="C121" s="8">
        <v>25000</v>
      </c>
      <c r="D121" s="8">
        <v>15</v>
      </c>
      <c r="E121" s="8">
        <v>0</v>
      </c>
      <c r="F121" s="12">
        <v>0</v>
      </c>
      <c r="G121" s="8">
        <v>-36.659999999999997</v>
      </c>
      <c r="J121" s="8">
        <v>137</v>
      </c>
      <c r="K121" s="8">
        <v>153600</v>
      </c>
      <c r="L121" s="8">
        <v>200000</v>
      </c>
      <c r="M121" s="8">
        <v>5</v>
      </c>
      <c r="N121" s="8">
        <f>100 - 574/580 *100</f>
        <v>1.0344827586206975</v>
      </c>
      <c r="O121" s="12">
        <v>8.2699999999999996E-2</v>
      </c>
      <c r="P121" s="8">
        <v>-47.89</v>
      </c>
    </row>
    <row r="122" spans="1:16">
      <c r="A122" s="8">
        <v>120</v>
      </c>
      <c r="B122" s="8">
        <v>153600</v>
      </c>
      <c r="C122" s="8">
        <v>25000</v>
      </c>
      <c r="D122" s="8">
        <v>20</v>
      </c>
      <c r="E122" s="8">
        <v>0</v>
      </c>
      <c r="F122" s="12">
        <v>0</v>
      </c>
      <c r="G122" s="8">
        <v>-36.99</v>
      </c>
      <c r="J122" s="8">
        <v>114</v>
      </c>
      <c r="K122" s="8">
        <v>153600</v>
      </c>
      <c r="L122" s="8">
        <v>10000</v>
      </c>
      <c r="M122" s="8">
        <v>10</v>
      </c>
      <c r="N122" s="8">
        <f>100 - 571/580 *100</f>
        <v>1.551724137931032</v>
      </c>
      <c r="O122" s="12">
        <v>8.5699999999999998E-2</v>
      </c>
      <c r="P122" s="8">
        <v>-36.979999999999997</v>
      </c>
    </row>
    <row r="123" spans="1:16">
      <c r="A123" s="8">
        <v>121</v>
      </c>
      <c r="B123" s="8">
        <v>153600</v>
      </c>
      <c r="C123" s="8">
        <v>50000</v>
      </c>
      <c r="D123" s="8">
        <v>5</v>
      </c>
      <c r="E123" s="8">
        <v>0</v>
      </c>
      <c r="F123" s="12">
        <v>0</v>
      </c>
      <c r="G123" s="8">
        <v>-41.32</v>
      </c>
      <c r="J123" s="8">
        <v>118</v>
      </c>
      <c r="K123" s="8">
        <v>153600</v>
      </c>
      <c r="L123" s="8">
        <v>25000</v>
      </c>
      <c r="M123" s="8">
        <v>10</v>
      </c>
      <c r="N123" s="8">
        <v>0</v>
      </c>
      <c r="O123" s="12">
        <v>0</v>
      </c>
      <c r="P123" s="8">
        <v>-37.200000000000003</v>
      </c>
    </row>
    <row r="124" spans="1:16">
      <c r="A124" s="8">
        <v>122</v>
      </c>
      <c r="B124" s="8">
        <v>153600</v>
      </c>
      <c r="C124" s="8">
        <v>50000</v>
      </c>
      <c r="D124" s="8">
        <v>10</v>
      </c>
      <c r="E124" s="8">
        <v>0</v>
      </c>
      <c r="F124" s="12">
        <v>0</v>
      </c>
      <c r="G124" s="8">
        <v>-36.619999999999997</v>
      </c>
      <c r="J124" s="8">
        <v>122</v>
      </c>
      <c r="K124" s="8">
        <v>153600</v>
      </c>
      <c r="L124" s="8">
        <v>50000</v>
      </c>
      <c r="M124" s="8">
        <v>10</v>
      </c>
      <c r="N124" s="8">
        <v>0</v>
      </c>
      <c r="O124" s="12">
        <v>0</v>
      </c>
      <c r="P124" s="8">
        <v>-36.619999999999997</v>
      </c>
    </row>
    <row r="125" spans="1:16">
      <c r="A125" s="8">
        <v>123</v>
      </c>
      <c r="B125" s="8">
        <v>153600</v>
      </c>
      <c r="C125" s="8">
        <v>50000</v>
      </c>
      <c r="D125" s="8">
        <v>15</v>
      </c>
      <c r="E125" s="8">
        <v>0</v>
      </c>
      <c r="F125" s="12">
        <v>0</v>
      </c>
      <c r="G125" s="8">
        <v>-38.24</v>
      </c>
      <c r="J125" s="8">
        <v>126</v>
      </c>
      <c r="K125" s="8">
        <v>153600</v>
      </c>
      <c r="L125" s="8">
        <v>75000</v>
      </c>
      <c r="M125" s="8">
        <v>10</v>
      </c>
      <c r="N125" s="8">
        <v>0</v>
      </c>
      <c r="O125" s="12">
        <v>0</v>
      </c>
      <c r="P125" s="8">
        <v>-39.18</v>
      </c>
    </row>
    <row r="126" spans="1:16">
      <c r="A126" s="8">
        <v>124</v>
      </c>
      <c r="B126" s="8">
        <v>153600</v>
      </c>
      <c r="C126" s="8">
        <v>50000</v>
      </c>
      <c r="D126" s="8">
        <v>20</v>
      </c>
      <c r="E126" s="8">
        <v>0</v>
      </c>
      <c r="F126" s="12">
        <v>0</v>
      </c>
      <c r="G126" s="8">
        <v>-38.46</v>
      </c>
      <c r="J126" s="8">
        <v>130</v>
      </c>
      <c r="K126" s="8">
        <v>153600</v>
      </c>
      <c r="L126" s="8">
        <v>100000</v>
      </c>
      <c r="M126" s="8">
        <v>10</v>
      </c>
      <c r="N126" s="8">
        <v>0</v>
      </c>
      <c r="O126" s="12">
        <v>0</v>
      </c>
      <c r="P126" s="8">
        <v>-39.28</v>
      </c>
    </row>
    <row r="127" spans="1:16">
      <c r="A127" s="8">
        <v>125</v>
      </c>
      <c r="B127" s="8">
        <v>153600</v>
      </c>
      <c r="C127" s="8">
        <v>75000</v>
      </c>
      <c r="D127" s="8">
        <v>5</v>
      </c>
      <c r="E127" s="8">
        <v>0</v>
      </c>
      <c r="F127" s="12">
        <v>0</v>
      </c>
      <c r="G127" s="8">
        <v>-43.33</v>
      </c>
      <c r="J127" s="8">
        <v>134</v>
      </c>
      <c r="K127" s="8">
        <v>153600</v>
      </c>
      <c r="L127" s="8">
        <v>150000</v>
      </c>
      <c r="M127" s="8">
        <v>10</v>
      </c>
      <c r="N127" s="8">
        <v>0</v>
      </c>
      <c r="O127" s="12">
        <v>0</v>
      </c>
      <c r="P127" s="8">
        <v>-41.07</v>
      </c>
    </row>
    <row r="128" spans="1:16">
      <c r="A128" s="8">
        <v>126</v>
      </c>
      <c r="B128" s="8">
        <v>153600</v>
      </c>
      <c r="C128" s="8">
        <v>75000</v>
      </c>
      <c r="D128" s="8">
        <v>10</v>
      </c>
      <c r="E128" s="8">
        <v>0</v>
      </c>
      <c r="F128" s="12">
        <v>0</v>
      </c>
      <c r="G128" s="8">
        <v>-39.18</v>
      </c>
      <c r="J128" s="8">
        <v>138</v>
      </c>
      <c r="K128" s="8">
        <v>153600</v>
      </c>
      <c r="L128" s="8">
        <v>200000</v>
      </c>
      <c r="M128" s="8">
        <v>10</v>
      </c>
      <c r="N128" s="8">
        <f>100 - 579/580 *100</f>
        <v>0.17241379310344485</v>
      </c>
      <c r="O128" s="12">
        <v>1.3780000000000001E-2</v>
      </c>
      <c r="P128" s="8">
        <v>-42.73</v>
      </c>
    </row>
    <row r="129" spans="1:16">
      <c r="A129" s="8">
        <v>127</v>
      </c>
      <c r="B129" s="8">
        <v>153600</v>
      </c>
      <c r="C129" s="8">
        <v>75000</v>
      </c>
      <c r="D129" s="8">
        <v>15</v>
      </c>
      <c r="E129" s="8">
        <v>0</v>
      </c>
      <c r="F129" s="12">
        <v>0</v>
      </c>
      <c r="G129" s="8">
        <v>-39.1</v>
      </c>
      <c r="J129" s="8">
        <v>115</v>
      </c>
      <c r="K129" s="8">
        <v>153600</v>
      </c>
      <c r="L129" s="8">
        <v>10000</v>
      </c>
      <c r="M129" s="8">
        <v>15</v>
      </c>
      <c r="N129" s="8">
        <f>100 - 571/580 *100</f>
        <v>1.551724137931032</v>
      </c>
      <c r="O129" s="12">
        <v>8.6300000000000002E-2</v>
      </c>
      <c r="P129" s="8">
        <v>-37.159999999999997</v>
      </c>
    </row>
    <row r="130" spans="1:16">
      <c r="A130" s="8">
        <v>128</v>
      </c>
      <c r="B130" s="8">
        <v>153600</v>
      </c>
      <c r="C130" s="8">
        <v>75000</v>
      </c>
      <c r="D130" s="8">
        <v>20</v>
      </c>
      <c r="E130" s="8">
        <v>0</v>
      </c>
      <c r="F130" s="12">
        <v>0</v>
      </c>
      <c r="G130" s="8">
        <v>-38.380000000000003</v>
      </c>
      <c r="J130" s="8">
        <v>119</v>
      </c>
      <c r="K130" s="8">
        <v>153600</v>
      </c>
      <c r="L130" s="8">
        <v>25000</v>
      </c>
      <c r="M130" s="8">
        <v>15</v>
      </c>
      <c r="N130" s="8">
        <v>0</v>
      </c>
      <c r="O130" s="12">
        <v>0</v>
      </c>
      <c r="P130" s="8">
        <v>-36.659999999999997</v>
      </c>
    </row>
    <row r="131" spans="1:16">
      <c r="A131" s="8">
        <v>129</v>
      </c>
      <c r="B131" s="8">
        <v>153600</v>
      </c>
      <c r="C131" s="8">
        <v>100000</v>
      </c>
      <c r="D131" s="8">
        <v>5</v>
      </c>
      <c r="E131" s="8">
        <v>0</v>
      </c>
      <c r="F131" s="12">
        <v>0</v>
      </c>
      <c r="G131" s="8">
        <v>-44.77</v>
      </c>
      <c r="J131" s="8">
        <v>123</v>
      </c>
      <c r="K131" s="8">
        <v>153600</v>
      </c>
      <c r="L131" s="8">
        <v>50000</v>
      </c>
      <c r="M131" s="8">
        <v>15</v>
      </c>
      <c r="N131" s="8">
        <v>0</v>
      </c>
      <c r="O131" s="12">
        <v>0</v>
      </c>
      <c r="P131" s="8">
        <v>-38.24</v>
      </c>
    </row>
    <row r="132" spans="1:16">
      <c r="A132" s="8">
        <v>130</v>
      </c>
      <c r="B132" s="8">
        <v>153600</v>
      </c>
      <c r="C132" s="8">
        <v>100000</v>
      </c>
      <c r="D132" s="8">
        <v>10</v>
      </c>
      <c r="E132" s="8">
        <v>0</v>
      </c>
      <c r="F132" s="12">
        <v>0</v>
      </c>
      <c r="G132" s="8">
        <v>-39.28</v>
      </c>
      <c r="J132" s="8">
        <v>127</v>
      </c>
      <c r="K132" s="8">
        <v>153600</v>
      </c>
      <c r="L132" s="8">
        <v>75000</v>
      </c>
      <c r="M132" s="8">
        <v>15</v>
      </c>
      <c r="N132" s="8">
        <v>0</v>
      </c>
      <c r="O132" s="12">
        <v>0</v>
      </c>
      <c r="P132" s="8">
        <v>-39.1</v>
      </c>
    </row>
    <row r="133" spans="1:16">
      <c r="A133" s="8">
        <v>131</v>
      </c>
      <c r="B133" s="8">
        <v>153600</v>
      </c>
      <c r="C133" s="8">
        <v>100000</v>
      </c>
      <c r="D133" s="8">
        <v>15</v>
      </c>
      <c r="E133" s="8">
        <v>0</v>
      </c>
      <c r="F133" s="12">
        <v>0</v>
      </c>
      <c r="G133" s="8">
        <v>-39.56</v>
      </c>
      <c r="J133" s="8">
        <v>131</v>
      </c>
      <c r="K133" s="8">
        <v>153600</v>
      </c>
      <c r="L133" s="8">
        <v>100000</v>
      </c>
      <c r="M133" s="8">
        <v>15</v>
      </c>
      <c r="N133" s="8">
        <v>0</v>
      </c>
      <c r="O133" s="12">
        <v>0</v>
      </c>
      <c r="P133" s="8">
        <v>-39.56</v>
      </c>
    </row>
    <row r="134" spans="1:16">
      <c r="A134" s="8">
        <v>132</v>
      </c>
      <c r="B134" s="8">
        <v>153600</v>
      </c>
      <c r="C134" s="8">
        <v>100000</v>
      </c>
      <c r="D134" s="8">
        <v>20</v>
      </c>
      <c r="E134" s="8">
        <v>0</v>
      </c>
      <c r="F134" s="12">
        <v>0</v>
      </c>
      <c r="G134" s="8">
        <v>-39.46</v>
      </c>
      <c r="J134" s="8">
        <v>135</v>
      </c>
      <c r="K134" s="8">
        <v>153600</v>
      </c>
      <c r="L134" s="8">
        <v>150000</v>
      </c>
      <c r="M134" s="8">
        <v>15</v>
      </c>
      <c r="N134" s="8">
        <v>0</v>
      </c>
      <c r="O134" s="12">
        <v>0</v>
      </c>
      <c r="P134" s="8">
        <v>-40.86</v>
      </c>
    </row>
    <row r="135" spans="1:16">
      <c r="A135" s="8">
        <v>133</v>
      </c>
      <c r="B135" s="8">
        <v>153600</v>
      </c>
      <c r="C135" s="8">
        <v>150000</v>
      </c>
      <c r="D135" s="8">
        <v>5</v>
      </c>
      <c r="E135" s="8">
        <v>0</v>
      </c>
      <c r="F135" s="12">
        <v>0</v>
      </c>
      <c r="G135" s="8">
        <v>-46.08</v>
      </c>
      <c r="J135" s="8">
        <v>139</v>
      </c>
      <c r="K135" s="8">
        <v>153600</v>
      </c>
      <c r="L135" s="8">
        <v>200000</v>
      </c>
      <c r="M135" s="8">
        <v>15</v>
      </c>
      <c r="N135" s="8">
        <f>100 - 574/580 *100</f>
        <v>1.0344827586206975</v>
      </c>
      <c r="O135" s="12">
        <v>8.1500000000000003E-2</v>
      </c>
      <c r="P135" s="8">
        <v>-41.86</v>
      </c>
    </row>
    <row r="136" spans="1:16">
      <c r="A136" s="8">
        <v>134</v>
      </c>
      <c r="B136" s="8">
        <v>153600</v>
      </c>
      <c r="C136" s="8">
        <v>150000</v>
      </c>
      <c r="D136" s="8">
        <v>10</v>
      </c>
      <c r="E136" s="8">
        <v>0</v>
      </c>
      <c r="F136" s="12">
        <v>0</v>
      </c>
      <c r="G136" s="8">
        <v>-41.07</v>
      </c>
      <c r="J136" s="8">
        <v>116</v>
      </c>
      <c r="K136" s="8">
        <v>153600</v>
      </c>
      <c r="L136" s="8">
        <v>10000</v>
      </c>
      <c r="M136" s="8">
        <v>20</v>
      </c>
      <c r="N136" s="8">
        <f>100 - 556/580 *100</f>
        <v>4.1379310344827616</v>
      </c>
      <c r="O136" s="12">
        <v>9.8400000000000001E-2</v>
      </c>
      <c r="P136" s="8">
        <v>-36.86</v>
      </c>
    </row>
    <row r="137" spans="1:16">
      <c r="A137" s="8">
        <v>135</v>
      </c>
      <c r="B137" s="8">
        <v>153600</v>
      </c>
      <c r="C137" s="8">
        <v>150000</v>
      </c>
      <c r="D137" s="8">
        <v>15</v>
      </c>
      <c r="E137" s="8">
        <v>0</v>
      </c>
      <c r="F137" s="12">
        <v>0</v>
      </c>
      <c r="G137" s="8">
        <v>-40.86</v>
      </c>
      <c r="J137" s="8">
        <v>120</v>
      </c>
      <c r="K137" s="8">
        <v>153600</v>
      </c>
      <c r="L137" s="8">
        <v>25000</v>
      </c>
      <c r="M137" s="8">
        <v>20</v>
      </c>
      <c r="N137" s="8">
        <v>0</v>
      </c>
      <c r="O137" s="12">
        <v>0</v>
      </c>
      <c r="P137" s="8">
        <v>-36.99</v>
      </c>
    </row>
    <row r="138" spans="1:16">
      <c r="A138" s="8">
        <v>136</v>
      </c>
      <c r="B138" s="8">
        <v>153600</v>
      </c>
      <c r="C138" s="8">
        <v>150000</v>
      </c>
      <c r="D138" s="8">
        <v>20</v>
      </c>
      <c r="E138" s="8">
        <v>0</v>
      </c>
      <c r="F138" s="12">
        <v>0</v>
      </c>
      <c r="G138" s="8">
        <v>-41.25</v>
      </c>
      <c r="J138" s="8">
        <v>124</v>
      </c>
      <c r="K138" s="8">
        <v>153600</v>
      </c>
      <c r="L138" s="8">
        <v>50000</v>
      </c>
      <c r="M138" s="8">
        <v>20</v>
      </c>
      <c r="N138" s="8">
        <v>0</v>
      </c>
      <c r="O138" s="12">
        <v>0</v>
      </c>
      <c r="P138" s="8">
        <v>-38.46</v>
      </c>
    </row>
    <row r="139" spans="1:16">
      <c r="A139" s="8">
        <v>137</v>
      </c>
      <c r="B139" s="8">
        <v>153600</v>
      </c>
      <c r="C139" s="8">
        <v>200000</v>
      </c>
      <c r="D139" s="8">
        <v>5</v>
      </c>
      <c r="E139" s="8">
        <f>100 - 574/580 *100</f>
        <v>1.0344827586206975</v>
      </c>
      <c r="F139" s="12">
        <v>8.2699999999999996E-2</v>
      </c>
      <c r="G139" s="8">
        <v>-47.89</v>
      </c>
      <c r="J139" s="8">
        <v>128</v>
      </c>
      <c r="K139" s="8">
        <v>153600</v>
      </c>
      <c r="L139" s="8">
        <v>75000</v>
      </c>
      <c r="M139" s="8">
        <v>20</v>
      </c>
      <c r="N139" s="8">
        <v>0</v>
      </c>
      <c r="O139" s="12">
        <v>0</v>
      </c>
      <c r="P139" s="8">
        <v>-38.380000000000003</v>
      </c>
    </row>
    <row r="140" spans="1:16">
      <c r="A140" s="8">
        <v>138</v>
      </c>
      <c r="B140" s="8">
        <v>153600</v>
      </c>
      <c r="C140" s="8">
        <v>200000</v>
      </c>
      <c r="D140" s="8">
        <v>10</v>
      </c>
      <c r="E140" s="8">
        <f>100 - 579/580 *100</f>
        <v>0.17241379310344485</v>
      </c>
      <c r="F140" s="12">
        <v>1.3780000000000001E-2</v>
      </c>
      <c r="G140" s="8">
        <v>-42.73</v>
      </c>
      <c r="J140" s="8">
        <v>132</v>
      </c>
      <c r="K140" s="8">
        <v>153600</v>
      </c>
      <c r="L140" s="8">
        <v>100000</v>
      </c>
      <c r="M140" s="8">
        <v>20</v>
      </c>
      <c r="N140" s="8">
        <v>0</v>
      </c>
      <c r="O140" s="12">
        <v>0</v>
      </c>
      <c r="P140" s="8">
        <v>-39.46</v>
      </c>
    </row>
    <row r="141" spans="1:16">
      <c r="A141" s="8">
        <v>139</v>
      </c>
      <c r="B141" s="8">
        <v>153600</v>
      </c>
      <c r="C141" s="8">
        <v>200000</v>
      </c>
      <c r="D141" s="8">
        <v>15</v>
      </c>
      <c r="E141" s="8">
        <f>100 - 574/580 *100</f>
        <v>1.0344827586206975</v>
      </c>
      <c r="F141" s="12">
        <v>8.1500000000000003E-2</v>
      </c>
      <c r="G141" s="8">
        <v>-41.86</v>
      </c>
      <c r="J141" s="8">
        <v>136</v>
      </c>
      <c r="K141" s="8">
        <v>153600</v>
      </c>
      <c r="L141" s="8">
        <v>150000</v>
      </c>
      <c r="M141" s="8">
        <v>20</v>
      </c>
      <c r="N141" s="8">
        <v>0</v>
      </c>
      <c r="O141" s="12">
        <v>0</v>
      </c>
      <c r="P141" s="8">
        <v>-41.25</v>
      </c>
    </row>
    <row r="142" spans="1:16">
      <c r="A142" s="13">
        <v>140</v>
      </c>
      <c r="B142" s="13">
        <v>153600</v>
      </c>
      <c r="C142" s="13">
        <v>200000</v>
      </c>
      <c r="D142" s="13">
        <v>20</v>
      </c>
      <c r="E142" s="13">
        <f>100 - 577/580 *100</f>
        <v>0.51724137931033454</v>
      </c>
      <c r="F142" s="14">
        <v>4.3790000000000003E-2</v>
      </c>
      <c r="G142" s="13">
        <v>-42.36</v>
      </c>
      <c r="J142" s="13">
        <v>140</v>
      </c>
      <c r="K142" s="13">
        <v>153600</v>
      </c>
      <c r="L142" s="13">
        <v>200000</v>
      </c>
      <c r="M142" s="13">
        <v>20</v>
      </c>
      <c r="N142" s="13">
        <f>100 - 577/580 *100</f>
        <v>0.51724137931033454</v>
      </c>
      <c r="O142" s="14">
        <v>4.3790000000000003E-2</v>
      </c>
      <c r="P142" s="13">
        <v>-42.36</v>
      </c>
    </row>
    <row r="170" spans="1:7">
      <c r="A170" s="4">
        <v>169</v>
      </c>
      <c r="B170" s="4">
        <v>300000</v>
      </c>
      <c r="C170" s="4">
        <v>10000</v>
      </c>
      <c r="D170" s="4">
        <v>5</v>
      </c>
      <c r="E170" s="4">
        <v>0</v>
      </c>
      <c r="F170" s="5">
        <v>0</v>
      </c>
      <c r="G170" s="4"/>
    </row>
    <row r="171" spans="1:7">
      <c r="A171">
        <v>170</v>
      </c>
      <c r="B171">
        <v>300000</v>
      </c>
      <c r="C171">
        <v>10000</v>
      </c>
      <c r="D171">
        <v>10</v>
      </c>
      <c r="E171">
        <v>0</v>
      </c>
      <c r="F171" s="2">
        <v>0</v>
      </c>
    </row>
    <row r="172" spans="1:7">
      <c r="A172">
        <v>171</v>
      </c>
      <c r="B172">
        <v>300000</v>
      </c>
      <c r="C172">
        <v>10000</v>
      </c>
      <c r="D172">
        <v>15</v>
      </c>
      <c r="E172">
        <v>0</v>
      </c>
      <c r="F172" s="2">
        <v>0</v>
      </c>
    </row>
    <row r="173" spans="1:7">
      <c r="A173">
        <v>172</v>
      </c>
      <c r="B173">
        <v>300000</v>
      </c>
      <c r="C173">
        <v>10000</v>
      </c>
      <c r="D173">
        <v>20</v>
      </c>
      <c r="E173">
        <v>0</v>
      </c>
      <c r="F173" s="2">
        <v>0</v>
      </c>
    </row>
    <row r="174" spans="1:7">
      <c r="A174">
        <v>173</v>
      </c>
      <c r="B174">
        <v>300000</v>
      </c>
      <c r="C174">
        <v>25000</v>
      </c>
      <c r="D174">
        <v>5</v>
      </c>
      <c r="E174">
        <v>0</v>
      </c>
      <c r="F174" s="2">
        <v>0</v>
      </c>
    </row>
    <row r="175" spans="1:7">
      <c r="A175">
        <v>174</v>
      </c>
      <c r="B175">
        <v>300000</v>
      </c>
      <c r="C175">
        <v>25000</v>
      </c>
      <c r="D175">
        <v>10</v>
      </c>
      <c r="E175">
        <v>0</v>
      </c>
      <c r="F175" s="2">
        <v>0</v>
      </c>
    </row>
    <row r="176" spans="1:7">
      <c r="A176">
        <v>175</v>
      </c>
      <c r="B176">
        <v>300000</v>
      </c>
      <c r="C176">
        <v>25000</v>
      </c>
      <c r="D176">
        <v>15</v>
      </c>
      <c r="E176">
        <v>0</v>
      </c>
      <c r="F176" s="2">
        <v>0</v>
      </c>
    </row>
    <row r="177" spans="1:6">
      <c r="A177">
        <v>176</v>
      </c>
      <c r="B177">
        <v>300000</v>
      </c>
      <c r="C177">
        <v>25000</v>
      </c>
      <c r="D177">
        <v>20</v>
      </c>
      <c r="E177">
        <v>0</v>
      </c>
      <c r="F177" s="2">
        <v>0</v>
      </c>
    </row>
    <row r="178" spans="1:6">
      <c r="A178">
        <v>177</v>
      </c>
      <c r="B178">
        <v>300000</v>
      </c>
      <c r="C178">
        <v>50000</v>
      </c>
      <c r="D178">
        <v>5</v>
      </c>
      <c r="E178">
        <v>0</v>
      </c>
      <c r="F178" s="2">
        <v>0</v>
      </c>
    </row>
    <row r="179" spans="1:6">
      <c r="A179">
        <v>178</v>
      </c>
      <c r="B179">
        <v>300000</v>
      </c>
      <c r="C179">
        <v>50000</v>
      </c>
      <c r="D179">
        <v>10</v>
      </c>
      <c r="E179">
        <v>0</v>
      </c>
      <c r="F179" s="2">
        <v>0</v>
      </c>
    </row>
    <row r="180" spans="1:6">
      <c r="A180">
        <v>179</v>
      </c>
      <c r="B180">
        <v>300000</v>
      </c>
      <c r="C180">
        <v>50000</v>
      </c>
      <c r="D180">
        <v>15</v>
      </c>
      <c r="E180">
        <v>0</v>
      </c>
      <c r="F180" s="2">
        <v>0</v>
      </c>
    </row>
    <row r="181" spans="1:6">
      <c r="A181">
        <v>180</v>
      </c>
      <c r="B181">
        <v>300000</v>
      </c>
      <c r="C181">
        <v>50000</v>
      </c>
      <c r="D181">
        <v>20</v>
      </c>
      <c r="E181">
        <v>0</v>
      </c>
      <c r="F181" s="2">
        <v>0</v>
      </c>
    </row>
    <row r="182" spans="1:6">
      <c r="A182">
        <v>181</v>
      </c>
      <c r="B182">
        <v>300000</v>
      </c>
      <c r="C182">
        <v>75000</v>
      </c>
      <c r="D182">
        <v>5</v>
      </c>
      <c r="E182">
        <v>0</v>
      </c>
      <c r="F182" s="2">
        <v>0</v>
      </c>
    </row>
    <row r="183" spans="1:6">
      <c r="A183">
        <v>182</v>
      </c>
      <c r="B183">
        <v>300000</v>
      </c>
      <c r="C183">
        <v>75000</v>
      </c>
      <c r="D183">
        <v>10</v>
      </c>
      <c r="E183">
        <v>0</v>
      </c>
      <c r="F183" s="2">
        <v>0</v>
      </c>
    </row>
    <row r="184" spans="1:6">
      <c r="A184">
        <v>183</v>
      </c>
      <c r="B184">
        <v>300000</v>
      </c>
      <c r="C184">
        <v>75000</v>
      </c>
      <c r="D184">
        <v>15</v>
      </c>
      <c r="E184">
        <v>0</v>
      </c>
      <c r="F184" s="2">
        <v>0</v>
      </c>
    </row>
    <row r="185" spans="1:6">
      <c r="A185">
        <v>184</v>
      </c>
      <c r="B185">
        <v>300000</v>
      </c>
      <c r="C185">
        <v>75000</v>
      </c>
      <c r="D185">
        <v>20</v>
      </c>
      <c r="E185">
        <v>0</v>
      </c>
      <c r="F185" s="2">
        <v>0</v>
      </c>
    </row>
    <row r="186" spans="1:6">
      <c r="A186">
        <v>185</v>
      </c>
      <c r="B186">
        <v>300000</v>
      </c>
      <c r="C186">
        <v>100000</v>
      </c>
      <c r="D186">
        <v>5</v>
      </c>
      <c r="E186">
        <v>0</v>
      </c>
      <c r="F186" s="2">
        <v>0</v>
      </c>
    </row>
    <row r="187" spans="1:6">
      <c r="A187">
        <v>186</v>
      </c>
      <c r="B187">
        <v>300000</v>
      </c>
      <c r="C187">
        <v>100000</v>
      </c>
      <c r="D187">
        <v>10</v>
      </c>
      <c r="E187">
        <v>0</v>
      </c>
      <c r="F187" s="2">
        <v>0</v>
      </c>
    </row>
    <row r="188" spans="1:6">
      <c r="A188">
        <v>187</v>
      </c>
      <c r="B188">
        <v>300000</v>
      </c>
      <c r="C188">
        <v>100000</v>
      </c>
      <c r="D188">
        <v>15</v>
      </c>
      <c r="E188">
        <v>0</v>
      </c>
      <c r="F188" s="2">
        <v>0</v>
      </c>
    </row>
    <row r="189" spans="1:6">
      <c r="A189">
        <v>188</v>
      </c>
      <c r="B189">
        <v>300000</v>
      </c>
      <c r="C189">
        <v>100000</v>
      </c>
      <c r="D189">
        <v>20</v>
      </c>
      <c r="E189">
        <v>0</v>
      </c>
      <c r="F189" s="2">
        <v>0</v>
      </c>
    </row>
    <row r="190" spans="1:6">
      <c r="A190">
        <v>189</v>
      </c>
      <c r="B190">
        <v>300000</v>
      </c>
      <c r="C190">
        <v>150000</v>
      </c>
      <c r="D190">
        <v>5</v>
      </c>
      <c r="E190">
        <v>0</v>
      </c>
      <c r="F190" s="2">
        <v>0</v>
      </c>
    </row>
    <row r="191" spans="1:6">
      <c r="A191">
        <v>190</v>
      </c>
      <c r="B191">
        <v>300000</v>
      </c>
      <c r="C191">
        <v>150000</v>
      </c>
      <c r="D191">
        <v>10</v>
      </c>
      <c r="E191">
        <v>0</v>
      </c>
      <c r="F191" s="2">
        <v>0</v>
      </c>
    </row>
    <row r="192" spans="1:6">
      <c r="A192">
        <v>191</v>
      </c>
      <c r="B192">
        <v>300000</v>
      </c>
      <c r="C192">
        <v>150000</v>
      </c>
      <c r="D192">
        <v>15</v>
      </c>
      <c r="E192">
        <v>0</v>
      </c>
      <c r="F192" s="2">
        <v>0</v>
      </c>
    </row>
    <row r="193" spans="1:7">
      <c r="A193">
        <v>192</v>
      </c>
      <c r="B193">
        <v>300000</v>
      </c>
      <c r="C193">
        <v>150000</v>
      </c>
      <c r="D193">
        <v>20</v>
      </c>
      <c r="E193">
        <v>0</v>
      </c>
      <c r="F193" s="2">
        <v>0</v>
      </c>
    </row>
    <row r="194" spans="1:7">
      <c r="A194">
        <v>193</v>
      </c>
      <c r="B194">
        <v>300000</v>
      </c>
      <c r="C194">
        <v>200000</v>
      </c>
      <c r="D194">
        <v>5</v>
      </c>
      <c r="E194">
        <v>0</v>
      </c>
      <c r="F194" s="2">
        <v>0</v>
      </c>
    </row>
    <row r="195" spans="1:7">
      <c r="A195">
        <v>194</v>
      </c>
      <c r="B195">
        <v>300000</v>
      </c>
      <c r="C195">
        <v>200000</v>
      </c>
      <c r="D195">
        <v>10</v>
      </c>
      <c r="E195">
        <v>0</v>
      </c>
      <c r="F195" s="2">
        <v>0</v>
      </c>
    </row>
    <row r="196" spans="1:7">
      <c r="A196">
        <v>195</v>
      </c>
      <c r="B196">
        <v>300000</v>
      </c>
      <c r="C196">
        <v>200000</v>
      </c>
      <c r="D196">
        <v>15</v>
      </c>
      <c r="E196">
        <v>0</v>
      </c>
      <c r="F196" s="2">
        <v>0</v>
      </c>
    </row>
    <row r="197" spans="1:7">
      <c r="A197" s="4">
        <v>196</v>
      </c>
      <c r="B197" s="4">
        <v>300000</v>
      </c>
      <c r="C197" s="4">
        <v>200000</v>
      </c>
      <c r="D197" s="4">
        <v>20</v>
      </c>
      <c r="E197" s="4">
        <v>0</v>
      </c>
      <c r="F197" s="5">
        <v>0</v>
      </c>
      <c r="G197" s="4"/>
    </row>
  </sheetData>
  <mergeCells count="2">
    <mergeCell ref="A1:G1"/>
    <mergeCell ref="J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F81A-8E42-47DD-8CF4-326E888C1B8C}">
  <dimension ref="A1:R238"/>
  <sheetViews>
    <sheetView tabSelected="1" topLeftCell="I78" zoomScale="55" zoomScaleNormal="55" workbookViewId="0">
      <selection activeCell="R89" sqref="R89"/>
    </sheetView>
  </sheetViews>
  <sheetFormatPr defaultRowHeight="15"/>
  <cols>
    <col min="1" max="1" width="21.7109375" customWidth="1"/>
    <col min="2" max="2" width="23.42578125" customWidth="1"/>
    <col min="6" max="6" width="11.42578125" customWidth="1"/>
    <col min="7" max="7" width="12.5703125" customWidth="1"/>
    <col min="8" max="8" width="18.85546875" customWidth="1"/>
    <col min="9" max="9" width="21.5703125" customWidth="1"/>
    <col min="10" max="10" width="16.7109375" customWidth="1"/>
    <col min="11" max="11" width="18.42578125" customWidth="1"/>
    <col min="12" max="12" width="17.85546875" customWidth="1"/>
    <col min="13" max="13" width="23.7109375" customWidth="1"/>
    <col min="14" max="14" width="21.7109375" customWidth="1"/>
    <col min="15" max="15" width="46.28515625" customWidth="1"/>
    <col min="16" max="16" width="15.85546875" customWidth="1"/>
    <col min="17" max="17" width="12.28515625" customWidth="1"/>
    <col min="18" max="18" width="16.140625" customWidth="1"/>
    <col min="19" max="19" width="18.28515625" customWidth="1"/>
    <col min="20" max="20" width="29.85546875" customWidth="1"/>
    <col min="21" max="21" width="16.7109375" customWidth="1"/>
    <col min="22" max="22" width="23" customWidth="1"/>
    <col min="23" max="23" width="16.5703125" customWidth="1"/>
    <col min="24" max="24" width="19.85546875" customWidth="1"/>
    <col min="25" max="25" width="32" customWidth="1"/>
    <col min="26" max="26" width="25.140625" customWidth="1"/>
    <col min="27" max="27" width="38.7109375" customWidth="1"/>
    <col min="28" max="28" width="10" customWidth="1"/>
    <col min="29" max="29" width="12.5703125" customWidth="1"/>
    <col min="30" max="30" width="12.140625" customWidth="1"/>
  </cols>
  <sheetData>
    <row r="1" spans="1:16" ht="27" customHeight="1" thickBot="1">
      <c r="A1" s="19" t="s">
        <v>8</v>
      </c>
      <c r="B1" s="19" t="s">
        <v>9</v>
      </c>
      <c r="F1" s="46" t="s">
        <v>10</v>
      </c>
      <c r="G1" s="47"/>
      <c r="H1" s="47"/>
      <c r="I1" s="47"/>
      <c r="J1" s="47"/>
      <c r="K1" s="47"/>
      <c r="L1" s="47"/>
      <c r="M1" s="59"/>
      <c r="N1" s="59"/>
      <c r="O1" s="60"/>
    </row>
    <row r="2" spans="1:16" ht="27.75" customHeight="1" thickBot="1">
      <c r="A2" s="19" t="s">
        <v>11</v>
      </c>
      <c r="B2" s="19" t="s">
        <v>12</v>
      </c>
      <c r="F2" s="48"/>
      <c r="G2" s="49"/>
      <c r="H2" s="49"/>
      <c r="I2" s="49"/>
      <c r="J2" s="49"/>
      <c r="K2" s="49"/>
      <c r="L2" s="49"/>
      <c r="M2" s="61"/>
      <c r="N2" s="61"/>
      <c r="O2" s="62"/>
    </row>
    <row r="3" spans="1:16" ht="33.75" thickBot="1">
      <c r="A3" s="19" t="s">
        <v>13</v>
      </c>
      <c r="B3" s="20" t="s">
        <v>14</v>
      </c>
      <c r="F3" s="25" t="s">
        <v>1</v>
      </c>
      <c r="G3" s="25" t="s">
        <v>15</v>
      </c>
      <c r="H3" s="25" t="s">
        <v>16</v>
      </c>
      <c r="I3" s="25" t="s">
        <v>17</v>
      </c>
      <c r="J3" s="26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7" t="s">
        <v>23</v>
      </c>
    </row>
    <row r="4" spans="1:16" ht="24" customHeight="1" thickBot="1">
      <c r="A4" s="19" t="s">
        <v>24</v>
      </c>
      <c r="B4" s="19" t="s">
        <v>25</v>
      </c>
      <c r="F4" s="28">
        <v>1</v>
      </c>
      <c r="G4" s="28">
        <v>7</v>
      </c>
      <c r="H4" s="28">
        <v>62.5</v>
      </c>
      <c r="I4" s="28">
        <v>2.73</v>
      </c>
      <c r="J4" s="28">
        <v>1</v>
      </c>
      <c r="K4" s="29">
        <v>-65.09</v>
      </c>
      <c r="L4" s="29">
        <v>12.22</v>
      </c>
      <c r="M4" s="32">
        <v>0</v>
      </c>
      <c r="N4" s="32">
        <v>0</v>
      </c>
      <c r="O4" s="32">
        <v>0</v>
      </c>
    </row>
    <row r="5" spans="1:16" ht="21" customHeight="1" thickBot="1">
      <c r="A5" s="19" t="s">
        <v>26</v>
      </c>
      <c r="B5" s="20" t="s">
        <v>27</v>
      </c>
      <c r="F5" s="28">
        <v>2</v>
      </c>
      <c r="G5" s="28">
        <v>7</v>
      </c>
      <c r="H5" s="28">
        <v>62.5</v>
      </c>
      <c r="I5" s="28">
        <v>2.73</v>
      </c>
      <c r="J5" s="29">
        <v>10</v>
      </c>
      <c r="K5" s="29">
        <v>-55.45</v>
      </c>
      <c r="L5" s="29">
        <v>11.91</v>
      </c>
      <c r="M5" s="32">
        <v>0</v>
      </c>
      <c r="N5" s="32">
        <v>0</v>
      </c>
      <c r="O5" s="32">
        <v>0</v>
      </c>
    </row>
    <row r="6" spans="1:16" ht="22.5" customHeight="1" thickBot="1">
      <c r="A6" s="19" t="s">
        <v>28</v>
      </c>
      <c r="B6" s="20">
        <v>18</v>
      </c>
      <c r="F6" s="28">
        <v>3</v>
      </c>
      <c r="G6" s="28">
        <v>7</v>
      </c>
      <c r="H6" s="28">
        <v>62.5</v>
      </c>
      <c r="I6" s="28">
        <v>2.73</v>
      </c>
      <c r="J6" s="29">
        <v>22</v>
      </c>
      <c r="K6" s="29">
        <v>-53.64</v>
      </c>
      <c r="L6" s="29">
        <v>11.42</v>
      </c>
      <c r="M6" s="32">
        <v>0</v>
      </c>
      <c r="N6" s="32">
        <v>0</v>
      </c>
      <c r="O6" s="32">
        <v>0</v>
      </c>
    </row>
    <row r="7" spans="1:16" ht="21.75" customHeight="1" thickBot="1">
      <c r="A7" s="19" t="s">
        <v>29</v>
      </c>
      <c r="B7" s="20">
        <v>8</v>
      </c>
      <c r="F7" s="28">
        <v>4</v>
      </c>
      <c r="G7" s="30">
        <v>7</v>
      </c>
      <c r="H7" s="28">
        <v>125</v>
      </c>
      <c r="I7" s="28">
        <v>5.47</v>
      </c>
      <c r="J7" s="28">
        <v>1</v>
      </c>
      <c r="K7" s="29">
        <v>-60.22</v>
      </c>
      <c r="L7" s="29">
        <v>12.83</v>
      </c>
      <c r="M7" s="32">
        <v>0</v>
      </c>
      <c r="N7" s="32">
        <v>0</v>
      </c>
      <c r="O7" s="32">
        <v>0</v>
      </c>
    </row>
    <row r="8" spans="1:16" ht="22.5" customHeight="1" thickBot="1">
      <c r="A8" s="19" t="s">
        <v>30</v>
      </c>
      <c r="B8" s="20">
        <v>0</v>
      </c>
      <c r="F8" s="28">
        <v>5</v>
      </c>
      <c r="G8" s="30">
        <v>7</v>
      </c>
      <c r="H8" s="28">
        <v>125</v>
      </c>
      <c r="I8" s="28">
        <f>I7</f>
        <v>5.47</v>
      </c>
      <c r="J8" s="29">
        <v>10</v>
      </c>
      <c r="K8" s="29">
        <v>-55.04</v>
      </c>
      <c r="L8" s="29">
        <v>12.74</v>
      </c>
      <c r="M8" s="32">
        <v>0.2</v>
      </c>
      <c r="N8" s="32">
        <f>1/500</f>
        <v>2E-3</v>
      </c>
      <c r="O8" s="34">
        <v>7.7999999999999999E-4</v>
      </c>
    </row>
    <row r="9" spans="1:16" ht="21.75" customHeight="1" thickBot="1">
      <c r="A9" s="19" t="s">
        <v>31</v>
      </c>
      <c r="B9" s="21" t="b">
        <v>0</v>
      </c>
      <c r="F9" s="28">
        <v>6</v>
      </c>
      <c r="G9" s="30">
        <v>7</v>
      </c>
      <c r="H9" s="28">
        <v>125</v>
      </c>
      <c r="I9" s="28">
        <f>I8</f>
        <v>5.47</v>
      </c>
      <c r="J9" s="29">
        <v>22</v>
      </c>
      <c r="K9" s="29">
        <v>-58</v>
      </c>
      <c r="L9" s="29">
        <v>12.57</v>
      </c>
      <c r="M9" s="32">
        <v>0</v>
      </c>
      <c r="N9" s="32">
        <v>0</v>
      </c>
      <c r="O9" s="32">
        <v>0</v>
      </c>
    </row>
    <row r="10" spans="1:16" ht="24" customHeight="1" thickBot="1">
      <c r="A10" s="53" t="s">
        <v>32</v>
      </c>
      <c r="B10" s="54"/>
      <c r="F10" s="28">
        <v>7</v>
      </c>
      <c r="G10" s="30">
        <v>7</v>
      </c>
      <c r="H10" s="28">
        <v>250</v>
      </c>
      <c r="I10" s="28">
        <v>10.94</v>
      </c>
      <c r="J10" s="28">
        <v>1</v>
      </c>
      <c r="K10" s="29">
        <v>-64.709999999999994</v>
      </c>
      <c r="L10" s="29">
        <v>12.62</v>
      </c>
      <c r="M10" s="32">
        <v>0</v>
      </c>
      <c r="N10" s="32">
        <v>0</v>
      </c>
      <c r="O10" s="32">
        <v>0</v>
      </c>
    </row>
    <row r="11" spans="1:16" ht="16.5" thickBot="1">
      <c r="A11" s="55"/>
      <c r="B11" s="56"/>
      <c r="F11" s="28">
        <v>8</v>
      </c>
      <c r="G11" s="30">
        <v>7</v>
      </c>
      <c r="H11" s="28">
        <v>250</v>
      </c>
      <c r="I11" s="28">
        <f>I10</f>
        <v>10.94</v>
      </c>
      <c r="J11" s="29">
        <v>10</v>
      </c>
      <c r="K11" s="29">
        <v>-54.77</v>
      </c>
      <c r="L11" s="29">
        <v>12.59</v>
      </c>
      <c r="M11" s="32">
        <v>0</v>
      </c>
      <c r="N11" s="32">
        <v>0</v>
      </c>
      <c r="O11" s="32">
        <v>0</v>
      </c>
    </row>
    <row r="12" spans="1:16" ht="16.5" thickBot="1">
      <c r="A12" s="57"/>
      <c r="B12" s="58"/>
      <c r="F12" s="28">
        <v>9</v>
      </c>
      <c r="G12" s="30">
        <v>7</v>
      </c>
      <c r="H12" s="28">
        <v>250</v>
      </c>
      <c r="I12" s="28">
        <f>I11</f>
        <v>10.94</v>
      </c>
      <c r="J12" s="29">
        <v>22</v>
      </c>
      <c r="K12" s="29">
        <v>-54.04</v>
      </c>
      <c r="L12" s="29">
        <v>12.56</v>
      </c>
      <c r="M12" s="32">
        <v>0</v>
      </c>
      <c r="N12" s="32">
        <v>0</v>
      </c>
      <c r="O12" s="32">
        <v>0</v>
      </c>
    </row>
    <row r="13" spans="1:16" ht="16.5" thickBot="1">
      <c r="F13" s="28">
        <v>10</v>
      </c>
      <c r="G13" s="30">
        <v>7</v>
      </c>
      <c r="H13" s="28">
        <v>500</v>
      </c>
      <c r="I13" s="28">
        <v>21.88</v>
      </c>
      <c r="J13" s="28">
        <v>1</v>
      </c>
      <c r="K13" s="29">
        <v>-63.66</v>
      </c>
      <c r="L13" s="29">
        <v>12.93</v>
      </c>
      <c r="M13" s="32">
        <v>0</v>
      </c>
      <c r="N13" s="32">
        <v>0</v>
      </c>
      <c r="O13" s="32">
        <v>0</v>
      </c>
    </row>
    <row r="14" spans="1:16" ht="16.5" thickBot="1">
      <c r="F14" s="28">
        <v>11</v>
      </c>
      <c r="G14" s="30">
        <v>7</v>
      </c>
      <c r="H14" s="28">
        <v>500</v>
      </c>
      <c r="I14" s="28">
        <f>I13</f>
        <v>21.88</v>
      </c>
      <c r="J14" s="29">
        <v>10</v>
      </c>
      <c r="K14" s="29">
        <v>-54.28</v>
      </c>
      <c r="L14" s="29">
        <v>13.44</v>
      </c>
      <c r="M14" s="32">
        <v>0</v>
      </c>
      <c r="N14" s="32">
        <v>0</v>
      </c>
      <c r="O14" s="32">
        <v>0</v>
      </c>
    </row>
    <row r="15" spans="1:16" ht="16.5" thickBot="1">
      <c r="F15" s="28">
        <v>12</v>
      </c>
      <c r="G15" s="30">
        <v>7</v>
      </c>
      <c r="H15" s="28">
        <v>500</v>
      </c>
      <c r="I15" s="28">
        <f>I14</f>
        <v>21.88</v>
      </c>
      <c r="J15" s="29">
        <v>22</v>
      </c>
      <c r="K15" s="29">
        <v>-56.51</v>
      </c>
      <c r="L15" s="29">
        <v>13.04</v>
      </c>
      <c r="M15" s="32">
        <v>0.2</v>
      </c>
      <c r="N15" s="32">
        <f>1/500</f>
        <v>2E-3</v>
      </c>
      <c r="O15" s="32">
        <f>O8</f>
        <v>7.7999999999999999E-4</v>
      </c>
    </row>
    <row r="16" spans="1:16" ht="16.5" thickBot="1">
      <c r="F16" s="28">
        <v>13</v>
      </c>
      <c r="G16" s="28">
        <v>9</v>
      </c>
      <c r="H16" s="28">
        <v>62.5</v>
      </c>
      <c r="I16" s="28">
        <v>0.879</v>
      </c>
      <c r="J16" s="28">
        <v>1</v>
      </c>
      <c r="K16" s="31">
        <v>-61.72</v>
      </c>
      <c r="L16" s="31">
        <v>8.9600000000000009</v>
      </c>
      <c r="M16" s="33">
        <v>2.9919999999999999E-2</v>
      </c>
      <c r="N16" s="33">
        <f>3/100</f>
        <v>0.03</v>
      </c>
      <c r="O16" s="33">
        <v>9.9209999999999993E-3</v>
      </c>
      <c r="P16" s="23"/>
    </row>
    <row r="17" spans="6:18" ht="16.5" thickBot="1">
      <c r="F17" s="28">
        <v>14</v>
      </c>
      <c r="G17" s="28">
        <v>9</v>
      </c>
      <c r="H17" s="28">
        <v>62.5</v>
      </c>
      <c r="I17" s="28">
        <f>I16</f>
        <v>0.879</v>
      </c>
      <c r="J17" s="29">
        <v>10</v>
      </c>
      <c r="K17" s="31">
        <v>-55.17</v>
      </c>
      <c r="L17" s="31">
        <v>7.55</v>
      </c>
      <c r="M17" s="33">
        <v>0.55079999999999996</v>
      </c>
      <c r="N17" s="33">
        <f>55/100</f>
        <v>0.55000000000000004</v>
      </c>
      <c r="O17" s="33">
        <v>8.6269999999999999E-4</v>
      </c>
      <c r="P17" s="23"/>
    </row>
    <row r="18" spans="6:18" ht="16.5" thickBot="1">
      <c r="F18" s="28">
        <v>15</v>
      </c>
      <c r="G18" s="28">
        <v>9</v>
      </c>
      <c r="H18" s="28">
        <v>62.5</v>
      </c>
      <c r="I18" s="28">
        <f>I17</f>
        <v>0.879</v>
      </c>
      <c r="J18" s="29">
        <v>22</v>
      </c>
      <c r="K18" s="31">
        <v>-52.6</v>
      </c>
      <c r="L18" s="31">
        <v>7</v>
      </c>
      <c r="M18" s="33">
        <v>0.81159999999999999</v>
      </c>
      <c r="N18" s="33">
        <f>81/100</f>
        <v>0.81</v>
      </c>
      <c r="O18" s="33">
        <v>1.843E-3</v>
      </c>
      <c r="P18" s="23"/>
    </row>
    <row r="19" spans="6:18" ht="16.5" thickBot="1">
      <c r="F19" s="28">
        <v>16</v>
      </c>
      <c r="G19" s="30">
        <v>9</v>
      </c>
      <c r="H19" s="28">
        <v>125</v>
      </c>
      <c r="I19" s="28">
        <v>1.76</v>
      </c>
      <c r="J19" s="28">
        <v>1</v>
      </c>
      <c r="K19" s="29">
        <v>-65.45</v>
      </c>
      <c r="L19" s="29">
        <v>10.44</v>
      </c>
      <c r="M19" s="32">
        <v>0</v>
      </c>
      <c r="N19" s="32">
        <v>0</v>
      </c>
      <c r="O19" s="32">
        <v>0</v>
      </c>
    </row>
    <row r="20" spans="6:18" ht="16.5" thickBot="1">
      <c r="F20" s="28">
        <v>17</v>
      </c>
      <c r="G20" s="30">
        <v>9</v>
      </c>
      <c r="H20" s="28">
        <v>125</v>
      </c>
      <c r="I20" s="28">
        <f>I19</f>
        <v>1.76</v>
      </c>
      <c r="J20" s="29">
        <v>10</v>
      </c>
      <c r="K20" s="29">
        <v>-53.39</v>
      </c>
      <c r="L20" s="29">
        <v>9.6</v>
      </c>
      <c r="M20" s="32">
        <v>0</v>
      </c>
      <c r="N20" s="32">
        <v>0</v>
      </c>
      <c r="O20" s="32">
        <v>0</v>
      </c>
    </row>
    <row r="21" spans="6:18" ht="16.5" thickBot="1">
      <c r="F21" s="28">
        <v>18</v>
      </c>
      <c r="G21" s="30">
        <v>9</v>
      </c>
      <c r="H21" s="28">
        <v>125</v>
      </c>
      <c r="I21" s="28">
        <f>I20</f>
        <v>1.76</v>
      </c>
      <c r="J21" s="29">
        <v>22</v>
      </c>
      <c r="K21" s="29">
        <v>-67.680000000000007</v>
      </c>
      <c r="L21" s="29">
        <v>9.6300000000000008</v>
      </c>
      <c r="M21" s="32">
        <v>0</v>
      </c>
      <c r="N21" s="32">
        <v>0</v>
      </c>
      <c r="O21" s="32">
        <v>0</v>
      </c>
    </row>
    <row r="22" spans="6:18" ht="16.5" thickBot="1">
      <c r="F22" s="28">
        <v>19</v>
      </c>
      <c r="G22" s="30">
        <v>9</v>
      </c>
      <c r="H22" s="28">
        <v>250</v>
      </c>
      <c r="I22" s="28">
        <v>3.52</v>
      </c>
      <c r="J22" s="28">
        <v>1</v>
      </c>
      <c r="K22" s="29">
        <v>-73.180000000000007</v>
      </c>
      <c r="L22" s="29">
        <v>10.77</v>
      </c>
      <c r="M22" s="32">
        <v>0</v>
      </c>
      <c r="N22" s="32">
        <v>0</v>
      </c>
      <c r="O22" s="32">
        <v>0</v>
      </c>
    </row>
    <row r="23" spans="6:18" ht="16.5" thickBot="1">
      <c r="F23" s="28">
        <v>20</v>
      </c>
      <c r="G23" s="30">
        <v>9</v>
      </c>
      <c r="H23" s="28">
        <v>250</v>
      </c>
      <c r="I23" s="28">
        <f>I22</f>
        <v>3.52</v>
      </c>
      <c r="J23" s="29">
        <v>10</v>
      </c>
      <c r="K23" s="29">
        <v>-57.76</v>
      </c>
      <c r="L23" s="29">
        <v>10.57</v>
      </c>
      <c r="M23" s="32">
        <v>0</v>
      </c>
      <c r="N23" s="32">
        <v>0</v>
      </c>
      <c r="O23" s="32">
        <v>0</v>
      </c>
    </row>
    <row r="24" spans="6:18" ht="16.5" thickBot="1">
      <c r="F24" s="28">
        <v>21</v>
      </c>
      <c r="G24" s="30">
        <v>9</v>
      </c>
      <c r="H24" s="28">
        <v>250</v>
      </c>
      <c r="I24" s="28">
        <f>I23</f>
        <v>3.52</v>
      </c>
      <c r="J24" s="29">
        <v>22</v>
      </c>
      <c r="K24" s="29">
        <v>-63.79</v>
      </c>
      <c r="L24" s="29">
        <v>10.63</v>
      </c>
      <c r="M24" s="32">
        <v>0.2</v>
      </c>
      <c r="N24" s="32">
        <f>1/500</f>
        <v>2E-3</v>
      </c>
      <c r="O24" s="32">
        <f>O15</f>
        <v>7.7999999999999999E-4</v>
      </c>
    </row>
    <row r="25" spans="6:18" ht="16.5" thickBot="1">
      <c r="F25" s="28">
        <v>22</v>
      </c>
      <c r="G25" s="30">
        <v>9</v>
      </c>
      <c r="H25" s="28">
        <v>500</v>
      </c>
      <c r="I25" s="28">
        <v>7.03</v>
      </c>
      <c r="J25" s="28">
        <v>1</v>
      </c>
      <c r="K25" s="29">
        <v>-64.63</v>
      </c>
      <c r="L25" s="29">
        <v>10.91</v>
      </c>
      <c r="M25" s="32">
        <v>0.2</v>
      </c>
      <c r="N25" s="32">
        <f>1/500</f>
        <v>2E-3</v>
      </c>
      <c r="O25" s="32">
        <f>O24</f>
        <v>7.7999999999999999E-4</v>
      </c>
    </row>
    <row r="26" spans="6:18" ht="16.5" thickBot="1">
      <c r="F26" s="28">
        <v>23</v>
      </c>
      <c r="G26" s="30">
        <v>9</v>
      </c>
      <c r="H26" s="28">
        <v>500</v>
      </c>
      <c r="I26" s="28">
        <f>I25</f>
        <v>7.03</v>
      </c>
      <c r="J26" s="29">
        <v>10</v>
      </c>
      <c r="K26" s="29">
        <v>-59.16</v>
      </c>
      <c r="L26" s="29">
        <v>11.11</v>
      </c>
      <c r="M26" s="32">
        <v>0</v>
      </c>
      <c r="N26" s="32">
        <v>0</v>
      </c>
      <c r="O26" s="32">
        <v>0</v>
      </c>
    </row>
    <row r="27" spans="6:18" ht="16.5" thickBot="1">
      <c r="F27" s="28">
        <v>24</v>
      </c>
      <c r="G27" s="30">
        <v>9</v>
      </c>
      <c r="H27" s="28">
        <v>500</v>
      </c>
      <c r="I27" s="28">
        <f>I26</f>
        <v>7.03</v>
      </c>
      <c r="J27" s="29">
        <v>22</v>
      </c>
      <c r="K27" s="29">
        <v>-53.82</v>
      </c>
      <c r="L27" s="29">
        <v>11.01</v>
      </c>
      <c r="M27" s="32">
        <v>0</v>
      </c>
      <c r="N27" s="32">
        <v>0</v>
      </c>
      <c r="O27" s="32">
        <v>0</v>
      </c>
    </row>
    <row r="28" spans="6:18" ht="16.5" thickBot="1">
      <c r="F28" s="28">
        <v>25</v>
      </c>
      <c r="G28" s="28">
        <v>11</v>
      </c>
      <c r="H28" s="28">
        <v>62.5</v>
      </c>
      <c r="I28" s="28">
        <v>0.26900000000000002</v>
      </c>
      <c r="J28" s="28">
        <v>1</v>
      </c>
      <c r="K28" s="29">
        <v>-63.14</v>
      </c>
      <c r="L28" s="29">
        <v>7.53</v>
      </c>
      <c r="M28" s="32">
        <v>0</v>
      </c>
      <c r="N28" s="32">
        <v>0</v>
      </c>
      <c r="O28" s="32">
        <v>0</v>
      </c>
      <c r="P28" s="22"/>
      <c r="R28" s="24"/>
    </row>
    <row r="29" spans="6:18" ht="16.5" thickBot="1">
      <c r="F29" s="28">
        <v>26</v>
      </c>
      <c r="G29" s="28">
        <v>11</v>
      </c>
      <c r="H29" s="28">
        <v>62.5</v>
      </c>
      <c r="I29" s="28">
        <f>I28</f>
        <v>0.26900000000000002</v>
      </c>
      <c r="J29" s="29">
        <v>10</v>
      </c>
      <c r="K29" s="29">
        <v>-53.54</v>
      </c>
      <c r="L29" s="29">
        <v>7.51</v>
      </c>
      <c r="M29" s="32">
        <v>0</v>
      </c>
      <c r="N29" s="32">
        <v>0</v>
      </c>
      <c r="O29" s="32">
        <v>0</v>
      </c>
      <c r="P29" s="22"/>
      <c r="R29" s="24"/>
    </row>
    <row r="30" spans="6:18" ht="16.5" thickBot="1">
      <c r="F30" s="28">
        <v>27</v>
      </c>
      <c r="G30" s="28">
        <v>11</v>
      </c>
      <c r="H30" s="28">
        <v>62.5</v>
      </c>
      <c r="I30" s="28">
        <f>I29</f>
        <v>0.26900000000000002</v>
      </c>
      <c r="J30" s="29">
        <v>22</v>
      </c>
      <c r="K30" s="29">
        <v>-52.01</v>
      </c>
      <c r="L30" s="29">
        <v>7.69</v>
      </c>
      <c r="M30" s="32">
        <v>0</v>
      </c>
      <c r="N30" s="32">
        <v>0</v>
      </c>
      <c r="O30" s="32">
        <v>0</v>
      </c>
      <c r="P30" s="22"/>
      <c r="R30" s="24"/>
    </row>
    <row r="31" spans="6:18" ht="16.5" thickBot="1">
      <c r="F31" s="28">
        <v>28</v>
      </c>
      <c r="G31" s="30">
        <v>11</v>
      </c>
      <c r="H31" s="28">
        <v>125</v>
      </c>
      <c r="I31" s="28">
        <v>0.53700000000000003</v>
      </c>
      <c r="J31" s="29">
        <v>1</v>
      </c>
      <c r="K31" s="29">
        <v>-64.510000000000005</v>
      </c>
      <c r="L31" s="29">
        <v>7.85</v>
      </c>
      <c r="M31" s="32">
        <v>0</v>
      </c>
      <c r="N31" s="32">
        <v>0</v>
      </c>
      <c r="O31" s="32">
        <v>0</v>
      </c>
      <c r="P31" s="22"/>
      <c r="R31" s="24"/>
    </row>
    <row r="32" spans="6:18" ht="16.5" thickBot="1">
      <c r="F32" s="28">
        <v>29</v>
      </c>
      <c r="G32" s="30">
        <v>11</v>
      </c>
      <c r="H32" s="28">
        <v>125</v>
      </c>
      <c r="I32" s="28">
        <f>I31</f>
        <v>0.53700000000000003</v>
      </c>
      <c r="J32" s="29">
        <v>10</v>
      </c>
      <c r="K32" s="29">
        <v>-55.25</v>
      </c>
      <c r="L32" s="29">
        <v>7.73</v>
      </c>
      <c r="M32" s="32">
        <v>0</v>
      </c>
      <c r="N32" s="32">
        <v>0</v>
      </c>
      <c r="O32" s="32">
        <v>0</v>
      </c>
      <c r="P32" s="22"/>
      <c r="R32" s="24"/>
    </row>
    <row r="33" spans="6:18" ht="15.75" customHeight="1" thickBot="1">
      <c r="F33" s="28">
        <v>30</v>
      </c>
      <c r="G33" s="30">
        <v>11</v>
      </c>
      <c r="H33" s="28">
        <v>125</v>
      </c>
      <c r="I33" s="28">
        <f>I32</f>
        <v>0.53700000000000003</v>
      </c>
      <c r="J33" s="29">
        <v>22</v>
      </c>
      <c r="K33" s="29">
        <v>-53.52</v>
      </c>
      <c r="L33" s="29">
        <v>7.82</v>
      </c>
      <c r="M33" s="32">
        <v>0</v>
      </c>
      <c r="N33" s="32">
        <v>0</v>
      </c>
      <c r="O33" s="32">
        <v>0</v>
      </c>
      <c r="P33" s="22"/>
      <c r="R33" s="24"/>
    </row>
    <row r="34" spans="6:18" ht="16.5" thickBot="1">
      <c r="F34" s="28">
        <v>31</v>
      </c>
      <c r="G34" s="30">
        <v>11</v>
      </c>
      <c r="H34" s="28">
        <v>250</v>
      </c>
      <c r="I34" s="28">
        <v>1.07</v>
      </c>
      <c r="J34" s="29">
        <v>1</v>
      </c>
      <c r="K34" s="29">
        <v>-66.290000000000006</v>
      </c>
      <c r="L34" s="29">
        <v>6.14</v>
      </c>
      <c r="M34" s="32">
        <v>0</v>
      </c>
      <c r="N34" s="32">
        <v>0</v>
      </c>
      <c r="O34" s="32">
        <v>0</v>
      </c>
      <c r="Q34" s="24"/>
      <c r="R34" s="24"/>
    </row>
    <row r="35" spans="6:18" ht="16.5" thickBot="1">
      <c r="F35" s="28">
        <v>32</v>
      </c>
      <c r="G35" s="30">
        <v>11</v>
      </c>
      <c r="H35" s="28">
        <v>250</v>
      </c>
      <c r="I35" s="28">
        <f>I34</f>
        <v>1.07</v>
      </c>
      <c r="J35" s="29">
        <v>10</v>
      </c>
      <c r="K35" s="29">
        <v>-54.68</v>
      </c>
      <c r="L35" s="29">
        <v>5.77</v>
      </c>
      <c r="M35" s="32">
        <v>0.70120000000000005</v>
      </c>
      <c r="N35" s="32">
        <f>70/100</f>
        <v>0.7</v>
      </c>
      <c r="O35" s="44">
        <v>3.0999999999999999E-3</v>
      </c>
    </row>
    <row r="36" spans="6:18" ht="16.5" thickBot="1">
      <c r="F36" s="28">
        <v>33</v>
      </c>
      <c r="G36" s="30">
        <v>11</v>
      </c>
      <c r="H36" s="28">
        <v>250</v>
      </c>
      <c r="I36" s="28">
        <f>I35</f>
        <v>1.07</v>
      </c>
      <c r="J36" s="29">
        <v>22</v>
      </c>
      <c r="K36" s="29">
        <v>-53.33</v>
      </c>
      <c r="L36" s="29">
        <v>5.48</v>
      </c>
      <c r="M36" s="32">
        <v>0.86873999999999996</v>
      </c>
      <c r="N36" s="32">
        <f>86/100</f>
        <v>0.86</v>
      </c>
      <c r="O36" s="32">
        <v>8.7449999999999993E-3</v>
      </c>
    </row>
    <row r="37" spans="6:18" ht="16.5" thickBot="1">
      <c r="F37" s="28">
        <v>34</v>
      </c>
      <c r="G37" s="30">
        <v>11</v>
      </c>
      <c r="H37" s="28">
        <v>500</v>
      </c>
      <c r="I37" s="28">
        <v>2.15</v>
      </c>
      <c r="J37" s="29">
        <v>1</v>
      </c>
      <c r="K37" s="29">
        <v>-63.67</v>
      </c>
      <c r="L37" s="29">
        <v>6.09</v>
      </c>
      <c r="M37" s="32">
        <v>0</v>
      </c>
      <c r="N37" s="32">
        <v>0</v>
      </c>
      <c r="O37" s="32">
        <v>0</v>
      </c>
    </row>
    <row r="38" spans="6:18" ht="16.5" thickBot="1">
      <c r="F38" s="28">
        <v>35</v>
      </c>
      <c r="G38" s="29">
        <v>11</v>
      </c>
      <c r="H38" s="29">
        <v>500</v>
      </c>
      <c r="I38" s="29">
        <f>I37</f>
        <v>2.15</v>
      </c>
      <c r="J38" s="29">
        <v>10</v>
      </c>
      <c r="K38" s="29">
        <v>-54.58</v>
      </c>
      <c r="L38" s="29">
        <v>6.47</v>
      </c>
      <c r="M38" s="34">
        <v>0</v>
      </c>
      <c r="N38" s="34">
        <v>0</v>
      </c>
      <c r="O38" s="34">
        <v>0</v>
      </c>
    </row>
    <row r="39" spans="6:18" ht="16.5" thickBot="1">
      <c r="F39" s="28">
        <v>36</v>
      </c>
      <c r="G39" s="29">
        <v>11</v>
      </c>
      <c r="H39" s="29">
        <v>500</v>
      </c>
      <c r="I39" s="29">
        <f>I38</f>
        <v>2.15</v>
      </c>
      <c r="J39" s="29">
        <v>22</v>
      </c>
      <c r="K39" s="29">
        <v>-53.65</v>
      </c>
      <c r="L39" s="29">
        <v>6.42</v>
      </c>
      <c r="M39" s="34">
        <v>0</v>
      </c>
      <c r="N39" s="34">
        <v>0</v>
      </c>
      <c r="O39" s="34">
        <v>0</v>
      </c>
    </row>
    <row r="40" spans="6:18">
      <c r="F40" s="50" t="s">
        <v>33</v>
      </c>
      <c r="G40" s="59"/>
      <c r="H40" s="59"/>
      <c r="I40" s="59"/>
      <c r="J40" s="59"/>
      <c r="K40" s="59"/>
      <c r="L40" s="59"/>
      <c r="M40" s="59"/>
      <c r="N40" s="59"/>
      <c r="O40" s="60"/>
    </row>
    <row r="41" spans="6:18">
      <c r="F41" s="63"/>
      <c r="G41" s="64"/>
      <c r="H41" s="64"/>
      <c r="I41" s="64"/>
      <c r="J41" s="64"/>
      <c r="K41" s="64"/>
      <c r="L41" s="64"/>
      <c r="M41" s="64"/>
      <c r="N41" s="64"/>
      <c r="O41" s="65"/>
    </row>
    <row r="42" spans="6:18" ht="15.75" thickBot="1">
      <c r="F42" s="66"/>
      <c r="G42" s="61"/>
      <c r="H42" s="61"/>
      <c r="I42" s="61"/>
      <c r="J42" s="61"/>
      <c r="K42" s="61"/>
      <c r="L42" s="61"/>
      <c r="M42" s="61"/>
      <c r="N42" s="61"/>
      <c r="O42" s="62"/>
    </row>
    <row r="43" spans="6:18" ht="33.75" thickBot="1">
      <c r="F43" s="25" t="s">
        <v>1</v>
      </c>
      <c r="G43" s="25" t="s">
        <v>15</v>
      </c>
      <c r="H43" s="25" t="s">
        <v>16</v>
      </c>
      <c r="I43" s="25" t="s">
        <v>17</v>
      </c>
      <c r="J43" s="35" t="s">
        <v>18</v>
      </c>
      <c r="K43" s="25" t="s">
        <v>19</v>
      </c>
      <c r="L43" s="25" t="s">
        <v>20</v>
      </c>
      <c r="M43" s="25" t="s">
        <v>21</v>
      </c>
      <c r="N43" s="25" t="s">
        <v>22</v>
      </c>
      <c r="O43" s="27" t="s">
        <v>23</v>
      </c>
      <c r="R43" t="s">
        <v>34</v>
      </c>
    </row>
    <row r="44" spans="6:18" ht="15.75">
      <c r="F44" s="28">
        <v>1</v>
      </c>
      <c r="G44" s="28">
        <v>7</v>
      </c>
      <c r="H44" s="28">
        <v>62.5</v>
      </c>
      <c r="I44" s="28">
        <v>2.73</v>
      </c>
      <c r="J44" s="28">
        <v>20</v>
      </c>
      <c r="K44" s="29">
        <v>-45.9</v>
      </c>
      <c r="L44" s="29">
        <v>9.09</v>
      </c>
      <c r="M44" s="30">
        <v>2.2000000000000001E-3</v>
      </c>
      <c r="N44" s="30">
        <v>0</v>
      </c>
      <c r="O44" s="30">
        <v>2.2000000000000001E-3</v>
      </c>
      <c r="R44">
        <f>AVERAGE(M44:M79)</f>
        <v>7.1739305555555563E-2</v>
      </c>
    </row>
    <row r="45" spans="6:18" ht="16.5" thickBot="1">
      <c r="F45" s="28">
        <v>2</v>
      </c>
      <c r="G45" s="28">
        <v>7</v>
      </c>
      <c r="H45" s="28">
        <v>62.5</v>
      </c>
      <c r="I45" s="28">
        <v>2.73</v>
      </c>
      <c r="J45" s="29">
        <v>17</v>
      </c>
      <c r="K45" s="29">
        <v>-44.52</v>
      </c>
      <c r="L45" s="29">
        <v>8.86</v>
      </c>
      <c r="M45" s="29">
        <v>2.2200000000000001E-2</v>
      </c>
      <c r="N45" s="29">
        <v>0</v>
      </c>
      <c r="O45" s="29">
        <v>2.2200000000000002E-3</v>
      </c>
    </row>
    <row r="46" spans="6:18" ht="16.5" thickBot="1">
      <c r="F46" s="28">
        <v>3</v>
      </c>
      <c r="G46" s="28">
        <v>7</v>
      </c>
      <c r="H46" s="28">
        <v>62.5</v>
      </c>
      <c r="I46" s="28">
        <v>2.73</v>
      </c>
      <c r="J46" s="29">
        <v>14</v>
      </c>
      <c r="K46" s="29">
        <v>-43.08</v>
      </c>
      <c r="L46" s="29">
        <v>9.2200000000000006</v>
      </c>
      <c r="M46" s="29">
        <v>0</v>
      </c>
      <c r="N46" s="29">
        <v>0</v>
      </c>
      <c r="O46" s="29">
        <v>0</v>
      </c>
    </row>
    <row r="47" spans="6:18" ht="15.75">
      <c r="F47" s="28">
        <v>4</v>
      </c>
      <c r="G47" s="30">
        <v>7</v>
      </c>
      <c r="H47" s="28">
        <v>125</v>
      </c>
      <c r="I47" s="28">
        <v>5.47</v>
      </c>
      <c r="J47" s="28">
        <v>20</v>
      </c>
      <c r="K47" s="29">
        <v>-41.9</v>
      </c>
      <c r="L47" s="29">
        <v>9.35</v>
      </c>
      <c r="M47" s="30">
        <v>0</v>
      </c>
      <c r="N47" s="30">
        <v>0</v>
      </c>
      <c r="O47" s="30">
        <v>0</v>
      </c>
    </row>
    <row r="48" spans="6:18" ht="16.5" thickBot="1">
      <c r="F48" s="28">
        <v>5</v>
      </c>
      <c r="G48" s="30">
        <v>7</v>
      </c>
      <c r="H48" s="28">
        <v>125</v>
      </c>
      <c r="I48" s="28">
        <f>I47</f>
        <v>5.47</v>
      </c>
      <c r="J48" s="29">
        <v>17</v>
      </c>
      <c r="K48" s="29">
        <v>-42</v>
      </c>
      <c r="L48" s="29">
        <v>9.2200000000000006</v>
      </c>
      <c r="M48" s="29">
        <v>0</v>
      </c>
      <c r="N48" s="29">
        <v>0</v>
      </c>
      <c r="O48" s="29">
        <v>0</v>
      </c>
    </row>
    <row r="49" spans="6:15" ht="16.5" thickBot="1">
      <c r="F49" s="28">
        <v>6</v>
      </c>
      <c r="G49" s="30">
        <v>7</v>
      </c>
      <c r="H49" s="28">
        <v>125</v>
      </c>
      <c r="I49" s="28">
        <f>I48</f>
        <v>5.47</v>
      </c>
      <c r="J49" s="29">
        <v>14</v>
      </c>
      <c r="K49" s="29">
        <v>-42</v>
      </c>
      <c r="L49" s="29">
        <v>9.4700000000000006</v>
      </c>
      <c r="M49" s="29">
        <v>5.1000000000000004E-3</v>
      </c>
      <c r="N49" s="29">
        <v>0</v>
      </c>
      <c r="O49" s="29">
        <v>5.1000000000000004E-3</v>
      </c>
    </row>
    <row r="50" spans="6:15" ht="15.75">
      <c r="F50" s="28">
        <v>7</v>
      </c>
      <c r="G50" s="30">
        <v>7</v>
      </c>
      <c r="H50" s="28">
        <v>250</v>
      </c>
      <c r="I50" s="28">
        <v>10.94</v>
      </c>
      <c r="J50" s="28">
        <v>20</v>
      </c>
      <c r="K50" s="29">
        <v>-39.85</v>
      </c>
      <c r="L50" s="29">
        <v>9.75</v>
      </c>
      <c r="M50" s="30">
        <v>0</v>
      </c>
      <c r="N50" s="30">
        <v>0</v>
      </c>
      <c r="O50" s="30">
        <v>1.5E-3</v>
      </c>
    </row>
    <row r="51" spans="6:15" ht="16.5" thickBot="1">
      <c r="F51" s="28">
        <v>8</v>
      </c>
      <c r="G51" s="30">
        <v>7</v>
      </c>
      <c r="H51" s="28">
        <v>250</v>
      </c>
      <c r="I51" s="28">
        <f>I50</f>
        <v>10.94</v>
      </c>
      <c r="J51" s="29">
        <v>17</v>
      </c>
      <c r="K51" s="29">
        <v>-40.33</v>
      </c>
      <c r="L51" s="29">
        <v>9.6300000000000008</v>
      </c>
      <c r="M51" s="29">
        <v>0</v>
      </c>
      <c r="N51" s="29">
        <v>0</v>
      </c>
      <c r="O51" s="29">
        <v>0</v>
      </c>
    </row>
    <row r="52" spans="6:15" ht="16.5" thickBot="1">
      <c r="F52" s="28">
        <v>9</v>
      </c>
      <c r="G52" s="30">
        <v>7</v>
      </c>
      <c r="H52" s="28">
        <v>250</v>
      </c>
      <c r="I52" s="28">
        <f>I51</f>
        <v>10.94</v>
      </c>
      <c r="J52" s="29">
        <v>14</v>
      </c>
      <c r="K52" s="29">
        <v>-41.25</v>
      </c>
      <c r="L52" s="29">
        <v>9.8800000000000008</v>
      </c>
      <c r="M52" s="29">
        <v>0</v>
      </c>
      <c r="N52" s="29">
        <v>0</v>
      </c>
      <c r="O52" s="29">
        <v>0</v>
      </c>
    </row>
    <row r="53" spans="6:15" ht="15.75">
      <c r="F53" s="28">
        <v>10</v>
      </c>
      <c r="G53" s="30">
        <v>7</v>
      </c>
      <c r="H53" s="28">
        <v>500</v>
      </c>
      <c r="I53" s="28">
        <v>21.88</v>
      </c>
      <c r="J53" s="28">
        <v>20</v>
      </c>
      <c r="K53" s="29">
        <v>-37.46</v>
      </c>
      <c r="L53" s="29">
        <v>4.97</v>
      </c>
      <c r="M53" s="30">
        <v>0.01</v>
      </c>
      <c r="N53" s="30">
        <v>0</v>
      </c>
      <c r="O53" s="30">
        <v>0</v>
      </c>
    </row>
    <row r="54" spans="6:15" ht="16.5" thickBot="1">
      <c r="F54" s="28">
        <v>11</v>
      </c>
      <c r="G54" s="30">
        <v>7</v>
      </c>
      <c r="H54" s="28">
        <v>500</v>
      </c>
      <c r="I54" s="28">
        <f>I53</f>
        <v>21.88</v>
      </c>
      <c r="J54" s="29">
        <v>17</v>
      </c>
      <c r="K54" s="29">
        <v>-38.049999999999997</v>
      </c>
      <c r="L54" s="29">
        <v>5.71</v>
      </c>
      <c r="M54" s="29">
        <v>0</v>
      </c>
      <c r="N54" s="29">
        <v>0</v>
      </c>
      <c r="O54" s="29">
        <v>0</v>
      </c>
    </row>
    <row r="55" spans="6:15" ht="16.5" thickBot="1">
      <c r="F55" s="28">
        <v>12</v>
      </c>
      <c r="G55" s="30">
        <v>7</v>
      </c>
      <c r="H55" s="28">
        <v>500</v>
      </c>
      <c r="I55" s="28">
        <f>I54</f>
        <v>21.88</v>
      </c>
      <c r="J55" s="29">
        <v>14</v>
      </c>
      <c r="K55" s="29">
        <v>-39.14</v>
      </c>
      <c r="L55" s="29">
        <v>5.58</v>
      </c>
      <c r="M55" s="29">
        <v>0</v>
      </c>
      <c r="N55" s="29">
        <v>0</v>
      </c>
      <c r="O55" s="29">
        <v>0</v>
      </c>
    </row>
    <row r="56" spans="6:15" ht="15.75">
      <c r="F56" s="28">
        <v>13</v>
      </c>
      <c r="G56" s="28">
        <v>9</v>
      </c>
      <c r="H56" s="28">
        <v>62.5</v>
      </c>
      <c r="I56" s="28">
        <v>0.879</v>
      </c>
      <c r="J56" s="28">
        <v>20</v>
      </c>
      <c r="K56" s="29">
        <v>-43.83</v>
      </c>
      <c r="L56" s="29">
        <v>3.93</v>
      </c>
      <c r="M56" s="30">
        <v>0.114</v>
      </c>
      <c r="N56" s="30">
        <v>0</v>
      </c>
      <c r="O56" s="30">
        <v>0.114</v>
      </c>
    </row>
    <row r="57" spans="6:15" ht="16.5" thickBot="1">
      <c r="F57" s="28">
        <v>14</v>
      </c>
      <c r="G57" s="28">
        <v>9</v>
      </c>
      <c r="H57" s="28">
        <v>62.5</v>
      </c>
      <c r="I57" s="28">
        <f>I56</f>
        <v>0.879</v>
      </c>
      <c r="J57" s="29">
        <v>17</v>
      </c>
      <c r="K57" s="29">
        <v>-44.49</v>
      </c>
      <c r="L57" s="29">
        <v>4.57</v>
      </c>
      <c r="M57" s="29">
        <v>9.1999999999999998E-2</v>
      </c>
      <c r="N57" s="29">
        <v>0</v>
      </c>
      <c r="O57" s="29">
        <v>9.1999999999999998E-2</v>
      </c>
    </row>
    <row r="58" spans="6:15" ht="16.5" thickBot="1">
      <c r="F58" s="28">
        <v>15</v>
      </c>
      <c r="G58" s="28">
        <v>9</v>
      </c>
      <c r="H58" s="28">
        <v>62.5</v>
      </c>
      <c r="I58" s="28">
        <f>I57</f>
        <v>0.879</v>
      </c>
      <c r="J58" s="29">
        <v>14</v>
      </c>
      <c r="K58" s="29">
        <v>-43.38</v>
      </c>
      <c r="L58" s="29">
        <v>6.59</v>
      </c>
      <c r="M58" s="29">
        <v>1.89E-3</v>
      </c>
      <c r="N58" s="29">
        <v>0</v>
      </c>
      <c r="O58" s="29">
        <v>1.89E-3</v>
      </c>
    </row>
    <row r="59" spans="6:15" ht="15.75">
      <c r="F59" s="28">
        <v>16</v>
      </c>
      <c r="G59" s="30">
        <v>9</v>
      </c>
      <c r="H59" s="28">
        <v>125</v>
      </c>
      <c r="I59" s="28">
        <v>1.76</v>
      </c>
      <c r="J59" s="28">
        <v>20</v>
      </c>
      <c r="K59" s="29">
        <v>-43.73</v>
      </c>
      <c r="L59" s="29">
        <v>10.97</v>
      </c>
      <c r="M59" s="30">
        <v>0</v>
      </c>
      <c r="N59" s="30">
        <v>0</v>
      </c>
      <c r="O59" s="30">
        <v>0</v>
      </c>
    </row>
    <row r="60" spans="6:15" ht="16.5" thickBot="1">
      <c r="F60" s="28">
        <v>17</v>
      </c>
      <c r="G60" s="30">
        <v>9</v>
      </c>
      <c r="H60" s="28">
        <v>125</v>
      </c>
      <c r="I60" s="28">
        <f>I59</f>
        <v>1.76</v>
      </c>
      <c r="J60" s="29">
        <v>17</v>
      </c>
      <c r="K60" s="29">
        <v>-43.89</v>
      </c>
      <c r="L60" s="29">
        <v>9.56</v>
      </c>
      <c r="M60" s="29">
        <v>0</v>
      </c>
      <c r="N60" s="29">
        <v>0</v>
      </c>
      <c r="O60" s="29">
        <v>0</v>
      </c>
    </row>
    <row r="61" spans="6:15" ht="16.5" thickBot="1">
      <c r="F61" s="28">
        <v>18</v>
      </c>
      <c r="G61" s="30">
        <v>9</v>
      </c>
      <c r="H61" s="28">
        <v>125</v>
      </c>
      <c r="I61" s="28">
        <f>I60</f>
        <v>1.76</v>
      </c>
      <c r="J61" s="29">
        <v>14</v>
      </c>
      <c r="K61" s="29">
        <v>-45.2</v>
      </c>
      <c r="L61" s="29">
        <v>12.68</v>
      </c>
      <c r="M61" s="29">
        <v>0</v>
      </c>
      <c r="N61" s="29">
        <v>0</v>
      </c>
      <c r="O61" s="29">
        <v>0</v>
      </c>
    </row>
    <row r="62" spans="6:15" ht="15.75">
      <c r="F62" s="28">
        <v>19</v>
      </c>
      <c r="G62" s="30">
        <v>9</v>
      </c>
      <c r="H62" s="28">
        <v>250</v>
      </c>
      <c r="I62" s="28">
        <v>3.52</v>
      </c>
      <c r="J62" s="28">
        <v>20</v>
      </c>
      <c r="K62" s="29">
        <v>-44.87</v>
      </c>
      <c r="L62" s="29">
        <v>11.82</v>
      </c>
      <c r="M62" s="30">
        <v>9.7499999999999996E-4</v>
      </c>
      <c r="N62" s="30">
        <v>0</v>
      </c>
      <c r="O62" s="30">
        <v>9.7499999999999996E-4</v>
      </c>
    </row>
    <row r="63" spans="6:15" ht="16.5" thickBot="1">
      <c r="F63" s="28">
        <v>20</v>
      </c>
      <c r="G63" s="30">
        <v>9</v>
      </c>
      <c r="H63" s="28">
        <v>250</v>
      </c>
      <c r="I63" s="28">
        <f>I62</f>
        <v>3.52</v>
      </c>
      <c r="J63" s="29">
        <v>17</v>
      </c>
      <c r="K63" s="29">
        <v>-43.45</v>
      </c>
      <c r="L63" s="29">
        <v>10.46</v>
      </c>
      <c r="M63" s="29">
        <v>0</v>
      </c>
      <c r="N63" s="29">
        <v>0</v>
      </c>
      <c r="O63" s="29">
        <v>0</v>
      </c>
    </row>
    <row r="64" spans="6:15" ht="16.5" thickBot="1">
      <c r="F64" s="28">
        <v>21</v>
      </c>
      <c r="G64" s="30">
        <v>9</v>
      </c>
      <c r="H64" s="28">
        <v>250</v>
      </c>
      <c r="I64" s="28">
        <f>I63</f>
        <v>3.52</v>
      </c>
      <c r="J64" s="29">
        <v>14</v>
      </c>
      <c r="K64" s="29">
        <v>-44.75</v>
      </c>
      <c r="L64" s="29">
        <v>13.85</v>
      </c>
      <c r="M64" s="29">
        <v>0</v>
      </c>
      <c r="N64" s="29">
        <v>0</v>
      </c>
      <c r="O64" s="29">
        <v>0</v>
      </c>
    </row>
    <row r="65" spans="6:15" ht="15.75">
      <c r="F65" s="28">
        <v>22</v>
      </c>
      <c r="G65" s="30">
        <v>9</v>
      </c>
      <c r="H65" s="28">
        <v>500</v>
      </c>
      <c r="I65" s="28">
        <v>7.03</v>
      </c>
      <c r="J65" s="28">
        <v>20</v>
      </c>
      <c r="K65" s="29">
        <v>-45.89</v>
      </c>
      <c r="L65" s="29">
        <v>8.2100000000000009</v>
      </c>
      <c r="M65" s="30">
        <v>5.6500000000000002E-2</v>
      </c>
      <c r="N65" s="30">
        <v>5</v>
      </c>
      <c r="O65" s="30">
        <v>6.8999999999999999E-3</v>
      </c>
    </row>
    <row r="66" spans="6:15" ht="16.5" thickBot="1">
      <c r="F66" s="28">
        <v>23</v>
      </c>
      <c r="G66" s="30">
        <v>9</v>
      </c>
      <c r="H66" s="28">
        <v>500</v>
      </c>
      <c r="I66" s="28">
        <f>I65</f>
        <v>7.03</v>
      </c>
      <c r="J66" s="29">
        <v>17</v>
      </c>
      <c r="K66" s="29">
        <v>-43.53</v>
      </c>
      <c r="L66" s="29">
        <v>6.85</v>
      </c>
      <c r="M66" s="29">
        <v>0.03</v>
      </c>
      <c r="N66" s="29">
        <v>3</v>
      </c>
      <c r="O66" s="29">
        <v>0</v>
      </c>
    </row>
    <row r="67" spans="6:15" ht="16.5" thickBot="1">
      <c r="F67" s="28">
        <v>24</v>
      </c>
      <c r="G67" s="30">
        <v>9</v>
      </c>
      <c r="H67" s="28">
        <v>500</v>
      </c>
      <c r="I67" s="28">
        <f>I66</f>
        <v>7.03</v>
      </c>
      <c r="J67" s="29">
        <v>14</v>
      </c>
      <c r="K67" s="29">
        <v>-44.49</v>
      </c>
      <c r="L67" s="29">
        <v>8.3800000000000008</v>
      </c>
      <c r="M67" s="29">
        <v>4.1799999999999997E-2</v>
      </c>
      <c r="N67" s="29">
        <v>4</v>
      </c>
      <c r="O67" s="29">
        <v>1.9E-3</v>
      </c>
    </row>
    <row r="68" spans="6:15" ht="15.75">
      <c r="F68" s="28">
        <v>25</v>
      </c>
      <c r="G68" s="28">
        <v>11</v>
      </c>
      <c r="H68" s="28">
        <v>62.5</v>
      </c>
      <c r="I68" s="28">
        <v>0.26900000000000002</v>
      </c>
      <c r="J68" s="28">
        <v>20</v>
      </c>
      <c r="K68" s="29">
        <v>-44.74</v>
      </c>
      <c r="L68" s="29">
        <v>9.4250000000000007</v>
      </c>
      <c r="M68" s="30">
        <v>0.5</v>
      </c>
      <c r="N68" s="30">
        <v>50</v>
      </c>
      <c r="O68" s="30">
        <v>0</v>
      </c>
    </row>
    <row r="69" spans="6:15" ht="16.5" thickBot="1">
      <c r="F69" s="28">
        <v>26</v>
      </c>
      <c r="G69" s="28">
        <v>11</v>
      </c>
      <c r="H69" s="28">
        <v>62.5</v>
      </c>
      <c r="I69" s="28">
        <f>I68</f>
        <v>0.26900000000000002</v>
      </c>
      <c r="J69" s="29">
        <v>17</v>
      </c>
      <c r="K69" s="29">
        <v>-45.04</v>
      </c>
      <c r="L69" s="29">
        <v>9.01</v>
      </c>
      <c r="M69" s="29">
        <v>0.5</v>
      </c>
      <c r="N69" s="29">
        <v>50</v>
      </c>
      <c r="O69" s="29">
        <v>0</v>
      </c>
    </row>
    <row r="70" spans="6:15" ht="16.5" thickBot="1">
      <c r="F70" s="28">
        <v>27</v>
      </c>
      <c r="G70" s="28">
        <v>11</v>
      </c>
      <c r="H70" s="28">
        <v>62.5</v>
      </c>
      <c r="I70" s="28">
        <f>I69</f>
        <v>0.26900000000000002</v>
      </c>
      <c r="J70" s="29">
        <v>14</v>
      </c>
      <c r="K70" s="29">
        <v>-46.08</v>
      </c>
      <c r="L70" s="29">
        <v>14.824999999999999</v>
      </c>
      <c r="M70" s="29">
        <v>0.48</v>
      </c>
      <c r="N70" s="29">
        <v>48</v>
      </c>
      <c r="O70" s="29">
        <v>0</v>
      </c>
    </row>
    <row r="71" spans="6:15" ht="15.75">
      <c r="F71" s="28">
        <v>28</v>
      </c>
      <c r="G71" s="30">
        <v>11</v>
      </c>
      <c r="H71" s="28">
        <v>125</v>
      </c>
      <c r="I71" s="28">
        <v>0.53700000000000003</v>
      </c>
      <c r="J71" s="28">
        <v>20</v>
      </c>
      <c r="K71" s="29">
        <v>-43.89</v>
      </c>
      <c r="L71" s="29">
        <v>10</v>
      </c>
      <c r="M71" s="30">
        <v>0.20599999999999999</v>
      </c>
      <c r="N71" s="30">
        <v>0</v>
      </c>
      <c r="O71" s="30">
        <v>0.20599999999999999</v>
      </c>
    </row>
    <row r="72" spans="6:15" ht="16.5" thickBot="1">
      <c r="F72" s="28">
        <v>29</v>
      </c>
      <c r="G72" s="30">
        <v>11</v>
      </c>
      <c r="H72" s="28">
        <v>125</v>
      </c>
      <c r="I72" s="28">
        <f>I71</f>
        <v>0.53700000000000003</v>
      </c>
      <c r="J72" s="29">
        <v>17</v>
      </c>
      <c r="K72" s="29">
        <v>-44.33</v>
      </c>
      <c r="L72" s="29">
        <v>9.1974999999999998</v>
      </c>
      <c r="M72" s="29">
        <v>0.19600000000000001</v>
      </c>
      <c r="N72" s="29">
        <v>0</v>
      </c>
      <c r="O72" s="29">
        <v>0.19600000000000001</v>
      </c>
    </row>
    <row r="73" spans="6:15" ht="16.5" thickBot="1">
      <c r="F73" s="28">
        <v>30</v>
      </c>
      <c r="G73" s="30">
        <v>11</v>
      </c>
      <c r="H73" s="28">
        <v>125</v>
      </c>
      <c r="I73" s="28">
        <f>I72</f>
        <v>0.53700000000000003</v>
      </c>
      <c r="J73" s="29">
        <v>14</v>
      </c>
      <c r="K73" s="29">
        <v>-45.26</v>
      </c>
      <c r="L73" s="29">
        <v>8.76</v>
      </c>
      <c r="M73" s="29">
        <v>0.183</v>
      </c>
      <c r="N73" s="29">
        <v>0</v>
      </c>
      <c r="O73" s="29">
        <v>0.183</v>
      </c>
    </row>
    <row r="74" spans="6:15" ht="15.75">
      <c r="F74" s="28">
        <v>31</v>
      </c>
      <c r="G74" s="30">
        <v>11</v>
      </c>
      <c r="H74" s="28">
        <v>250</v>
      </c>
      <c r="I74" s="28">
        <v>1.07</v>
      </c>
      <c r="J74" s="28">
        <v>20</v>
      </c>
      <c r="K74" s="29">
        <v>-43.48</v>
      </c>
      <c r="L74" s="30">
        <v>4.47</v>
      </c>
      <c r="M74" s="30">
        <v>8.1100000000000005E-2</v>
      </c>
      <c r="N74" s="30">
        <v>2</v>
      </c>
      <c r="O74" s="30">
        <v>6.2399999999999997E-2</v>
      </c>
    </row>
    <row r="75" spans="6:15" ht="16.5" thickBot="1">
      <c r="F75" s="28">
        <v>32</v>
      </c>
      <c r="G75" s="30">
        <v>11</v>
      </c>
      <c r="H75" s="28">
        <v>250</v>
      </c>
      <c r="I75" s="28">
        <f>I74</f>
        <v>1.07</v>
      </c>
      <c r="J75" s="29">
        <v>17</v>
      </c>
      <c r="K75" s="36">
        <v>-43.8</v>
      </c>
      <c r="L75" s="36">
        <v>4.7</v>
      </c>
      <c r="M75" s="29">
        <v>5.62E-2</v>
      </c>
      <c r="N75" s="29">
        <v>3</v>
      </c>
      <c r="O75" s="29">
        <v>2.7E-2</v>
      </c>
    </row>
    <row r="76" spans="6:15" ht="16.5" thickBot="1">
      <c r="F76" s="28">
        <v>33</v>
      </c>
      <c r="G76" s="30">
        <v>11</v>
      </c>
      <c r="H76" s="28">
        <v>250</v>
      </c>
      <c r="I76" s="28">
        <f>I75</f>
        <v>1.07</v>
      </c>
      <c r="J76" s="29">
        <v>14</v>
      </c>
      <c r="K76" s="29">
        <v>-44.99</v>
      </c>
      <c r="L76" s="29">
        <v>8.98</v>
      </c>
      <c r="M76" s="29">
        <v>1.6999999999999999E-3</v>
      </c>
      <c r="N76" s="29">
        <v>0</v>
      </c>
      <c r="O76" s="29">
        <v>1.6999999999999999E-3</v>
      </c>
    </row>
    <row r="77" spans="6:15" ht="15.75">
      <c r="F77" s="28">
        <v>34</v>
      </c>
      <c r="G77" s="30">
        <v>11</v>
      </c>
      <c r="H77" s="28">
        <v>500</v>
      </c>
      <c r="I77" s="28">
        <v>2.15</v>
      </c>
      <c r="J77" s="28">
        <v>20</v>
      </c>
      <c r="K77" s="29">
        <v>-43.05</v>
      </c>
      <c r="L77" s="29">
        <v>5.98</v>
      </c>
      <c r="M77" s="30">
        <v>1.9499999999999999E-3</v>
      </c>
      <c r="N77" s="30">
        <v>0</v>
      </c>
      <c r="O77" s="30">
        <v>1.9499999999999999E-3</v>
      </c>
    </row>
    <row r="78" spans="6:15" ht="16.5" thickBot="1">
      <c r="F78" s="28">
        <v>35</v>
      </c>
      <c r="G78" s="29">
        <v>11</v>
      </c>
      <c r="H78" s="29">
        <v>500</v>
      </c>
      <c r="I78" s="29">
        <f>I77</f>
        <v>2.15</v>
      </c>
      <c r="J78" s="29">
        <v>17</v>
      </c>
      <c r="K78" s="29">
        <v>-42.98</v>
      </c>
      <c r="L78" s="29">
        <v>5.9375</v>
      </c>
      <c r="M78" s="29">
        <v>0</v>
      </c>
      <c r="N78" s="29">
        <v>0</v>
      </c>
      <c r="O78" s="29">
        <v>0</v>
      </c>
    </row>
    <row r="79" spans="6:15" ht="16.5" thickBot="1">
      <c r="F79" s="28">
        <v>36</v>
      </c>
      <c r="G79" s="29">
        <v>11</v>
      </c>
      <c r="H79" s="29">
        <v>500</v>
      </c>
      <c r="I79" s="29">
        <f>I78</f>
        <v>2.15</v>
      </c>
      <c r="J79" s="29">
        <v>14</v>
      </c>
      <c r="K79" s="29">
        <v>-44.18</v>
      </c>
      <c r="L79" s="29">
        <v>7.88</v>
      </c>
      <c r="M79" s="29">
        <v>0</v>
      </c>
      <c r="N79" s="29">
        <v>0</v>
      </c>
      <c r="O79" s="29">
        <v>0</v>
      </c>
    </row>
    <row r="80" spans="6:15">
      <c r="F80" s="50" t="s">
        <v>35</v>
      </c>
      <c r="G80" s="59"/>
      <c r="H80" s="59"/>
      <c r="I80" s="59"/>
      <c r="J80" s="59"/>
      <c r="K80" s="59"/>
      <c r="L80" s="59"/>
      <c r="M80" s="59"/>
      <c r="N80" s="59"/>
      <c r="O80" s="60"/>
    </row>
    <row r="81" spans="6:18">
      <c r="F81" s="63"/>
      <c r="G81" s="64"/>
      <c r="H81" s="64"/>
      <c r="I81" s="64"/>
      <c r="J81" s="64"/>
      <c r="K81" s="64"/>
      <c r="L81" s="64"/>
      <c r="M81" s="64"/>
      <c r="N81" s="64"/>
      <c r="O81" s="65"/>
    </row>
    <row r="82" spans="6:18" ht="15.75" thickBot="1">
      <c r="F82" s="66"/>
      <c r="G82" s="61"/>
      <c r="H82" s="61"/>
      <c r="I82" s="61"/>
      <c r="J82" s="61"/>
      <c r="K82" s="61"/>
      <c r="L82" s="61"/>
      <c r="M82" s="61"/>
      <c r="N82" s="61"/>
      <c r="O82" s="62"/>
    </row>
    <row r="83" spans="6:18" ht="33.75" thickBot="1">
      <c r="F83" s="25" t="s">
        <v>1</v>
      </c>
      <c r="G83" s="25" t="s">
        <v>15</v>
      </c>
      <c r="H83" s="25" t="s">
        <v>16</v>
      </c>
      <c r="I83" s="25" t="s">
        <v>17</v>
      </c>
      <c r="J83" s="26" t="s">
        <v>18</v>
      </c>
      <c r="K83" s="38" t="s">
        <v>19</v>
      </c>
      <c r="L83" s="37" t="s">
        <v>20</v>
      </c>
      <c r="M83" s="37" t="s">
        <v>21</v>
      </c>
      <c r="N83" s="37" t="s">
        <v>22</v>
      </c>
      <c r="O83" s="39" t="s">
        <v>23</v>
      </c>
      <c r="R83" t="s">
        <v>34</v>
      </c>
    </row>
    <row r="84" spans="6:18" ht="16.5" thickBot="1">
      <c r="F84" s="28">
        <v>1</v>
      </c>
      <c r="G84" s="28">
        <v>7</v>
      </c>
      <c r="H84" s="28">
        <v>62.5</v>
      </c>
      <c r="I84" s="28">
        <v>2.73</v>
      </c>
      <c r="J84" s="28">
        <v>1</v>
      </c>
      <c r="K84" s="29" t="s">
        <v>36</v>
      </c>
      <c r="L84" s="29" t="s">
        <v>36</v>
      </c>
      <c r="M84" s="30">
        <v>1.1599999999999999E-2</v>
      </c>
      <c r="N84" s="30">
        <v>1</v>
      </c>
      <c r="O84" s="29">
        <v>1.593E-2</v>
      </c>
      <c r="R84">
        <f>AVERAGE(M84:M119)</f>
        <v>3.340166666666667E-2</v>
      </c>
    </row>
    <row r="85" spans="6:18" ht="16.5" thickBot="1">
      <c r="F85" s="28">
        <v>2</v>
      </c>
      <c r="G85" s="28">
        <v>7</v>
      </c>
      <c r="H85" s="28">
        <v>62.5</v>
      </c>
      <c r="I85" s="28">
        <v>2.73</v>
      </c>
      <c r="J85" s="29">
        <v>10</v>
      </c>
      <c r="K85" s="29" t="s">
        <v>36</v>
      </c>
      <c r="L85" s="29" t="s">
        <v>36</v>
      </c>
      <c r="M85" s="29"/>
      <c r="N85" s="29"/>
      <c r="O85" s="29"/>
    </row>
    <row r="86" spans="6:18" ht="16.5" thickBot="1">
      <c r="F86" s="28">
        <v>3</v>
      </c>
      <c r="G86" s="28">
        <v>7</v>
      </c>
      <c r="H86" s="28">
        <v>62.5</v>
      </c>
      <c r="I86" s="28">
        <v>2.73</v>
      </c>
      <c r="J86" s="29">
        <v>22</v>
      </c>
      <c r="K86" s="29" t="s">
        <v>36</v>
      </c>
      <c r="L86" s="29" t="s">
        <v>36</v>
      </c>
      <c r="M86" s="29"/>
      <c r="N86" s="29"/>
      <c r="O86" s="29"/>
    </row>
    <row r="87" spans="6:18" ht="16.5" thickBot="1">
      <c r="F87" s="28">
        <v>4</v>
      </c>
      <c r="G87" s="30">
        <v>7</v>
      </c>
      <c r="H87" s="28">
        <v>125</v>
      </c>
      <c r="I87" s="28">
        <v>5.47</v>
      </c>
      <c r="J87" s="28">
        <v>1</v>
      </c>
      <c r="K87" s="29" t="s">
        <v>36</v>
      </c>
      <c r="L87" s="29" t="s">
        <v>36</v>
      </c>
      <c r="M87" s="30">
        <v>2.2700000000000001E-2</v>
      </c>
      <c r="N87" s="30">
        <v>2</v>
      </c>
      <c r="O87" s="30">
        <v>2.64E-3</v>
      </c>
    </row>
    <row r="88" spans="6:18" ht="16.5" thickBot="1">
      <c r="F88" s="28">
        <v>5</v>
      </c>
      <c r="G88" s="30">
        <v>7</v>
      </c>
      <c r="H88" s="28">
        <v>125</v>
      </c>
      <c r="I88" s="28">
        <f>I87</f>
        <v>5.47</v>
      </c>
      <c r="J88" s="29">
        <v>10</v>
      </c>
      <c r="K88" s="29" t="s">
        <v>36</v>
      </c>
      <c r="L88" s="29" t="s">
        <v>36</v>
      </c>
      <c r="M88" s="29"/>
      <c r="N88" s="29"/>
      <c r="O88" s="29"/>
    </row>
    <row r="89" spans="6:18" ht="16.5" thickBot="1">
      <c r="F89" s="28">
        <v>6</v>
      </c>
      <c r="G89" s="30">
        <v>7</v>
      </c>
      <c r="H89" s="28">
        <v>125</v>
      </c>
      <c r="I89" s="28">
        <f>I88</f>
        <v>5.47</v>
      </c>
      <c r="J89" s="29">
        <v>22</v>
      </c>
      <c r="K89" s="29" t="s">
        <v>36</v>
      </c>
      <c r="L89" s="29" t="s">
        <v>36</v>
      </c>
      <c r="M89" s="29"/>
      <c r="N89" s="29"/>
      <c r="O89" s="29"/>
    </row>
    <row r="90" spans="6:18" ht="16.5" thickBot="1">
      <c r="F90" s="28">
        <v>7</v>
      </c>
      <c r="G90" s="30">
        <v>7</v>
      </c>
      <c r="H90" s="28">
        <v>250</v>
      </c>
      <c r="I90" s="28">
        <v>10.94</v>
      </c>
      <c r="J90" s="28">
        <v>1</v>
      </c>
      <c r="K90" s="29" t="s">
        <v>36</v>
      </c>
      <c r="L90" s="29" t="s">
        <v>36</v>
      </c>
      <c r="M90" s="30">
        <v>2.1319999999999999E-2</v>
      </c>
      <c r="N90" s="30">
        <v>5</v>
      </c>
      <c r="O90" s="30">
        <v>7.2400000000000006E-2</v>
      </c>
    </row>
    <row r="91" spans="6:18" ht="16.5" thickBot="1">
      <c r="F91" s="28">
        <v>8</v>
      </c>
      <c r="G91" s="30">
        <v>7</v>
      </c>
      <c r="H91" s="28">
        <v>250</v>
      </c>
      <c r="I91" s="28">
        <f>I90</f>
        <v>10.94</v>
      </c>
      <c r="J91" s="29">
        <v>10</v>
      </c>
      <c r="K91" s="29" t="s">
        <v>36</v>
      </c>
      <c r="L91" s="29" t="s">
        <v>36</v>
      </c>
      <c r="M91" s="29"/>
      <c r="N91" s="29"/>
      <c r="O91" s="29"/>
    </row>
    <row r="92" spans="6:18" ht="16.5" thickBot="1">
      <c r="F92" s="28">
        <v>9</v>
      </c>
      <c r="G92" s="30">
        <v>7</v>
      </c>
      <c r="H92" s="28">
        <v>250</v>
      </c>
      <c r="I92" s="28">
        <f>I91</f>
        <v>10.94</v>
      </c>
      <c r="J92" s="29">
        <v>22</v>
      </c>
      <c r="K92" s="29" t="s">
        <v>36</v>
      </c>
      <c r="L92" s="29" t="s">
        <v>36</v>
      </c>
      <c r="M92" s="29"/>
      <c r="N92" s="29"/>
      <c r="O92" s="29"/>
    </row>
    <row r="93" spans="6:18" ht="16.5" thickBot="1">
      <c r="F93" s="28">
        <v>10</v>
      </c>
      <c r="G93" s="30">
        <v>7</v>
      </c>
      <c r="H93" s="28">
        <v>500</v>
      </c>
      <c r="I93" s="28">
        <v>21.88</v>
      </c>
      <c r="J93" s="28">
        <v>1</v>
      </c>
      <c r="K93" s="29" t="s">
        <v>36</v>
      </c>
      <c r="L93" s="29" t="s">
        <v>36</v>
      </c>
      <c r="M93" s="30">
        <v>4.7399999999999998E-2</v>
      </c>
      <c r="N93" s="30">
        <v>0</v>
      </c>
      <c r="O93" s="30">
        <v>4.7399999999999998E-2</v>
      </c>
    </row>
    <row r="94" spans="6:18" ht="16.5" thickBot="1">
      <c r="F94" s="28">
        <v>11</v>
      </c>
      <c r="G94" s="30">
        <v>7</v>
      </c>
      <c r="H94" s="28">
        <v>500</v>
      </c>
      <c r="I94" s="28">
        <f>I93</f>
        <v>21.88</v>
      </c>
      <c r="J94" s="29">
        <v>10</v>
      </c>
      <c r="K94" s="29" t="s">
        <v>36</v>
      </c>
      <c r="L94" s="29" t="s">
        <v>36</v>
      </c>
      <c r="M94" s="29"/>
      <c r="N94" s="29"/>
      <c r="O94" s="29"/>
    </row>
    <row r="95" spans="6:18" ht="16.5" thickBot="1">
      <c r="F95" s="28">
        <v>12</v>
      </c>
      <c r="G95" s="30">
        <v>7</v>
      </c>
      <c r="H95" s="28">
        <v>500</v>
      </c>
      <c r="I95" s="28">
        <f>I94</f>
        <v>21.88</v>
      </c>
      <c r="J95" s="29">
        <v>22</v>
      </c>
      <c r="K95" s="29" t="s">
        <v>36</v>
      </c>
      <c r="L95" s="29" t="s">
        <v>36</v>
      </c>
      <c r="M95" s="29"/>
      <c r="N95" s="29"/>
      <c r="O95" s="29"/>
    </row>
    <row r="96" spans="6:18" ht="16.5" thickBot="1">
      <c r="F96" s="28">
        <v>13</v>
      </c>
      <c r="G96" s="28">
        <v>9</v>
      </c>
      <c r="H96" s="28">
        <v>62.5</v>
      </c>
      <c r="I96" s="28">
        <v>0.879</v>
      </c>
      <c r="J96" s="28">
        <v>1</v>
      </c>
      <c r="K96" s="29" t="s">
        <v>36</v>
      </c>
      <c r="L96" s="29" t="s">
        <v>36</v>
      </c>
      <c r="M96" s="30">
        <v>7.1000000000000004E-3</v>
      </c>
      <c r="N96" s="30">
        <v>0</v>
      </c>
      <c r="O96" s="30">
        <v>7.1000000000000004E-3</v>
      </c>
    </row>
    <row r="97" spans="6:15" ht="16.5" thickBot="1">
      <c r="F97" s="28">
        <v>14</v>
      </c>
      <c r="G97" s="28">
        <v>9</v>
      </c>
      <c r="H97" s="28">
        <v>62.5</v>
      </c>
      <c r="I97" s="28">
        <f>I96</f>
        <v>0.879</v>
      </c>
      <c r="J97" s="29">
        <v>10</v>
      </c>
      <c r="K97" s="29" t="s">
        <v>36</v>
      </c>
      <c r="L97" s="29" t="s">
        <v>36</v>
      </c>
      <c r="M97" s="29"/>
      <c r="N97" s="29"/>
      <c r="O97" s="29"/>
    </row>
    <row r="98" spans="6:15" ht="16.5" thickBot="1">
      <c r="F98" s="28">
        <v>15</v>
      </c>
      <c r="G98" s="28">
        <v>9</v>
      </c>
      <c r="H98" s="28">
        <v>62.5</v>
      </c>
      <c r="I98" s="28">
        <f>I97</f>
        <v>0.879</v>
      </c>
      <c r="J98" s="29">
        <v>22</v>
      </c>
      <c r="K98" s="29" t="s">
        <v>36</v>
      </c>
      <c r="L98" s="29" t="s">
        <v>36</v>
      </c>
      <c r="M98" s="29"/>
      <c r="N98" s="29"/>
      <c r="O98" s="29"/>
    </row>
    <row r="99" spans="6:15" ht="16.5" thickBot="1">
      <c r="F99" s="28">
        <v>16</v>
      </c>
      <c r="G99" s="30">
        <v>9</v>
      </c>
      <c r="H99" s="28">
        <v>125</v>
      </c>
      <c r="I99" s="28">
        <v>1.76</v>
      </c>
      <c r="J99" s="28">
        <v>1</v>
      </c>
      <c r="K99" s="29" t="s">
        <v>36</v>
      </c>
      <c r="L99" s="29" t="s">
        <v>36</v>
      </c>
      <c r="M99" s="30">
        <v>7.8399999999999997E-2</v>
      </c>
      <c r="N99" s="30">
        <v>3</v>
      </c>
      <c r="O99" s="30">
        <v>4.7E-2</v>
      </c>
    </row>
    <row r="100" spans="6:15" ht="16.5" thickBot="1">
      <c r="F100" s="28">
        <v>17</v>
      </c>
      <c r="G100" s="30">
        <v>9</v>
      </c>
      <c r="H100" s="28">
        <v>125</v>
      </c>
      <c r="I100" s="28">
        <f>I99</f>
        <v>1.76</v>
      </c>
      <c r="J100" s="29">
        <v>10</v>
      </c>
      <c r="K100" s="29" t="s">
        <v>36</v>
      </c>
      <c r="L100" s="29" t="s">
        <v>36</v>
      </c>
      <c r="M100" s="29"/>
      <c r="N100" s="29"/>
      <c r="O100" s="29"/>
    </row>
    <row r="101" spans="6:15" ht="16.5" thickBot="1">
      <c r="F101" s="28">
        <v>18</v>
      </c>
      <c r="G101" s="30">
        <v>9</v>
      </c>
      <c r="H101" s="28">
        <v>125</v>
      </c>
      <c r="I101" s="28">
        <f>I100</f>
        <v>1.76</v>
      </c>
      <c r="J101" s="29">
        <v>22</v>
      </c>
      <c r="K101" s="29" t="s">
        <v>36</v>
      </c>
      <c r="L101" s="29" t="s">
        <v>36</v>
      </c>
      <c r="M101" s="29"/>
      <c r="N101" s="29"/>
      <c r="O101" s="29"/>
    </row>
    <row r="102" spans="6:15" ht="16.5" thickBot="1">
      <c r="F102" s="28">
        <v>19</v>
      </c>
      <c r="G102" s="30">
        <v>9</v>
      </c>
      <c r="H102" s="28">
        <v>250</v>
      </c>
      <c r="I102" s="28">
        <v>3.52</v>
      </c>
      <c r="J102" s="28">
        <v>1</v>
      </c>
      <c r="K102" s="29" t="s">
        <v>36</v>
      </c>
      <c r="L102" s="29" t="s">
        <v>36</v>
      </c>
      <c r="M102" s="29">
        <v>1.2999999999999999E-2</v>
      </c>
      <c r="N102" s="29">
        <v>3</v>
      </c>
      <c r="O102" s="29">
        <v>3.2000000000000002E-3</v>
      </c>
    </row>
    <row r="103" spans="6:15" ht="16.5" thickBot="1">
      <c r="F103" s="28">
        <v>20</v>
      </c>
      <c r="G103" s="30">
        <v>9</v>
      </c>
      <c r="H103" s="28">
        <v>250</v>
      </c>
      <c r="I103" s="28">
        <f>I102</f>
        <v>3.52</v>
      </c>
      <c r="J103" s="29">
        <v>10</v>
      </c>
      <c r="K103" s="29" t="s">
        <v>36</v>
      </c>
      <c r="L103" s="29" t="s">
        <v>36</v>
      </c>
      <c r="M103" s="29"/>
      <c r="N103" s="29"/>
      <c r="O103" s="29"/>
    </row>
    <row r="104" spans="6:15" ht="16.5" thickBot="1">
      <c r="F104" s="28">
        <v>21</v>
      </c>
      <c r="G104" s="30">
        <v>9</v>
      </c>
      <c r="H104" s="28">
        <v>250</v>
      </c>
      <c r="I104" s="28">
        <f>I103</f>
        <v>3.52</v>
      </c>
      <c r="J104" s="29">
        <v>22</v>
      </c>
      <c r="K104" s="29" t="s">
        <v>36</v>
      </c>
      <c r="L104" s="29" t="s">
        <v>36</v>
      </c>
      <c r="M104" s="29"/>
      <c r="N104" s="29"/>
      <c r="O104" s="29"/>
    </row>
    <row r="105" spans="6:15" ht="16.5" thickBot="1">
      <c r="F105" s="28">
        <v>22</v>
      </c>
      <c r="G105" s="30">
        <v>9</v>
      </c>
      <c r="H105" s="28">
        <v>500</v>
      </c>
      <c r="I105" s="28">
        <v>7.03</v>
      </c>
      <c r="J105" s="28">
        <v>1</v>
      </c>
      <c r="K105" s="29" t="s">
        <v>36</v>
      </c>
      <c r="L105" s="29" t="s">
        <v>36</v>
      </c>
      <c r="M105" s="30">
        <v>1.2E-2</v>
      </c>
      <c r="N105" s="30">
        <v>1</v>
      </c>
      <c r="O105" s="30">
        <v>1.6999999999999999E-3</v>
      </c>
    </row>
    <row r="106" spans="6:15" ht="16.5" thickBot="1">
      <c r="F106" s="28">
        <v>23</v>
      </c>
      <c r="G106" s="30">
        <v>9</v>
      </c>
      <c r="H106" s="28">
        <v>500</v>
      </c>
      <c r="I106" s="28">
        <f>I105</f>
        <v>7.03</v>
      </c>
      <c r="J106" s="29">
        <v>10</v>
      </c>
      <c r="K106" s="29" t="s">
        <v>36</v>
      </c>
      <c r="L106" s="29" t="s">
        <v>36</v>
      </c>
      <c r="M106" s="29"/>
      <c r="N106" s="29"/>
      <c r="O106" s="29"/>
    </row>
    <row r="107" spans="6:15" ht="16.5" thickBot="1">
      <c r="F107" s="28">
        <v>24</v>
      </c>
      <c r="G107" s="30">
        <v>9</v>
      </c>
      <c r="H107" s="28">
        <v>500</v>
      </c>
      <c r="I107" s="28">
        <f>I106</f>
        <v>7.03</v>
      </c>
      <c r="J107" s="29">
        <v>22</v>
      </c>
      <c r="K107" s="29" t="s">
        <v>36</v>
      </c>
      <c r="L107" s="29" t="s">
        <v>36</v>
      </c>
      <c r="M107" s="29"/>
      <c r="N107" s="29"/>
      <c r="O107" s="29"/>
    </row>
    <row r="108" spans="6:15" ht="16.5" thickBot="1">
      <c r="F108" s="28">
        <v>25</v>
      </c>
      <c r="G108" s="28">
        <v>11</v>
      </c>
      <c r="H108" s="28">
        <v>62.5</v>
      </c>
      <c r="I108" s="28">
        <v>0.26900000000000002</v>
      </c>
      <c r="J108" s="28">
        <v>1</v>
      </c>
      <c r="K108" s="29" t="s">
        <v>36</v>
      </c>
      <c r="L108" s="29" t="s">
        <v>36</v>
      </c>
      <c r="M108" s="30">
        <v>7.3000000000000001E-3</v>
      </c>
      <c r="N108" s="30">
        <v>0</v>
      </c>
      <c r="O108" s="30">
        <v>7.3000000000000001E-3</v>
      </c>
    </row>
    <row r="109" spans="6:15" ht="16.5" thickBot="1">
      <c r="F109" s="28">
        <v>26</v>
      </c>
      <c r="G109" s="28">
        <v>11</v>
      </c>
      <c r="H109" s="28">
        <v>62.5</v>
      </c>
      <c r="I109" s="28">
        <f>I108</f>
        <v>0.26900000000000002</v>
      </c>
      <c r="J109" s="29">
        <v>10</v>
      </c>
      <c r="K109" s="29" t="s">
        <v>36</v>
      </c>
      <c r="L109" s="29" t="s">
        <v>36</v>
      </c>
      <c r="M109" s="29"/>
      <c r="N109" s="29"/>
      <c r="O109" s="29"/>
    </row>
    <row r="110" spans="6:15" ht="16.5" thickBot="1">
      <c r="F110" s="28">
        <v>27</v>
      </c>
      <c r="G110" s="28">
        <v>11</v>
      </c>
      <c r="H110" s="28">
        <v>62.5</v>
      </c>
      <c r="I110" s="28">
        <f>I109</f>
        <v>0.26900000000000002</v>
      </c>
      <c r="J110" s="29">
        <v>22</v>
      </c>
      <c r="K110" s="29" t="s">
        <v>36</v>
      </c>
      <c r="L110" s="29" t="s">
        <v>36</v>
      </c>
      <c r="M110" s="29"/>
      <c r="N110" s="29"/>
      <c r="O110" s="29"/>
    </row>
    <row r="111" spans="6:15" ht="16.5" thickBot="1">
      <c r="F111" s="28">
        <v>28</v>
      </c>
      <c r="G111" s="30">
        <v>11</v>
      </c>
      <c r="H111" s="28">
        <v>125</v>
      </c>
      <c r="I111" s="28">
        <v>0.53700000000000003</v>
      </c>
      <c r="J111" s="29">
        <v>1</v>
      </c>
      <c r="K111" s="29" t="s">
        <v>36</v>
      </c>
      <c r="L111" s="29" t="s">
        <v>36</v>
      </c>
      <c r="M111" s="30">
        <v>5.2400000000000002E-2</v>
      </c>
      <c r="N111" s="30">
        <v>3</v>
      </c>
      <c r="O111" s="30">
        <v>2.18E-2</v>
      </c>
    </row>
    <row r="112" spans="6:15" ht="16.5" thickBot="1">
      <c r="F112" s="28">
        <v>29</v>
      </c>
      <c r="G112" s="30">
        <v>11</v>
      </c>
      <c r="H112" s="28">
        <v>125</v>
      </c>
      <c r="I112" s="28">
        <f>I111</f>
        <v>0.53700000000000003</v>
      </c>
      <c r="J112" s="29">
        <v>10</v>
      </c>
      <c r="K112" s="29" t="s">
        <v>36</v>
      </c>
      <c r="L112" s="29" t="s">
        <v>36</v>
      </c>
      <c r="M112" s="29"/>
      <c r="N112" s="29"/>
      <c r="O112" s="29"/>
    </row>
    <row r="113" spans="6:18" ht="16.5" thickBot="1">
      <c r="F113" s="28">
        <v>30</v>
      </c>
      <c r="G113" s="30">
        <v>11</v>
      </c>
      <c r="H113" s="28">
        <v>125</v>
      </c>
      <c r="I113" s="28">
        <f>I112</f>
        <v>0.53700000000000003</v>
      </c>
      <c r="J113" s="29">
        <v>22</v>
      </c>
      <c r="K113" s="29" t="s">
        <v>36</v>
      </c>
      <c r="L113" s="29" t="s">
        <v>36</v>
      </c>
      <c r="M113" s="29"/>
      <c r="N113" s="29"/>
      <c r="O113" s="29"/>
    </row>
    <row r="114" spans="6:18" ht="16.5" thickBot="1">
      <c r="F114" s="28">
        <v>31</v>
      </c>
      <c r="G114" s="30">
        <v>11</v>
      </c>
      <c r="H114" s="28">
        <v>250</v>
      </c>
      <c r="I114" s="28">
        <v>1.07</v>
      </c>
      <c r="J114" s="29">
        <v>1</v>
      </c>
      <c r="K114" s="29" t="s">
        <v>36</v>
      </c>
      <c r="L114" s="29" t="s">
        <v>36</v>
      </c>
      <c r="M114" s="30">
        <v>5.74E-2</v>
      </c>
      <c r="N114" s="30">
        <v>2</v>
      </c>
      <c r="O114" s="30">
        <v>3.6700000000000003E-2</v>
      </c>
    </row>
    <row r="115" spans="6:18" ht="16.5" thickBot="1">
      <c r="F115" s="28">
        <v>32</v>
      </c>
      <c r="G115" s="30">
        <v>11</v>
      </c>
      <c r="H115" s="28">
        <v>250</v>
      </c>
      <c r="I115" s="28">
        <f>I114</f>
        <v>1.07</v>
      </c>
      <c r="J115" s="29">
        <v>10</v>
      </c>
      <c r="K115" s="29" t="s">
        <v>36</v>
      </c>
      <c r="L115" s="29" t="s">
        <v>36</v>
      </c>
      <c r="M115" s="29"/>
      <c r="N115" s="36"/>
      <c r="O115" s="40"/>
    </row>
    <row r="116" spans="6:18" ht="16.5" thickBot="1">
      <c r="F116" s="28">
        <v>33</v>
      </c>
      <c r="G116" s="30">
        <v>11</v>
      </c>
      <c r="H116" s="28">
        <v>250</v>
      </c>
      <c r="I116" s="28">
        <f>I115</f>
        <v>1.07</v>
      </c>
      <c r="J116" s="29">
        <v>22</v>
      </c>
      <c r="K116" s="29" t="s">
        <v>36</v>
      </c>
      <c r="L116" s="29" t="s">
        <v>36</v>
      </c>
      <c r="M116" s="29"/>
      <c r="N116" s="41"/>
      <c r="O116" s="29"/>
    </row>
    <row r="117" spans="6:18" ht="16.5" thickBot="1">
      <c r="F117" s="28">
        <v>34</v>
      </c>
      <c r="G117" s="30">
        <v>11</v>
      </c>
      <c r="H117" s="28">
        <v>500</v>
      </c>
      <c r="I117" s="28">
        <v>2.15</v>
      </c>
      <c r="J117" s="29">
        <v>1</v>
      </c>
      <c r="K117" s="29" t="s">
        <v>36</v>
      </c>
      <c r="L117" s="29" t="s">
        <v>36</v>
      </c>
      <c r="M117" s="30">
        <v>7.0199999999999999E-2</v>
      </c>
      <c r="N117" s="30">
        <v>3</v>
      </c>
      <c r="O117" s="42">
        <v>3.9100000000000003E-2</v>
      </c>
    </row>
    <row r="118" spans="6:18" ht="16.5" thickBot="1">
      <c r="F118" s="28">
        <v>35</v>
      </c>
      <c r="G118" s="29">
        <v>11</v>
      </c>
      <c r="H118" s="29">
        <v>500</v>
      </c>
      <c r="I118" s="29">
        <f>I117</f>
        <v>2.15</v>
      </c>
      <c r="J118" s="29">
        <v>10</v>
      </c>
      <c r="K118" s="29" t="s">
        <v>36</v>
      </c>
      <c r="L118" s="29" t="s">
        <v>36</v>
      </c>
      <c r="M118" s="29"/>
      <c r="N118" s="29"/>
      <c r="O118" s="29"/>
    </row>
    <row r="119" spans="6:18" ht="16.5" thickBot="1">
      <c r="F119" s="28">
        <v>36</v>
      </c>
      <c r="G119" s="29">
        <v>11</v>
      </c>
      <c r="H119" s="29">
        <v>500</v>
      </c>
      <c r="I119" s="29">
        <f>I118</f>
        <v>2.15</v>
      </c>
      <c r="J119" s="29">
        <v>22</v>
      </c>
      <c r="K119" s="29" t="s">
        <v>36</v>
      </c>
      <c r="L119" s="29" t="s">
        <v>36</v>
      </c>
      <c r="M119" s="29"/>
      <c r="N119" s="29"/>
      <c r="O119" s="29"/>
    </row>
    <row r="120" spans="6:18">
      <c r="F120" s="46" t="s">
        <v>37</v>
      </c>
      <c r="G120" s="59"/>
      <c r="H120" s="59"/>
      <c r="I120" s="59"/>
      <c r="J120" s="59"/>
      <c r="K120" s="59"/>
      <c r="L120" s="59"/>
      <c r="M120" s="59"/>
      <c r="N120" s="59"/>
      <c r="O120" s="60"/>
    </row>
    <row r="121" spans="6:18" ht="15.75" thickBot="1">
      <c r="F121" s="66"/>
      <c r="G121" s="61"/>
      <c r="H121" s="61"/>
      <c r="I121" s="61"/>
      <c r="J121" s="61"/>
      <c r="K121" s="61"/>
      <c r="L121" s="61"/>
      <c r="M121" s="61"/>
      <c r="N121" s="61"/>
      <c r="O121" s="62"/>
    </row>
    <row r="122" spans="6:18" ht="33">
      <c r="F122" s="25" t="s">
        <v>1</v>
      </c>
      <c r="G122" s="25" t="s">
        <v>15</v>
      </c>
      <c r="H122" s="25" t="s">
        <v>16</v>
      </c>
      <c r="I122" s="25" t="s">
        <v>17</v>
      </c>
      <c r="J122" s="26" t="s">
        <v>18</v>
      </c>
      <c r="K122" s="25" t="s">
        <v>19</v>
      </c>
      <c r="L122" s="25" t="s">
        <v>20</v>
      </c>
      <c r="M122" s="25" t="s">
        <v>21</v>
      </c>
      <c r="N122" s="25" t="s">
        <v>22</v>
      </c>
      <c r="O122" s="27" t="s">
        <v>23</v>
      </c>
      <c r="R122" t="s">
        <v>34</v>
      </c>
    </row>
    <row r="123" spans="6:18" ht="15.75">
      <c r="F123" s="28">
        <v>1</v>
      </c>
      <c r="G123" s="28">
        <v>7</v>
      </c>
      <c r="H123" s="28">
        <v>62.5</v>
      </c>
      <c r="I123" s="28">
        <v>1.71</v>
      </c>
      <c r="J123" s="28">
        <v>1</v>
      </c>
      <c r="K123" s="29">
        <v>-67.010000000000005</v>
      </c>
      <c r="L123" s="29">
        <v>11.91</v>
      </c>
      <c r="M123" s="32">
        <v>0</v>
      </c>
      <c r="N123" s="32">
        <v>0</v>
      </c>
      <c r="O123" s="32">
        <v>0</v>
      </c>
      <c r="R123" s="2">
        <f>AVERAGE(M123:M158)</f>
        <v>7.6713999999999991E-2</v>
      </c>
    </row>
    <row r="124" spans="6:18" ht="15.75">
      <c r="F124" s="28">
        <v>2</v>
      </c>
      <c r="G124" s="28">
        <v>7</v>
      </c>
      <c r="H124" s="28">
        <v>62.5</v>
      </c>
      <c r="I124" s="28">
        <v>1.71</v>
      </c>
      <c r="J124" s="29">
        <v>10</v>
      </c>
      <c r="K124" s="29">
        <v>-59.87</v>
      </c>
      <c r="L124" s="29">
        <v>11.3</v>
      </c>
      <c r="M124" s="34">
        <v>0</v>
      </c>
      <c r="N124" s="34">
        <v>0</v>
      </c>
      <c r="O124" s="34">
        <v>0</v>
      </c>
    </row>
    <row r="125" spans="6:18" ht="15.75">
      <c r="F125" s="28">
        <v>3</v>
      </c>
      <c r="G125" s="28">
        <v>7</v>
      </c>
      <c r="H125" s="28">
        <v>62.5</v>
      </c>
      <c r="I125" s="28">
        <v>1.71</v>
      </c>
      <c r="J125" s="29">
        <v>22</v>
      </c>
      <c r="K125" s="29">
        <v>-59.1</v>
      </c>
      <c r="L125" s="29">
        <v>11.15</v>
      </c>
      <c r="M125" s="34">
        <v>0</v>
      </c>
      <c r="N125" s="34">
        <v>0</v>
      </c>
      <c r="O125" s="34">
        <v>0</v>
      </c>
    </row>
    <row r="126" spans="6:18" ht="15.75">
      <c r="F126" s="28">
        <v>4</v>
      </c>
      <c r="G126" s="30">
        <v>7</v>
      </c>
      <c r="H126" s="28">
        <v>125</v>
      </c>
      <c r="I126" s="28">
        <v>3.42</v>
      </c>
      <c r="J126" s="28">
        <v>1</v>
      </c>
      <c r="K126" s="29">
        <v>-64.08</v>
      </c>
      <c r="L126" s="29">
        <v>13.17</v>
      </c>
      <c r="M126" s="32">
        <v>0</v>
      </c>
      <c r="N126" s="32">
        <v>0</v>
      </c>
      <c r="O126" s="32">
        <v>0</v>
      </c>
    </row>
    <row r="127" spans="6:18" ht="16.5" thickBot="1">
      <c r="F127" s="28">
        <v>5</v>
      </c>
      <c r="G127" s="30">
        <v>7</v>
      </c>
      <c r="H127" s="28">
        <v>125</v>
      </c>
      <c r="I127" s="28">
        <f>I126</f>
        <v>3.42</v>
      </c>
      <c r="J127" s="29">
        <v>10</v>
      </c>
      <c r="K127" s="29">
        <v>-59.24</v>
      </c>
      <c r="L127" s="29">
        <v>12.41</v>
      </c>
      <c r="M127" s="34">
        <v>0</v>
      </c>
      <c r="N127" s="34">
        <v>0</v>
      </c>
      <c r="O127" s="34">
        <v>0</v>
      </c>
    </row>
    <row r="128" spans="6:18" ht="16.5" thickBot="1">
      <c r="F128" s="28">
        <v>6</v>
      </c>
      <c r="G128" s="30">
        <v>7</v>
      </c>
      <c r="H128" s="28">
        <v>125</v>
      </c>
      <c r="I128" s="28">
        <f>I127</f>
        <v>3.42</v>
      </c>
      <c r="J128" s="29">
        <v>22</v>
      </c>
      <c r="K128" s="29">
        <v>-56.96</v>
      </c>
      <c r="L128" s="29">
        <v>12.52</v>
      </c>
      <c r="M128" s="34">
        <v>0</v>
      </c>
      <c r="N128" s="34">
        <v>0</v>
      </c>
      <c r="O128" s="34">
        <v>0</v>
      </c>
    </row>
    <row r="129" spans="6:16" ht="15.75">
      <c r="F129" s="28">
        <v>7</v>
      </c>
      <c r="G129" s="30">
        <v>7</v>
      </c>
      <c r="H129" s="28">
        <v>250</v>
      </c>
      <c r="I129" s="28">
        <v>6.84</v>
      </c>
      <c r="J129" s="28">
        <v>1</v>
      </c>
      <c r="K129" s="29">
        <v>-64.37</v>
      </c>
      <c r="L129" s="29">
        <v>12.79</v>
      </c>
      <c r="M129" s="32">
        <v>0</v>
      </c>
      <c r="N129" s="32">
        <v>0</v>
      </c>
      <c r="O129" s="32">
        <v>0</v>
      </c>
    </row>
    <row r="130" spans="6:16" ht="16.5" thickBot="1">
      <c r="F130" s="28">
        <v>8</v>
      </c>
      <c r="G130" s="30">
        <v>7</v>
      </c>
      <c r="H130" s="28">
        <v>250</v>
      </c>
      <c r="I130" s="28">
        <f>I129</f>
        <v>6.84</v>
      </c>
      <c r="J130" s="29">
        <v>10</v>
      </c>
      <c r="K130" s="29">
        <v>-53.63</v>
      </c>
      <c r="L130" s="29">
        <v>12.34</v>
      </c>
      <c r="M130" s="34">
        <v>0</v>
      </c>
      <c r="N130" s="34">
        <v>0</v>
      </c>
      <c r="O130" s="34">
        <v>0</v>
      </c>
    </row>
    <row r="131" spans="6:16" ht="16.5" thickBot="1">
      <c r="F131" s="28">
        <v>9</v>
      </c>
      <c r="G131" s="30">
        <v>7</v>
      </c>
      <c r="H131" s="28">
        <v>250</v>
      </c>
      <c r="I131" s="28">
        <f>I130</f>
        <v>6.84</v>
      </c>
      <c r="J131" s="29">
        <v>22</v>
      </c>
      <c r="K131" s="29">
        <v>-55.62</v>
      </c>
      <c r="L131" s="29">
        <v>12.35</v>
      </c>
      <c r="M131" s="34">
        <v>0</v>
      </c>
      <c r="N131" s="34">
        <v>0</v>
      </c>
      <c r="O131" s="34">
        <v>0</v>
      </c>
    </row>
    <row r="132" spans="6:16" ht="15.75">
      <c r="F132" s="28">
        <v>10</v>
      </c>
      <c r="G132" s="30">
        <v>7</v>
      </c>
      <c r="H132" s="28">
        <v>500</v>
      </c>
      <c r="I132" s="28">
        <v>13.67</v>
      </c>
      <c r="J132" s="28">
        <v>1</v>
      </c>
      <c r="K132" s="29">
        <v>-63.43</v>
      </c>
      <c r="L132" s="29">
        <v>13.03</v>
      </c>
      <c r="M132" s="32">
        <v>0</v>
      </c>
      <c r="N132" s="32">
        <v>0</v>
      </c>
      <c r="O132" s="32">
        <v>0</v>
      </c>
    </row>
    <row r="133" spans="6:16" ht="16.5" thickBot="1">
      <c r="F133" s="28">
        <v>11</v>
      </c>
      <c r="G133" s="30">
        <v>7</v>
      </c>
      <c r="H133" s="28">
        <v>500</v>
      </c>
      <c r="I133" s="28">
        <f>I132</f>
        <v>13.67</v>
      </c>
      <c r="J133" s="29">
        <v>10</v>
      </c>
      <c r="K133" s="29">
        <v>-53.06</v>
      </c>
      <c r="L133" s="29">
        <v>12.85</v>
      </c>
      <c r="M133" s="34">
        <v>0</v>
      </c>
      <c r="N133" s="34">
        <v>0</v>
      </c>
      <c r="O133" s="34">
        <v>0</v>
      </c>
    </row>
    <row r="134" spans="6:16" ht="16.5" thickBot="1">
      <c r="F134" s="28">
        <v>12</v>
      </c>
      <c r="G134" s="30">
        <v>7</v>
      </c>
      <c r="H134" s="28">
        <v>500</v>
      </c>
      <c r="I134" s="28">
        <f>I133</f>
        <v>13.67</v>
      </c>
      <c r="J134" s="29">
        <v>22</v>
      </c>
      <c r="K134" s="29">
        <v>-51.94</v>
      </c>
      <c r="L134" s="29">
        <v>13.28</v>
      </c>
      <c r="M134" s="34">
        <v>0</v>
      </c>
      <c r="N134" s="34">
        <v>0</v>
      </c>
      <c r="O134" s="34">
        <v>0</v>
      </c>
    </row>
    <row r="135" spans="6:16" ht="15.75">
      <c r="F135" s="28">
        <v>13</v>
      </c>
      <c r="G135" s="28">
        <v>9</v>
      </c>
      <c r="H135" s="28">
        <v>62.5</v>
      </c>
      <c r="I135" s="28">
        <v>0.54900000000000004</v>
      </c>
      <c r="J135" s="28">
        <v>1</v>
      </c>
      <c r="K135" s="31">
        <v>-61.36</v>
      </c>
      <c r="L135" s="31">
        <v>8.36</v>
      </c>
      <c r="M135" s="33">
        <v>5.0029999999999998E-2</v>
      </c>
      <c r="N135" s="33">
        <f>5/100</f>
        <v>0.05</v>
      </c>
      <c r="O135" s="33">
        <v>3.9209999999999999E-4</v>
      </c>
      <c r="P135" s="23"/>
    </row>
    <row r="136" spans="6:16" ht="16.5" thickBot="1">
      <c r="F136" s="28">
        <v>14</v>
      </c>
      <c r="G136" s="28">
        <v>9</v>
      </c>
      <c r="H136" s="28">
        <v>62.5</v>
      </c>
      <c r="I136" s="28">
        <f>I135</f>
        <v>0.54900000000000004</v>
      </c>
      <c r="J136" s="29">
        <v>10</v>
      </c>
      <c r="K136" s="31">
        <v>-54.94</v>
      </c>
      <c r="L136" s="31">
        <v>4.8499999999999996</v>
      </c>
      <c r="M136" s="43">
        <v>0.70023500000000005</v>
      </c>
      <c r="N136" s="43">
        <f>70/100</f>
        <v>0.7</v>
      </c>
      <c r="O136" s="43">
        <v>2.3529000000000001E-4</v>
      </c>
      <c r="P136" s="23"/>
    </row>
    <row r="137" spans="6:16" ht="16.5" thickBot="1">
      <c r="F137" s="28">
        <v>15</v>
      </c>
      <c r="G137" s="28">
        <v>9</v>
      </c>
      <c r="H137" s="28">
        <v>62.5</v>
      </c>
      <c r="I137" s="28">
        <f>I136</f>
        <v>0.54900000000000004</v>
      </c>
      <c r="J137" s="29">
        <v>22</v>
      </c>
      <c r="K137" s="31">
        <v>-54.59</v>
      </c>
      <c r="L137" s="31">
        <v>6.92</v>
      </c>
      <c r="M137" s="43">
        <v>0.72202999999999995</v>
      </c>
      <c r="N137" s="43">
        <f>72/100</f>
        <v>0.72</v>
      </c>
      <c r="O137" s="43">
        <v>2.0300000000000001E-3</v>
      </c>
      <c r="P137" s="23"/>
    </row>
    <row r="138" spans="6:16" ht="15.75">
      <c r="F138" s="28">
        <v>16</v>
      </c>
      <c r="G138" s="30">
        <v>9</v>
      </c>
      <c r="H138" s="28">
        <v>125</v>
      </c>
      <c r="I138" s="28">
        <v>1.1000000000000001</v>
      </c>
      <c r="J138" s="28">
        <v>1</v>
      </c>
      <c r="K138" s="29">
        <v>-64.680000000000007</v>
      </c>
      <c r="L138" s="29">
        <v>10.39</v>
      </c>
      <c r="M138" s="32">
        <v>0</v>
      </c>
      <c r="N138" s="32">
        <v>0</v>
      </c>
      <c r="O138" s="32">
        <v>0</v>
      </c>
    </row>
    <row r="139" spans="6:16" ht="16.5" thickBot="1">
      <c r="F139" s="28">
        <v>17</v>
      </c>
      <c r="G139" s="30">
        <v>9</v>
      </c>
      <c r="H139" s="28">
        <v>125</v>
      </c>
      <c r="I139" s="28">
        <f>I138</f>
        <v>1.1000000000000001</v>
      </c>
      <c r="J139" s="29">
        <v>10</v>
      </c>
      <c r="K139" s="29">
        <v>-51.81</v>
      </c>
      <c r="L139" s="29">
        <v>9.3000000000000007</v>
      </c>
      <c r="M139" s="34">
        <v>0</v>
      </c>
      <c r="N139" s="34">
        <v>0</v>
      </c>
      <c r="O139" s="34">
        <v>0</v>
      </c>
    </row>
    <row r="140" spans="6:16" ht="16.5" thickBot="1">
      <c r="F140" s="28">
        <v>18</v>
      </c>
      <c r="G140" s="30">
        <v>9</v>
      </c>
      <c r="H140" s="28">
        <v>125</v>
      </c>
      <c r="I140" s="28">
        <f>I139</f>
        <v>1.1000000000000001</v>
      </c>
      <c r="J140" s="29">
        <v>22</v>
      </c>
      <c r="K140" s="29">
        <v>-53.23</v>
      </c>
      <c r="L140" s="29">
        <v>9.26</v>
      </c>
      <c r="M140" s="34">
        <v>0</v>
      </c>
      <c r="N140" s="34">
        <v>0</v>
      </c>
      <c r="O140" s="34">
        <v>0</v>
      </c>
    </row>
    <row r="141" spans="6:16" ht="15.75">
      <c r="F141" s="28">
        <v>19</v>
      </c>
      <c r="G141" s="30">
        <v>9</v>
      </c>
      <c r="H141" s="28">
        <v>250</v>
      </c>
      <c r="I141" s="28">
        <v>2.2000000000000002</v>
      </c>
      <c r="J141" s="28">
        <v>1</v>
      </c>
      <c r="K141" s="29">
        <v>-66.599999999999994</v>
      </c>
      <c r="L141" s="29">
        <v>10.75</v>
      </c>
      <c r="M141" s="32">
        <v>0</v>
      </c>
      <c r="N141" s="32">
        <v>0</v>
      </c>
      <c r="O141" s="32">
        <v>0</v>
      </c>
    </row>
    <row r="142" spans="6:16" ht="16.5" thickBot="1">
      <c r="F142" s="28">
        <v>20</v>
      </c>
      <c r="G142" s="30">
        <v>9</v>
      </c>
      <c r="H142" s="28">
        <v>250</v>
      </c>
      <c r="I142" s="28">
        <f>I141</f>
        <v>2.2000000000000002</v>
      </c>
      <c r="J142" s="29">
        <v>10</v>
      </c>
      <c r="K142" s="29">
        <v>-58.61</v>
      </c>
      <c r="L142" s="29">
        <v>10.74</v>
      </c>
      <c r="M142" s="34">
        <v>0</v>
      </c>
      <c r="N142" s="34">
        <v>0</v>
      </c>
      <c r="O142" s="34">
        <v>0</v>
      </c>
    </row>
    <row r="143" spans="6:16" ht="16.5" thickBot="1">
      <c r="F143" s="28">
        <v>21</v>
      </c>
      <c r="G143" s="30">
        <v>9</v>
      </c>
      <c r="H143" s="28">
        <v>250</v>
      </c>
      <c r="I143" s="28">
        <f>I142</f>
        <v>2.2000000000000002</v>
      </c>
      <c r="J143" s="29">
        <v>22</v>
      </c>
      <c r="K143" s="29">
        <v>-55.22</v>
      </c>
      <c r="L143" s="29">
        <v>10.36</v>
      </c>
      <c r="M143" s="34">
        <v>0</v>
      </c>
      <c r="N143" s="34">
        <v>0</v>
      </c>
      <c r="O143" s="34">
        <v>0</v>
      </c>
    </row>
    <row r="144" spans="6:16" ht="15.75">
      <c r="F144" s="28">
        <v>22</v>
      </c>
      <c r="G144" s="30">
        <v>9</v>
      </c>
      <c r="H144" s="28">
        <v>500</v>
      </c>
      <c r="I144" s="28">
        <v>4.3899999999999997</v>
      </c>
      <c r="J144" s="28">
        <v>1</v>
      </c>
      <c r="K144" s="29">
        <v>-65.319999999999993</v>
      </c>
      <c r="L144" s="29">
        <v>11.04</v>
      </c>
      <c r="M144" s="32">
        <v>0</v>
      </c>
      <c r="N144" s="32">
        <v>0</v>
      </c>
      <c r="O144" s="32">
        <v>0</v>
      </c>
    </row>
    <row r="145" spans="6:15" ht="16.5" thickBot="1">
      <c r="F145" s="28">
        <v>23</v>
      </c>
      <c r="G145" s="30">
        <v>9</v>
      </c>
      <c r="H145" s="28">
        <v>500</v>
      </c>
      <c r="I145" s="28">
        <f>I144</f>
        <v>4.3899999999999997</v>
      </c>
      <c r="J145" s="29">
        <v>10</v>
      </c>
      <c r="K145" s="29">
        <v>-56.7</v>
      </c>
      <c r="L145" s="29">
        <v>11.12</v>
      </c>
      <c r="M145" s="34">
        <v>0</v>
      </c>
      <c r="N145" s="34">
        <v>0</v>
      </c>
      <c r="O145" s="34">
        <v>0</v>
      </c>
    </row>
    <row r="146" spans="6:15" ht="15.75">
      <c r="F146" s="28">
        <v>24</v>
      </c>
      <c r="G146" s="30">
        <v>9</v>
      </c>
      <c r="H146" s="28">
        <v>500</v>
      </c>
      <c r="I146" s="28">
        <v>4.3899999999999997</v>
      </c>
      <c r="J146" s="29">
        <v>22</v>
      </c>
      <c r="K146" s="29">
        <v>-52.5</v>
      </c>
      <c r="L146" s="29">
        <v>11.09</v>
      </c>
      <c r="M146" s="34">
        <v>0</v>
      </c>
      <c r="N146" s="34">
        <v>0</v>
      </c>
      <c r="O146" s="34">
        <v>0</v>
      </c>
    </row>
    <row r="147" spans="6:15" ht="15.75">
      <c r="F147" s="28">
        <v>25</v>
      </c>
      <c r="G147" s="28">
        <v>11</v>
      </c>
      <c r="H147" s="28">
        <v>62.5</v>
      </c>
      <c r="I147" s="28">
        <v>0.16800000000000001</v>
      </c>
      <c r="J147" s="28">
        <v>1</v>
      </c>
      <c r="K147" s="29">
        <v>-66.19</v>
      </c>
      <c r="L147" s="29">
        <v>7.38</v>
      </c>
      <c r="M147" s="32">
        <v>0</v>
      </c>
      <c r="N147" s="32">
        <v>0</v>
      </c>
      <c r="O147" s="32">
        <v>0</v>
      </c>
    </row>
    <row r="148" spans="6:15" ht="16.5" thickBot="1">
      <c r="F148" s="28">
        <v>26</v>
      </c>
      <c r="G148" s="28">
        <v>11</v>
      </c>
      <c r="H148" s="28">
        <v>62.5</v>
      </c>
      <c r="I148" s="28">
        <f>I147</f>
        <v>0.16800000000000001</v>
      </c>
      <c r="J148" s="29">
        <v>10</v>
      </c>
      <c r="K148" s="29">
        <v>-55.99</v>
      </c>
      <c r="L148" s="29">
        <v>7.67</v>
      </c>
      <c r="M148" s="34">
        <v>0</v>
      </c>
      <c r="N148" s="34">
        <v>0</v>
      </c>
      <c r="O148" s="34">
        <v>0</v>
      </c>
    </row>
    <row r="149" spans="6:15" ht="16.5" thickBot="1">
      <c r="F149" s="28">
        <v>27</v>
      </c>
      <c r="G149" s="28">
        <v>11</v>
      </c>
      <c r="H149" s="28">
        <v>62.5</v>
      </c>
      <c r="I149" s="28">
        <f>I148</f>
        <v>0.16800000000000001</v>
      </c>
      <c r="J149" s="29">
        <v>22</v>
      </c>
      <c r="K149" s="29">
        <v>-54.95</v>
      </c>
      <c r="L149" s="29">
        <v>7.58</v>
      </c>
      <c r="M149" s="34">
        <v>0</v>
      </c>
      <c r="N149" s="34">
        <v>0</v>
      </c>
      <c r="O149" s="34">
        <v>0</v>
      </c>
    </row>
    <row r="150" spans="6:15" ht="15.75">
      <c r="F150" s="28">
        <v>28</v>
      </c>
      <c r="G150" s="30">
        <v>11</v>
      </c>
      <c r="H150" s="28">
        <v>125</v>
      </c>
      <c r="I150" s="28">
        <v>0.33600000000000002</v>
      </c>
      <c r="J150" s="29">
        <v>1</v>
      </c>
      <c r="K150" s="29">
        <v>-66.16</v>
      </c>
      <c r="L150" s="29">
        <v>7.62</v>
      </c>
      <c r="M150" s="32">
        <v>0</v>
      </c>
      <c r="N150" s="32">
        <v>0</v>
      </c>
      <c r="O150" s="32">
        <v>0</v>
      </c>
    </row>
    <row r="151" spans="6:15" ht="16.5" thickBot="1">
      <c r="F151" s="28">
        <v>29</v>
      </c>
      <c r="G151" s="30">
        <v>11</v>
      </c>
      <c r="H151" s="28">
        <v>125</v>
      </c>
      <c r="I151" s="28">
        <f>I150</f>
        <v>0.33600000000000002</v>
      </c>
      <c r="J151" s="29">
        <v>10</v>
      </c>
      <c r="K151" s="29">
        <v>-55.94</v>
      </c>
      <c r="L151" s="29">
        <v>7.96</v>
      </c>
      <c r="M151" s="34">
        <v>0</v>
      </c>
      <c r="N151" s="34">
        <v>0</v>
      </c>
      <c r="O151" s="34">
        <v>0</v>
      </c>
    </row>
    <row r="152" spans="6:15" ht="16.5" thickBot="1">
      <c r="F152" s="28">
        <v>30</v>
      </c>
      <c r="G152" s="30">
        <v>11</v>
      </c>
      <c r="H152" s="28">
        <v>125</v>
      </c>
      <c r="I152" s="28">
        <f>I151</f>
        <v>0.33600000000000002</v>
      </c>
      <c r="J152" s="29">
        <v>22</v>
      </c>
      <c r="K152" s="29">
        <v>-55.09</v>
      </c>
      <c r="L152" s="29">
        <v>7.7</v>
      </c>
      <c r="M152" s="34">
        <v>0</v>
      </c>
      <c r="N152" s="34">
        <v>0</v>
      </c>
      <c r="O152" s="34">
        <v>0</v>
      </c>
    </row>
    <row r="153" spans="6:15" ht="15.75">
      <c r="F153" s="28">
        <v>31</v>
      </c>
      <c r="G153" s="30">
        <v>11</v>
      </c>
      <c r="H153" s="28">
        <v>250</v>
      </c>
      <c r="I153" s="28">
        <v>0.67100000000000004</v>
      </c>
      <c r="J153" s="29">
        <v>1</v>
      </c>
      <c r="K153" s="29">
        <v>-64.8</v>
      </c>
      <c r="L153" s="29">
        <v>6.2</v>
      </c>
      <c r="M153" s="32">
        <v>1.0038999999999999E-2</v>
      </c>
      <c r="N153" s="32">
        <v>0.08</v>
      </c>
      <c r="O153" s="32">
        <v>3.9209999999999999E-5</v>
      </c>
    </row>
    <row r="154" spans="6:15" ht="16.5" thickBot="1">
      <c r="F154" s="28">
        <v>32</v>
      </c>
      <c r="G154" s="30">
        <v>11</v>
      </c>
      <c r="H154" s="28">
        <v>250</v>
      </c>
      <c r="I154" s="28">
        <f>I153</f>
        <v>0.67100000000000004</v>
      </c>
      <c r="J154" s="29">
        <v>10</v>
      </c>
      <c r="K154" s="29">
        <v>-55.42</v>
      </c>
      <c r="L154" s="29">
        <v>4.46</v>
      </c>
      <c r="M154" s="34">
        <v>0.63988</v>
      </c>
      <c r="N154" s="34">
        <f>63/100</f>
        <v>0.63</v>
      </c>
      <c r="O154" s="34">
        <v>9.8799999999999999E-3</v>
      </c>
    </row>
    <row r="155" spans="6:15" ht="16.5" thickBot="1">
      <c r="F155" s="28">
        <v>33</v>
      </c>
      <c r="G155" s="30">
        <v>11</v>
      </c>
      <c r="H155" s="28">
        <v>250</v>
      </c>
      <c r="I155" s="28">
        <f>I154</f>
        <v>0.67100000000000004</v>
      </c>
      <c r="J155" s="29">
        <v>22</v>
      </c>
      <c r="K155" s="29">
        <v>-52.63</v>
      </c>
      <c r="L155" s="29">
        <v>4.6500000000000004</v>
      </c>
      <c r="M155" s="34">
        <v>0.63949</v>
      </c>
      <c r="N155" s="34">
        <f>63/100</f>
        <v>0.63</v>
      </c>
      <c r="O155" s="34">
        <v>9.4900000000000002E-3</v>
      </c>
    </row>
    <row r="156" spans="6:15" ht="15.75">
      <c r="F156" s="28">
        <v>34</v>
      </c>
      <c r="G156" s="30">
        <v>11</v>
      </c>
      <c r="H156" s="28">
        <v>500</v>
      </c>
      <c r="I156" s="28">
        <v>1.34</v>
      </c>
      <c r="J156" s="29">
        <v>1</v>
      </c>
      <c r="K156" s="29">
        <v>-62.91</v>
      </c>
      <c r="L156" s="29">
        <v>6.35</v>
      </c>
      <c r="M156" s="32">
        <v>0</v>
      </c>
      <c r="N156" s="32">
        <v>0</v>
      </c>
      <c r="O156" s="32">
        <v>0</v>
      </c>
    </row>
    <row r="157" spans="6:15" ht="16.5" thickBot="1">
      <c r="F157" s="28">
        <v>35</v>
      </c>
      <c r="G157" s="29">
        <v>11</v>
      </c>
      <c r="H157" s="29">
        <v>500</v>
      </c>
      <c r="I157" s="29">
        <f>I156</f>
        <v>1.34</v>
      </c>
      <c r="J157" s="29">
        <v>10</v>
      </c>
      <c r="K157" s="29">
        <v>-55.21</v>
      </c>
      <c r="L157" s="29">
        <v>6.56</v>
      </c>
      <c r="M157" s="34">
        <v>0</v>
      </c>
      <c r="N157" s="34">
        <v>0</v>
      </c>
      <c r="O157" s="34">
        <v>0</v>
      </c>
    </row>
    <row r="158" spans="6:15" ht="16.5" thickBot="1">
      <c r="F158" s="28">
        <v>36</v>
      </c>
      <c r="G158" s="29">
        <v>11</v>
      </c>
      <c r="H158" s="29">
        <v>500</v>
      </c>
      <c r="I158" s="29">
        <f>I157</f>
        <v>1.34</v>
      </c>
      <c r="J158" s="29">
        <v>22</v>
      </c>
      <c r="K158" s="29">
        <v>-51.83</v>
      </c>
      <c r="L158" s="29">
        <v>6.09</v>
      </c>
      <c r="M158" s="34">
        <v>0</v>
      </c>
      <c r="N158" s="34">
        <v>0</v>
      </c>
      <c r="O158" s="34">
        <v>0</v>
      </c>
    </row>
    <row r="159" spans="6:15">
      <c r="F159" s="50" t="s">
        <v>38</v>
      </c>
      <c r="G159" s="59"/>
      <c r="H159" s="59"/>
      <c r="I159" s="59"/>
      <c r="J159" s="59"/>
      <c r="K159" s="59"/>
      <c r="L159" s="59"/>
      <c r="M159" s="59"/>
      <c r="N159" s="59"/>
      <c r="O159" s="60"/>
    </row>
    <row r="160" spans="6:15">
      <c r="F160" s="63"/>
      <c r="G160" s="64"/>
      <c r="H160" s="64"/>
      <c r="I160" s="64"/>
      <c r="J160" s="64"/>
      <c r="K160" s="64"/>
      <c r="L160" s="64"/>
      <c r="M160" s="64"/>
      <c r="N160" s="64"/>
      <c r="O160" s="65"/>
    </row>
    <row r="161" spans="6:17" ht="15.75" thickBot="1">
      <c r="F161" s="66"/>
      <c r="G161" s="61"/>
      <c r="H161" s="61"/>
      <c r="I161" s="61"/>
      <c r="J161" s="61"/>
      <c r="K161" s="61"/>
      <c r="L161" s="61"/>
      <c r="M161" s="61"/>
      <c r="N161" s="61"/>
      <c r="O161" s="62"/>
    </row>
    <row r="162" spans="6:17" ht="33.75" thickBot="1">
      <c r="F162" s="25" t="s">
        <v>1</v>
      </c>
      <c r="G162" s="25" t="s">
        <v>15</v>
      </c>
      <c r="H162" s="25" t="s">
        <v>16</v>
      </c>
      <c r="I162" s="25" t="s">
        <v>17</v>
      </c>
      <c r="J162" s="26" t="s">
        <v>18</v>
      </c>
      <c r="K162" s="25" t="s">
        <v>19</v>
      </c>
      <c r="L162" s="25" t="s">
        <v>20</v>
      </c>
      <c r="M162" s="25" t="s">
        <v>21</v>
      </c>
      <c r="N162" s="25" t="s">
        <v>22</v>
      </c>
      <c r="O162" s="27" t="s">
        <v>23</v>
      </c>
      <c r="P162" t="s">
        <v>39</v>
      </c>
      <c r="Q162" t="s">
        <v>40</v>
      </c>
    </row>
    <row r="163" spans="6:17" ht="15.75">
      <c r="F163" s="28">
        <v>1</v>
      </c>
      <c r="G163" s="28">
        <v>7</v>
      </c>
      <c r="H163" s="28">
        <v>62.5</v>
      </c>
      <c r="I163" s="28">
        <v>1.71</v>
      </c>
      <c r="J163" s="28">
        <v>20</v>
      </c>
      <c r="K163" s="29">
        <v>-44.82</v>
      </c>
      <c r="L163" s="29">
        <v>8.9700000000000006</v>
      </c>
      <c r="M163" s="30">
        <v>0</v>
      </c>
      <c r="N163" s="30">
        <v>0</v>
      </c>
      <c r="O163" s="30">
        <v>0</v>
      </c>
      <c r="P163">
        <v>0</v>
      </c>
      <c r="Q163">
        <v>0</v>
      </c>
    </row>
    <row r="164" spans="6:17" ht="15.75">
      <c r="F164" s="28">
        <v>2</v>
      </c>
      <c r="G164" s="28">
        <v>7</v>
      </c>
      <c r="H164" s="28">
        <v>62.5</v>
      </c>
      <c r="I164" s="28">
        <v>1.71</v>
      </c>
      <c r="J164" s="29">
        <v>17</v>
      </c>
      <c r="K164" s="29">
        <v>-42.49</v>
      </c>
      <c r="L164" s="29">
        <v>8.6300000000000008</v>
      </c>
      <c r="M164" s="29">
        <v>0</v>
      </c>
      <c r="N164" s="29">
        <v>0</v>
      </c>
      <c r="O164" s="29">
        <v>0</v>
      </c>
    </row>
    <row r="165" spans="6:17" ht="15.75">
      <c r="F165" s="28">
        <v>3</v>
      </c>
      <c r="G165" s="28">
        <v>7</v>
      </c>
      <c r="H165" s="28">
        <v>62.5</v>
      </c>
      <c r="I165" s="28">
        <v>3.42</v>
      </c>
      <c r="J165" s="29">
        <v>14</v>
      </c>
      <c r="K165" s="29">
        <v>-43.41</v>
      </c>
      <c r="L165" s="29">
        <v>9.11</v>
      </c>
      <c r="M165" s="29">
        <v>0</v>
      </c>
      <c r="N165" s="29">
        <v>0</v>
      </c>
      <c r="O165" s="29">
        <v>0</v>
      </c>
    </row>
    <row r="166" spans="6:17" ht="15.75">
      <c r="F166" s="28">
        <v>4</v>
      </c>
      <c r="G166" s="30">
        <v>7</v>
      </c>
      <c r="H166" s="28">
        <v>125</v>
      </c>
      <c r="I166" s="28">
        <f>I165</f>
        <v>3.42</v>
      </c>
      <c r="J166" s="28">
        <v>20</v>
      </c>
      <c r="K166" s="29">
        <v>-46.01</v>
      </c>
      <c r="L166" s="29">
        <v>9.34</v>
      </c>
      <c r="M166" s="30">
        <v>0</v>
      </c>
      <c r="N166" s="30">
        <v>0</v>
      </c>
      <c r="O166" s="30">
        <v>0</v>
      </c>
      <c r="P166">
        <v>0</v>
      </c>
      <c r="Q166">
        <v>0</v>
      </c>
    </row>
    <row r="167" spans="6:17" ht="15.75">
      <c r="F167" s="28">
        <v>5</v>
      </c>
      <c r="G167" s="30">
        <v>7</v>
      </c>
      <c r="H167" s="28">
        <v>125</v>
      </c>
      <c r="I167" s="28">
        <f>I166</f>
        <v>3.42</v>
      </c>
      <c r="J167" s="29">
        <v>17</v>
      </c>
      <c r="K167" s="29">
        <v>-42.37</v>
      </c>
      <c r="L167" s="29">
        <v>9.08</v>
      </c>
      <c r="M167" s="29">
        <v>0</v>
      </c>
      <c r="N167" s="29">
        <v>0</v>
      </c>
      <c r="O167" s="29">
        <v>0</v>
      </c>
    </row>
    <row r="168" spans="6:17" ht="15.75">
      <c r="F168" s="28">
        <v>6</v>
      </c>
      <c r="G168" s="30">
        <v>7</v>
      </c>
      <c r="H168" s="28">
        <v>125</v>
      </c>
      <c r="I168" s="28">
        <v>6.84</v>
      </c>
      <c r="J168" s="29">
        <v>14</v>
      </c>
      <c r="K168" s="29">
        <v>-43.39</v>
      </c>
      <c r="L168" s="29">
        <v>9.27</v>
      </c>
      <c r="M168" s="29">
        <v>0</v>
      </c>
      <c r="N168" s="29">
        <v>0</v>
      </c>
      <c r="O168" s="29">
        <v>0</v>
      </c>
    </row>
    <row r="169" spans="6:17" ht="15.75">
      <c r="F169" s="28">
        <v>7</v>
      </c>
      <c r="G169" s="30">
        <v>7</v>
      </c>
      <c r="H169" s="28">
        <v>250</v>
      </c>
      <c r="I169" s="28">
        <f>I168</f>
        <v>6.84</v>
      </c>
      <c r="J169" s="28">
        <v>20</v>
      </c>
      <c r="K169" s="29">
        <v>-40.01</v>
      </c>
      <c r="L169" s="29">
        <v>9.6300000000000008</v>
      </c>
      <c r="M169" s="30">
        <v>0</v>
      </c>
      <c r="N169" s="30">
        <v>0</v>
      </c>
      <c r="O169" s="30">
        <v>0</v>
      </c>
      <c r="P169">
        <v>0</v>
      </c>
      <c r="Q169">
        <v>0</v>
      </c>
    </row>
    <row r="170" spans="6:17" ht="15.75">
      <c r="F170" s="28">
        <v>8</v>
      </c>
      <c r="G170" s="30">
        <v>7</v>
      </c>
      <c r="H170" s="28">
        <v>250</v>
      </c>
      <c r="I170" s="28">
        <f>I169</f>
        <v>6.84</v>
      </c>
      <c r="J170" s="29">
        <v>17</v>
      </c>
      <c r="K170" s="29">
        <v>-40.450000000000003</v>
      </c>
      <c r="L170" s="29">
        <v>9.5220000000000002</v>
      </c>
      <c r="M170" s="29">
        <v>0</v>
      </c>
      <c r="N170" s="29">
        <v>0</v>
      </c>
      <c r="O170" s="29">
        <v>0</v>
      </c>
    </row>
    <row r="171" spans="6:17" ht="15.75">
      <c r="F171" s="28">
        <v>9</v>
      </c>
      <c r="G171" s="30">
        <v>7</v>
      </c>
      <c r="H171" s="28">
        <v>250</v>
      </c>
      <c r="I171" s="28">
        <v>13.67</v>
      </c>
      <c r="J171" s="29">
        <v>14</v>
      </c>
      <c r="K171" s="29">
        <v>-41.95</v>
      </c>
      <c r="L171" s="29">
        <v>9.8800000000000008</v>
      </c>
      <c r="M171" s="29">
        <v>0</v>
      </c>
      <c r="N171" s="29">
        <v>0</v>
      </c>
      <c r="O171" s="29">
        <v>0</v>
      </c>
    </row>
    <row r="172" spans="6:17" ht="15.75">
      <c r="F172" s="28">
        <v>10</v>
      </c>
      <c r="G172" s="30">
        <v>7</v>
      </c>
      <c r="H172" s="28">
        <v>500</v>
      </c>
      <c r="I172" s="28">
        <f>I171</f>
        <v>13.67</v>
      </c>
      <c r="J172" s="28">
        <v>20</v>
      </c>
      <c r="K172" s="29">
        <v>-37.659999999999997</v>
      </c>
      <c r="L172" s="29">
        <v>5.01</v>
      </c>
      <c r="M172" s="30">
        <v>0</v>
      </c>
      <c r="N172" s="30">
        <v>0</v>
      </c>
      <c r="O172" s="30">
        <v>0</v>
      </c>
      <c r="P172">
        <v>6.6699999999999997E-3</v>
      </c>
      <c r="Q172">
        <v>0</v>
      </c>
    </row>
    <row r="173" spans="6:17" ht="15.75">
      <c r="F173" s="28">
        <v>11</v>
      </c>
      <c r="G173" s="30">
        <v>7</v>
      </c>
      <c r="H173" s="28">
        <v>500</v>
      </c>
      <c r="I173" s="28">
        <f>I172</f>
        <v>13.67</v>
      </c>
      <c r="J173" s="29">
        <v>17</v>
      </c>
      <c r="K173" s="29">
        <v>-38.04</v>
      </c>
      <c r="L173" s="29">
        <v>5.8</v>
      </c>
      <c r="M173" s="29">
        <v>0.02</v>
      </c>
      <c r="N173" s="29">
        <v>2</v>
      </c>
      <c r="O173" s="29">
        <v>0</v>
      </c>
    </row>
    <row r="174" spans="6:17" ht="15.75">
      <c r="F174" s="28">
        <v>12</v>
      </c>
      <c r="G174" s="30">
        <v>7</v>
      </c>
      <c r="H174" s="28">
        <v>500</v>
      </c>
      <c r="I174" s="28">
        <v>0.54900000000000004</v>
      </c>
      <c r="J174" s="29">
        <v>14</v>
      </c>
      <c r="K174" s="29">
        <v>-39.21</v>
      </c>
      <c r="L174" s="29">
        <v>5.85</v>
      </c>
      <c r="M174" s="29">
        <v>0</v>
      </c>
      <c r="N174" s="29">
        <v>0</v>
      </c>
      <c r="O174" s="29">
        <v>0</v>
      </c>
    </row>
    <row r="175" spans="6:17" ht="15.75">
      <c r="F175" s="28">
        <v>13</v>
      </c>
      <c r="G175" s="28">
        <v>9</v>
      </c>
      <c r="H175" s="28">
        <v>62.5</v>
      </c>
      <c r="I175" s="28">
        <f>I174</f>
        <v>0.54900000000000004</v>
      </c>
      <c r="J175" s="28">
        <v>20</v>
      </c>
      <c r="K175" s="29">
        <v>-44.97</v>
      </c>
      <c r="L175" s="29">
        <v>4.54</v>
      </c>
      <c r="M175" s="30">
        <v>1.6500000000000001E-2</v>
      </c>
      <c r="N175" s="30">
        <v>0</v>
      </c>
      <c r="O175" s="30">
        <v>1.6500000000000001E-2</v>
      </c>
      <c r="P175">
        <v>1.2E-2</v>
      </c>
      <c r="Q175">
        <v>1.2E-2</v>
      </c>
    </row>
    <row r="176" spans="6:17" ht="15.75">
      <c r="F176" s="28">
        <v>14</v>
      </c>
      <c r="G176" s="28">
        <v>9</v>
      </c>
      <c r="H176" s="28">
        <v>62.5</v>
      </c>
      <c r="I176" s="28">
        <f>I175</f>
        <v>0.54900000000000004</v>
      </c>
      <c r="J176" s="29">
        <v>17</v>
      </c>
      <c r="K176" s="29">
        <v>-44.81</v>
      </c>
      <c r="L176" s="29">
        <v>4.5149999999999997</v>
      </c>
      <c r="M176" s="29">
        <v>2.31E-3</v>
      </c>
      <c r="N176" s="29">
        <v>0</v>
      </c>
      <c r="O176" s="29">
        <v>2.31E-3</v>
      </c>
    </row>
    <row r="177" spans="6:17" ht="15.75">
      <c r="F177" s="28">
        <v>15</v>
      </c>
      <c r="G177" s="28">
        <v>9</v>
      </c>
      <c r="H177" s="28">
        <v>62.5</v>
      </c>
      <c r="I177" s="28">
        <v>1.1000000000000001</v>
      </c>
      <c r="J177" s="29">
        <v>14</v>
      </c>
      <c r="K177" s="29">
        <v>-45.78</v>
      </c>
      <c r="L177" s="29">
        <v>6.32</v>
      </c>
      <c r="M177" s="29">
        <v>1.72E-2</v>
      </c>
      <c r="N177" s="29">
        <v>0</v>
      </c>
      <c r="O177" s="29">
        <v>1.72E-2</v>
      </c>
    </row>
    <row r="178" spans="6:17" ht="15.75">
      <c r="F178" s="28">
        <v>16</v>
      </c>
      <c r="G178" s="30">
        <v>9</v>
      </c>
      <c r="H178" s="28">
        <v>125</v>
      </c>
      <c r="I178" s="28">
        <f>I177</f>
        <v>1.1000000000000001</v>
      </c>
      <c r="J178" s="28">
        <v>20</v>
      </c>
      <c r="K178" s="29">
        <v>-44.47</v>
      </c>
      <c r="L178" s="29">
        <v>9.69</v>
      </c>
      <c r="M178" s="30">
        <v>0</v>
      </c>
      <c r="N178" s="30">
        <v>0</v>
      </c>
      <c r="O178" s="30">
        <v>0</v>
      </c>
      <c r="P178">
        <v>1.3799999999999999E-3</v>
      </c>
      <c r="Q178">
        <v>1.3799999999999999E-3</v>
      </c>
    </row>
    <row r="179" spans="6:17" ht="15.75">
      <c r="F179" s="28">
        <v>17</v>
      </c>
      <c r="G179" s="30">
        <v>9</v>
      </c>
      <c r="H179" s="28">
        <v>125</v>
      </c>
      <c r="I179" s="28">
        <f>I178</f>
        <v>1.1000000000000001</v>
      </c>
      <c r="J179" s="29">
        <v>17</v>
      </c>
      <c r="K179" s="29">
        <v>-44.55</v>
      </c>
      <c r="L179" s="29">
        <v>8.2899999999999991</v>
      </c>
      <c r="M179" s="29">
        <v>4.15E-3</v>
      </c>
      <c r="N179" s="29">
        <v>0</v>
      </c>
      <c r="O179" s="29">
        <v>4.15E-3</v>
      </c>
    </row>
    <row r="180" spans="6:17" ht="15.75">
      <c r="F180" s="28">
        <v>18</v>
      </c>
      <c r="G180" s="30">
        <v>9</v>
      </c>
      <c r="H180" s="28">
        <v>125</v>
      </c>
      <c r="I180" s="28">
        <v>2.2000000000000002</v>
      </c>
      <c r="J180" s="29">
        <v>14</v>
      </c>
      <c r="K180" s="29">
        <v>-45.48</v>
      </c>
      <c r="L180" s="29">
        <v>11.72</v>
      </c>
      <c r="M180" s="29">
        <v>0</v>
      </c>
      <c r="N180" s="29">
        <v>0</v>
      </c>
      <c r="O180" s="29">
        <v>0</v>
      </c>
    </row>
    <row r="181" spans="6:17" ht="15.75">
      <c r="F181" s="28">
        <v>19</v>
      </c>
      <c r="G181" s="30">
        <v>9</v>
      </c>
      <c r="H181" s="28">
        <v>250</v>
      </c>
      <c r="I181" s="28">
        <f>I180</f>
        <v>2.2000000000000002</v>
      </c>
      <c r="J181" s="28">
        <v>20</v>
      </c>
      <c r="K181" s="29">
        <v>-45.24</v>
      </c>
      <c r="L181" s="29">
        <v>12.25</v>
      </c>
      <c r="M181" s="30">
        <v>0</v>
      </c>
      <c r="N181" s="30">
        <v>0</v>
      </c>
      <c r="O181" s="30">
        <v>0</v>
      </c>
      <c r="P181">
        <v>0.05</v>
      </c>
      <c r="Q181">
        <v>0</v>
      </c>
    </row>
    <row r="182" spans="6:17" ht="15.75">
      <c r="F182" s="28">
        <v>20</v>
      </c>
      <c r="G182" s="30">
        <v>9</v>
      </c>
      <c r="H182" s="28">
        <v>250</v>
      </c>
      <c r="I182" s="28">
        <f>I181</f>
        <v>2.2000000000000002</v>
      </c>
      <c r="J182" s="29">
        <v>17</v>
      </c>
      <c r="K182" s="29">
        <v>-43.51</v>
      </c>
      <c r="L182" s="29">
        <v>10.41</v>
      </c>
      <c r="M182" s="29">
        <v>0.11</v>
      </c>
      <c r="N182" s="29">
        <v>11</v>
      </c>
      <c r="O182" s="29">
        <v>0</v>
      </c>
    </row>
    <row r="183" spans="6:17" ht="15.75">
      <c r="F183" s="28">
        <v>21</v>
      </c>
      <c r="G183" s="30">
        <v>9</v>
      </c>
      <c r="H183" s="28">
        <v>250</v>
      </c>
      <c r="I183" s="28">
        <v>4.3899999999999997</v>
      </c>
      <c r="J183" s="29">
        <v>14</v>
      </c>
      <c r="K183" s="29">
        <v>-43.9</v>
      </c>
      <c r="L183" s="29">
        <v>10.09</v>
      </c>
      <c r="M183" s="29">
        <v>0.04</v>
      </c>
      <c r="N183" s="29">
        <v>4</v>
      </c>
      <c r="O183" s="29">
        <v>0</v>
      </c>
    </row>
    <row r="184" spans="6:17" ht="15.75">
      <c r="F184" s="28">
        <v>22</v>
      </c>
      <c r="G184" s="30">
        <v>9</v>
      </c>
      <c r="H184" s="28">
        <v>500</v>
      </c>
      <c r="I184" s="28">
        <f>I183</f>
        <v>4.3899999999999997</v>
      </c>
      <c r="J184" s="28">
        <v>20</v>
      </c>
      <c r="K184" s="29">
        <v>-44.15</v>
      </c>
      <c r="L184" s="29">
        <v>7.48</v>
      </c>
      <c r="M184" s="30">
        <v>0</v>
      </c>
      <c r="N184" s="30">
        <v>0</v>
      </c>
      <c r="O184" s="30">
        <v>0</v>
      </c>
      <c r="P184">
        <v>0</v>
      </c>
      <c r="Q184">
        <v>0</v>
      </c>
    </row>
    <row r="185" spans="6:17" ht="15.75">
      <c r="F185" s="28">
        <v>23</v>
      </c>
      <c r="G185" s="30">
        <v>9</v>
      </c>
      <c r="H185" s="28">
        <v>500</v>
      </c>
      <c r="I185" s="28">
        <v>4.3899999999999997</v>
      </c>
      <c r="J185" s="29">
        <v>17</v>
      </c>
      <c r="K185" s="29">
        <v>-43.71</v>
      </c>
      <c r="L185" s="29">
        <v>6.7</v>
      </c>
      <c r="M185" s="29">
        <v>0</v>
      </c>
      <c r="N185" s="29">
        <v>0</v>
      </c>
      <c r="O185" s="29">
        <v>0</v>
      </c>
    </row>
    <row r="186" spans="6:17" ht="15.75">
      <c r="F186" s="28">
        <v>24</v>
      </c>
      <c r="G186" s="30">
        <v>9</v>
      </c>
      <c r="H186" s="28">
        <v>500</v>
      </c>
      <c r="I186" s="28">
        <v>0.16800000000000001</v>
      </c>
      <c r="J186" s="29">
        <v>14</v>
      </c>
      <c r="K186" s="29">
        <v>-44.66</v>
      </c>
      <c r="L186" s="29">
        <v>8.2200000000000006</v>
      </c>
      <c r="M186" s="29">
        <v>0</v>
      </c>
      <c r="N186" s="29">
        <v>0</v>
      </c>
      <c r="O186" s="29">
        <v>0</v>
      </c>
    </row>
    <row r="187" spans="6:17" ht="15.75">
      <c r="F187" s="28">
        <v>25</v>
      </c>
      <c r="G187" s="28">
        <v>11</v>
      </c>
      <c r="H187" s="28">
        <v>62.5</v>
      </c>
      <c r="I187" s="28">
        <f>I186</f>
        <v>0.16800000000000001</v>
      </c>
      <c r="J187" s="28">
        <v>20</v>
      </c>
      <c r="K187" s="29" t="s">
        <v>41</v>
      </c>
      <c r="L187" s="29" t="s">
        <v>41</v>
      </c>
      <c r="M187" s="29" t="s">
        <v>41</v>
      </c>
      <c r="N187" s="29" t="s">
        <v>41</v>
      </c>
      <c r="O187" s="29" t="s">
        <v>41</v>
      </c>
      <c r="P187" t="s">
        <v>42</v>
      </c>
      <c r="Q187" t="s">
        <v>42</v>
      </c>
    </row>
    <row r="188" spans="6:17" ht="15.75">
      <c r="F188" s="28">
        <v>26</v>
      </c>
      <c r="G188" s="28">
        <v>11</v>
      </c>
      <c r="H188" s="28">
        <v>62.5</v>
      </c>
      <c r="I188" s="28">
        <f>I187</f>
        <v>0.16800000000000001</v>
      </c>
      <c r="J188" s="29">
        <v>17</v>
      </c>
      <c r="K188" s="29" t="s">
        <v>41</v>
      </c>
      <c r="L188" s="29" t="s">
        <v>41</v>
      </c>
      <c r="M188" s="29" t="s">
        <v>41</v>
      </c>
      <c r="N188" s="29" t="s">
        <v>41</v>
      </c>
      <c r="O188" s="29" t="s">
        <v>41</v>
      </c>
    </row>
    <row r="189" spans="6:17" ht="15.75">
      <c r="F189" s="28">
        <v>27</v>
      </c>
      <c r="G189" s="28">
        <v>11</v>
      </c>
      <c r="H189" s="28">
        <v>62.5</v>
      </c>
      <c r="I189" s="28">
        <v>0.33600000000000002</v>
      </c>
      <c r="J189" s="29">
        <v>14</v>
      </c>
      <c r="K189" s="29" t="s">
        <v>41</v>
      </c>
      <c r="L189" s="29" t="s">
        <v>41</v>
      </c>
      <c r="M189" s="29" t="s">
        <v>41</v>
      </c>
      <c r="N189" s="29" t="s">
        <v>41</v>
      </c>
      <c r="O189" s="29" t="s">
        <v>41</v>
      </c>
    </row>
    <row r="190" spans="6:17" ht="15.75">
      <c r="F190" s="28">
        <v>28</v>
      </c>
      <c r="G190" s="30">
        <v>11</v>
      </c>
      <c r="H190" s="28">
        <v>125</v>
      </c>
      <c r="I190" s="28">
        <f>I189</f>
        <v>0.33600000000000002</v>
      </c>
      <c r="J190" s="28">
        <v>20</v>
      </c>
      <c r="K190" s="29" t="s">
        <v>41</v>
      </c>
      <c r="L190" s="29" t="s">
        <v>41</v>
      </c>
      <c r="M190" s="29" t="s">
        <v>41</v>
      </c>
      <c r="N190" s="29" t="s">
        <v>41</v>
      </c>
      <c r="O190" s="29" t="s">
        <v>42</v>
      </c>
      <c r="P190" t="s">
        <v>42</v>
      </c>
      <c r="Q190" t="s">
        <v>42</v>
      </c>
    </row>
    <row r="191" spans="6:17" ht="15.75">
      <c r="F191" s="28">
        <v>29</v>
      </c>
      <c r="G191" s="30">
        <v>11</v>
      </c>
      <c r="H191" s="28">
        <v>125</v>
      </c>
      <c r="I191" s="28">
        <f>I190</f>
        <v>0.33600000000000002</v>
      </c>
      <c r="J191" s="29">
        <v>17</v>
      </c>
      <c r="K191" s="29" t="s">
        <v>41</v>
      </c>
      <c r="L191" s="29" t="s">
        <v>41</v>
      </c>
      <c r="M191" s="29" t="s">
        <v>41</v>
      </c>
      <c r="N191" s="29" t="s">
        <v>41</v>
      </c>
      <c r="O191" s="29" t="s">
        <v>42</v>
      </c>
    </row>
    <row r="192" spans="6:17" ht="15.75">
      <c r="F192" s="28">
        <v>30</v>
      </c>
      <c r="G192" s="30">
        <v>11</v>
      </c>
      <c r="H192" s="28">
        <v>125</v>
      </c>
      <c r="I192" s="28">
        <v>0.67100000000000004</v>
      </c>
      <c r="J192" s="29">
        <v>14</v>
      </c>
      <c r="K192" s="29" t="s">
        <v>41</v>
      </c>
      <c r="L192" s="29" t="s">
        <v>41</v>
      </c>
      <c r="M192" s="29" t="s">
        <v>41</v>
      </c>
      <c r="N192" s="29" t="s">
        <v>41</v>
      </c>
      <c r="O192" s="29" t="s">
        <v>42</v>
      </c>
    </row>
    <row r="193" spans="6:17" ht="15.75">
      <c r="F193" s="28">
        <v>31</v>
      </c>
      <c r="G193" s="30">
        <v>11</v>
      </c>
      <c r="H193" s="28">
        <v>250</v>
      </c>
      <c r="I193" s="28">
        <f>I192</f>
        <v>0.67100000000000004</v>
      </c>
      <c r="J193" s="28">
        <v>20</v>
      </c>
      <c r="K193" s="29">
        <v>-42.92</v>
      </c>
      <c r="L193" s="29">
        <v>3.53</v>
      </c>
      <c r="M193" s="30">
        <v>1.0800000000000001E-2</v>
      </c>
      <c r="N193" s="30">
        <v>0</v>
      </c>
      <c r="O193" s="30">
        <v>1.0800000000000001E-2</v>
      </c>
      <c r="P193">
        <v>7.8899999999999994E-3</v>
      </c>
      <c r="Q193">
        <v>7.9000000000000008E-3</v>
      </c>
    </row>
    <row r="194" spans="6:17" ht="15.75">
      <c r="F194" s="28">
        <v>32</v>
      </c>
      <c r="G194" s="30">
        <v>11</v>
      </c>
      <c r="H194" s="28">
        <v>250</v>
      </c>
      <c r="I194" s="28">
        <f>I193</f>
        <v>0.67100000000000004</v>
      </c>
      <c r="J194" s="29">
        <v>17</v>
      </c>
      <c r="K194" s="29">
        <v>-43.73</v>
      </c>
      <c r="L194" s="29">
        <v>4.41</v>
      </c>
      <c r="M194" s="29">
        <v>8.7600000000000004E-3</v>
      </c>
      <c r="N194" s="29">
        <v>0</v>
      </c>
      <c r="O194" s="29">
        <v>8.7600000000000004E-3</v>
      </c>
    </row>
    <row r="195" spans="6:17" ht="15.75">
      <c r="F195" s="28">
        <v>33</v>
      </c>
      <c r="G195" s="30">
        <v>11</v>
      </c>
      <c r="H195" s="28">
        <v>250</v>
      </c>
      <c r="I195" s="28">
        <v>1.34</v>
      </c>
      <c r="J195" s="29">
        <v>14</v>
      </c>
      <c r="K195" s="29">
        <v>-44.6</v>
      </c>
      <c r="L195" s="29">
        <v>5.89</v>
      </c>
      <c r="M195" s="29">
        <v>4.1200000000000004E-3</v>
      </c>
      <c r="N195" s="29">
        <v>0</v>
      </c>
      <c r="O195" s="29">
        <v>4.1200000000000004E-3</v>
      </c>
    </row>
    <row r="196" spans="6:17" ht="15.75">
      <c r="F196" s="28">
        <v>34</v>
      </c>
      <c r="G196" s="30">
        <v>11</v>
      </c>
      <c r="H196" s="28">
        <v>500</v>
      </c>
      <c r="I196" s="29">
        <f>I195</f>
        <v>1.34</v>
      </c>
      <c r="J196" s="28">
        <v>20</v>
      </c>
      <c r="K196" s="29">
        <v>-42.67</v>
      </c>
      <c r="L196" s="29">
        <v>5.55</v>
      </c>
      <c r="M196" s="30">
        <v>8.6099999999999996E-3</v>
      </c>
      <c r="N196" s="30">
        <v>0</v>
      </c>
      <c r="O196" s="30">
        <v>8.6099999999999996E-3</v>
      </c>
      <c r="P196">
        <v>5.4400000000000004E-3</v>
      </c>
      <c r="Q196">
        <v>5.4400000000000004E-3</v>
      </c>
    </row>
    <row r="197" spans="6:17" ht="16.5" thickBot="1">
      <c r="F197" s="28">
        <v>35</v>
      </c>
      <c r="G197" s="29">
        <v>11</v>
      </c>
      <c r="H197" s="29">
        <v>500</v>
      </c>
      <c r="I197" s="29">
        <f>I196</f>
        <v>1.34</v>
      </c>
      <c r="J197" s="29">
        <v>17</v>
      </c>
      <c r="K197" s="29">
        <v>-42.99</v>
      </c>
      <c r="L197" s="29">
        <v>5.23</v>
      </c>
      <c r="M197" s="29">
        <v>7.7099999999999998E-3</v>
      </c>
      <c r="N197" s="29">
        <v>0</v>
      </c>
      <c r="O197" s="29">
        <v>7.7099999999999998E-3</v>
      </c>
    </row>
    <row r="198" spans="6:17" ht="16.5" thickBot="1">
      <c r="F198" s="28">
        <v>36</v>
      </c>
      <c r="G198" s="29">
        <v>11</v>
      </c>
      <c r="H198" s="29">
        <v>500</v>
      </c>
      <c r="I198" s="29">
        <f>I197</f>
        <v>1.34</v>
      </c>
      <c r="J198" s="29">
        <v>14</v>
      </c>
      <c r="K198" s="29">
        <v>-43.89</v>
      </c>
      <c r="L198" s="29">
        <v>7.42</v>
      </c>
      <c r="M198" s="29">
        <v>0</v>
      </c>
      <c r="N198" s="29">
        <v>0</v>
      </c>
      <c r="O198" s="29">
        <v>0</v>
      </c>
    </row>
    <row r="199" spans="6:17">
      <c r="F199" s="50" t="s">
        <v>43</v>
      </c>
      <c r="G199" s="59"/>
      <c r="H199" s="59"/>
      <c r="I199" s="59"/>
      <c r="J199" s="59"/>
      <c r="K199" s="59"/>
      <c r="L199" s="59"/>
      <c r="M199" s="59"/>
      <c r="N199" s="59"/>
      <c r="O199" s="60"/>
    </row>
    <row r="200" spans="6:17">
      <c r="F200" s="63"/>
      <c r="G200" s="64"/>
      <c r="H200" s="64"/>
      <c r="I200" s="64"/>
      <c r="J200" s="64"/>
      <c r="K200" s="64"/>
      <c r="L200" s="64"/>
      <c r="M200" s="64"/>
      <c r="N200" s="64"/>
      <c r="O200" s="65"/>
    </row>
    <row r="201" spans="6:17" ht="15.75" thickBot="1">
      <c r="F201" s="66"/>
      <c r="G201" s="61"/>
      <c r="H201" s="61"/>
      <c r="I201" s="61"/>
      <c r="J201" s="64"/>
      <c r="K201" s="61"/>
      <c r="L201" s="61"/>
      <c r="M201" s="61"/>
      <c r="N201" s="61"/>
      <c r="O201" s="62"/>
    </row>
    <row r="202" spans="6:17" ht="33.75" thickBot="1">
      <c r="F202" s="25" t="s">
        <v>1</v>
      </c>
      <c r="G202" s="25" t="s">
        <v>15</v>
      </c>
      <c r="H202" s="25" t="s">
        <v>16</v>
      </c>
      <c r="I202" s="25" t="s">
        <v>17</v>
      </c>
      <c r="J202" s="25" t="s">
        <v>4</v>
      </c>
      <c r="K202" s="38" t="s">
        <v>19</v>
      </c>
      <c r="L202" s="37" t="s">
        <v>20</v>
      </c>
      <c r="M202" s="37" t="s">
        <v>21</v>
      </c>
      <c r="N202" s="37" t="s">
        <v>22</v>
      </c>
      <c r="O202" s="39" t="s">
        <v>23</v>
      </c>
    </row>
    <row r="203" spans="6:17" ht="15.75">
      <c r="F203" s="28">
        <v>1</v>
      </c>
      <c r="G203" s="28">
        <v>7</v>
      </c>
      <c r="H203" s="28">
        <v>62.5</v>
      </c>
      <c r="I203" s="28">
        <v>1.71</v>
      </c>
      <c r="J203" s="36"/>
      <c r="K203" s="29" t="s">
        <v>36</v>
      </c>
      <c r="L203" s="29" t="s">
        <v>36</v>
      </c>
      <c r="M203" s="30">
        <v>3.15E-2</v>
      </c>
      <c r="N203" s="30">
        <v>3</v>
      </c>
      <c r="O203" s="30">
        <v>1.4E-3</v>
      </c>
    </row>
    <row r="204" spans="6:17" ht="15.75">
      <c r="F204" s="28">
        <v>2</v>
      </c>
      <c r="G204" s="28">
        <v>7</v>
      </c>
      <c r="H204" s="28">
        <v>62.5</v>
      </c>
      <c r="I204" s="28">
        <v>1.71</v>
      </c>
      <c r="J204" s="29"/>
      <c r="K204" s="29" t="s">
        <v>36</v>
      </c>
      <c r="L204" s="29" t="s">
        <v>36</v>
      </c>
      <c r="M204" s="29"/>
      <c r="N204" s="29"/>
      <c r="O204" s="29"/>
    </row>
    <row r="205" spans="6:17" ht="15.75">
      <c r="F205" s="28">
        <v>3</v>
      </c>
      <c r="G205" s="28">
        <v>7</v>
      </c>
      <c r="H205" s="28">
        <v>62.5</v>
      </c>
      <c r="I205" s="28">
        <v>3.42</v>
      </c>
      <c r="J205" s="29"/>
      <c r="K205" s="29" t="s">
        <v>36</v>
      </c>
      <c r="L205" s="29" t="s">
        <v>36</v>
      </c>
      <c r="M205" s="29"/>
      <c r="N205" s="29"/>
      <c r="O205" s="29"/>
    </row>
    <row r="206" spans="6:17" ht="15.75">
      <c r="F206" s="28">
        <v>4</v>
      </c>
      <c r="G206" s="30">
        <v>7</v>
      </c>
      <c r="H206" s="28">
        <v>125</v>
      </c>
      <c r="I206" s="28">
        <f>I205</f>
        <v>3.42</v>
      </c>
      <c r="J206" s="29"/>
      <c r="K206" s="29" t="s">
        <v>36</v>
      </c>
      <c r="L206" s="29" t="s">
        <v>36</v>
      </c>
      <c r="M206" s="30">
        <v>0</v>
      </c>
      <c r="N206" s="30">
        <v>0</v>
      </c>
      <c r="O206" s="30">
        <v>0</v>
      </c>
    </row>
    <row r="207" spans="6:17" ht="15.75">
      <c r="F207" s="28">
        <v>5</v>
      </c>
      <c r="G207" s="30">
        <v>7</v>
      </c>
      <c r="H207" s="28">
        <v>125</v>
      </c>
      <c r="I207" s="28">
        <f>I206</f>
        <v>3.42</v>
      </c>
      <c r="J207" s="29"/>
      <c r="K207" s="29" t="s">
        <v>36</v>
      </c>
      <c r="L207" s="29" t="s">
        <v>36</v>
      </c>
      <c r="M207" s="29"/>
      <c r="N207" s="29"/>
      <c r="O207" s="29"/>
    </row>
    <row r="208" spans="6:17" ht="15.75">
      <c r="F208" s="28">
        <v>6</v>
      </c>
      <c r="G208" s="30">
        <v>7</v>
      </c>
      <c r="H208" s="28">
        <v>125</v>
      </c>
      <c r="I208" s="28">
        <v>6.84</v>
      </c>
      <c r="J208" s="29"/>
      <c r="K208" s="29" t="s">
        <v>36</v>
      </c>
      <c r="L208" s="29" t="s">
        <v>36</v>
      </c>
      <c r="M208" s="29"/>
      <c r="N208" s="29"/>
      <c r="O208" s="29"/>
    </row>
    <row r="209" spans="6:16" ht="15.75">
      <c r="F209" s="28">
        <v>7</v>
      </c>
      <c r="G209" s="30">
        <v>7</v>
      </c>
      <c r="H209" s="28">
        <v>250</v>
      </c>
      <c r="I209" s="28">
        <f>I208</f>
        <v>6.84</v>
      </c>
      <c r="J209" s="29"/>
      <c r="K209" s="29" t="s">
        <v>36</v>
      </c>
      <c r="L209" s="29" t="s">
        <v>36</v>
      </c>
      <c r="M209" s="30">
        <v>2.0199999999999999E-2</v>
      </c>
      <c r="N209" s="30">
        <v>2</v>
      </c>
      <c r="O209" s="30">
        <v>2.5500000000000002E-3</v>
      </c>
    </row>
    <row r="210" spans="6:16" ht="15.75">
      <c r="F210" s="28">
        <v>8</v>
      </c>
      <c r="G210" s="30">
        <v>7</v>
      </c>
      <c r="H210" s="28">
        <v>250</v>
      </c>
      <c r="I210" s="28">
        <f>I209</f>
        <v>6.84</v>
      </c>
      <c r="J210" s="29"/>
      <c r="K210" s="29" t="s">
        <v>36</v>
      </c>
      <c r="L210" s="29" t="s">
        <v>36</v>
      </c>
      <c r="M210" s="29"/>
      <c r="N210" s="29"/>
      <c r="O210" s="29"/>
    </row>
    <row r="211" spans="6:16" ht="15.75">
      <c r="F211" s="28">
        <v>9</v>
      </c>
      <c r="G211" s="30">
        <v>7</v>
      </c>
      <c r="H211" s="28">
        <v>250</v>
      </c>
      <c r="I211" s="28">
        <v>13.67</v>
      </c>
      <c r="J211" s="29"/>
      <c r="K211" s="29" t="s">
        <v>36</v>
      </c>
      <c r="L211" s="29" t="s">
        <v>36</v>
      </c>
      <c r="M211" s="29"/>
      <c r="N211" s="29"/>
      <c r="O211" s="29"/>
    </row>
    <row r="212" spans="6:16" ht="15.75">
      <c r="F212" s="28">
        <v>10</v>
      </c>
      <c r="G212" s="30">
        <v>7</v>
      </c>
      <c r="H212" s="28">
        <v>500</v>
      </c>
      <c r="I212" s="28">
        <f>I211</f>
        <v>13.67</v>
      </c>
      <c r="J212" s="29"/>
      <c r="K212" s="29" t="s">
        <v>36</v>
      </c>
      <c r="L212" s="29" t="s">
        <v>36</v>
      </c>
      <c r="M212" s="30">
        <v>3.1300000000000001E-2</v>
      </c>
      <c r="N212" s="30">
        <v>3</v>
      </c>
      <c r="O212" s="30">
        <v>1.25E-3</v>
      </c>
    </row>
    <row r="213" spans="6:16" ht="15.75">
      <c r="F213" s="28">
        <v>11</v>
      </c>
      <c r="G213" s="30">
        <v>7</v>
      </c>
      <c r="H213" s="28">
        <v>500</v>
      </c>
      <c r="I213" s="28">
        <f>I212</f>
        <v>13.67</v>
      </c>
      <c r="J213" s="29"/>
      <c r="K213" s="29" t="s">
        <v>36</v>
      </c>
      <c r="L213" s="29" t="s">
        <v>36</v>
      </c>
      <c r="M213" s="29"/>
      <c r="N213" s="29"/>
      <c r="O213" s="29"/>
    </row>
    <row r="214" spans="6:16" ht="15.75">
      <c r="F214" s="28">
        <v>12</v>
      </c>
      <c r="G214" s="30">
        <v>7</v>
      </c>
      <c r="H214" s="28">
        <v>500</v>
      </c>
      <c r="I214" s="28">
        <v>0.54900000000000004</v>
      </c>
      <c r="J214" s="29"/>
      <c r="K214" s="29" t="s">
        <v>36</v>
      </c>
      <c r="L214" s="29" t="s">
        <v>36</v>
      </c>
      <c r="M214" s="29"/>
      <c r="N214" s="29"/>
      <c r="O214" s="29"/>
    </row>
    <row r="215" spans="6:16" ht="15.75">
      <c r="F215" s="28">
        <v>13</v>
      </c>
      <c r="G215" s="28">
        <v>9</v>
      </c>
      <c r="H215" s="28">
        <v>62.5</v>
      </c>
      <c r="I215" s="28">
        <f>I214</f>
        <v>0.54900000000000004</v>
      </c>
      <c r="J215" s="29"/>
      <c r="K215" s="29" t="s">
        <v>36</v>
      </c>
      <c r="L215" s="29" t="s">
        <v>36</v>
      </c>
      <c r="M215" s="30" t="s">
        <v>41</v>
      </c>
      <c r="N215" s="30" t="s">
        <v>41</v>
      </c>
      <c r="O215" s="30" t="s">
        <v>41</v>
      </c>
      <c r="P215" t="s">
        <v>44</v>
      </c>
    </row>
    <row r="216" spans="6:16" ht="15.75">
      <c r="F216" s="28">
        <v>14</v>
      </c>
      <c r="G216" s="28">
        <v>9</v>
      </c>
      <c r="H216" s="28">
        <v>62.5</v>
      </c>
      <c r="I216" s="28">
        <f>I215</f>
        <v>0.54900000000000004</v>
      </c>
      <c r="J216" s="29"/>
      <c r="K216" s="29" t="s">
        <v>36</v>
      </c>
      <c r="L216" s="29" t="s">
        <v>36</v>
      </c>
      <c r="M216" s="29" t="s">
        <v>41</v>
      </c>
      <c r="N216" s="29" t="s">
        <v>41</v>
      </c>
      <c r="O216" s="29" t="s">
        <v>41</v>
      </c>
    </row>
    <row r="217" spans="6:16" ht="15.75">
      <c r="F217" s="28">
        <v>15</v>
      </c>
      <c r="G217" s="28">
        <v>9</v>
      </c>
      <c r="H217" s="28">
        <v>62.5</v>
      </c>
      <c r="I217" s="28">
        <v>1.1000000000000001</v>
      </c>
      <c r="J217" s="29"/>
      <c r="K217" s="29" t="s">
        <v>36</v>
      </c>
      <c r="L217" s="29" t="s">
        <v>36</v>
      </c>
      <c r="M217" s="29" t="s">
        <v>41</v>
      </c>
      <c r="N217" s="29" t="s">
        <v>41</v>
      </c>
      <c r="O217" s="29" t="s">
        <v>41</v>
      </c>
    </row>
    <row r="218" spans="6:16" ht="15.75">
      <c r="F218" s="28">
        <v>16</v>
      </c>
      <c r="G218" s="30">
        <v>9</v>
      </c>
      <c r="H218" s="28">
        <v>125</v>
      </c>
      <c r="I218" s="28">
        <f>I217</f>
        <v>1.1000000000000001</v>
      </c>
      <c r="J218" s="29"/>
      <c r="K218" s="29" t="s">
        <v>36</v>
      </c>
      <c r="L218" s="29" t="s">
        <v>36</v>
      </c>
      <c r="M218" s="30">
        <v>7.8399999999999997E-2</v>
      </c>
      <c r="N218" s="30">
        <v>3</v>
      </c>
      <c r="O218" s="30">
        <v>4.7E-2</v>
      </c>
    </row>
    <row r="219" spans="6:16" ht="15.75">
      <c r="F219" s="28">
        <v>17</v>
      </c>
      <c r="G219" s="30">
        <v>9</v>
      </c>
      <c r="H219" s="28">
        <v>125</v>
      </c>
      <c r="I219" s="28">
        <f>I218</f>
        <v>1.1000000000000001</v>
      </c>
      <c r="J219" s="29"/>
      <c r="K219" s="29" t="s">
        <v>36</v>
      </c>
      <c r="L219" s="29" t="s">
        <v>36</v>
      </c>
      <c r="M219" s="29"/>
      <c r="N219" s="29"/>
      <c r="O219" s="29"/>
    </row>
    <row r="220" spans="6:16" ht="15.75">
      <c r="F220" s="28">
        <v>18</v>
      </c>
      <c r="G220" s="30">
        <v>9</v>
      </c>
      <c r="H220" s="28">
        <v>125</v>
      </c>
      <c r="I220" s="28">
        <v>2.2000000000000002</v>
      </c>
      <c r="J220" s="29"/>
      <c r="K220" s="29" t="s">
        <v>36</v>
      </c>
      <c r="L220" s="29" t="s">
        <v>36</v>
      </c>
      <c r="M220" s="29"/>
      <c r="N220" s="29"/>
      <c r="O220" s="29"/>
    </row>
    <row r="221" spans="6:16" ht="15.75">
      <c r="F221" s="28">
        <v>19</v>
      </c>
      <c r="G221" s="30">
        <v>9</v>
      </c>
      <c r="H221" s="28">
        <v>250</v>
      </c>
      <c r="I221" s="28">
        <f>I220</f>
        <v>2.2000000000000002</v>
      </c>
      <c r="J221" s="29"/>
      <c r="K221" s="29" t="s">
        <v>36</v>
      </c>
      <c r="L221" s="29" t="s">
        <v>36</v>
      </c>
      <c r="M221" s="29">
        <v>1.2999999999999999E-2</v>
      </c>
      <c r="N221" s="29">
        <v>3</v>
      </c>
      <c r="O221" s="29">
        <v>3.2000000000000002E-3</v>
      </c>
    </row>
    <row r="222" spans="6:16" ht="15.75">
      <c r="F222" s="28">
        <v>20</v>
      </c>
      <c r="G222" s="30">
        <v>9</v>
      </c>
      <c r="H222" s="28">
        <v>250</v>
      </c>
      <c r="I222" s="28">
        <f>I221</f>
        <v>2.2000000000000002</v>
      </c>
      <c r="J222" s="29"/>
      <c r="K222" s="29" t="s">
        <v>36</v>
      </c>
      <c r="L222" s="29" t="s">
        <v>36</v>
      </c>
      <c r="M222" s="29"/>
      <c r="N222" s="29"/>
      <c r="O222" s="29"/>
    </row>
    <row r="223" spans="6:16" ht="15.75">
      <c r="F223" s="28">
        <v>21</v>
      </c>
      <c r="G223" s="30">
        <v>9</v>
      </c>
      <c r="H223" s="28">
        <v>250</v>
      </c>
      <c r="I223" s="28">
        <v>4.3899999999999997</v>
      </c>
      <c r="J223" s="29"/>
      <c r="K223" s="29" t="s">
        <v>36</v>
      </c>
      <c r="L223" s="29" t="s">
        <v>36</v>
      </c>
      <c r="M223" s="29"/>
      <c r="N223" s="29"/>
      <c r="O223" s="29"/>
    </row>
    <row r="224" spans="6:16" ht="15.75">
      <c r="F224" s="28">
        <v>22</v>
      </c>
      <c r="G224" s="30">
        <v>9</v>
      </c>
      <c r="H224" s="28">
        <v>500</v>
      </c>
      <c r="I224" s="28">
        <f>I223</f>
        <v>4.3899999999999997</v>
      </c>
      <c r="J224" s="29"/>
      <c r="K224" s="29" t="s">
        <v>36</v>
      </c>
      <c r="L224" s="29" t="s">
        <v>36</v>
      </c>
      <c r="M224" s="30">
        <v>5.67E-2</v>
      </c>
      <c r="N224" s="30">
        <v>1</v>
      </c>
      <c r="O224" s="30">
        <v>1.6999999999999999E-3</v>
      </c>
    </row>
    <row r="225" spans="6:18" ht="15.75">
      <c r="F225" s="28">
        <v>23</v>
      </c>
      <c r="G225" s="30">
        <v>9</v>
      </c>
      <c r="H225" s="28">
        <v>500</v>
      </c>
      <c r="I225" s="28">
        <v>4.3899999999999997</v>
      </c>
      <c r="J225" s="29"/>
      <c r="K225" s="29" t="s">
        <v>36</v>
      </c>
      <c r="L225" s="29" t="s">
        <v>36</v>
      </c>
      <c r="M225" s="29"/>
      <c r="N225" s="29"/>
      <c r="O225" s="29"/>
    </row>
    <row r="226" spans="6:18" ht="15.75">
      <c r="F226" s="28">
        <v>24</v>
      </c>
      <c r="G226" s="30">
        <v>9</v>
      </c>
      <c r="H226" s="28">
        <v>500</v>
      </c>
      <c r="I226" s="28">
        <v>0.16800000000000001</v>
      </c>
      <c r="J226" s="29"/>
      <c r="K226" s="29" t="s">
        <v>36</v>
      </c>
      <c r="L226" s="29" t="s">
        <v>36</v>
      </c>
      <c r="M226" s="29"/>
      <c r="N226" s="29"/>
      <c r="O226" s="29"/>
    </row>
    <row r="227" spans="6:18" ht="15.75">
      <c r="F227" s="28">
        <v>25</v>
      </c>
      <c r="G227" s="28">
        <v>11</v>
      </c>
      <c r="H227" s="28">
        <v>62.5</v>
      </c>
      <c r="I227" s="28">
        <f>I226</f>
        <v>0.16800000000000001</v>
      </c>
      <c r="J227" s="29"/>
      <c r="K227" s="29" t="s">
        <v>36</v>
      </c>
      <c r="L227" s="29" t="s">
        <v>36</v>
      </c>
      <c r="M227" s="30" t="s">
        <v>41</v>
      </c>
      <c r="N227" s="30" t="s">
        <v>41</v>
      </c>
      <c r="O227" s="30">
        <v>7.3000000000000001E-3</v>
      </c>
      <c r="P227" s="51" t="s">
        <v>45</v>
      </c>
      <c r="Q227" s="52"/>
      <c r="R227" s="52"/>
    </row>
    <row r="228" spans="6:18" ht="15.75">
      <c r="F228" s="28">
        <v>26</v>
      </c>
      <c r="G228" s="28">
        <v>11</v>
      </c>
      <c r="H228" s="28">
        <v>62.5</v>
      </c>
      <c r="I228" s="28">
        <f>I227</f>
        <v>0.16800000000000001</v>
      </c>
      <c r="J228" s="29"/>
      <c r="K228" s="29" t="s">
        <v>36</v>
      </c>
      <c r="L228" s="29" t="s">
        <v>36</v>
      </c>
      <c r="M228" s="29" t="s">
        <v>41</v>
      </c>
      <c r="N228" s="29" t="s">
        <v>41</v>
      </c>
      <c r="O228" s="29" t="s">
        <v>41</v>
      </c>
      <c r="P228" s="51"/>
      <c r="Q228" s="52"/>
      <c r="R228" s="52"/>
    </row>
    <row r="229" spans="6:18" ht="15.75">
      <c r="F229" s="28">
        <v>27</v>
      </c>
      <c r="G229" s="28">
        <v>11</v>
      </c>
      <c r="H229" s="28">
        <v>62.5</v>
      </c>
      <c r="I229" s="28">
        <v>0.33600000000000002</v>
      </c>
      <c r="J229" s="29"/>
      <c r="K229" s="29" t="s">
        <v>36</v>
      </c>
      <c r="L229" s="29" t="s">
        <v>36</v>
      </c>
      <c r="M229" s="29" t="s">
        <v>41</v>
      </c>
      <c r="N229" s="29" t="s">
        <v>41</v>
      </c>
      <c r="O229" s="29" t="s">
        <v>41</v>
      </c>
      <c r="P229" s="51"/>
      <c r="Q229" s="52"/>
      <c r="R229" s="52"/>
    </row>
    <row r="230" spans="6:18" ht="15.75">
      <c r="F230" s="28">
        <v>28</v>
      </c>
      <c r="G230" s="30">
        <v>11</v>
      </c>
      <c r="H230" s="28">
        <v>125</v>
      </c>
      <c r="I230" s="28">
        <f>I229</f>
        <v>0.33600000000000002</v>
      </c>
      <c r="J230" s="29"/>
      <c r="K230" s="29" t="s">
        <v>36</v>
      </c>
      <c r="L230" s="29" t="s">
        <v>36</v>
      </c>
      <c r="M230" s="30">
        <v>4.6699999999999998E-2</v>
      </c>
      <c r="N230" s="30">
        <v>3</v>
      </c>
      <c r="O230" s="30">
        <v>2.18E-2</v>
      </c>
    </row>
    <row r="231" spans="6:18" ht="15.75">
      <c r="F231" s="28">
        <v>29</v>
      </c>
      <c r="G231" s="30">
        <v>11</v>
      </c>
      <c r="H231" s="28">
        <v>125</v>
      </c>
      <c r="I231" s="28">
        <f>I230</f>
        <v>0.33600000000000002</v>
      </c>
      <c r="J231" s="29"/>
      <c r="K231" s="29" t="s">
        <v>36</v>
      </c>
      <c r="L231" s="29" t="s">
        <v>36</v>
      </c>
      <c r="M231" s="29"/>
      <c r="N231" s="29"/>
      <c r="O231" s="29"/>
    </row>
    <row r="232" spans="6:18" ht="15.75">
      <c r="F232" s="28">
        <v>30</v>
      </c>
      <c r="G232" s="30">
        <v>11</v>
      </c>
      <c r="H232" s="28">
        <v>125</v>
      </c>
      <c r="I232" s="28">
        <v>0.67100000000000004</v>
      </c>
      <c r="J232" s="29"/>
      <c r="K232" s="29" t="s">
        <v>36</v>
      </c>
      <c r="L232" s="29" t="s">
        <v>36</v>
      </c>
      <c r="M232" s="29"/>
      <c r="N232" s="29"/>
      <c r="O232" s="29"/>
    </row>
    <row r="233" spans="6:18" ht="15.75">
      <c r="F233" s="28">
        <v>31</v>
      </c>
      <c r="G233" s="30">
        <v>11</v>
      </c>
      <c r="H233" s="28">
        <v>250</v>
      </c>
      <c r="I233" s="28">
        <f>I232</f>
        <v>0.67100000000000004</v>
      </c>
      <c r="J233" s="29"/>
      <c r="K233" s="29" t="s">
        <v>36</v>
      </c>
      <c r="L233" s="29" t="s">
        <v>36</v>
      </c>
      <c r="M233" s="30">
        <v>5.74E-2</v>
      </c>
      <c r="N233" s="30">
        <v>2</v>
      </c>
      <c r="O233" s="30">
        <v>3.6700000000000003E-2</v>
      </c>
    </row>
    <row r="234" spans="6:18" ht="15.75">
      <c r="F234" s="28">
        <v>32</v>
      </c>
      <c r="G234" s="30">
        <v>11</v>
      </c>
      <c r="H234" s="28">
        <v>250</v>
      </c>
      <c r="I234" s="28">
        <f>I233</f>
        <v>0.67100000000000004</v>
      </c>
      <c r="J234" s="29"/>
      <c r="K234" s="29" t="s">
        <v>36</v>
      </c>
      <c r="L234" s="29" t="s">
        <v>36</v>
      </c>
      <c r="M234" s="29"/>
      <c r="N234" s="36"/>
      <c r="O234" s="40"/>
    </row>
    <row r="235" spans="6:18" ht="15.75">
      <c r="F235" s="28">
        <v>33</v>
      </c>
      <c r="G235" s="30">
        <v>11</v>
      </c>
      <c r="H235" s="28">
        <v>250</v>
      </c>
      <c r="I235" s="28">
        <v>1.34</v>
      </c>
      <c r="J235" s="29"/>
      <c r="K235" s="29" t="s">
        <v>36</v>
      </c>
      <c r="L235" s="29" t="s">
        <v>36</v>
      </c>
      <c r="M235" s="29"/>
      <c r="N235" s="41"/>
      <c r="O235" s="29"/>
    </row>
    <row r="236" spans="6:18" ht="15.75">
      <c r="F236" s="28">
        <v>34</v>
      </c>
      <c r="G236" s="30">
        <v>11</v>
      </c>
      <c r="H236" s="28">
        <v>500</v>
      </c>
      <c r="I236" s="29">
        <f>I235</f>
        <v>1.34</v>
      </c>
      <c r="J236" s="36"/>
      <c r="K236" s="29" t="s">
        <v>36</v>
      </c>
      <c r="L236" s="29" t="s">
        <v>36</v>
      </c>
      <c r="M236" s="30">
        <v>0.113</v>
      </c>
      <c r="N236" s="30">
        <v>3</v>
      </c>
      <c r="O236" s="42">
        <v>3.9100000000000003E-2</v>
      </c>
    </row>
    <row r="237" spans="6:18" ht="15.75">
      <c r="F237" s="28">
        <v>35</v>
      </c>
      <c r="G237" s="29">
        <v>11</v>
      </c>
      <c r="H237" s="29">
        <v>500</v>
      </c>
      <c r="I237" s="29">
        <f>I236</f>
        <v>1.34</v>
      </c>
      <c r="J237" s="29"/>
      <c r="K237" s="29" t="s">
        <v>36</v>
      </c>
      <c r="L237" s="29" t="s">
        <v>36</v>
      </c>
      <c r="M237" s="29"/>
      <c r="N237" s="29"/>
      <c r="O237" s="29"/>
    </row>
    <row r="238" spans="6:18" ht="15.75">
      <c r="F238" s="28">
        <v>36</v>
      </c>
      <c r="G238" s="29">
        <v>11</v>
      </c>
      <c r="H238" s="29">
        <v>500</v>
      </c>
      <c r="I238" s="29">
        <f>I237</f>
        <v>1.34</v>
      </c>
      <c r="J238" s="29"/>
      <c r="K238" s="29" t="s">
        <v>36</v>
      </c>
      <c r="L238" s="29" t="s">
        <v>36</v>
      </c>
      <c r="M238" s="29"/>
      <c r="N238" s="29"/>
      <c r="O238" s="29"/>
    </row>
  </sheetData>
  <mergeCells count="8">
    <mergeCell ref="F1:O2"/>
    <mergeCell ref="F80:O82"/>
    <mergeCell ref="P227:R229"/>
    <mergeCell ref="A10:B12"/>
    <mergeCell ref="F159:O161"/>
    <mergeCell ref="F199:O201"/>
    <mergeCell ref="F120:O121"/>
    <mergeCell ref="F40:O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2024-08-19T16:10:48Z</dcterms:created>
  <dcterms:modified xsi:type="dcterms:W3CDTF">2024-09-13T18:24:56Z</dcterms:modified>
  <cp:category/>
  <cp:contentStatus/>
</cp:coreProperties>
</file>