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</sheets>
  <calcPr calcId="124519" fullCalcOnLoad="1"/>
</workbook>
</file>

<file path=xl/sharedStrings.xml><?xml version="1.0" encoding="utf-8"?>
<sst xmlns="http://schemas.openxmlformats.org/spreadsheetml/2006/main" count="298" uniqueCount="111">
  <si>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</si>
  <si>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</si>
  <si>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</si>
  <si>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</si>
  <si>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</si>
  <si>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</si>
  <si>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</si>
  <si>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</si>
  <si>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</si>
  <si>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</si>
  <si>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</si>
  <si>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</si>
  <si>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</si>
  <si>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</si>
  <si>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Admin 1 Company</t>
  </si>
  <si>
    <t>taiwan</t>
  </si>
  <si>
    <t>2024.01.01</t>
  </si>
  <si>
    <t>2024.12.31</t>
  </si>
  <si>
    <t>請參考附表一的行業代碼</t>
  </si>
  <si>
    <t>Admin 1 Company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</si>
  <si>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</si>
  <si>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</si>
  <si>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</si>
  <si>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</si>
  <si>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</si>
  <si>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</si>
  <si>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</si>
  <si>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</si>
  <si>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</si>
  <si>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</si>
  <si>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</si>
  <si>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</si>
  <si>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</si>
  <si>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</si>
  <si>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</si>
  <si>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</si>
  <si>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</si>
  <si>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</si>
  <si>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aaa</t>
  </si>
  <si>
    <t>Wood pellets</t>
  </si>
  <si>
    <t>否</t>
  </si>
  <si>
    <t>1</t>
  </si>
  <si>
    <t>E,固定</t>
  </si>
  <si>
    <t>V</t>
  </si>
  <si>
    <t>test</t>
  </si>
  <si>
    <t>CNG</t>
  </si>
  <si>
    <t>0% Laden</t>
  </si>
  <si>
    <t>T,移動</t>
  </si>
  <si>
    <t>CFC-11/R11 = trichlorofluoromethane</t>
  </si>
  <si>
    <t>F,逸散</t>
  </si>
  <si>
    <t>a</t>
  </si>
  <si>
    <t>小客車</t>
  </si>
  <si>
    <t>3</t>
  </si>
  <si>
    <t>LPG</t>
  </si>
  <si>
    <t>testwai</t>
  </si>
  <si>
    <t>Battery Electric Vehicle</t>
  </si>
  <si>
    <t>A</t>
  </si>
  <si>
    <t>ok</t>
  </si>
  <si>
    <t>Unknown</t>
  </si>
  <si>
    <t>5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</si>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</sst>
</file>

<file path=xl/styles.xml><?xml version="1.0" encoding="utf-8"?>
<styleSheet xmlns="http://schemas.openxmlformats.org/spreadsheetml/2006/main">
  <numFmts count="1">
    <numFmt numFmtId="164" formatCode="@"/>
  </numFmts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4BACC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 t="s">
        <v>15</v>
      </c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16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17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18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19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I2" s="7"/>
      <c r="J2" s="7"/>
      <c r="K2" s="7"/>
      <c r="L2" s="7"/>
      <c r="M2" s="7"/>
      <c r="N2" s="7"/>
      <c r="O2" s="7" t="s">
        <v>37</v>
      </c>
      <c r="AA2" s="8" t="s">
        <v>50</v>
      </c>
      <c r="AB2" s="8" t="s">
        <v>30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/>
      <c r="AA3" s="8" t="s">
        <v>60</v>
      </c>
      <c r="AB3" s="8" t="s">
        <v>31</v>
      </c>
      <c r="AC3" s="8"/>
      <c r="AD3" s="8"/>
    </row>
    <row r="4" spans="1:30" ht="30" customHeight="1">
      <c r="A4" s="9">
        <v>1</v>
      </c>
      <c r="B4" s="9" t="s">
        <v>14</v>
      </c>
      <c r="C4" s="9" t="s">
        <v>38</v>
      </c>
      <c r="D4" s="9" t="s">
        <v>39</v>
      </c>
      <c r="E4" s="9" t="s">
        <v>40</v>
      </c>
      <c r="F4" s="9" t="s">
        <v>41</v>
      </c>
      <c r="G4" s="9" t="s">
        <v>42</v>
      </c>
      <c r="H4" s="9" t="s">
        <v>43</v>
      </c>
      <c r="I4" s="9"/>
      <c r="J4" s="9"/>
      <c r="K4" s="9"/>
      <c r="L4" s="9"/>
      <c r="M4" s="9"/>
      <c r="N4" s="9"/>
      <c r="O4" s="9"/>
      <c r="P4" s="10">
        <f>IF(H4&lt;&gt;"","a","")</f>
        <v>0</v>
      </c>
      <c r="Q4" s="10">
        <f>IF(I4&lt;&gt;"","b","")</f>
        <v>0</v>
      </c>
      <c r="R4" s="10">
        <f>IF(J4&lt;&gt;"","c","")</f>
        <v>0</v>
      </c>
      <c r="S4" s="10">
        <f>IF(K4&lt;&gt;"","d","")</f>
        <v>0</v>
      </c>
      <c r="T4" s="10">
        <f>IF(L4&lt;&gt;"","e","")</f>
        <v>0</v>
      </c>
      <c r="U4" s="10">
        <f>IF(M4&lt;&gt;"","f","")</f>
        <v>0</v>
      </c>
      <c r="V4" s="10">
        <f>IF(N4&lt;&gt;"","g","")</f>
        <v>0</v>
      </c>
      <c r="W4" s="10">
        <f>P4&amp;Q4&amp;R4&amp;S4&amp;T4&amp;U4&amp;V4</f>
        <v>0</v>
      </c>
      <c r="X4" s="10">
        <f>IF(W4="","",VLOOKUP(W4,AA2:AD58,2,0))</f>
        <v>0</v>
      </c>
      <c r="Y4" s="10">
        <f>IF(X4="","",VLOOKUP(W4,AA2:AD58,3,0))</f>
        <v>0</v>
      </c>
      <c r="Z4" s="10">
        <f>IF(Y4="","",VLOOKUP(W4,AA2:AD58,4,0))</f>
        <v>0</v>
      </c>
      <c r="AA4" s="8" t="s">
        <v>61</v>
      </c>
      <c r="AB4" s="8" t="s">
        <v>32</v>
      </c>
      <c r="AC4" s="8"/>
      <c r="AD4" s="8"/>
    </row>
    <row r="5" spans="1:30" ht="30" customHeight="1">
      <c r="A5" s="9">
        <v>2</v>
      </c>
      <c r="B5" s="9" t="s">
        <v>14</v>
      </c>
      <c r="C5" s="9" t="s">
        <v>44</v>
      </c>
      <c r="D5" s="9" t="s">
        <v>45</v>
      </c>
      <c r="E5" s="9" t="s">
        <v>40</v>
      </c>
      <c r="F5" s="9" t="s">
        <v>41</v>
      </c>
      <c r="G5" s="9" t="s">
        <v>42</v>
      </c>
      <c r="H5" s="9" t="s">
        <v>43</v>
      </c>
      <c r="I5" s="9" t="s">
        <v>43</v>
      </c>
      <c r="J5" s="9" t="s">
        <v>43</v>
      </c>
      <c r="K5" s="9"/>
      <c r="L5" s="9"/>
      <c r="M5" s="9"/>
      <c r="N5" s="9"/>
      <c r="O5" s="9"/>
      <c r="P5" s="10">
        <f>IF(H5&lt;&gt;"","a","")</f>
        <v>0</v>
      </c>
      <c r="Q5" s="10">
        <f>IF(I5&lt;&gt;"","b","")</f>
        <v>0</v>
      </c>
      <c r="R5" s="10">
        <f>IF(J5&lt;&gt;"","c","")</f>
        <v>0</v>
      </c>
      <c r="S5" s="10">
        <f>IF(K5&lt;&gt;"","d","")</f>
        <v>0</v>
      </c>
      <c r="T5" s="10">
        <f>IF(L5&lt;&gt;"","e","")</f>
        <v>0</v>
      </c>
      <c r="U5" s="10">
        <f>IF(M5&lt;&gt;"","f","")</f>
        <v>0</v>
      </c>
      <c r="V5" s="10">
        <f>IF(N5&lt;&gt;"","g","")</f>
        <v>0</v>
      </c>
      <c r="W5" s="10">
        <f>P5&amp;Q5&amp;R5&amp;S5&amp;T5&amp;U5&amp;V5</f>
        <v>0</v>
      </c>
      <c r="X5" s="10">
        <f>IF(W5="","",VLOOKUP(W5,AA2:AD58,2,0))</f>
        <v>0</v>
      </c>
      <c r="Y5" s="10">
        <f>IF(X5="","",VLOOKUP(W5,AA2:AD58,3,0))</f>
        <v>0</v>
      </c>
      <c r="Z5" s="10">
        <f>IF(Y5="","",VLOOKUP(W5,AA2:AD58,4,0))</f>
        <v>0</v>
      </c>
      <c r="AA5" s="8" t="s">
        <v>62</v>
      </c>
      <c r="AB5" s="8" t="s">
        <v>33</v>
      </c>
      <c r="AC5" s="8"/>
      <c r="AD5" s="8"/>
    </row>
    <row r="6" spans="1:30" ht="30" customHeight="1">
      <c r="A6" s="9">
        <v>3</v>
      </c>
      <c r="B6" s="9" t="s">
        <v>14</v>
      </c>
      <c r="C6" s="9" t="s">
        <v>44</v>
      </c>
      <c r="D6" s="9" t="s">
        <v>46</v>
      </c>
      <c r="E6" s="9" t="s">
        <v>40</v>
      </c>
      <c r="F6" s="9" t="s">
        <v>41</v>
      </c>
      <c r="G6" s="9" t="s">
        <v>47</v>
      </c>
      <c r="H6" s="9" t="s">
        <v>43</v>
      </c>
      <c r="I6" s="9" t="s">
        <v>43</v>
      </c>
      <c r="J6" s="9" t="s">
        <v>43</v>
      </c>
      <c r="K6" s="9"/>
      <c r="L6" s="9"/>
      <c r="M6" s="9"/>
      <c r="N6" s="9"/>
      <c r="O6" s="9"/>
      <c r="P6" s="10">
        <f>IF(H6&lt;&gt;"","a","")</f>
        <v>0</v>
      </c>
      <c r="Q6" s="10">
        <f>IF(I6&lt;&gt;"","b","")</f>
        <v>0</v>
      </c>
      <c r="R6" s="10">
        <f>IF(J6&lt;&gt;"","c","")</f>
        <v>0</v>
      </c>
      <c r="S6" s="10">
        <f>IF(K6&lt;&gt;"","d","")</f>
        <v>0</v>
      </c>
      <c r="T6" s="10">
        <f>IF(L6&lt;&gt;"","e","")</f>
        <v>0</v>
      </c>
      <c r="U6" s="10">
        <f>IF(M6&lt;&gt;"","f","")</f>
        <v>0</v>
      </c>
      <c r="V6" s="10">
        <f>IF(N6&lt;&gt;"","g","")</f>
        <v>0</v>
      </c>
      <c r="W6" s="10">
        <f>P6&amp;Q6&amp;R6&amp;S6&amp;T6&amp;U6&amp;V6</f>
        <v>0</v>
      </c>
      <c r="X6" s="10">
        <f>IF(W6="","",VLOOKUP(W6,AA2:AD58,2,0))</f>
        <v>0</v>
      </c>
      <c r="Y6" s="10">
        <f>IF(X6="","",VLOOKUP(W6,AA2:AD58,3,0))</f>
        <v>0</v>
      </c>
      <c r="Z6" s="10">
        <f>IF(Y6="","",VLOOKUP(W6,AA2:AD58,4,0))</f>
        <v>0</v>
      </c>
      <c r="AA6" s="8" t="s">
        <v>63</v>
      </c>
      <c r="AB6" s="8" t="s">
        <v>34</v>
      </c>
      <c r="AC6" s="8"/>
      <c r="AD6" s="8"/>
    </row>
    <row r="7" spans="1:30" ht="30" customHeight="1">
      <c r="A7" s="9">
        <v>4</v>
      </c>
      <c r="B7" s="9" t="s">
        <v>14</v>
      </c>
      <c r="C7" s="9" t="s">
        <v>44</v>
      </c>
      <c r="D7" s="9" t="s">
        <v>48</v>
      </c>
      <c r="E7" s="9" t="s">
        <v>40</v>
      </c>
      <c r="F7" s="9" t="s">
        <v>41</v>
      </c>
      <c r="G7" s="9" t="s">
        <v>49</v>
      </c>
      <c r="H7" s="9" t="s">
        <v>43</v>
      </c>
      <c r="I7" s="9"/>
      <c r="J7" s="9"/>
      <c r="K7" s="9"/>
      <c r="L7" s="9"/>
      <c r="M7" s="9"/>
      <c r="N7" s="9"/>
      <c r="O7" s="9"/>
      <c r="P7" s="10">
        <f>IF(H7&lt;&gt;"","a","")</f>
        <v>0</v>
      </c>
      <c r="Q7" s="10">
        <f>IF(I7&lt;&gt;"","b","")</f>
        <v>0</v>
      </c>
      <c r="R7" s="10">
        <f>IF(J7&lt;&gt;"","c","")</f>
        <v>0</v>
      </c>
      <c r="S7" s="10">
        <f>IF(K7&lt;&gt;"","d","")</f>
        <v>0</v>
      </c>
      <c r="T7" s="10">
        <f>IF(L7&lt;&gt;"","e","")</f>
        <v>0</v>
      </c>
      <c r="U7" s="10">
        <f>IF(M7&lt;&gt;"","f","")</f>
        <v>0</v>
      </c>
      <c r="V7" s="10">
        <f>IF(N7&lt;&gt;"","g","")</f>
        <v>0</v>
      </c>
      <c r="W7" s="10">
        <f>P7&amp;Q7&amp;R7&amp;S7&amp;T7&amp;U7&amp;V7</f>
        <v>0</v>
      </c>
      <c r="X7" s="10">
        <f>IF(W7="","",VLOOKUP(W7,AA2:AD58,2,0))</f>
        <v>0</v>
      </c>
      <c r="Y7" s="10">
        <f>IF(X7="","",VLOOKUP(W7,AA2:AD58,3,0))</f>
        <v>0</v>
      </c>
      <c r="Z7" s="10">
        <f>IF(Y7="","",VLOOKUP(W7,AA2:AD58,4,0))</f>
        <v>0</v>
      </c>
      <c r="AA7" s="8" t="s">
        <v>64</v>
      </c>
      <c r="AB7" s="8" t="s">
        <v>35</v>
      </c>
      <c r="AC7" s="8"/>
      <c r="AD7" s="8"/>
    </row>
    <row r="8" spans="1:30" ht="30" customHeight="1">
      <c r="A8" s="9">
        <v>5</v>
      </c>
      <c r="B8" s="9" t="s">
        <v>14</v>
      </c>
      <c r="C8" s="9" t="s">
        <v>50</v>
      </c>
      <c r="D8" s="9" t="s">
        <v>51</v>
      </c>
      <c r="E8" s="9" t="s">
        <v>40</v>
      </c>
      <c r="F8" s="9" t="s">
        <v>52</v>
      </c>
      <c r="G8" s="9"/>
      <c r="H8" s="9" t="s">
        <v>43</v>
      </c>
      <c r="I8" s="9" t="s">
        <v>43</v>
      </c>
      <c r="J8" s="9" t="s">
        <v>43</v>
      </c>
      <c r="K8" s="9"/>
      <c r="L8" s="9"/>
      <c r="M8" s="9"/>
      <c r="N8" s="9"/>
      <c r="O8" s="9"/>
      <c r="P8" s="10">
        <f>IF(H8&lt;&gt;"","a","")</f>
        <v>0</v>
      </c>
      <c r="Q8" s="10">
        <f>IF(I8&lt;&gt;"","b","")</f>
        <v>0</v>
      </c>
      <c r="R8" s="10">
        <f>IF(J8&lt;&gt;"","c","")</f>
        <v>0</v>
      </c>
      <c r="S8" s="10">
        <f>IF(K8&lt;&gt;"","d","")</f>
        <v>0</v>
      </c>
      <c r="T8" s="10">
        <f>IF(L8&lt;&gt;"","e","")</f>
        <v>0</v>
      </c>
      <c r="U8" s="10">
        <f>IF(M8&lt;&gt;"","f","")</f>
        <v>0</v>
      </c>
      <c r="V8" s="10">
        <f>IF(N8&lt;&gt;"","g","")</f>
        <v>0</v>
      </c>
      <c r="W8" s="10">
        <f>P8&amp;Q8&amp;R8&amp;S8&amp;T8&amp;U8&amp;V8</f>
        <v>0</v>
      </c>
      <c r="X8" s="10">
        <f>IF(W8="","",VLOOKUP(W8,AA2:AD58,2,0))</f>
        <v>0</v>
      </c>
      <c r="Y8" s="10">
        <f>IF(X8="","",VLOOKUP(W8,AA2:AD58,3,0))</f>
        <v>0</v>
      </c>
      <c r="Z8" s="10">
        <f>IF(Y8="","",VLOOKUP(W8,AA2:AD58,4,0))</f>
        <v>0</v>
      </c>
      <c r="AA8" s="8" t="s">
        <v>65</v>
      </c>
      <c r="AB8" s="8" t="s">
        <v>36</v>
      </c>
      <c r="AC8" s="8"/>
      <c r="AD8" s="8"/>
    </row>
    <row r="9" spans="1:30" ht="30" customHeight="1">
      <c r="A9" s="9">
        <v>6</v>
      </c>
      <c r="B9" s="9" t="s">
        <v>14</v>
      </c>
      <c r="C9" s="9" t="s">
        <v>38</v>
      </c>
      <c r="D9" s="9" t="s">
        <v>53</v>
      </c>
      <c r="E9" s="9" t="s">
        <v>40</v>
      </c>
      <c r="F9" s="9" t="s">
        <v>52</v>
      </c>
      <c r="G9" s="9"/>
      <c r="H9" s="9" t="s">
        <v>43</v>
      </c>
      <c r="I9" s="9" t="s">
        <v>43</v>
      </c>
      <c r="J9" s="9" t="s">
        <v>43</v>
      </c>
      <c r="K9" s="9"/>
      <c r="L9" s="9"/>
      <c r="M9" s="9"/>
      <c r="N9" s="9"/>
      <c r="O9" s="9"/>
      <c r="P9" s="10">
        <f>IF(H9&lt;&gt;"","a","")</f>
        <v>0</v>
      </c>
      <c r="Q9" s="10">
        <f>IF(I9&lt;&gt;"","b","")</f>
        <v>0</v>
      </c>
      <c r="R9" s="10">
        <f>IF(J9&lt;&gt;"","c","")</f>
        <v>0</v>
      </c>
      <c r="S9" s="10">
        <f>IF(K9&lt;&gt;"","d","")</f>
        <v>0</v>
      </c>
      <c r="T9" s="10">
        <f>IF(L9&lt;&gt;"","e","")</f>
        <v>0</v>
      </c>
      <c r="U9" s="10">
        <f>IF(M9&lt;&gt;"","f","")</f>
        <v>0</v>
      </c>
      <c r="V9" s="10">
        <f>IF(N9&lt;&gt;"","g","")</f>
        <v>0</v>
      </c>
      <c r="W9" s="10">
        <f>P9&amp;Q9&amp;R9&amp;S9&amp;T9&amp;U9&amp;V9</f>
        <v>0</v>
      </c>
      <c r="X9" s="10">
        <f>IF(W9="","",VLOOKUP(W9,AA2:AD58,2,0))</f>
        <v>0</v>
      </c>
      <c r="Y9" s="10">
        <f>IF(X9="","",VLOOKUP(W9,AA2:AD58,3,0))</f>
        <v>0</v>
      </c>
      <c r="Z9" s="10">
        <f>IF(Y9="","",VLOOKUP(W9,AA2:AD58,4,0))</f>
        <v>0</v>
      </c>
      <c r="AA9" s="8" t="s">
        <v>66</v>
      </c>
      <c r="AB9" s="8" t="s">
        <v>30</v>
      </c>
      <c r="AC9" s="8" t="s">
        <v>31</v>
      </c>
      <c r="AD9" s="8"/>
    </row>
    <row r="10" spans="1:30" ht="30" customHeight="1">
      <c r="A10" s="9">
        <v>7</v>
      </c>
      <c r="B10" s="9" t="s">
        <v>14</v>
      </c>
      <c r="C10" s="9" t="s">
        <v>54</v>
      </c>
      <c r="D10" s="9" t="s">
        <v>55</v>
      </c>
      <c r="E10" s="9" t="s">
        <v>40</v>
      </c>
      <c r="F10" s="9" t="s">
        <v>52</v>
      </c>
      <c r="G10" s="9"/>
      <c r="H10" s="9" t="s">
        <v>43</v>
      </c>
      <c r="I10" s="9" t="s">
        <v>43</v>
      </c>
      <c r="J10" s="9" t="s">
        <v>43</v>
      </c>
      <c r="K10" s="9"/>
      <c r="L10" s="9"/>
      <c r="M10" s="9"/>
      <c r="N10" s="9"/>
      <c r="O10" s="9"/>
      <c r="P10" s="10">
        <f>IF(H10&lt;&gt;"","a","")</f>
        <v>0</v>
      </c>
      <c r="Q10" s="10">
        <f>IF(I10&lt;&gt;"","b","")</f>
        <v>0</v>
      </c>
      <c r="R10" s="10">
        <f>IF(J10&lt;&gt;"","c","")</f>
        <v>0</v>
      </c>
      <c r="S10" s="10">
        <f>IF(K10&lt;&gt;"","d","")</f>
        <v>0</v>
      </c>
      <c r="T10" s="10">
        <f>IF(L10&lt;&gt;"","e","")</f>
        <v>0</v>
      </c>
      <c r="U10" s="10">
        <f>IF(M10&lt;&gt;"","f","")</f>
        <v>0</v>
      </c>
      <c r="V10" s="10">
        <f>IF(N10&lt;&gt;"","g","")</f>
        <v>0</v>
      </c>
      <c r="W10" s="10">
        <f>P10&amp;Q10&amp;R10&amp;S10&amp;T10&amp;U10&amp;V10</f>
        <v>0</v>
      </c>
      <c r="X10" s="10">
        <f>IF(W10="","",VLOOKUP(W10,AA2:AD58,2,0))</f>
        <v>0</v>
      </c>
      <c r="Y10" s="10">
        <f>IF(X10="","",VLOOKUP(W10,AA2:AD58,3,0))</f>
        <v>0</v>
      </c>
      <c r="Z10" s="10">
        <f>IF(Y10="","",VLOOKUP(W10,AA2:AD58,4,0))</f>
        <v>0</v>
      </c>
      <c r="AA10" s="8" t="s">
        <v>64</v>
      </c>
      <c r="AB10" s="8" t="s">
        <v>35</v>
      </c>
      <c r="AC10" s="8"/>
      <c r="AD10" s="8"/>
    </row>
    <row r="11" spans="1:30" ht="30" customHeight="1">
      <c r="A11" s="9">
        <v>8</v>
      </c>
      <c r="B11" s="9" t="s">
        <v>14</v>
      </c>
      <c r="C11" s="9" t="s">
        <v>56</v>
      </c>
      <c r="D11" s="9" t="s">
        <v>55</v>
      </c>
      <c r="E11" s="9" t="s">
        <v>40</v>
      </c>
      <c r="F11" s="9" t="s">
        <v>52</v>
      </c>
      <c r="G11" s="9"/>
      <c r="H11" s="9" t="s">
        <v>43</v>
      </c>
      <c r="I11" s="9" t="s">
        <v>43</v>
      </c>
      <c r="J11" s="9" t="s">
        <v>43</v>
      </c>
      <c r="K11" s="9"/>
      <c r="L11" s="9"/>
      <c r="M11" s="9"/>
      <c r="N11" s="9"/>
      <c r="O11" s="9"/>
      <c r="P11" s="10">
        <f>IF(H11&lt;&gt;"","a","")</f>
        <v>0</v>
      </c>
      <c r="Q11" s="10">
        <f>IF(I11&lt;&gt;"","b","")</f>
        <v>0</v>
      </c>
      <c r="R11" s="10">
        <f>IF(J11&lt;&gt;"","c","")</f>
        <v>0</v>
      </c>
      <c r="S11" s="10">
        <f>IF(K11&lt;&gt;"","d","")</f>
        <v>0</v>
      </c>
      <c r="T11" s="10">
        <f>IF(L11&lt;&gt;"","e","")</f>
        <v>0</v>
      </c>
      <c r="U11" s="10">
        <f>IF(M11&lt;&gt;"","f","")</f>
        <v>0</v>
      </c>
      <c r="V11" s="10">
        <f>IF(N11&lt;&gt;"","g","")</f>
        <v>0</v>
      </c>
      <c r="W11" s="10">
        <f>P11&amp;Q11&amp;R11&amp;S11&amp;T11&amp;U11&amp;V11</f>
        <v>0</v>
      </c>
      <c r="X11" s="10">
        <f>IF(W11="","",VLOOKUP(W11,AA2:AD58,2,0))</f>
        <v>0</v>
      </c>
      <c r="Y11" s="10">
        <f>IF(X11="","",VLOOKUP(W11,AA2:AD58,3,0))</f>
        <v>0</v>
      </c>
      <c r="Z11" s="10">
        <f>IF(Y11="","",VLOOKUP(W11,AA2:AD58,4,0))</f>
        <v>0</v>
      </c>
      <c r="AA11" s="8" t="s">
        <v>67</v>
      </c>
      <c r="AB11" s="8" t="s">
        <v>30</v>
      </c>
      <c r="AC11" s="8" t="s">
        <v>35</v>
      </c>
      <c r="AD11" s="8"/>
    </row>
    <row r="12" spans="1:30" ht="30" customHeight="1">
      <c r="A12" s="9">
        <v>9</v>
      </c>
      <c r="B12" s="9" t="s">
        <v>14</v>
      </c>
      <c r="C12" s="9" t="s">
        <v>57</v>
      </c>
      <c r="D12" s="9" t="s">
        <v>58</v>
      </c>
      <c r="E12" s="9" t="s">
        <v>40</v>
      </c>
      <c r="F12" s="9" t="s">
        <v>52</v>
      </c>
      <c r="G12" s="9"/>
      <c r="H12" s="9"/>
      <c r="I12" s="9" t="s">
        <v>43</v>
      </c>
      <c r="J12" s="9" t="s">
        <v>43</v>
      </c>
      <c r="K12" s="9"/>
      <c r="L12" s="9"/>
      <c r="M12" s="9"/>
      <c r="N12" s="9"/>
      <c r="O12" s="9"/>
      <c r="P12" s="10">
        <f>IF(H12&lt;&gt;"","a","")</f>
        <v>0</v>
      </c>
      <c r="Q12" s="10">
        <f>IF(I12&lt;&gt;"","b","")</f>
        <v>0</v>
      </c>
      <c r="R12" s="10">
        <f>IF(J12&lt;&gt;"","c","")</f>
        <v>0</v>
      </c>
      <c r="S12" s="10">
        <f>IF(K12&lt;&gt;"","d","")</f>
        <v>0</v>
      </c>
      <c r="T12" s="10">
        <f>IF(L12&lt;&gt;"","e","")</f>
        <v>0</v>
      </c>
      <c r="U12" s="10">
        <f>IF(M12&lt;&gt;"","f","")</f>
        <v>0</v>
      </c>
      <c r="V12" s="10">
        <f>IF(N12&lt;&gt;"","g","")</f>
        <v>0</v>
      </c>
      <c r="W12" s="10">
        <f>P12&amp;Q12&amp;R12&amp;S12&amp;T12&amp;U12&amp;V12</f>
        <v>0</v>
      </c>
      <c r="X12" s="10">
        <f>IF(W12="","",VLOOKUP(W12,AA2:AD58,2,0))</f>
        <v>0</v>
      </c>
      <c r="Y12" s="10">
        <f>IF(X12="","",VLOOKUP(W12,AA2:AD58,3,0))</f>
        <v>0</v>
      </c>
      <c r="Z12" s="10">
        <f>IF(Y12="","",VLOOKUP(W12,AA2:AD58,4,0))</f>
        <v>0</v>
      </c>
      <c r="AA12" s="8" t="s">
        <v>68</v>
      </c>
      <c r="AB12" s="8" t="s">
        <v>30</v>
      </c>
      <c r="AC12" s="8" t="s">
        <v>36</v>
      </c>
      <c r="AD12" s="8"/>
    </row>
    <row r="13" spans="1:30" ht="30" customHeight="1">
      <c r="A13" s="9">
        <v>10</v>
      </c>
      <c r="B13" s="9" t="s">
        <v>14</v>
      </c>
      <c r="C13" s="9" t="s">
        <v>44</v>
      </c>
      <c r="D13" s="9"/>
      <c r="E13" s="9" t="s">
        <v>40</v>
      </c>
      <c r="F13" s="9" t="s">
        <v>59</v>
      </c>
      <c r="G13" s="9"/>
      <c r="H13" s="9" t="s">
        <v>43</v>
      </c>
      <c r="I13" s="9" t="s">
        <v>43</v>
      </c>
      <c r="J13" s="9" t="s">
        <v>43</v>
      </c>
      <c r="K13" s="9"/>
      <c r="L13" s="9"/>
      <c r="M13" s="9"/>
      <c r="N13" s="9"/>
      <c r="O13" s="9"/>
      <c r="P13" s="10">
        <f>IF(H13&lt;&gt;"","a","")</f>
        <v>0</v>
      </c>
      <c r="Q13" s="10">
        <f>IF(I13&lt;&gt;"","b","")</f>
        <v>0</v>
      </c>
      <c r="R13" s="10">
        <f>IF(J13&lt;&gt;"","c","")</f>
        <v>0</v>
      </c>
      <c r="S13" s="10">
        <f>IF(K13&lt;&gt;"","d","")</f>
        <v>0</v>
      </c>
      <c r="T13" s="10">
        <f>IF(L13&lt;&gt;"","e","")</f>
        <v>0</v>
      </c>
      <c r="U13" s="10">
        <f>IF(M13&lt;&gt;"","f","")</f>
        <v>0</v>
      </c>
      <c r="V13" s="10">
        <f>IF(N13&lt;&gt;"","g","")</f>
        <v>0</v>
      </c>
      <c r="W13" s="10">
        <f>P13&amp;Q13&amp;R13&amp;S13&amp;T13&amp;U13&amp;V13</f>
        <v>0</v>
      </c>
      <c r="X13" s="10">
        <f>IF(W13="","",VLOOKUP(W13,AA2:AD58,2,0))</f>
        <v>0</v>
      </c>
      <c r="Y13" s="10">
        <f>IF(X13="","",VLOOKUP(W13,AA2:AD58,3,0))</f>
        <v>0</v>
      </c>
      <c r="Z13" s="10">
        <f>IF(Y13="","",VLOOKUP(W13,AA2:AD58,4,0))</f>
        <v>0</v>
      </c>
      <c r="AA13" s="8" t="s">
        <v>69</v>
      </c>
      <c r="AB13" s="8" t="s">
        <v>31</v>
      </c>
      <c r="AC13" s="8" t="s">
        <v>32</v>
      </c>
      <c r="AD13" s="8"/>
    </row>
    <row r="14" spans="1:30" ht="17.25" customHeight="1">
      <c r="AA14" s="8" t="s">
        <v>70</v>
      </c>
      <c r="AB14" s="8" t="s">
        <v>31</v>
      </c>
      <c r="AC14" s="8" t="s">
        <v>33</v>
      </c>
      <c r="AD14" s="8"/>
    </row>
    <row r="15" spans="1:30" ht="17.25" customHeight="1">
      <c r="AA15" s="8" t="s">
        <v>71</v>
      </c>
      <c r="AB15" s="8" t="s">
        <v>32</v>
      </c>
      <c r="AC15" s="8" t="s">
        <v>34</v>
      </c>
      <c r="AD15" s="8"/>
    </row>
    <row r="16" spans="1:30" ht="17.25" customHeight="1">
      <c r="AA16" s="8" t="s">
        <v>72</v>
      </c>
      <c r="AB16" s="8" t="s">
        <v>32</v>
      </c>
      <c r="AC16" s="8" t="s">
        <v>35</v>
      </c>
      <c r="AD16" s="8"/>
    </row>
    <row r="17" spans="27:30" ht="17.25" customHeight="1">
      <c r="AA17" s="8" t="s">
        <v>73</v>
      </c>
      <c r="AB17" s="8" t="s">
        <v>32</v>
      </c>
      <c r="AC17" s="8" t="s">
        <v>36</v>
      </c>
      <c r="AD17" s="8"/>
    </row>
    <row r="18" spans="27:30" ht="17.25" customHeight="1">
      <c r="AA18" s="8" t="s">
        <v>74</v>
      </c>
      <c r="AB18" s="8" t="s">
        <v>33</v>
      </c>
      <c r="AC18" s="8" t="s">
        <v>34</v>
      </c>
      <c r="AD18" s="8"/>
    </row>
    <row r="19" spans="27:30" ht="17.25" customHeight="1">
      <c r="AA19" s="8" t="s">
        <v>75</v>
      </c>
      <c r="AB19" s="8" t="s">
        <v>33</v>
      </c>
      <c r="AC19" s="8" t="s">
        <v>35</v>
      </c>
      <c r="AD19" s="8"/>
    </row>
    <row r="20" spans="27:30" ht="17.25" customHeight="1">
      <c r="AA20" s="8" t="s">
        <v>76</v>
      </c>
      <c r="AB20" s="8" t="s">
        <v>33</v>
      </c>
      <c r="AC20" s="8" t="s">
        <v>36</v>
      </c>
      <c r="AD20" s="8"/>
    </row>
    <row r="21" spans="27:30" ht="17.25" customHeight="1">
      <c r="AA21" s="8" t="s">
        <v>77</v>
      </c>
      <c r="AB21" s="8" t="s">
        <v>34</v>
      </c>
      <c r="AC21" s="8" t="s">
        <v>35</v>
      </c>
      <c r="AD21" s="8"/>
    </row>
    <row r="22" spans="27:30" ht="17.25" customHeight="1">
      <c r="AA22" s="8" t="s">
        <v>78</v>
      </c>
      <c r="AB22" s="8" t="s">
        <v>34</v>
      </c>
      <c r="AC22" s="8" t="s">
        <v>36</v>
      </c>
      <c r="AD22" s="8"/>
    </row>
    <row r="23" spans="27:30" ht="17.25" customHeight="1">
      <c r="AA23" s="8" t="s">
        <v>79</v>
      </c>
      <c r="AB23" s="8" t="s">
        <v>35</v>
      </c>
      <c r="AC23" s="8" t="s">
        <v>36</v>
      </c>
      <c r="AD23" s="8"/>
    </row>
    <row r="24" spans="27:30" ht="17.25" customHeight="1">
      <c r="AA24" s="8" t="s">
        <v>80</v>
      </c>
      <c r="AB24" s="8" t="s">
        <v>30</v>
      </c>
      <c r="AC24" s="8" t="s">
        <v>31</v>
      </c>
      <c r="AD24" s="8" t="s">
        <v>32</v>
      </c>
    </row>
    <row r="25" spans="27:30" ht="17.25" customHeight="1">
      <c r="AA25" s="8" t="s">
        <v>81</v>
      </c>
      <c r="AB25" s="8" t="s">
        <v>30</v>
      </c>
      <c r="AC25" s="8" t="s">
        <v>31</v>
      </c>
      <c r="AD25" s="8" t="s">
        <v>33</v>
      </c>
    </row>
    <row r="26" spans="27:30" ht="17.25" customHeight="1">
      <c r="AA26" s="8" t="s">
        <v>82</v>
      </c>
      <c r="AB26" s="8" t="s">
        <v>30</v>
      </c>
      <c r="AC26" s="8" t="s">
        <v>31</v>
      </c>
      <c r="AD26" s="8" t="s">
        <v>34</v>
      </c>
    </row>
    <row r="27" spans="27:30" ht="17.25" customHeight="1">
      <c r="AA27" s="8" t="s">
        <v>83</v>
      </c>
      <c r="AB27" s="8" t="s">
        <v>30</v>
      </c>
      <c r="AC27" s="8" t="s">
        <v>31</v>
      </c>
      <c r="AD27" s="8" t="s">
        <v>35</v>
      </c>
    </row>
    <row r="28" spans="27:30" ht="17.25" customHeight="1">
      <c r="AA28" s="8" t="s">
        <v>84</v>
      </c>
      <c r="AB28" s="8" t="s">
        <v>30</v>
      </c>
      <c r="AC28" s="8" t="s">
        <v>31</v>
      </c>
      <c r="AD28" s="8" t="s">
        <v>36</v>
      </c>
    </row>
    <row r="29" spans="27:30" ht="17.25" customHeight="1">
      <c r="AA29" s="8" t="s">
        <v>85</v>
      </c>
      <c r="AB29" s="8" t="s">
        <v>30</v>
      </c>
      <c r="AC29" s="8" t="s">
        <v>32</v>
      </c>
      <c r="AD29" s="8" t="s">
        <v>33</v>
      </c>
    </row>
    <row r="30" spans="27:30" ht="17.25" customHeight="1">
      <c r="AA30" s="8" t="s">
        <v>86</v>
      </c>
      <c r="AB30" s="8" t="s">
        <v>30</v>
      </c>
      <c r="AC30" s="8" t="s">
        <v>32</v>
      </c>
      <c r="AD30" s="8" t="s">
        <v>34</v>
      </c>
    </row>
    <row r="31" spans="27:30" ht="17.25" customHeight="1">
      <c r="AA31" s="8" t="s">
        <v>87</v>
      </c>
      <c r="AB31" s="8" t="s">
        <v>30</v>
      </c>
      <c r="AC31" s="8" t="s">
        <v>32</v>
      </c>
      <c r="AD31" s="8" t="s">
        <v>35</v>
      </c>
    </row>
    <row r="32" spans="27:30" ht="17.25" customHeight="1">
      <c r="AA32" s="8" t="s">
        <v>88</v>
      </c>
      <c r="AB32" s="8" t="s">
        <v>30</v>
      </c>
      <c r="AC32" s="8" t="s">
        <v>32</v>
      </c>
      <c r="AD32" s="8" t="s">
        <v>36</v>
      </c>
    </row>
    <row r="33" spans="27:30" ht="17.25" customHeight="1">
      <c r="AA33" s="8" t="s">
        <v>89</v>
      </c>
      <c r="AB33" s="8" t="s">
        <v>30</v>
      </c>
      <c r="AC33" s="8" t="s">
        <v>33</v>
      </c>
      <c r="AD33" s="8" t="s">
        <v>34</v>
      </c>
    </row>
    <row r="34" spans="27:30" ht="17.25" customHeight="1">
      <c r="AA34" s="8" t="s">
        <v>90</v>
      </c>
      <c r="AB34" s="8" t="s">
        <v>30</v>
      </c>
      <c r="AC34" s="8" t="s">
        <v>33</v>
      </c>
      <c r="AD34" s="8" t="s">
        <v>35</v>
      </c>
    </row>
    <row r="35" spans="27:30" ht="17.25" customHeight="1">
      <c r="AA35" s="8" t="s">
        <v>91</v>
      </c>
      <c r="AB35" s="8" t="s">
        <v>30</v>
      </c>
      <c r="AC35" s="8" t="s">
        <v>33</v>
      </c>
      <c r="AD35" s="8" t="s">
        <v>36</v>
      </c>
    </row>
    <row r="36" spans="27:30" ht="17.25" customHeight="1">
      <c r="AA36" s="8" t="s">
        <v>92</v>
      </c>
      <c r="AB36" s="8" t="s">
        <v>30</v>
      </c>
      <c r="AC36" s="8" t="s">
        <v>34</v>
      </c>
      <c r="AD36" s="8" t="s">
        <v>35</v>
      </c>
    </row>
    <row r="37" spans="27:30" ht="17.25" customHeight="1">
      <c r="AA37" s="8" t="s">
        <v>93</v>
      </c>
      <c r="AB37" s="8" t="s">
        <v>30</v>
      </c>
      <c r="AC37" s="8" t="s">
        <v>34</v>
      </c>
      <c r="AD37" s="8" t="s">
        <v>36</v>
      </c>
    </row>
    <row r="38" spans="27:30" ht="17.25" customHeight="1">
      <c r="AA38" s="8" t="s">
        <v>94</v>
      </c>
      <c r="AB38" s="8" t="s">
        <v>31</v>
      </c>
      <c r="AC38" s="8" t="s">
        <v>32</v>
      </c>
      <c r="AD38" s="8" t="s">
        <v>33</v>
      </c>
    </row>
    <row r="39" spans="27:30" ht="17.25" customHeight="1">
      <c r="AA39" s="8" t="s">
        <v>95</v>
      </c>
      <c r="AB39" s="8" t="s">
        <v>31</v>
      </c>
      <c r="AC39" s="8" t="s">
        <v>32</v>
      </c>
      <c r="AD39" s="8" t="s">
        <v>34</v>
      </c>
    </row>
    <row r="40" spans="27:30" ht="17.25" customHeight="1">
      <c r="AA40" s="8" t="s">
        <v>96</v>
      </c>
      <c r="AB40" s="8" t="s">
        <v>31</v>
      </c>
      <c r="AC40" s="8" t="s">
        <v>32</v>
      </c>
      <c r="AD40" s="8" t="s">
        <v>35</v>
      </c>
    </row>
    <row r="41" spans="27:30" ht="17.25" customHeight="1">
      <c r="AA41" s="8" t="s">
        <v>97</v>
      </c>
      <c r="AB41" s="8" t="s">
        <v>31</v>
      </c>
      <c r="AC41" s="8" t="s">
        <v>32</v>
      </c>
      <c r="AD41" s="8" t="s">
        <v>36</v>
      </c>
    </row>
    <row r="42" spans="27:30" ht="17.25" customHeight="1">
      <c r="AA42" s="8" t="s">
        <v>98</v>
      </c>
      <c r="AB42" s="8" t="s">
        <v>31</v>
      </c>
      <c r="AC42" s="8" t="s">
        <v>33</v>
      </c>
      <c r="AD42" s="8" t="s">
        <v>34</v>
      </c>
    </row>
    <row r="43" spans="27:30" ht="17.25" customHeight="1">
      <c r="AA43" s="8" t="s">
        <v>99</v>
      </c>
      <c r="AB43" s="8" t="s">
        <v>31</v>
      </c>
      <c r="AC43" s="8" t="s">
        <v>33</v>
      </c>
      <c r="AD43" s="8" t="s">
        <v>35</v>
      </c>
    </row>
    <row r="44" spans="27:30" ht="17.25" customHeight="1">
      <c r="AA44" s="8" t="s">
        <v>100</v>
      </c>
      <c r="AB44" s="8" t="s">
        <v>31</v>
      </c>
      <c r="AC44" s="8" t="s">
        <v>33</v>
      </c>
      <c r="AD44" s="8" t="s">
        <v>36</v>
      </c>
    </row>
    <row r="45" spans="27:30" ht="17.25" customHeight="1">
      <c r="AA45" s="8" t="s">
        <v>101</v>
      </c>
      <c r="AB45" s="8" t="s">
        <v>31</v>
      </c>
      <c r="AC45" s="8" t="s">
        <v>34</v>
      </c>
      <c r="AD45" s="8" t="s">
        <v>35</v>
      </c>
    </row>
    <row r="46" spans="27:30" ht="17.25" customHeight="1">
      <c r="AA46" s="8" t="s">
        <v>102</v>
      </c>
      <c r="AB46" s="8" t="s">
        <v>31</v>
      </c>
      <c r="AC46" s="8" t="s">
        <v>34</v>
      </c>
      <c r="AD46" s="8" t="s">
        <v>36</v>
      </c>
    </row>
    <row r="47" spans="27:30" ht="17.25" customHeight="1">
      <c r="AA47" s="8" t="s">
        <v>103</v>
      </c>
      <c r="AB47" s="8" t="s">
        <v>32</v>
      </c>
      <c r="AC47" s="8" t="s">
        <v>33</v>
      </c>
      <c r="AD47" s="8" t="s">
        <v>34</v>
      </c>
    </row>
    <row r="48" spans="27:30" ht="17.25" customHeight="1">
      <c r="AA48" s="8" t="s">
        <v>104</v>
      </c>
      <c r="AB48" s="8" t="s">
        <v>32</v>
      </c>
      <c r="AC48" s="8" t="s">
        <v>33</v>
      </c>
      <c r="AD48" s="8" t="s">
        <v>35</v>
      </c>
    </row>
    <row r="49" spans="27:30" ht="17.25" customHeight="1">
      <c r="AA49" s="8" t="s">
        <v>105</v>
      </c>
      <c r="AB49" s="8" t="s">
        <v>32</v>
      </c>
      <c r="AC49" s="8" t="s">
        <v>33</v>
      </c>
      <c r="AD49" s="8" t="s">
        <v>36</v>
      </c>
    </row>
    <row r="50" spans="27:30" ht="17.25" customHeight="1">
      <c r="AA50" s="8" t="s">
        <v>106</v>
      </c>
      <c r="AB50" s="8" t="s">
        <v>32</v>
      </c>
      <c r="AC50" s="8" t="s">
        <v>34</v>
      </c>
      <c r="AD50" s="8" t="s">
        <v>35</v>
      </c>
    </row>
    <row r="51" spans="27:30" ht="17.25" customHeight="1">
      <c r="AA51" s="8" t="s">
        <v>107</v>
      </c>
      <c r="AB51" s="8" t="s">
        <v>32</v>
      </c>
      <c r="AC51" s="8" t="s">
        <v>34</v>
      </c>
      <c r="AD51" s="8" t="s">
        <v>36</v>
      </c>
    </row>
    <row r="52" spans="27:30" ht="17.25" customHeight="1">
      <c r="AA52" s="8" t="s">
        <v>108</v>
      </c>
      <c r="AB52" s="8" t="s">
        <v>33</v>
      </c>
      <c r="AC52" s="8" t="s">
        <v>34</v>
      </c>
      <c r="AD52" s="8" t="s">
        <v>35</v>
      </c>
    </row>
    <row r="53" spans="27:30" ht="17.25" customHeight="1">
      <c r="AA53" s="8" t="s">
        <v>109</v>
      </c>
      <c r="AB53" s="8" t="s">
        <v>33</v>
      </c>
      <c r="AC53" s="8" t="s">
        <v>34</v>
      </c>
      <c r="AD53" s="8" t="s">
        <v>36</v>
      </c>
    </row>
    <row r="54" spans="27:30" ht="17.25" customHeight="1">
      <c r="AA54" s="8" t="s">
        <v>110</v>
      </c>
      <c r="AB54" s="8" t="s">
        <v>34</v>
      </c>
      <c r="AC54" s="8" t="s">
        <v>35</v>
      </c>
      <c r="AD54" s="8" t="s">
        <v>36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1-基本資料</vt:lpstr>
      <vt:lpstr>2-定性盤查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2024-05-14T03:03:32Z</dcterms:created>
  <dcterms:modified xsi:type="dcterms:W3CDTF">2024-05-14T03:03:32Z</dcterms:modified>
</cp:coreProperties>
</file>