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<sst xmlns="http://schemas.openxmlformats.org/spreadsheetml/2006/main" count="459" uniqueCount="191">
  <si>
    <t>Patient</t>
  </si>
  <si>
    <t>model</t>
  </si>
  <si>
    <t>recommendation</t>
  </si>
  <si>
    <t>Level of Evidence</t>
  </si>
  <si>
    <t>NCTId</t>
  </si>
  <si>
    <t>given</t>
  </si>
  <si>
    <t>GPT4O</t>
  </si>
  <si>
    <t>KEYNOTE-698/ECHO-303</t>
  </si>
  <si>
    <t>Phase 3</t>
  </si>
  <si>
    <t>NCT03374488</t>
  </si>
  <si>
    <t>T</t>
  </si>
  <si>
    <t>Atezolizumab with or without Eribulin Mesylate</t>
  </si>
  <si>
    <t>Phase 2</t>
  </si>
  <si>
    <t>NCT03532451</t>
  </si>
  <si>
    <t>F</t>
  </si>
  <si>
    <t>Neoadjuvant Nivolumab/​Lirilumab</t>
  </si>
  <si>
    <t>Enfortumab Vedotin and Pembrolizumab</t>
  </si>
  <si>
    <t>NCT04211337</t>
  </si>
  <si>
    <t>Selpercatinib Trial</t>
  </si>
  <si>
    <t>Gemini Advanced</t>
  </si>
  <si>
    <t>Pembrolizumab With Chemotherapy</t>
  </si>
  <si>
    <t>NCT02853305</t>
  </si>
  <si>
    <t>enfortumab vedotin with different anticancer therapies</t>
  </si>
  <si>
    <t>NCT03288545</t>
  </si>
  <si>
    <t>Sacituzumab Govitecan  with novel combinations</t>
  </si>
  <si>
    <t>Phase 1b/2</t>
  </si>
  <si>
    <t>NCT03547973</t>
  </si>
  <si>
    <t>GPT4</t>
  </si>
  <si>
    <t>Enfortumab Vedotin and Pembrolizumab vs. Chemotherapy Alone</t>
  </si>
  <si>
    <t>NCT04223856</t>
  </si>
  <si>
    <t>Nivolumab Plus Ipilimumab or Standard of Care Chemotherapy</t>
  </si>
  <si>
    <t>NCT03036098</t>
  </si>
  <si>
    <t>Sacituzumab Govitecan Plus EV</t>
  </si>
  <si>
    <t>Phase 1</t>
  </si>
  <si>
    <t>NCT04724018</t>
  </si>
  <si>
    <t>EV-302/KEYNOTE-A39</t>
  </si>
  <si>
    <t>Disitamab Vedotin with Pembrolizumab</t>
  </si>
  <si>
    <t>NCT04617756</t>
  </si>
  <si>
    <t>Durvalumab+Neoadjuvant Chemotherapy</t>
  </si>
  <si>
    <t>JAVEMACS</t>
  </si>
  <si>
    <t>observational study</t>
  </si>
  <si>
    <t>NCT06412848</t>
  </si>
  <si>
    <t>N/A</t>
  </si>
  <si>
    <t>Nivolumab Versus Chemotherapy</t>
  </si>
  <si>
    <t>Phase3</t>
  </si>
  <si>
    <t>NCT03547385</t>
  </si>
  <si>
    <t>atezolizumab compared with chemotherapy</t>
  </si>
  <si>
    <t>NCT02302807</t>
  </si>
  <si>
    <t>Disitamab Vedotin Trial</t>
  </si>
  <si>
    <t>Phase2</t>
  </si>
  <si>
    <t>NCT03507166</t>
  </si>
  <si>
    <t>RC48-ADC</t>
  </si>
  <si>
    <t>NCT04231595</t>
  </si>
  <si>
    <t>atezolizumab with or without eribulin mesylate</t>
  </si>
  <si>
    <t>NCT03237780</t>
  </si>
  <si>
    <t>ATLANTIS Trial</t>
  </si>
  <si>
    <t>NCT03686163</t>
  </si>
  <si>
    <t>A Stroke Trial</t>
  </si>
  <si>
    <t>KEYNOTE-905 Trial</t>
  </si>
  <si>
    <t>NCT03924895</t>
  </si>
  <si>
    <t>NCT03473743</t>
  </si>
  <si>
    <t>Erdafitinib Trial</t>
  </si>
  <si>
    <t>sacituzumab govitecan with pembrolizumab</t>
  </si>
  <si>
    <t>NCT04482309</t>
  </si>
  <si>
    <t>Trastuzumab deruxtecan Trial</t>
  </si>
  <si>
    <t>vibostolimab  with nivolumab</t>
  </si>
  <si>
    <t>NCT04289834</t>
  </si>
  <si>
    <t>pembrolizumab versus chemotherapy</t>
  </si>
  <si>
    <t>Clinical Trial with N-803</t>
  </si>
  <si>
    <t>Phase 2/3</t>
  </si>
  <si>
    <t>NCT03022825</t>
  </si>
  <si>
    <t>N-803 With BCG</t>
  </si>
  <si>
    <t>Study of INO-5401 + INO-9012</t>
  </si>
  <si>
    <t>Phase 1/2A</t>
  </si>
  <si>
    <t>NCT03493436</t>
  </si>
  <si>
    <t>Nivolumab</t>
  </si>
  <si>
    <t>Phase1</t>
  </si>
  <si>
    <t>NCT04871594</t>
  </si>
  <si>
    <t>Cabozantinib with Atezolizumab</t>
  </si>
  <si>
    <t>Phase1/2</t>
  </si>
  <si>
    <t>NCT03170960</t>
  </si>
  <si>
    <t>AZD4547</t>
  </si>
  <si>
    <t>NCT05775874</t>
  </si>
  <si>
    <t>Basic research, not clinical research.</t>
  </si>
  <si>
    <t>NCT04623502</t>
  </si>
  <si>
    <t>antibody-drug conjugate targeting Nectin-4</t>
  </si>
  <si>
    <t>NCT03582682</t>
  </si>
  <si>
    <t>enfortumab vedotin</t>
  </si>
  <si>
    <t>NCT02335424</t>
  </si>
  <si>
    <t>pembrolizumab</t>
  </si>
  <si>
    <t>NCT03198291</t>
  </si>
  <si>
    <t>avelumab and axitinib</t>
  </si>
  <si>
    <t>NCT04468745</t>
  </si>
  <si>
    <t>MAIN-CAV</t>
  </si>
  <si>
    <t>NCT05092958</t>
  </si>
  <si>
    <t>THOR Study</t>
  </si>
  <si>
    <t>NCT03390504</t>
  </si>
  <si>
    <t xml:space="preserve">BXCL701 </t>
  </si>
  <si>
    <t>NCT03910660</t>
  </si>
  <si>
    <t>Neoadjuvant Adebrelimab Plus Etoposide and Cisplatin</t>
  </si>
  <si>
    <t>NCT04891526</t>
  </si>
  <si>
    <t>Lurbinectedin With or Without Avelumab</t>
  </si>
  <si>
    <t>NCT03703297</t>
  </si>
  <si>
    <t>Durvalumab + Tremelimumab</t>
  </si>
  <si>
    <t>Apalutamide Plus Cetrelimab</t>
  </si>
  <si>
    <t>NCT04191096</t>
  </si>
  <si>
    <t>Pembrolizumab (MK-3475) Plus Enzalutamide Plus Androgen Deprivation Therapy</t>
  </si>
  <si>
    <t>Rova-T</t>
  </si>
  <si>
    <t>NCT03383921</t>
  </si>
  <si>
    <t>Nivolumab Plus Ipilimumab</t>
  </si>
  <si>
    <t>Phase1b/2</t>
  </si>
  <si>
    <t>NCT02580297</t>
  </si>
  <si>
    <t>Lurbinectedin With Other Anticancer Therapies</t>
  </si>
  <si>
    <t>NCT03546019</t>
  </si>
  <si>
    <t>Neoadjuvant Adebrelimab Plus Etoposide</t>
  </si>
  <si>
    <t>NCT06091124</t>
  </si>
  <si>
    <t>Atezolizumab Plus Etoposide and Platinum</t>
  </si>
  <si>
    <t>NCT05312671</t>
  </si>
  <si>
    <t>Pembrolizumab + Epacadostat vs Pembrolizumab + Placebo</t>
  </si>
  <si>
    <t>NCT03390595</t>
  </si>
  <si>
    <t>Avelumab Plus Carboplatin-gemcitabine</t>
  </si>
  <si>
    <t>NCT03473756</t>
  </si>
  <si>
    <t>rogaratinib with atezolizumab</t>
  </si>
  <si>
    <t>Tislelizumab with Cisplatin and Gemcitabine</t>
  </si>
  <si>
    <t>NCT04220833</t>
  </si>
  <si>
    <t>enfortumab vedotin with pembrolizumab</t>
  </si>
  <si>
    <t>NCT04290161</t>
  </si>
  <si>
    <t>pembrolizumab Trial</t>
  </si>
  <si>
    <t>sacituzumab govitecan</t>
  </si>
  <si>
    <t>enfortumab vedotin and pembrolizumab</t>
  </si>
  <si>
    <t>NCT04475298</t>
  </si>
  <si>
    <t>TROPHY-U-01</t>
  </si>
  <si>
    <t>JAVELIN Bladder 100</t>
  </si>
  <si>
    <t>Durvalumab and Tremelimumab</t>
  </si>
  <si>
    <t>NCT02812420</t>
  </si>
  <si>
    <t>Pemetrexed and Avelumab</t>
  </si>
  <si>
    <t>NCT03744793</t>
  </si>
  <si>
    <t>Pembrolizumab Plus Enfortumab Vedotin (EV)</t>
  </si>
  <si>
    <t>Enfortumab vedotin plus pembrolizumab</t>
  </si>
  <si>
    <t>Sacituzumab Govitecan</t>
  </si>
  <si>
    <t>Nivolumab plus ipilimumab</t>
  </si>
  <si>
    <t>NCT03036013</t>
  </si>
  <si>
    <t>DAD Trial</t>
  </si>
  <si>
    <t>Enfortumab Vedotin</t>
  </si>
  <si>
    <t>NCT03898180</t>
  </si>
  <si>
    <t>Pembrolizumab (MK-3475) With Lenvatinib (MK-7902/​E7080)</t>
  </si>
  <si>
    <t>MK-3475/KEYNOTE-921</t>
  </si>
  <si>
    <t xml:space="preserve">Erdafitinib </t>
  </si>
  <si>
    <t>Erdafitinib</t>
  </si>
  <si>
    <t>Erdafitinib Compared With Vinflunine or Docetaxel or Pembrolizumab</t>
  </si>
  <si>
    <t>Enfortumab Vedotin Plus Pembrolizumab</t>
  </si>
  <si>
    <t>NCT03661320</t>
  </si>
  <si>
    <t>Chemotherapy Plus Nivolumab or Nivolumab</t>
  </si>
  <si>
    <t>pembrolizumab with Advanced Urothelial Carcinoma with Variant Histology</t>
  </si>
  <si>
    <t>NCT01953692</t>
  </si>
  <si>
    <t>pembrolizumab With Blood Cancers</t>
  </si>
  <si>
    <t>Atezolizumab Plus or Minus Chemotherapy</t>
  </si>
  <si>
    <t>NCT02807636</t>
  </si>
  <si>
    <t>CheckMate 032</t>
  </si>
  <si>
    <t>NCT01622158</t>
  </si>
  <si>
    <t>NCT05302068</t>
  </si>
  <si>
    <t>NCT03539828</t>
  </si>
  <si>
    <t xml:space="preserve">enfortumab vedotin (EV) and pembrolizumab (P) versus chemotherapy </t>
  </si>
  <si>
    <t>A031501</t>
  </si>
  <si>
    <t>NCT03244384</t>
  </si>
  <si>
    <t>erdafitinib versus chemotherapy or pembrolizumab</t>
  </si>
  <si>
    <t>LASER</t>
  </si>
  <si>
    <t>NCT06228066</t>
  </si>
  <si>
    <t xml:space="preserve">sacituzumab govitecan </t>
  </si>
  <si>
    <t>NCT04289652</t>
  </si>
  <si>
    <t>erdafitinib</t>
  </si>
  <si>
    <t>NCT03582264</t>
  </si>
  <si>
    <t>NCT03527621</t>
  </si>
  <si>
    <t>AMBASSADOR</t>
  </si>
  <si>
    <t>pembrolizumab plus neoadjuvant chemotherapy</t>
  </si>
  <si>
    <t>NCT03924856</t>
  </si>
  <si>
    <t>TITAN-TCC Study</t>
  </si>
  <si>
    <t>Sacituzumab Govitecan Plus Enfortumab Vedotin</t>
  </si>
  <si>
    <t>A Phase3 Trial</t>
  </si>
  <si>
    <t>NCT04879329</t>
  </si>
  <si>
    <t>EV-302/KEYNOTE-869</t>
  </si>
  <si>
    <t>NCT03897579</t>
  </si>
  <si>
    <t>DANUBE</t>
  </si>
  <si>
    <t>NCT03433034</t>
  </si>
  <si>
    <t>TRPHY-U-01</t>
  </si>
  <si>
    <t>PEANUT</t>
  </si>
  <si>
    <t>NCT03464734</t>
  </si>
  <si>
    <t>sacituzumab govitecan and enfortumab vedotin</t>
  </si>
  <si>
    <t>valid</t>
  </si>
  <si>
    <t>invalid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</si>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</sst>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0.5"/>
      <color rgb="FFFF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>
      <alignment vertical="center"/>
    </xf>
    <xf numFmtId="0" fontId="3" fillId="0" borderId="0" xfId="0" applyFont="1" applyAlignment="1">
      <alignment horizontal="justify"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eetMetadata" Target="metadata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0"/>
  <sheetViews>
    <sheetView tabSelected="1" topLeftCell="A96" workbookViewId="0">
      <selection activeCell="E101" sqref="E101"/>
    </sheetView>
  </sheetViews>
  <sheetFormatPr defaultColWidth="8.77777777777778" defaultRowHeight="14.4" outlineLevelCol="6"/>
  <cols>
    <col min="6" max="8" width="12.8888888888889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3:7">
      <c r="C3" t="s">
        <v>11</v>
      </c>
      <c r="D3" t="s">
        <v>12</v>
      </c>
      <c r="E3" t="s">
        <v>13</v>
      </c>
      <c r="F3" t="s">
        <v>14</v>
      </c>
      <c r="G3" t="s">
        <v>15</v>
      </c>
    </row>
    <row r="4" spans="3:7">
      <c r="C4" t="s">
        <v>16</v>
      </c>
      <c r="D4" t="s">
        <v>12</v>
      </c>
      <c r="E4" t="s">
        <v>17</v>
      </c>
      <c r="F4" t="s">
        <v>14</v>
      </c>
      <c r="G4" t="s">
        <v>18</v>
      </c>
    </row>
    <row r="5" spans="2:6">
      <c r="B5" t="s">
        <v>19</v>
      </c>
      <c r="C5" t="s">
        <v>20</v>
      </c>
      <c r="D5" t="s">
        <v>8</v>
      </c>
      <c r="E5" t="s">
        <v>21</v>
      </c>
      <c r="F5" t="s">
        <v>10</v>
      </c>
    </row>
    <row r="6" spans="3:6">
      <c r="C6" t="s">
        <v>22</v>
      </c>
      <c r="D6" t="s">
        <v>12</v>
      </c>
      <c r="E6" t="s">
        <v>23</v>
      </c>
      <c r="F6" t="s">
        <v>10</v>
      </c>
    </row>
    <row r="7" spans="3:6">
      <c r="C7" t="s">
        <v>24</v>
      </c>
      <c r="D7" t="s">
        <v>25</v>
      </c>
      <c r="E7" t="s">
        <v>26</v>
      </c>
      <c r="F7" t="s">
        <v>10</v>
      </c>
    </row>
    <row r="8" spans="2:6">
      <c r="B8" t="s">
        <v>27</v>
      </c>
      <c r="C8" t="s">
        <v>28</v>
      </c>
      <c r="D8" t="s">
        <v>8</v>
      </c>
      <c r="E8" t="s">
        <v>29</v>
      </c>
      <c r="F8" t="s">
        <v>10</v>
      </c>
    </row>
    <row r="9" spans="3:6">
      <c r="C9" t="s">
        <v>30</v>
      </c>
      <c r="D9" t="s">
        <v>8</v>
      </c>
      <c r="E9" t="s">
        <v>31</v>
      </c>
      <c r="F9" t="s">
        <v>10</v>
      </c>
    </row>
    <row r="10" spans="3:6">
      <c r="C10" t="s">
        <v>32</v>
      </c>
      <c r="D10" t="s">
        <v>33</v>
      </c>
      <c r="E10" t="s">
        <v>34</v>
      </c>
      <c r="F10" t="s">
        <v>10</v>
      </c>
    </row>
    <row r="11" spans="1:6">
      <c r="A11">
        <v>2</v>
      </c>
      <c r="B11" t="s">
        <v>6</v>
      </c>
      <c r="C11" t="s">
        <v>35</v>
      </c>
      <c r="D11" t="s">
        <v>8</v>
      </c>
      <c r="E11" t="s">
        <v>29</v>
      </c>
      <c r="F11" t="s">
        <v>10</v>
      </c>
    </row>
    <row r="12" spans="3:7">
      <c r="C12" t="s">
        <v>36</v>
      </c>
      <c r="D12" t="s">
        <v>8</v>
      </c>
      <c r="E12" t="s">
        <v>37</v>
      </c>
      <c r="F12" t="s">
        <v>14</v>
      </c>
      <c r="G12" t="s">
        <v>38</v>
      </c>
    </row>
    <row r="13" spans="3:6">
      <c r="C13" s="1" t="s">
        <v>39</v>
      </c>
      <c r="D13" s="2" t="s">
        <v>40</v>
      </c>
      <c r="E13" s="2" t="s">
        <v>41</v>
      </c>
      <c r="F13" t="s">
        <v>42</v>
      </c>
    </row>
    <row r="14" spans="2:7">
      <c r="B14" t="s">
        <v>19</v>
      </c>
      <c r="C14" t="s">
        <v>43</v>
      </c>
      <c r="D14" t="s">
        <v>44</v>
      </c>
      <c r="E14" t="s">
        <v>45</v>
      </c>
      <c r="F14" t="s">
        <v>14</v>
      </c>
      <c r="G14" t="s">
        <v>42</v>
      </c>
    </row>
    <row r="15" ht="28.8" spans="3:6">
      <c r="C15" t="s">
        <v>46</v>
      </c>
      <c r="D15" t="s">
        <v>44</v>
      </c>
      <c r="E15" s="3" t="s">
        <v>47</v>
      </c>
      <c r="F15" t="s">
        <v>10</v>
      </c>
    </row>
    <row r="16" ht="28.8" spans="2:7">
      <c r="B16" t="s">
        <v>27</v>
      </c>
      <c r="C16" t="s">
        <v>48</v>
      </c>
      <c r="D16" t="s">
        <v>49</v>
      </c>
      <c r="E16" s="3" t="s">
        <v>50</v>
      </c>
      <c r="F16" t="s">
        <v>14</v>
      </c>
      <c r="G16" t="s">
        <v>51</v>
      </c>
    </row>
    <row r="17" spans="1:7">
      <c r="A17">
        <v>3</v>
      </c>
      <c r="B17" t="s">
        <v>6</v>
      </c>
      <c r="C17" t="s">
        <v>35</v>
      </c>
      <c r="D17" t="s">
        <v>42</v>
      </c>
      <c r="E17" t="s">
        <v>52</v>
      </c>
      <c r="F17" t="s">
        <v>14</v>
      </c>
      <c r="G17" t="s">
        <v>42</v>
      </c>
    </row>
    <row r="18" spans="3:6">
      <c r="C18" t="s">
        <v>53</v>
      </c>
      <c r="D18" t="s">
        <v>49</v>
      </c>
      <c r="E18" t="s">
        <v>54</v>
      </c>
      <c r="F18" t="s">
        <v>10</v>
      </c>
    </row>
    <row r="19" spans="3:7">
      <c r="C19" t="s">
        <v>55</v>
      </c>
      <c r="D19" t="s">
        <v>42</v>
      </c>
      <c r="E19" t="s">
        <v>56</v>
      </c>
      <c r="F19" t="s">
        <v>14</v>
      </c>
      <c r="G19" t="s">
        <v>57</v>
      </c>
    </row>
    <row r="20" spans="3:6">
      <c r="C20" t="s">
        <v>58</v>
      </c>
      <c r="D20" t="s">
        <v>8</v>
      </c>
      <c r="E20" t="s">
        <v>59</v>
      </c>
      <c r="F20" t="s">
        <v>10</v>
      </c>
    </row>
    <row r="21" spans="2:7">
      <c r="B21" t="s">
        <v>19</v>
      </c>
      <c r="C21" t="s">
        <v>16</v>
      </c>
      <c r="D21" t="s">
        <v>49</v>
      </c>
      <c r="E21" t="s">
        <v>60</v>
      </c>
      <c r="F21" t="s">
        <v>14</v>
      </c>
      <c r="G21" t="s">
        <v>61</v>
      </c>
    </row>
    <row r="22" spans="3:7">
      <c r="C22" t="s">
        <v>62</v>
      </c>
      <c r="D22" t="s">
        <v>49</v>
      </c>
      <c r="E22" t="s">
        <v>63</v>
      </c>
      <c r="F22" t="s">
        <v>14</v>
      </c>
      <c r="G22" t="s">
        <v>64</v>
      </c>
    </row>
    <row r="23" spans="3:7">
      <c r="C23" t="s">
        <v>65</v>
      </c>
      <c r="D23" t="s">
        <v>25</v>
      </c>
      <c r="E23" t="s">
        <v>66</v>
      </c>
      <c r="F23" t="s">
        <v>14</v>
      </c>
      <c r="G23" t="s">
        <v>42</v>
      </c>
    </row>
    <row r="24" spans="3:7">
      <c r="C24" t="s">
        <v>67</v>
      </c>
      <c r="D24" t="s">
        <v>44</v>
      </c>
      <c r="E24" t="s">
        <v>45</v>
      </c>
      <c r="F24" t="s">
        <v>14</v>
      </c>
      <c r="G24" t="s">
        <v>42</v>
      </c>
    </row>
    <row r="25" spans="2:7">
      <c r="B25" t="s">
        <v>27</v>
      </c>
      <c r="C25" t="s">
        <v>68</v>
      </c>
      <c r="D25" t="s">
        <v>69</v>
      </c>
      <c r="E25" t="s">
        <v>70</v>
      </c>
      <c r="F25" t="s">
        <v>14</v>
      </c>
      <c r="G25" t="s">
        <v>71</v>
      </c>
    </row>
    <row r="26" spans="3:7">
      <c r="C26" t="s">
        <v>72</v>
      </c>
      <c r="D26" t="s">
        <v>73</v>
      </c>
      <c r="E26" t="s">
        <v>74</v>
      </c>
      <c r="F26" t="s">
        <v>14</v>
      </c>
      <c r="G26" t="s">
        <v>42</v>
      </c>
    </row>
    <row r="27" spans="1:6">
      <c r="A27">
        <v>4</v>
      </c>
      <c r="B27" t="s">
        <v>6</v>
      </c>
      <c r="C27" t="s">
        <v>75</v>
      </c>
      <c r="D27" t="s">
        <v>76</v>
      </c>
      <c r="E27" t="s">
        <v>77</v>
      </c>
      <c r="F27" t="s">
        <v>10</v>
      </c>
    </row>
    <row r="28" spans="3:6">
      <c r="C28" t="s">
        <v>78</v>
      </c>
      <c r="D28" t="s">
        <v>79</v>
      </c>
      <c r="E28" t="s">
        <v>80</v>
      </c>
      <c r="F28" t="s">
        <v>10</v>
      </c>
    </row>
    <row r="29" spans="3:6">
      <c r="C29" t="s">
        <v>81</v>
      </c>
      <c r="D29" t="s">
        <v>49</v>
      </c>
      <c r="E29" t="s">
        <v>82</v>
      </c>
      <c r="F29" t="s">
        <v>10</v>
      </c>
    </row>
    <row r="30" spans="3:6">
      <c r="C30" s="2" t="s">
        <v>83</v>
      </c>
      <c r="D30" s="2" t="s">
        <v>83</v>
      </c>
      <c r="E30" s="2" t="s">
        <v>84</v>
      </c>
      <c r="F30" t="s">
        <v>42</v>
      </c>
    </row>
    <row r="31" spans="2:7">
      <c r="B31" t="s">
        <v>19</v>
      </c>
      <c r="C31" t="s">
        <v>85</v>
      </c>
      <c r="D31" t="s">
        <v>76</v>
      </c>
      <c r="E31" t="s">
        <v>86</v>
      </c>
      <c r="F31" t="s">
        <v>14</v>
      </c>
      <c r="G31" t="s">
        <v>42</v>
      </c>
    </row>
    <row r="32" ht="28.8" spans="3:7">
      <c r="C32" t="s">
        <v>87</v>
      </c>
      <c r="D32" t="s">
        <v>76</v>
      </c>
      <c r="E32" s="3" t="s">
        <v>88</v>
      </c>
      <c r="F32" t="s">
        <v>14</v>
      </c>
      <c r="G32" t="s">
        <v>89</v>
      </c>
    </row>
    <row r="33" spans="3:7">
      <c r="C33" t="s">
        <v>89</v>
      </c>
      <c r="D33" t="s">
        <v>49</v>
      </c>
      <c r="E33" t="s">
        <v>90</v>
      </c>
      <c r="F33" t="s">
        <v>14</v>
      </c>
      <c r="G33" t="s">
        <v>42</v>
      </c>
    </row>
    <row r="34" spans="3:7">
      <c r="C34" t="s">
        <v>91</v>
      </c>
      <c r="D34" t="s">
        <v>42</v>
      </c>
      <c r="E34" t="s">
        <v>92</v>
      </c>
      <c r="F34" t="s">
        <v>14</v>
      </c>
      <c r="G34" t="s">
        <v>42</v>
      </c>
    </row>
    <row r="35" spans="2:6">
      <c r="B35" t="s">
        <v>27</v>
      </c>
      <c r="C35" t="s">
        <v>93</v>
      </c>
      <c r="D35" t="s">
        <v>44</v>
      </c>
      <c r="E35" t="s">
        <v>94</v>
      </c>
      <c r="F35" t="s">
        <v>10</v>
      </c>
    </row>
    <row r="36" spans="3:6">
      <c r="C36" t="s">
        <v>95</v>
      </c>
      <c r="D36" t="s">
        <v>44</v>
      </c>
      <c r="E36" t="s">
        <v>96</v>
      </c>
      <c r="F36" t="s">
        <v>10</v>
      </c>
    </row>
    <row r="37" spans="1:6">
      <c r="A37">
        <v>5</v>
      </c>
      <c r="B37" t="s">
        <v>6</v>
      </c>
      <c r="C37" t="s">
        <v>97</v>
      </c>
      <c r="D37" t="s">
        <v>49</v>
      </c>
      <c r="E37" t="s">
        <v>98</v>
      </c>
      <c r="F37" t="s">
        <v>10</v>
      </c>
    </row>
    <row r="38" spans="3:7">
      <c r="C38" t="s">
        <v>99</v>
      </c>
      <c r="D38" t="s">
        <v>42</v>
      </c>
      <c r="E38" t="s">
        <v>100</v>
      </c>
      <c r="F38" t="s">
        <v>14</v>
      </c>
      <c r="G38" t="s">
        <v>42</v>
      </c>
    </row>
    <row r="39" spans="3:7">
      <c r="C39" t="s">
        <v>101</v>
      </c>
      <c r="D39" t="s">
        <v>49</v>
      </c>
      <c r="E39" t="s">
        <v>102</v>
      </c>
      <c r="F39" t="s">
        <v>14</v>
      </c>
      <c r="G39" t="s">
        <v>103</v>
      </c>
    </row>
    <row r="40" spans="3:7">
      <c r="C40" t="s">
        <v>104</v>
      </c>
      <c r="D40" t="s">
        <v>49</v>
      </c>
      <c r="E40" t="s">
        <v>105</v>
      </c>
      <c r="F40" t="s">
        <v>14</v>
      </c>
      <c r="G40" t="s">
        <v>106</v>
      </c>
    </row>
    <row r="41" spans="2:7">
      <c r="B41" t="s">
        <v>19</v>
      </c>
      <c r="C41" t="s">
        <v>107</v>
      </c>
      <c r="D41" t="s">
        <v>49</v>
      </c>
      <c r="E41" t="s">
        <v>108</v>
      </c>
      <c r="F41" t="s">
        <v>14</v>
      </c>
      <c r="G41" t="s">
        <v>42</v>
      </c>
    </row>
    <row r="42" spans="3:7">
      <c r="C42" t="s">
        <v>109</v>
      </c>
      <c r="D42" t="s">
        <v>110</v>
      </c>
      <c r="E42" t="s">
        <v>111</v>
      </c>
      <c r="F42" t="s">
        <v>14</v>
      </c>
      <c r="G42" t="s">
        <v>42</v>
      </c>
    </row>
    <row r="43" spans="3:7">
      <c r="C43" t="s">
        <v>112</v>
      </c>
      <c r="D43" t="s">
        <v>110</v>
      </c>
      <c r="E43" t="s">
        <v>113</v>
      </c>
      <c r="F43" t="s">
        <v>14</v>
      </c>
      <c r="G43" t="s">
        <v>42</v>
      </c>
    </row>
    <row r="44" spans="2:6">
      <c r="B44" t="s">
        <v>27</v>
      </c>
      <c r="C44" t="s">
        <v>114</v>
      </c>
      <c r="D44" t="s">
        <v>49</v>
      </c>
      <c r="E44" t="s">
        <v>115</v>
      </c>
      <c r="F44" t="s">
        <v>10</v>
      </c>
    </row>
    <row r="45" ht="28.8" spans="3:6">
      <c r="C45" t="s">
        <v>116</v>
      </c>
      <c r="D45" t="s">
        <v>49</v>
      </c>
      <c r="E45" s="3" t="s">
        <v>117</v>
      </c>
      <c r="F45" t="s">
        <v>10</v>
      </c>
    </row>
    <row r="46" spans="1:6">
      <c r="A46">
        <v>6</v>
      </c>
      <c r="B46" t="s">
        <v>6</v>
      </c>
      <c r="C46" t="s">
        <v>118</v>
      </c>
      <c r="D46" t="s">
        <v>44</v>
      </c>
      <c r="E46" t="s">
        <v>9</v>
      </c>
      <c r="F46" t="s">
        <v>10</v>
      </c>
    </row>
    <row r="47" spans="3:7">
      <c r="C47" t="s">
        <v>16</v>
      </c>
      <c r="D47" t="s">
        <v>49</v>
      </c>
      <c r="E47" t="s">
        <v>119</v>
      </c>
      <c r="F47" t="s">
        <v>14</v>
      </c>
      <c r="G47" t="s">
        <v>120</v>
      </c>
    </row>
    <row r="48" spans="3:7">
      <c r="C48" t="s">
        <v>75</v>
      </c>
      <c r="D48" t="s">
        <v>49</v>
      </c>
      <c r="E48" t="s">
        <v>121</v>
      </c>
      <c r="F48" t="s">
        <v>14</v>
      </c>
      <c r="G48" t="s">
        <v>122</v>
      </c>
    </row>
    <row r="49" spans="3:7">
      <c r="C49" t="s">
        <v>123</v>
      </c>
      <c r="D49" t="s">
        <v>44</v>
      </c>
      <c r="E49" t="s">
        <v>124</v>
      </c>
      <c r="F49" t="s">
        <v>14</v>
      </c>
      <c r="G49" t="s">
        <v>42</v>
      </c>
    </row>
    <row r="50" spans="2:7">
      <c r="B50" t="s">
        <v>19</v>
      </c>
      <c r="C50" t="s">
        <v>125</v>
      </c>
      <c r="D50" t="s">
        <v>49</v>
      </c>
      <c r="E50" t="s">
        <v>126</v>
      </c>
      <c r="F50" t="s">
        <v>14</v>
      </c>
      <c r="G50" t="s">
        <v>42</v>
      </c>
    </row>
    <row r="51" spans="3:6">
      <c r="C51" t="s">
        <v>127</v>
      </c>
      <c r="D51" t="s">
        <v>44</v>
      </c>
      <c r="E51" t="s">
        <v>21</v>
      </c>
      <c r="F51" t="s">
        <v>10</v>
      </c>
    </row>
    <row r="52" spans="3:6">
      <c r="C52" t="s">
        <v>128</v>
      </c>
      <c r="D52" t="s">
        <v>49</v>
      </c>
      <c r="E52" t="s">
        <v>26</v>
      </c>
      <c r="F52" t="s">
        <v>10</v>
      </c>
    </row>
    <row r="53" spans="3:7">
      <c r="C53" t="s">
        <v>129</v>
      </c>
      <c r="D53" t="s">
        <v>49</v>
      </c>
      <c r="E53" t="s">
        <v>130</v>
      </c>
      <c r="F53" t="s">
        <v>14</v>
      </c>
      <c r="G53" t="s">
        <v>42</v>
      </c>
    </row>
    <row r="54" spans="2:6">
      <c r="B54" t="s">
        <v>27</v>
      </c>
      <c r="C54" t="s">
        <v>131</v>
      </c>
      <c r="D54" t="s">
        <v>49</v>
      </c>
      <c r="E54" t="s">
        <v>42</v>
      </c>
      <c r="F54" t="s">
        <v>42</v>
      </c>
    </row>
    <row r="55" spans="3:6">
      <c r="C55" t="s">
        <v>16</v>
      </c>
      <c r="D55" t="s">
        <v>42</v>
      </c>
      <c r="E55" t="s">
        <v>23</v>
      </c>
      <c r="F55" t="s">
        <v>10</v>
      </c>
    </row>
    <row r="56" spans="3:6">
      <c r="C56" t="s">
        <v>132</v>
      </c>
      <c r="D56" t="s">
        <v>44</v>
      </c>
      <c r="E56" t="s">
        <v>42</v>
      </c>
      <c r="F56" t="s">
        <v>42</v>
      </c>
    </row>
    <row r="57" spans="1:6">
      <c r="A57">
        <v>7</v>
      </c>
      <c r="B57" t="s">
        <v>6</v>
      </c>
      <c r="C57" t="s">
        <v>133</v>
      </c>
      <c r="D57" t="s">
        <v>33</v>
      </c>
      <c r="E57" t="s">
        <v>134</v>
      </c>
      <c r="F57" t="s">
        <v>10</v>
      </c>
    </row>
    <row r="58" spans="3:6">
      <c r="C58" t="s">
        <v>135</v>
      </c>
      <c r="D58" t="s">
        <v>12</v>
      </c>
      <c r="E58" t="s">
        <v>136</v>
      </c>
      <c r="F58" t="s">
        <v>10</v>
      </c>
    </row>
    <row r="59" spans="3:6">
      <c r="C59" t="s">
        <v>137</v>
      </c>
      <c r="D59" t="s">
        <v>8</v>
      </c>
      <c r="E59" t="s">
        <v>29</v>
      </c>
      <c r="F59" t="s">
        <v>10</v>
      </c>
    </row>
    <row r="60" spans="2:6">
      <c r="B60" t="s">
        <v>19</v>
      </c>
      <c r="C60" t="s">
        <v>138</v>
      </c>
      <c r="D60" t="s">
        <v>49</v>
      </c>
      <c r="E60" t="s">
        <v>23</v>
      </c>
      <c r="F60" t="s">
        <v>10</v>
      </c>
    </row>
    <row r="61" spans="3:6">
      <c r="C61" t="s">
        <v>139</v>
      </c>
      <c r="D61" t="s">
        <v>49</v>
      </c>
      <c r="E61" t="s">
        <v>26</v>
      </c>
      <c r="F61" t="s">
        <v>10</v>
      </c>
    </row>
    <row r="62" spans="3:6">
      <c r="C62" t="s">
        <v>140</v>
      </c>
      <c r="D62" t="s">
        <v>49</v>
      </c>
      <c r="E62" t="s">
        <v>141</v>
      </c>
      <c r="F62" t="s">
        <v>14</v>
      </c>
    </row>
    <row r="63" spans="2:6">
      <c r="B63" t="s">
        <v>27</v>
      </c>
      <c r="C63" t="s">
        <v>142</v>
      </c>
      <c r="D63" t="s">
        <v>76</v>
      </c>
      <c r="E63" t="s">
        <v>42</v>
      </c>
      <c r="F63" t="s">
        <v>42</v>
      </c>
    </row>
    <row r="64" spans="1:7">
      <c r="A64">
        <v>8</v>
      </c>
      <c r="B64" t="s">
        <v>6</v>
      </c>
      <c r="C64" t="s">
        <v>143</v>
      </c>
      <c r="D64" t="s">
        <v>44</v>
      </c>
      <c r="E64" t="s">
        <v>144</v>
      </c>
      <c r="F64" t="s">
        <v>14</v>
      </c>
      <c r="G64" t="s">
        <v>145</v>
      </c>
    </row>
    <row r="65" spans="3:7">
      <c r="C65" t="s">
        <v>146</v>
      </c>
      <c r="D65" t="s">
        <v>44</v>
      </c>
      <c r="E65" t="s">
        <v>60</v>
      </c>
      <c r="F65" t="s">
        <v>14</v>
      </c>
      <c r="G65" t="s">
        <v>147</v>
      </c>
    </row>
    <row r="66" spans="3:7">
      <c r="C66" t="s">
        <v>148</v>
      </c>
      <c r="D66" t="s">
        <v>49</v>
      </c>
      <c r="E66" t="s">
        <v>96</v>
      </c>
      <c r="F66" t="s">
        <v>14</v>
      </c>
      <c r="G66" t="s">
        <v>149</v>
      </c>
    </row>
    <row r="67" spans="3:7">
      <c r="C67" t="s">
        <v>150</v>
      </c>
      <c r="D67" t="s">
        <v>79</v>
      </c>
      <c r="E67" t="s">
        <v>151</v>
      </c>
      <c r="F67" t="s">
        <v>14</v>
      </c>
      <c r="G67" t="s">
        <v>152</v>
      </c>
    </row>
    <row r="68" spans="2:7">
      <c r="B68" t="s">
        <v>19</v>
      </c>
      <c r="C68" t="s">
        <v>153</v>
      </c>
      <c r="D68" t="s">
        <v>49</v>
      </c>
      <c r="E68" t="s">
        <v>154</v>
      </c>
      <c r="F68" t="s">
        <v>14</v>
      </c>
      <c r="G68" t="s">
        <v>155</v>
      </c>
    </row>
    <row r="69" spans="3:6">
      <c r="C69" t="s">
        <v>156</v>
      </c>
      <c r="D69" t="s">
        <v>44</v>
      </c>
      <c r="E69" t="s">
        <v>157</v>
      </c>
      <c r="F69" t="s">
        <v>10</v>
      </c>
    </row>
    <row r="70" spans="3:7">
      <c r="C70" t="s">
        <v>158</v>
      </c>
      <c r="D70" t="s">
        <v>49</v>
      </c>
      <c r="E70" t="s">
        <v>159</v>
      </c>
      <c r="F70" t="s">
        <v>14</v>
      </c>
      <c r="G70" t="s">
        <v>42</v>
      </c>
    </row>
    <row r="71" spans="2:7">
      <c r="B71" t="s">
        <v>27</v>
      </c>
      <c r="C71" t="s">
        <v>99</v>
      </c>
      <c r="D71" t="s">
        <v>76</v>
      </c>
      <c r="E71" t="s">
        <v>160</v>
      </c>
      <c r="F71" t="s">
        <v>14</v>
      </c>
      <c r="G71" t="s">
        <v>42</v>
      </c>
    </row>
    <row r="72" spans="3:7">
      <c r="C72" t="s">
        <v>116</v>
      </c>
      <c r="D72" t="s">
        <v>49</v>
      </c>
      <c r="E72" t="s">
        <v>161</v>
      </c>
      <c r="F72" t="s">
        <v>14</v>
      </c>
      <c r="G72" t="s">
        <v>42</v>
      </c>
    </row>
    <row r="73" spans="1:7">
      <c r="A73">
        <v>9</v>
      </c>
      <c r="B73" t="s">
        <v>6</v>
      </c>
      <c r="C73" t="s">
        <v>162</v>
      </c>
      <c r="D73" t="s">
        <v>42</v>
      </c>
      <c r="E73" t="s">
        <v>29</v>
      </c>
      <c r="F73" t="s">
        <v>10</v>
      </c>
      <c r="G73" t="s">
        <v>28</v>
      </c>
    </row>
    <row r="74" spans="3:6">
      <c r="C74" t="s">
        <v>163</v>
      </c>
      <c r="D74" t="s">
        <v>44</v>
      </c>
      <c r="E74" t="s">
        <v>164</v>
      </c>
      <c r="F74" t="s">
        <v>10</v>
      </c>
    </row>
    <row r="75" spans="3:6">
      <c r="C75" t="s">
        <v>165</v>
      </c>
      <c r="D75" t="s">
        <v>42</v>
      </c>
      <c r="E75" t="s">
        <v>96</v>
      </c>
      <c r="F75" t="s">
        <v>10</v>
      </c>
    </row>
    <row r="76" spans="3:6">
      <c r="C76" t="s">
        <v>166</v>
      </c>
      <c r="D76" t="s">
        <v>42</v>
      </c>
      <c r="E76" t="s">
        <v>167</v>
      </c>
      <c r="F76" t="s">
        <v>10</v>
      </c>
    </row>
    <row r="77" spans="2:7">
      <c r="B77" t="s">
        <v>19</v>
      </c>
      <c r="C77" t="s">
        <v>129</v>
      </c>
      <c r="D77" t="s">
        <v>49</v>
      </c>
      <c r="E77" t="s">
        <v>60</v>
      </c>
      <c r="F77" t="s">
        <v>14</v>
      </c>
      <c r="G77" t="s">
        <v>61</v>
      </c>
    </row>
    <row r="78" spans="3:6">
      <c r="C78" t="s">
        <v>89</v>
      </c>
      <c r="D78" t="s">
        <v>44</v>
      </c>
      <c r="E78" t="s">
        <v>88</v>
      </c>
      <c r="F78" t="s">
        <v>10</v>
      </c>
    </row>
    <row r="79" spans="3:7">
      <c r="C79" t="s">
        <v>168</v>
      </c>
      <c r="D79" t="s">
        <v>49</v>
      </c>
      <c r="E79" t="s">
        <v>169</v>
      </c>
      <c r="F79" t="s">
        <v>14</v>
      </c>
      <c r="G79" t="s">
        <v>42</v>
      </c>
    </row>
    <row r="80" spans="3:7">
      <c r="C80" t="s">
        <v>170</v>
      </c>
      <c r="D80" t="s">
        <v>49</v>
      </c>
      <c r="E80" t="s">
        <v>171</v>
      </c>
      <c r="F80" t="s">
        <v>14</v>
      </c>
      <c r="G80" t="s">
        <v>42</v>
      </c>
    </row>
    <row r="81" spans="3:7">
      <c r="C81" t="s">
        <v>48</v>
      </c>
      <c r="D81" t="s">
        <v>49</v>
      </c>
      <c r="E81" t="s">
        <v>172</v>
      </c>
      <c r="F81" t="s">
        <v>14</v>
      </c>
      <c r="G81" t="s">
        <v>42</v>
      </c>
    </row>
    <row r="82" spans="2:6">
      <c r="B82" t="s">
        <v>27</v>
      </c>
      <c r="C82" t="s">
        <v>173</v>
      </c>
      <c r="D82" t="s">
        <v>44</v>
      </c>
      <c r="E82" t="s">
        <v>164</v>
      </c>
      <c r="F82" t="s">
        <v>10</v>
      </c>
    </row>
    <row r="83" spans="3:6">
      <c r="C83" t="s">
        <v>58</v>
      </c>
      <c r="D83" t="s">
        <v>42</v>
      </c>
      <c r="E83" t="s">
        <v>42</v>
      </c>
      <c r="F83" t="s">
        <v>42</v>
      </c>
    </row>
    <row r="84" spans="3:6">
      <c r="C84" t="s">
        <v>174</v>
      </c>
      <c r="D84" t="s">
        <v>44</v>
      </c>
      <c r="E84" t="s">
        <v>175</v>
      </c>
      <c r="F84" t="s">
        <v>10</v>
      </c>
    </row>
    <row r="85" spans="1:6">
      <c r="A85">
        <v>10</v>
      </c>
      <c r="B85" t="s">
        <v>6</v>
      </c>
      <c r="C85" t="s">
        <v>176</v>
      </c>
      <c r="D85" t="s">
        <v>44</v>
      </c>
      <c r="E85" t="s">
        <v>31</v>
      </c>
      <c r="F85" t="s">
        <v>10</v>
      </c>
    </row>
    <row r="86" spans="3:6">
      <c r="C86" t="s">
        <v>177</v>
      </c>
      <c r="D86" t="s">
        <v>76</v>
      </c>
      <c r="E86" t="s">
        <v>34</v>
      </c>
      <c r="F86" t="s">
        <v>10</v>
      </c>
    </row>
    <row r="87" spans="3:7">
      <c r="C87" t="s">
        <v>16</v>
      </c>
      <c r="D87" t="s">
        <v>49</v>
      </c>
      <c r="E87" t="s">
        <v>29</v>
      </c>
      <c r="F87" t="s">
        <v>10</v>
      </c>
      <c r="G87" t="s">
        <v>178</v>
      </c>
    </row>
    <row r="88" spans="3:6">
      <c r="C88" t="s">
        <v>48</v>
      </c>
      <c r="D88" t="s">
        <v>49</v>
      </c>
      <c r="E88" t="s">
        <v>179</v>
      </c>
      <c r="F88" t="s">
        <v>10</v>
      </c>
    </row>
    <row r="89" spans="2:7">
      <c r="B89" t="s">
        <v>19</v>
      </c>
      <c r="C89" t="s">
        <v>180</v>
      </c>
      <c r="D89" t="s">
        <v>44</v>
      </c>
      <c r="E89" t="s">
        <v>181</v>
      </c>
      <c r="F89" t="s">
        <v>14</v>
      </c>
      <c r="G89" t="s">
        <v>42</v>
      </c>
    </row>
    <row r="90" spans="3:7">
      <c r="C90" t="s">
        <v>182</v>
      </c>
      <c r="D90" t="s">
        <v>44</v>
      </c>
      <c r="E90" t="s">
        <v>183</v>
      </c>
      <c r="F90" t="s">
        <v>14</v>
      </c>
      <c r="G90" t="s">
        <v>42</v>
      </c>
    </row>
    <row r="91" spans="3:6">
      <c r="C91" t="s">
        <v>184</v>
      </c>
      <c r="D91" t="s">
        <v>49</v>
      </c>
      <c r="E91" t="s">
        <v>26</v>
      </c>
      <c r="F91" t="s">
        <v>10</v>
      </c>
    </row>
    <row r="92" spans="2:6">
      <c r="B92" t="s">
        <v>27</v>
      </c>
      <c r="C92" t="s">
        <v>131</v>
      </c>
      <c r="D92" t="s">
        <v>49</v>
      </c>
      <c r="E92" t="s">
        <v>26</v>
      </c>
      <c r="F92" t="s">
        <v>10</v>
      </c>
    </row>
    <row r="93" spans="3:6">
      <c r="C93" t="s">
        <v>185</v>
      </c>
      <c r="D93" t="s">
        <v>49</v>
      </c>
      <c r="E93" t="s">
        <v>186</v>
      </c>
      <c r="F93" t="s">
        <v>10</v>
      </c>
    </row>
    <row r="94" spans="3:6">
      <c r="C94" t="s">
        <v>187</v>
      </c>
      <c r="D94" t="s">
        <v>33</v>
      </c>
      <c r="E94" s="4" t="s">
        <v>34</v>
      </c>
      <c r="F94" t="s">
        <v>10</v>
      </c>
    </row>
    <row r="97" spans="1:5">
      <c r="A97" s="4" t="s">
        <v>1</v>
      </c>
      <c r="C97" s="4" t="s">
        <v>188</v>
      </c>
      <c r="D97" s="4" t="s">
        <v>189</v>
      </c>
      <c r="E97" s="4" t="s">
        <v>190</v>
      </c>
    </row>
    <row r="98" spans="1:5">
      <c r="A98" s="4" t="s">
        <v>6</v>
      </c>
      <c r="C98">
        <f>SUM(COUNTIF(F2:F4,"T"),COUNTIF(F11:F13,"T"),COUNTIF(F17:F20,"T"),COUNTIF(F27:F30,"T"),COUNTIF(F37:F40,"T"),COUNTIF(F46:F49,"T"),COUNTIF(F57:F59,"T"),COUNTIF(F64:F67,"T"),COUNTIF(F73:F76,"T"),COUNTIF(F85:F88,"T"))</f>
        <v>20</v>
      </c>
      <c r="D98" cm="1">
        <f t="array" ref="D98">SUM(SUMPRODUCT((F2:F4={"F","N/A"})*1),SUMPRODUCT((F11:F13={"F","N/A"})*1),SUMPRODUCT((F17:F20={"F","N/A"})*1),SUMPRODUCT((F27:F30={"F","N/A"})*1),SUMPRODUCT((F37:F40={"F","N/A"})*1),SUMPRODUCT((F46:F49={"F","N/A"})*1),SUMPRODUCT((F57:F59={"F","N/A"})*1),SUMPRODUCT((F64:F67={"F","N/A"})*1),SUMPRODUCT((F73:F76={"F","N/A"})*1),SUMPRODUCT((F85:F88={"F","N/A"})*1))</f>
        <v>17</v>
      </c>
      <c r="E98" cm="1">
        <f t="array" ref="E98">SUM(SUMPRODUCT((F2:F4={"T","F","N/A"})*1),SUMPRODUCT((F11:F13={"T","F","N/A"})*1),SUMPRODUCT((F17:F20={"T","F","N/A"})*1),SUMPRODUCT((F27:F30={"T","F","N/A"})*1),SUMPRODUCT((F37:F40={"T","F","N/A"})*1),SUMPRODUCT((F46:F49={"T","F","N/A"})*1),SUMPRODUCT((F57:F59={"T","F","N/A"})*1),SUMPRODUCT((F64:F67={"T","F","N/A"})*1),SUMPRODUCT((F73:F76={"T","F","N/A"})*1),SUMPRODUCT((F85:F88={"T","F","N/A"})*1))</f>
        <v>37</v>
      </c>
    </row>
    <row r="99" spans="1:5">
      <c r="A99" s="4" t="s">
        <v>19</v>
      </c>
      <c r="C99">
        <f>SUM(COUNTIF(F5:F7,"T"),COUNTIF(F14:F15,"T"),COUNTIF(F21:F24,"T"),COUNTIF(F31:F34,"T"),COUNTIF(F41:F43,"T"),COUNTIF(F50:F53,"T"),COUNTIF(F60:F62,"T"),COUNTIF(F68:F70,"T"),COUNTIF(F77:F81,"T"),COUNTIF(F89:F91,"T"),)</f>
        <v>11</v>
      </c>
      <c r="D99" cm="1">
        <f t="array" ref="D99">SUM(SUMPRODUCT((F5:F7={"F","N/A"})*1),SUMPRODUCT((F14:F15={"F","N/A"})*1),SUMPRODUCT((F21:F24={"F","N/A"})*1),SUMPRODUCT((F31:F34={"F","N/A"})*1),SUMPRODUCT((F41:F43={"F","N/A"})*1),SUMPRODUCT((F50:F53={"F","N/A"})*1),SUMPRODUCT((F60:F62={"F","N/A"})*1),SUMPRODUCT((F68:F70={"F","N/A"})*1),SUMPRODUCT((F77:F81={"F","N/A"})*1),SUMPRODUCT((F89:F91={"F","N/A"})*1))</f>
        <v>23</v>
      </c>
      <c r="E99" cm="1">
        <f t="array" ref="E99">SUM(SUMPRODUCT((F5:F7={"T","F","N/A"})*1),SUMPRODUCT((F14:F15={"T","F","N/A"})*1),SUMPRODUCT((F21:F24={"T","F","N/A"})*1),SUMPRODUCT((F31:F34={"T","F","N/A"})*1),SUMPRODUCT((F41:F43={"T","F","N/A"})*1),SUMPRODUCT((F50:F53={"T","F","N/A"})*1),SUMPRODUCT((F60:F62={"T","F","N/A"})*1),SUMPRODUCT((F68:F70={"T","F","N/A"})*1),SUMPRODUCT((F77:F81={"T","F","N/A"})*1),SUMPRODUCT((F89:F91={"T","F","N/A"})*1))</f>
        <v>34</v>
      </c>
    </row>
    <row r="100" spans="1:5">
      <c r="A100" s="4" t="s">
        <v>27</v>
      </c>
      <c r="C100">
        <f>SUM(COUNTIF(F8:F10,"T"),COUNTIF(F16,"T"),COUNTIF(F25:F26,"T"),COUNTIF(F35:F36,"T"),COUNTIF(F44:F45,"T"),COUNTIF(F54:F56,"T"),COUNTIF(F63,"T"),COUNTIF(F71:F72,"T"),COUNTIF(F82:F84,"T"),COUNTIF(F92:F94,"T"),)</f>
        <v>13</v>
      </c>
      <c r="D100" cm="1">
        <f t="array" ref="D100">SUM(SUMPRODUCT((F8:F10={"F","N/A"})*1),SUMPRODUCT((F16={"F","N/A"})*1),SUMPRODUCT((F25:F26={"F","N/A"})*1),SUMPRODUCT((F35:F36={"F","N/A"})*1),SUMPRODUCT((F44:F45={"F","N/A"})*1),SUMPRODUCT((F54:F56={"F","N/A"})*1),SUMPRODUCT((F63={"F","N/A"})*1),SUMPRODUCT((F71:F72={"F","N/A"})*1),SUMPRODUCT((F82:F84={"F","N/A"})*1),SUMPRODUCT((F92:F94={"F","N/A"})*1))</f>
        <v>9</v>
      </c>
      <c r="E100" cm="1">
        <f t="array" ref="E100">SUM(SUMPRODUCT((F8:F10={"T","F","N/A"})*1),SUMPRODUCT((F16={"T","F","N/A"})*1),SUMPRODUCT((F25:F26={"T","F","N/A"})*1),SUMPRODUCT((F35:F36={"T","F","N/A"})*1),SUMPRODUCT((F44:F45={"T","F","N/A"})*1),SUMPRODUCT((F54:F56={"T","F","N/A"})*1),SUMPRODUCT((F63={"T","F","N/A"})*1),SUMPRODUCT((F71:F72={"T","F","N/A"})*1),SUMPRODUCT((F82:F84={"T","F","N/A"})*1),SUMPRODUCT((F92:F94={"T","F","N/A"})*1))</f>
        <v>22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李明</cp:lastModifiedBy>
  <dcterms:created xsi:type="dcterms:W3CDTF">2018-06-02T08:28:00Z</dcterms:created>
  <dcterms:modified xsi:type="dcterms:W3CDTF">2024-09-21T09:51:04Z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2052-12.1.0.17857</vt:lpwstr>
  </property>
  <property fmtid="{D5CDD505-2E9C-101B-9397-08002B2CF9AE}" pid="3" name="ICV">
    <vt:lpwstr>51CD963E4AD140088ACE4A034E258210_13</vt:lpwstr>
  </property>
</Properties>
</file>