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5270" windowHeight="7170"/>
  </bookViews>
  <sheets>
    <sheet name="Work Plan &amp; Estimation(P.3)" sheetId="3" r:id="rId1"/>
    <sheet name="Work Plan &amp; Estimation (P.0-2)" sheetId="4" r:id="rId2"/>
    <sheet name="Backlog" sheetId="2" r:id="rId3"/>
  </sheets>
  <calcPr calcId="124519"/>
</workbook>
</file>

<file path=xl/calcChain.xml><?xml version="1.0" encoding="utf-8"?>
<calcChain xmlns="http://schemas.openxmlformats.org/spreadsheetml/2006/main">
  <c r="I50" i="3"/>
  <c r="H32" i="2"/>
  <c r="H34" s="1"/>
  <c r="F34"/>
  <c r="H33"/>
  <c r="H30"/>
  <c r="H50" i="3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6"/>
  <c r="H32" i="4"/>
  <c r="H31"/>
  <c r="H29"/>
  <c r="H28"/>
  <c r="H25"/>
  <c r="H27"/>
  <c r="H26"/>
  <c r="H21"/>
  <c r="H20"/>
  <c r="H19"/>
  <c r="H23"/>
  <c r="H22"/>
  <c r="H9"/>
  <c r="H8"/>
  <c r="H7"/>
  <c r="H6"/>
  <c r="H5"/>
  <c r="F46" i="2"/>
  <c r="H46" s="1"/>
  <c r="F43"/>
  <c r="H43" s="1"/>
  <c r="F44"/>
  <c r="H44" s="1"/>
  <c r="F42"/>
  <c r="H42" s="1"/>
  <c r="F38"/>
  <c r="H38" s="1"/>
  <c r="F41"/>
  <c r="H41" s="1"/>
  <c r="F45"/>
  <c r="H45" s="1"/>
  <c r="F39"/>
  <c r="H39" s="1"/>
  <c r="F40"/>
  <c r="H40" s="1"/>
  <c r="G34"/>
  <c r="F36"/>
  <c r="H36" s="1"/>
  <c r="B45" i="3"/>
  <c r="B42"/>
  <c r="B36"/>
  <c r="B29"/>
  <c r="B10"/>
  <c r="B5"/>
  <c r="G35"/>
  <c r="G34"/>
  <c r="G28"/>
  <c r="B18" s="1"/>
  <c r="H21" i="2"/>
  <c r="H26"/>
  <c r="H22"/>
  <c r="H23"/>
  <c r="H20"/>
  <c r="H31"/>
  <c r="H18"/>
  <c r="H25"/>
  <c r="H24"/>
  <c r="H28"/>
  <c r="H13"/>
  <c r="H4"/>
  <c r="H10"/>
  <c r="H5"/>
  <c r="H7"/>
  <c r="H8"/>
  <c r="H6"/>
  <c r="H15"/>
  <c r="H14"/>
  <c r="H17"/>
  <c r="H29"/>
  <c r="H16"/>
  <c r="H9"/>
  <c r="H11"/>
  <c r="H12"/>
  <c r="F19"/>
  <c r="H19" s="1"/>
  <c r="B32" i="3" l="1"/>
  <c r="B50" s="1"/>
  <c r="F16" i="2"/>
  <c r="F9"/>
  <c r="F11"/>
  <c r="F13"/>
  <c r="F4"/>
  <c r="F10"/>
  <c r="F5"/>
  <c r="F7"/>
  <c r="F8"/>
  <c r="F6"/>
  <c r="F12"/>
</calcChain>
</file>

<file path=xl/sharedStrings.xml><?xml version="1.0" encoding="utf-8"?>
<sst xmlns="http://schemas.openxmlformats.org/spreadsheetml/2006/main" count="337" uniqueCount="170">
  <si>
    <t>หัวข้อ</t>
  </si>
  <si>
    <t>- POC JQuery + Bootstrap 4</t>
  </si>
  <si>
    <t>จำนวนคน</t>
  </si>
  <si>
    <t>ช่วงเวลา</t>
  </si>
  <si>
    <t>เริ่มต้น</t>
  </si>
  <si>
    <t>สิ้นสุด</t>
  </si>
  <si>
    <t>- POC Angular 2 Framework</t>
  </si>
  <si>
    <t>- ศึกษาการสร้าง component ด้วย Angular 2</t>
  </si>
  <si>
    <t>หา Angular 2 component ใน community ตาม list</t>
  </si>
  <si>
    <t>- Button</t>
  </si>
  <si>
    <t>- Checkbox</t>
  </si>
  <si>
    <t>- message popup (alert)</t>
  </si>
  <si>
    <t>- progress bar</t>
  </si>
  <si>
    <t>- rich text text editer</t>
  </si>
  <si>
    <t>Design component function (6 ตัว)</t>
  </si>
  <si>
    <t>หมายเหตุ</t>
  </si>
  <si>
    <t>- lock screen</t>
  </si>
  <si>
    <t>- sidebar</t>
  </si>
  <si>
    <t>ทำ Demo Web Component</t>
  </si>
  <si>
    <t>- Tooltip</t>
  </si>
  <si>
    <t>- Radio</t>
  </si>
  <si>
    <t>- Textarea + Label
(with Common Directive + Service)</t>
  </si>
  <si>
    <t>- Textbox (Field in text with validate local)</t>
  </si>
  <si>
    <t>- หน้า component description</t>
  </si>
  <si>
    <t>component ที่ develop เอง</t>
  </si>
  <si>
    <t>plug-in component</t>
  </si>
  <si>
    <t>รวบรวม component ตาม list (Phase 1)</t>
  </si>
  <si>
    <t>- Tabs</t>
  </si>
  <si>
    <t>- Graph (Circlr, Bar chart)</t>
  </si>
  <si>
    <t>- Picture Zoom</t>
  </si>
  <si>
    <t>- Date time picker</t>
  </si>
  <si>
    <t>- office component export (pdf, doc, excel)</t>
  </si>
  <si>
    <t>- office component preview (pdf, doc, excel)</t>
  </si>
  <si>
    <t>- pulldown menu</t>
  </si>
  <si>
    <t>- dropdown แบบ cat, sub cat</t>
  </si>
  <si>
    <t>- multi select (group + subgroup ได้ )</t>
  </si>
  <si>
    <t>- popup selection (แว่นขยาย ให้เลือกมาใส่)</t>
  </si>
  <si>
    <t>- combo box (เลือกถ้าไม่มี ให้ใส่เพิ่มได้)</t>
  </si>
  <si>
    <t>- custom font (วางไว้ที่ server ให้ load มาใช้)</t>
  </si>
  <si>
    <t>- image gallery</t>
  </si>
  <si>
    <t>- badge (ตัวเลขบน icon)</t>
  </si>
  <si>
    <t>- Field in text with validate ajex</t>
  </si>
  <si>
    <t>- image button</t>
  </si>
  <si>
    <t>- image thread</t>
  </si>
  <si>
    <t>- personalize page</t>
  </si>
  <si>
    <t>- tree</t>
  </si>
  <si>
    <t>ทำเอกสาร</t>
  </si>
  <si>
    <t>- Minute of Meeting (20161208)</t>
  </si>
  <si>
    <t>- เอกสารบันทึกเวลาที่ใช้ในการทำ Web Application Framework</t>
  </si>
  <si>
    <t>Actual MD</t>
  </si>
  <si>
    <t>Estimate MD</t>
  </si>
  <si>
    <t>Break down task</t>
  </si>
  <si>
    <t>find /
learn</t>
  </si>
  <si>
    <t>Document</t>
  </si>
  <si>
    <t>Functional
Test</t>
  </si>
  <si>
    <t>Create</t>
  </si>
  <si>
    <t>- field in with auto complete</t>
  </si>
  <si>
    <t>https://github.com/valor-software/ng2-bootstrap</t>
  </si>
  <si>
    <t>Phase 2 (Start 7/12/2016)</t>
  </si>
  <si>
    <t>Phase 1 (3/11/2016 - 1/12/2016)</t>
  </si>
  <si>
    <t>Source
(Create/URL)</t>
  </si>
  <si>
    <t>Type</t>
  </si>
  <si>
    <t>plug-in</t>
  </si>
  <si>
    <t>Plug-in</t>
  </si>
  <si>
    <t>Status</t>
  </si>
  <si>
    <t>Done</t>
  </si>
  <si>
    <t>Total</t>
  </si>
  <si>
    <t>- combo box + select box</t>
  </si>
  <si>
    <t>-</t>
  </si>
  <si>
    <t>Backlog Item</t>
  </si>
  <si>
    <t>- Document การใช้งาน angular2</t>
  </si>
  <si>
    <t>- หาโปรแกรม Version control</t>
  </si>
  <si>
    <t>- สร้าง format สำหรับ Markdown plug กับ angular</t>
  </si>
  <si>
    <t>http://www.primefaces.org/primeng/#/calendar</t>
  </si>
  <si>
    <t>https://github.com/valor-software/ng2-charts</t>
  </si>
  <si>
    <t>Modify</t>
  </si>
  <si>
    <t>- File upload (+ Drag &amp; Drop file)</t>
  </si>
  <si>
    <t>Create/Edit</t>
  </si>
  <si>
    <t>หลังจากที่ทำเสร็จแล้ว ได้รับคำแนะนำจากพี่มิ้ลค์ให้ปรับไปใช้ font Awsome และปรับใช้งานร่วมกับ Button อันเก่า</t>
  </si>
  <si>
    <t>Reviewer</t>
  </si>
  <si>
    <t>Review</t>
  </si>
  <si>
    <t>Reviewed</t>
  </si>
  <si>
    <t>K.Sawanath T.</t>
  </si>
  <si>
    <t>- แก้ไข Button Component เพิ่ม Image ได้</t>
  </si>
  <si>
    <t>- แก้ไข Badge Component
*เพิ่ม type badge แสดง badge อย่างเดียว
*เพิ่ม hover แล้วแสดง tooltip</t>
  </si>
  <si>
    <t>- แก้ไข Textbox Component 
*เพิ่มการรับ regEx
*แก้ alert ให้ชิดขอบ textbox
*แก้ ตัวอย่าง format (link ไปหา numeraljs)</t>
  </si>
  <si>
    <t>- แก้ไข Textarea Component เพิ่มตัวอย่างแบบไม่ใส่ label</t>
  </si>
  <si>
    <t>- แก้ไข Tab Component 
*เปลี่ยนสีได้
*ใส่ code ใน tab ได้
*ใช้งานร่วมกับ Badge</t>
  </si>
  <si>
    <t>- แก้ไข Custom Font เพิ่ม Tahoma</t>
  </si>
  <si>
    <t>- แก้ไข Tree Component แก้ Doc, Example</t>
  </si>
  <si>
    <t>- แก้ไข Table Component  sort date,example</t>
  </si>
  <si>
    <t>- แก้ไข Text Editor เพิ่มตัวอย่างข้อมุลที่ดึงได้จาก text editor</t>
  </si>
  <si>
    <t>- แก้ไข Datepicker เพิ่ม fn from-to relate กัน</t>
  </si>
  <si>
    <t>- แก้ไข Checkbox + Radiobox Component
*Disable ให้ชัด
*Disable เมื่อชี้ที่ Label ได้</t>
  </si>
  <si>
    <t>Remain</t>
  </si>
  <si>
    <t>ขอเครื่อง Server วาง CDN</t>
  </si>
  <si>
    <t>เพิ่ม page Feedback (issue)</t>
  </si>
  <si>
    <t>เพิ่ม page register (หรือ page check out starter)</t>
  </si>
  <si>
    <t>Set up เครื่อง Server + Deploy app สำหรับวาง component</t>
  </si>
  <si>
    <t>Component</t>
  </si>
  <si>
    <t>Restructure Project component (24 ตัว)</t>
  </si>
  <si>
    <t>สร้าง Starter project (ของ  User)</t>
  </si>
  <si>
    <t>ทำ Starter Project ของ Dev</t>
  </si>
  <si>
    <t>Help</t>
  </si>
  <si>
    <t>Config Gitlab</t>
  </si>
  <si>
    <t>ขอเครื่อง Server วาง Jenkins + test script</t>
  </si>
  <si>
    <t>ขอ Server (Dev)</t>
  </si>
  <si>
    <t>ขอเครื่องสำหรับเป็น Simulate web browser, device (client)</t>
  </si>
  <si>
    <t>POC Jenkins (ปรึกษาพี่กฤษณ์ม พี่บอม)</t>
  </si>
  <si>
    <t>Config Jenkins</t>
  </si>
  <si>
    <t>เขียน Script Jenkins (test/build/deploy) (25 component)</t>
  </si>
  <si>
    <t>กำหนดกฎเกณฑ์การใช้งานร่วมกับ  User (ทำ Document จากข้อมูลที่ได้จากพี่ปู พี่มิ้ลค์)</t>
  </si>
  <si>
    <t xml:space="preserve">หัวข้อที่ 2 </t>
  </si>
  <si>
    <t>กำหนด Announce process (ทำ Document จากข้อมูลที่พี่ปูให้มา)</t>
  </si>
  <si>
    <t>หัวข้อที่ 1</t>
  </si>
  <si>
    <t>แก้ไข Datepicker เพิ่ม function From-To relate กัน</t>
  </si>
  <si>
    <t>Set up Gitlab</t>
  </si>
  <si>
    <t>แก้ Gallery Page ให้แสดง component ครบทุกตัว
- Table (2 md)
- Tree (2 md)</t>
  </si>
  <si>
    <t>สร้าง Getting Start Page</t>
  </si>
  <si>
    <t>2.2 Build &amp; Update (Develop)</t>
  </si>
  <si>
    <t>หัวข้อที่ 3 (Testing Tool)</t>
  </si>
  <si>
    <t>3.1 Style Test (Image)</t>
  </si>
  <si>
    <t>หาคนสอน Appium</t>
  </si>
  <si>
    <t>MD
รวม</t>
  </si>
  <si>
    <t>MH รวม
(1 วัน = 8.5 ชม.)</t>
  </si>
  <si>
    <t>MD/คน</t>
  </si>
  <si>
    <t>งานที่ต้องทำร่วมด้วย</t>
  </si>
  <si>
    <t>ศึกษา Appium จากผู้ที่มีความรู้</t>
  </si>
  <si>
    <t>List สิ่งที่จะต้อง Download จากเน็ตนอก เพื่อไว้ไปขอ Firewall</t>
  </si>
  <si>
    <t>Total MD</t>
  </si>
  <si>
    <t>ขอ + Set up เครื่องในการทำ Test UI (หรือใช้ Cloud)</t>
  </si>
  <si>
    <t>หา Test Tool (UI) image</t>
  </si>
  <si>
    <t>Design หน้ารวม Component</t>
  </si>
  <si>
    <t>ทำ page รวม Component ประมาณ 4 page (4x2md)</t>
  </si>
  <si>
    <t>3.2 Functional Test (Component Check from page)</t>
  </si>
  <si>
    <t>เขียน script test UI หน้ารวม Component ประมาณ 4 page</t>
  </si>
  <si>
    <t>เขียน script test by component (24 ตัว)</t>
  </si>
  <si>
    <t>ทำ page สำหรับ test (happy + fail case) by component (24 ตัว)</t>
  </si>
  <si>
    <t>3.3 Tracibility Test</t>
  </si>
  <si>
    <t>ขอความช่วยเหลือ เรื่องการทำ Tracibility + Design</t>
  </si>
  <si>
    <t>หา Solution ในการทำ Crawler 
(ตรวจสอบว่าใครใช้, ไม่ใช้ component)</t>
  </si>
  <si>
    <t>ทำ POC เรื่อง Tracibility</t>
  </si>
  <si>
    <t>เขียนโปรแกรมทำ Tracibility</t>
  </si>
  <si>
    <t>เวลาที่ต้องใช้ทั้งหมดโดยประมาณ</t>
  </si>
  <si>
    <t>ศึกษา Appium เพิ่มเติมด้วยตัวเอง</t>
  </si>
  <si>
    <t>- นำ component มา plug ใน Web Gallary</t>
  </si>
  <si>
    <t>Component ที่ยกยอดไปได้</t>
  </si>
  <si>
    <t>Component ที่คาดว่าสามารถไปทำใน Phase 3 ได้</t>
  </si>
  <si>
    <t>- Table (Grid: editable, sortable, search, multiple select)</t>
  </si>
  <si>
    <t>เริ่มต้นการทำ POC Candidate Framework</t>
  </si>
  <si>
    <t>2.1 Version Control (Use)</t>
  </si>
  <si>
    <t>- Textarea + Label (with Common Directive + Service)</t>
  </si>
  <si>
    <t>รวบรวม component ตาม list</t>
  </si>
  <si>
    <t>Phase 0 (Done)</t>
  </si>
  <si>
    <t>Phase 1 (Done)</t>
  </si>
  <si>
    <t>- หน้าจอ Gallery + Router Link</t>
  </si>
  <si>
    <t>Phase 3 (Next)</t>
  </si>
  <si>
    <t>Phase 2 (In Progress)</t>
  </si>
  <si>
    <t>- Field in with auto complete</t>
  </si>
  <si>
    <t>Sprint 1</t>
  </si>
  <si>
    <t>Sprint 2</t>
  </si>
  <si>
    <t>Sprint 3</t>
  </si>
  <si>
    <t>Sprint 4</t>
  </si>
  <si>
    <t>Sprint 5</t>
  </si>
  <si>
    <t>Sprint 6</t>
  </si>
  <si>
    <t>- Date Picker</t>
  </si>
  <si>
    <t>- สร้าง EAR สำหรับ Dev Web ก่อนลง PRD</t>
  </si>
  <si>
    <t>- ทำ page Getting Start สำหรับผู้ใช้</t>
  </si>
  <si>
    <t>- ทดลองใช้งาน Angular 2 ร่วมกับ Websphere</t>
  </si>
  <si>
    <t xml:space="preserve"> เดือน</t>
  </si>
</sst>
</file>

<file path=xl/styles.xml><?xml version="1.0" encoding="utf-8"?>
<styleSheet xmlns="http://schemas.openxmlformats.org/spreadsheetml/2006/main">
  <fonts count="11">
    <font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b/>
      <sz val="11"/>
      <color theme="1"/>
      <name val="Tahoma"/>
      <family val="2"/>
      <scheme val="minor"/>
    </font>
    <font>
      <sz val="11"/>
      <color theme="1"/>
      <name val="Tahoma"/>
      <family val="2"/>
      <scheme val="minor"/>
    </font>
    <font>
      <b/>
      <sz val="11"/>
      <color rgb="FF0070C0"/>
      <name val="Tahoma"/>
      <family val="2"/>
      <scheme val="minor"/>
    </font>
    <font>
      <b/>
      <i/>
      <u/>
      <sz val="11"/>
      <color theme="1"/>
      <name val="Tahoma"/>
      <family val="2"/>
      <scheme val="minor"/>
    </font>
    <font>
      <u/>
      <sz val="11"/>
      <color theme="10"/>
      <name val="Tahoma"/>
      <family val="2"/>
      <charset val="222"/>
    </font>
    <font>
      <sz val="11"/>
      <color rgb="FFFF0000"/>
      <name val="Tahoma"/>
      <family val="2"/>
      <charset val="222"/>
      <scheme val="minor"/>
    </font>
    <font>
      <b/>
      <sz val="11"/>
      <color theme="0"/>
      <name val="Tahoma"/>
      <family val="2"/>
      <scheme val="minor"/>
    </font>
    <font>
      <sz val="11"/>
      <color theme="0"/>
      <name val="Tahoma"/>
      <family val="2"/>
      <scheme val="minor"/>
    </font>
    <font>
      <b/>
      <i/>
      <u/>
      <sz val="11"/>
      <color theme="0"/>
      <name val="Tahoma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87">
    <xf numFmtId="0" fontId="0" fillId="0" borderId="0" xfId="0"/>
    <xf numFmtId="0" fontId="0" fillId="0" borderId="0" xfId="0" applyAlignment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quotePrefix="1" applyFill="1" applyBorder="1" applyAlignment="1">
      <alignment vertical="center"/>
    </xf>
    <xf numFmtId="0" fontId="2" fillId="4" borderId="1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vertical="center"/>
    </xf>
    <xf numFmtId="0" fontId="5" fillId="5" borderId="4" xfId="0" applyFont="1" applyFill="1" applyBorder="1" applyAlignment="1">
      <alignment vertical="center"/>
    </xf>
    <xf numFmtId="0" fontId="5" fillId="5" borderId="5" xfId="0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4" borderId="5" xfId="0" applyFill="1" applyBorder="1" applyAlignment="1">
      <alignment vertical="center"/>
    </xf>
    <xf numFmtId="0" fontId="0" fillId="0" borderId="7" xfId="0" applyFill="1" applyBorder="1" applyAlignment="1">
      <alignment horizontal="center" vertical="center"/>
    </xf>
    <xf numFmtId="0" fontId="0" fillId="4" borderId="1" xfId="0" quotePrefix="1" applyFill="1" applyBorder="1" applyAlignment="1">
      <alignment horizontal="center" vertical="center"/>
    </xf>
    <xf numFmtId="0" fontId="0" fillId="5" borderId="6" xfId="0" quotePrefix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6" fillId="4" borderId="1" xfId="1" applyFill="1" applyBorder="1" applyAlignment="1" applyProtection="1">
      <alignment vertical="center"/>
    </xf>
    <xf numFmtId="0" fontId="0" fillId="6" borderId="1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7" fillId="5" borderId="1" xfId="0" quotePrefix="1" applyFont="1" applyFill="1" applyBorder="1" applyAlignment="1">
      <alignment vertical="center"/>
    </xf>
    <xf numFmtId="0" fontId="0" fillId="6" borderId="5" xfId="0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7" fillId="5" borderId="1" xfId="0" quotePrefix="1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0" borderId="0" xfId="0" applyAlignment="1"/>
    <xf numFmtId="0" fontId="0" fillId="0" borderId="0" xfId="0" applyAlignment="1">
      <alignment wrapText="1"/>
    </xf>
    <xf numFmtId="0" fontId="2" fillId="2" borderId="1" xfId="0" applyFont="1" applyFill="1" applyBorder="1" applyAlignment="1">
      <alignment wrapText="1"/>
    </xf>
    <xf numFmtId="0" fontId="8" fillId="3" borderId="1" xfId="0" applyFont="1" applyFill="1" applyBorder="1" applyAlignment="1">
      <alignment horizontal="left" vertical="center" wrapText="1"/>
    </xf>
    <xf numFmtId="0" fontId="8" fillId="3" borderId="1" xfId="0" applyFont="1" applyFill="1" applyBorder="1" applyAlignment="1">
      <alignment vertical="center" wrapText="1"/>
    </xf>
    <xf numFmtId="0" fontId="9" fillId="3" borderId="1" xfId="0" applyFont="1" applyFill="1" applyBorder="1"/>
    <xf numFmtId="0" fontId="0" fillId="7" borderId="1" xfId="0" applyFill="1" applyBorder="1"/>
    <xf numFmtId="0" fontId="4" fillId="9" borderId="1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0" fillId="10" borderId="1" xfId="0" applyFill="1" applyBorder="1" applyAlignment="1">
      <alignment wrapText="1"/>
    </xf>
    <xf numFmtId="0" fontId="0" fillId="10" borderId="1" xfId="0" applyFill="1" applyBorder="1"/>
    <xf numFmtId="0" fontId="10" fillId="10" borderId="1" xfId="0" applyFont="1" applyFill="1" applyBorder="1" applyAlignment="1">
      <alignment wrapText="1"/>
    </xf>
    <xf numFmtId="0" fontId="0" fillId="10" borderId="1" xfId="0" applyFill="1" applyBorder="1" applyAlignment="1"/>
    <xf numFmtId="0" fontId="9" fillId="3" borderId="1" xfId="0" applyFont="1" applyFill="1" applyBorder="1" applyAlignment="1"/>
    <xf numFmtId="0" fontId="4" fillId="9" borderId="1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14" fontId="1" fillId="3" borderId="1" xfId="0" applyNumberFormat="1" applyFont="1" applyFill="1" applyBorder="1" applyAlignment="1">
      <alignment vertical="center"/>
    </xf>
    <xf numFmtId="14" fontId="9" fillId="3" borderId="1" xfId="0" applyNumberFormat="1" applyFont="1" applyFill="1" applyBorder="1"/>
    <xf numFmtId="14" fontId="1" fillId="10" borderId="1" xfId="0" applyNumberFormat="1" applyFont="1" applyFill="1" applyBorder="1"/>
    <xf numFmtId="0" fontId="0" fillId="5" borderId="1" xfId="0" applyFill="1" applyBorder="1" applyAlignment="1">
      <alignment vertical="center" wrapText="1"/>
    </xf>
    <xf numFmtId="14" fontId="1" fillId="5" borderId="1" xfId="0" applyNumberFormat="1" applyFont="1" applyFill="1" applyBorder="1" applyAlignment="1">
      <alignment vertical="center"/>
    </xf>
    <xf numFmtId="0" fontId="0" fillId="5" borderId="1" xfId="0" quotePrefix="1" applyFill="1" applyBorder="1" applyAlignment="1">
      <alignment vertical="center" wrapText="1"/>
    </xf>
    <xf numFmtId="0" fontId="0" fillId="5" borderId="1" xfId="0" quotePrefix="1" applyFill="1" applyBorder="1" applyAlignment="1">
      <alignment horizontal="left" vertical="center" wrapText="1" indent="1"/>
    </xf>
    <xf numFmtId="14" fontId="0" fillId="5" borderId="1" xfId="0" applyNumberFormat="1" applyFill="1" applyBorder="1" applyAlignment="1">
      <alignment vertical="center"/>
    </xf>
    <xf numFmtId="0" fontId="2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quotePrefix="1" applyFill="1" applyBorder="1" applyAlignment="1">
      <alignment horizontal="left" vertical="center" wrapText="1"/>
    </xf>
    <xf numFmtId="0" fontId="7" fillId="5" borderId="1" xfId="0" applyFont="1" applyFill="1" applyBorder="1" applyAlignment="1">
      <alignment wrapText="1"/>
    </xf>
    <xf numFmtId="0" fontId="0" fillId="5" borderId="1" xfId="0" applyFill="1" applyBorder="1" applyAlignment="1"/>
    <xf numFmtId="0" fontId="0" fillId="5" borderId="1" xfId="0" applyFill="1" applyBorder="1"/>
    <xf numFmtId="0" fontId="0" fillId="5" borderId="1" xfId="0" applyFill="1" applyBorder="1" applyAlignment="1">
      <alignment wrapText="1"/>
    </xf>
    <xf numFmtId="0" fontId="0" fillId="5" borderId="7" xfId="0" applyFill="1" applyBorder="1" applyAlignment="1">
      <alignment vertical="center"/>
    </xf>
    <xf numFmtId="0" fontId="0" fillId="5" borderId="8" xfId="0" applyFill="1" applyBorder="1" applyAlignment="1">
      <alignment vertical="center"/>
    </xf>
    <xf numFmtId="0" fontId="8" fillId="8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vertical="center" wrapText="1"/>
    </xf>
    <xf numFmtId="0" fontId="9" fillId="8" borderId="1" xfId="0" applyFont="1" applyFill="1" applyBorder="1" applyAlignment="1"/>
    <xf numFmtId="14" fontId="1" fillId="8" borderId="1" xfId="0" applyNumberFormat="1" applyFont="1" applyFill="1" applyBorder="1" applyAlignment="1">
      <alignment vertical="center"/>
    </xf>
    <xf numFmtId="0" fontId="9" fillId="8" borderId="1" xfId="0" applyFont="1" applyFill="1" applyBorder="1"/>
    <xf numFmtId="0" fontId="0" fillId="3" borderId="1" xfId="0" applyFill="1" applyBorder="1" applyAlignment="1">
      <alignment vertical="center"/>
    </xf>
    <xf numFmtId="0" fontId="7" fillId="8" borderId="1" xfId="0" quotePrefix="1" applyFont="1" applyFill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8" borderId="1" xfId="0" applyFill="1" applyBorder="1" applyAlignment="1">
      <alignment vertical="center"/>
    </xf>
    <xf numFmtId="0" fontId="0" fillId="8" borderId="1" xfId="0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valor-software/ng2-bootstrap" TargetMode="External"/><Relationship Id="rId2" Type="http://schemas.openxmlformats.org/officeDocument/2006/relationships/hyperlink" Target="https://github.com/valor-software/ng2-bootstrap" TargetMode="External"/><Relationship Id="rId1" Type="http://schemas.openxmlformats.org/officeDocument/2006/relationships/hyperlink" Target="http://www.primefaces.org/primeng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github.com/valor-software/ng2-bootstrap" TargetMode="External"/><Relationship Id="rId4" Type="http://schemas.openxmlformats.org/officeDocument/2006/relationships/hyperlink" Target="https://github.com/valor-software/ng2-chart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0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51" sqref="J51"/>
    </sheetView>
  </sheetViews>
  <sheetFormatPr defaultRowHeight="14.25"/>
  <cols>
    <col min="1" max="1" width="53.875" style="41" bestFit="1" customWidth="1"/>
    <col min="2" max="2" width="9.375" style="41" bestFit="1" customWidth="1"/>
    <col min="3" max="3" width="11.625" style="40" customWidth="1"/>
    <col min="4" max="4" width="10.375" customWidth="1"/>
    <col min="5" max="5" width="10.375" bestFit="1" customWidth="1"/>
    <col min="7" max="7" width="9" customWidth="1"/>
    <col min="8" max="8" width="17.5" customWidth="1"/>
    <col min="9" max="9" width="14.375" bestFit="1" customWidth="1"/>
  </cols>
  <sheetData>
    <row r="1" spans="1:9">
      <c r="A1" s="39" t="s">
        <v>0</v>
      </c>
      <c r="B1" s="39" t="s">
        <v>129</v>
      </c>
      <c r="C1" s="55" t="s">
        <v>2</v>
      </c>
      <c r="D1" s="39" t="s">
        <v>3</v>
      </c>
      <c r="E1" s="39"/>
      <c r="F1" s="39" t="s">
        <v>125</v>
      </c>
      <c r="G1" s="39" t="s">
        <v>123</v>
      </c>
      <c r="H1" s="39" t="s">
        <v>124</v>
      </c>
      <c r="I1" s="39" t="s">
        <v>15</v>
      </c>
    </row>
    <row r="2" spans="1:9">
      <c r="A2" s="39"/>
      <c r="B2" s="39"/>
      <c r="C2" s="56"/>
      <c r="D2" s="27" t="s">
        <v>4</v>
      </c>
      <c r="E2" s="27" t="s">
        <v>5</v>
      </c>
      <c r="F2" s="39"/>
      <c r="G2" s="39"/>
      <c r="H2" s="39"/>
      <c r="I2" s="39"/>
    </row>
    <row r="3" spans="1:9">
      <c r="A3" s="51" t="s">
        <v>156</v>
      </c>
      <c r="B3" s="49"/>
      <c r="C3" s="52"/>
      <c r="D3" s="59"/>
      <c r="E3" s="59"/>
      <c r="F3" s="50"/>
      <c r="G3" s="50"/>
      <c r="H3" s="50"/>
      <c r="I3" s="50"/>
    </row>
    <row r="4" spans="1:9">
      <c r="A4" s="42" t="s">
        <v>114</v>
      </c>
      <c r="B4" s="5"/>
      <c r="C4" s="5"/>
      <c r="D4" s="5"/>
      <c r="E4" s="5"/>
      <c r="F4" s="5"/>
      <c r="G4" s="5"/>
      <c r="H4" s="5"/>
      <c r="I4" s="5"/>
    </row>
    <row r="5" spans="1:9">
      <c r="A5" s="43" t="s">
        <v>99</v>
      </c>
      <c r="B5" s="44">
        <f>SUM(G6:G8)</f>
        <v>10</v>
      </c>
      <c r="C5" s="53"/>
      <c r="D5" s="45"/>
      <c r="E5" s="45"/>
      <c r="F5" s="45"/>
      <c r="G5" s="45"/>
      <c r="H5" s="45"/>
      <c r="I5" s="45"/>
    </row>
    <row r="6" spans="1:9">
      <c r="A6" s="5" t="s">
        <v>115</v>
      </c>
      <c r="B6" s="5"/>
      <c r="C6" s="5"/>
      <c r="D6" s="5"/>
      <c r="E6" s="5"/>
      <c r="F6" s="5"/>
      <c r="G6" s="5">
        <v>5</v>
      </c>
      <c r="H6" s="5">
        <f>G6*8.5</f>
        <v>42.5</v>
      </c>
      <c r="I6" s="5"/>
    </row>
    <row r="7" spans="1:9" ht="42.75">
      <c r="A7" s="60" t="s">
        <v>117</v>
      </c>
      <c r="B7" s="5"/>
      <c r="C7" s="5"/>
      <c r="D7" s="5"/>
      <c r="E7" s="5"/>
      <c r="F7" s="5"/>
      <c r="G7" s="5">
        <v>4</v>
      </c>
      <c r="H7" s="5">
        <f t="shared" ref="H7:H49" si="0">G7*8.5</f>
        <v>34</v>
      </c>
      <c r="I7" s="5"/>
    </row>
    <row r="8" spans="1:9">
      <c r="A8" s="5" t="s">
        <v>118</v>
      </c>
      <c r="B8" s="5"/>
      <c r="C8" s="5"/>
      <c r="D8" s="5"/>
      <c r="E8" s="5"/>
      <c r="F8" s="5"/>
      <c r="G8" s="5">
        <v>1</v>
      </c>
      <c r="H8" s="5">
        <f t="shared" si="0"/>
        <v>8.5</v>
      </c>
      <c r="I8" s="5"/>
    </row>
    <row r="9" spans="1:9">
      <c r="A9" s="42" t="s">
        <v>112</v>
      </c>
      <c r="B9" s="5"/>
      <c r="C9" s="5"/>
      <c r="D9" s="5"/>
      <c r="E9" s="5"/>
      <c r="F9" s="5"/>
      <c r="G9" s="5"/>
      <c r="H9" s="5">
        <f t="shared" si="0"/>
        <v>0</v>
      </c>
      <c r="I9" s="5"/>
    </row>
    <row r="10" spans="1:9">
      <c r="A10" s="43" t="s">
        <v>150</v>
      </c>
      <c r="B10" s="44">
        <f>SUM(G12:G17)</f>
        <v>20</v>
      </c>
      <c r="C10" s="53"/>
      <c r="D10" s="45"/>
      <c r="E10" s="45"/>
      <c r="F10" s="45"/>
      <c r="G10" s="45"/>
      <c r="H10" s="81">
        <f t="shared" si="0"/>
        <v>0</v>
      </c>
      <c r="I10" s="45"/>
    </row>
    <row r="11" spans="1:9">
      <c r="A11" s="70" t="s">
        <v>95</v>
      </c>
      <c r="B11" s="70"/>
      <c r="C11" s="71"/>
      <c r="D11" s="72"/>
      <c r="E11" s="72"/>
      <c r="F11" s="72"/>
      <c r="G11" s="46"/>
      <c r="H11" s="5">
        <f t="shared" si="0"/>
        <v>0</v>
      </c>
      <c r="I11" s="46" t="s">
        <v>103</v>
      </c>
    </row>
    <row r="12" spans="1:9">
      <c r="A12" s="73" t="s">
        <v>113</v>
      </c>
      <c r="B12" s="73"/>
      <c r="C12" s="71"/>
      <c r="D12" s="72"/>
      <c r="E12" s="72"/>
      <c r="F12" s="72"/>
      <c r="G12" s="72">
        <v>2</v>
      </c>
      <c r="H12" s="5">
        <f t="shared" si="0"/>
        <v>17</v>
      </c>
      <c r="I12" s="72"/>
    </row>
    <row r="13" spans="1:9" ht="28.5">
      <c r="A13" s="73" t="s">
        <v>111</v>
      </c>
      <c r="B13" s="73"/>
      <c r="C13" s="71"/>
      <c r="D13" s="72"/>
      <c r="E13" s="72"/>
      <c r="F13" s="72"/>
      <c r="G13" s="72">
        <v>3</v>
      </c>
      <c r="H13" s="5">
        <f t="shared" si="0"/>
        <v>25.5</v>
      </c>
      <c r="I13" s="72"/>
    </row>
    <row r="14" spans="1:9">
      <c r="A14" s="73" t="s">
        <v>96</v>
      </c>
      <c r="B14" s="73"/>
      <c r="C14" s="71"/>
      <c r="D14" s="72"/>
      <c r="E14" s="72"/>
      <c r="F14" s="72"/>
      <c r="G14" s="72">
        <v>5</v>
      </c>
      <c r="H14" s="5">
        <f t="shared" si="0"/>
        <v>42.5</v>
      </c>
      <c r="I14" s="72"/>
    </row>
    <row r="15" spans="1:9">
      <c r="A15" s="73" t="s">
        <v>97</v>
      </c>
      <c r="B15" s="73"/>
      <c r="C15" s="71"/>
      <c r="D15" s="72"/>
      <c r="E15" s="72"/>
      <c r="F15" s="72"/>
      <c r="G15" s="72">
        <v>3</v>
      </c>
      <c r="H15" s="5">
        <f t="shared" si="0"/>
        <v>25.5</v>
      </c>
      <c r="I15" s="72"/>
    </row>
    <row r="16" spans="1:9">
      <c r="A16" s="73" t="s">
        <v>98</v>
      </c>
      <c r="B16" s="73"/>
      <c r="C16" s="71"/>
      <c r="D16" s="72"/>
      <c r="E16" s="72"/>
      <c r="F16" s="72"/>
      <c r="G16" s="72">
        <v>4</v>
      </c>
      <c r="H16" s="5">
        <f t="shared" si="0"/>
        <v>34</v>
      </c>
      <c r="I16" s="72"/>
    </row>
    <row r="17" spans="1:9">
      <c r="A17" s="73" t="s">
        <v>101</v>
      </c>
      <c r="B17" s="73"/>
      <c r="C17" s="71"/>
      <c r="D17" s="72"/>
      <c r="E17" s="72"/>
      <c r="F17" s="72"/>
      <c r="G17" s="72">
        <v>3</v>
      </c>
      <c r="H17" s="5">
        <f t="shared" si="0"/>
        <v>25.5</v>
      </c>
      <c r="I17" s="72"/>
    </row>
    <row r="18" spans="1:9">
      <c r="A18" s="43" t="s">
        <v>119</v>
      </c>
      <c r="B18" s="44">
        <f>SUM(G19:G28)</f>
        <v>47</v>
      </c>
      <c r="C18" s="53"/>
      <c r="D18" s="45"/>
      <c r="E18" s="45"/>
      <c r="F18" s="45"/>
      <c r="G18" s="45"/>
      <c r="H18" s="81">
        <f t="shared" si="0"/>
        <v>0</v>
      </c>
      <c r="I18" s="45"/>
    </row>
    <row r="19" spans="1:9">
      <c r="A19" s="73" t="s">
        <v>100</v>
      </c>
      <c r="B19" s="73"/>
      <c r="C19" s="71"/>
      <c r="D19" s="72"/>
      <c r="E19" s="72"/>
      <c r="F19" s="72"/>
      <c r="G19" s="72">
        <v>26</v>
      </c>
      <c r="H19" s="5">
        <f t="shared" si="0"/>
        <v>221</v>
      </c>
      <c r="I19" s="72"/>
    </row>
    <row r="20" spans="1:9">
      <c r="A20" s="73" t="s">
        <v>102</v>
      </c>
      <c r="B20" s="73"/>
      <c r="C20" s="71"/>
      <c r="D20" s="72"/>
      <c r="E20" s="72"/>
      <c r="F20" s="72"/>
      <c r="G20" s="72">
        <v>3</v>
      </c>
      <c r="H20" s="5">
        <f t="shared" si="0"/>
        <v>25.5</v>
      </c>
      <c r="I20" s="72"/>
    </row>
    <row r="21" spans="1:9">
      <c r="A21" s="70" t="s">
        <v>116</v>
      </c>
      <c r="B21" s="70"/>
      <c r="C21" s="71"/>
      <c r="D21" s="72"/>
      <c r="E21" s="72"/>
      <c r="F21" s="72"/>
      <c r="G21" s="46"/>
      <c r="H21" s="5">
        <f t="shared" si="0"/>
        <v>0</v>
      </c>
      <c r="I21" s="46" t="s">
        <v>103</v>
      </c>
    </row>
    <row r="22" spans="1:9">
      <c r="A22" s="73" t="s">
        <v>104</v>
      </c>
      <c r="B22" s="73"/>
      <c r="C22" s="71"/>
      <c r="D22" s="72"/>
      <c r="E22" s="72"/>
      <c r="F22" s="72"/>
      <c r="G22" s="72">
        <v>5</v>
      </c>
      <c r="H22" s="5">
        <f t="shared" si="0"/>
        <v>42.5</v>
      </c>
      <c r="I22" s="72"/>
    </row>
    <row r="23" spans="1:9">
      <c r="A23" s="70" t="s">
        <v>105</v>
      </c>
      <c r="B23" s="70"/>
      <c r="C23" s="71"/>
      <c r="D23" s="72"/>
      <c r="E23" s="72"/>
      <c r="F23" s="72"/>
      <c r="G23" s="46"/>
      <c r="H23" s="5">
        <f t="shared" si="0"/>
        <v>0</v>
      </c>
      <c r="I23" s="46" t="s">
        <v>103</v>
      </c>
    </row>
    <row r="24" spans="1:9">
      <c r="A24" s="70" t="s">
        <v>106</v>
      </c>
      <c r="B24" s="70"/>
      <c r="C24" s="71"/>
      <c r="D24" s="72"/>
      <c r="E24" s="72"/>
      <c r="F24" s="72"/>
      <c r="G24" s="46"/>
      <c r="H24" s="5">
        <f t="shared" si="0"/>
        <v>0</v>
      </c>
      <c r="I24" s="46" t="s">
        <v>103</v>
      </c>
    </row>
    <row r="25" spans="1:9">
      <c r="A25" s="70" t="s">
        <v>107</v>
      </c>
      <c r="B25" s="70"/>
      <c r="C25" s="71"/>
      <c r="D25" s="72"/>
      <c r="E25" s="72"/>
      <c r="F25" s="72"/>
      <c r="G25" s="46"/>
      <c r="H25" s="5">
        <f t="shared" si="0"/>
        <v>0</v>
      </c>
      <c r="I25" s="46" t="s">
        <v>103</v>
      </c>
    </row>
    <row r="26" spans="1:9">
      <c r="A26" s="70" t="s">
        <v>108</v>
      </c>
      <c r="B26" s="70"/>
      <c r="C26" s="71"/>
      <c r="D26" s="72"/>
      <c r="E26" s="72"/>
      <c r="F26" s="72"/>
      <c r="G26" s="46"/>
      <c r="H26" s="5">
        <f t="shared" si="0"/>
        <v>0</v>
      </c>
      <c r="I26" s="46" t="s">
        <v>103</v>
      </c>
    </row>
    <row r="27" spans="1:9">
      <c r="A27" s="73" t="s">
        <v>109</v>
      </c>
      <c r="B27" s="73"/>
      <c r="C27" s="71"/>
      <c r="D27" s="72"/>
      <c r="E27" s="72"/>
      <c r="F27" s="72"/>
      <c r="G27" s="72">
        <v>5</v>
      </c>
      <c r="H27" s="5">
        <f t="shared" si="0"/>
        <v>42.5</v>
      </c>
      <c r="I27" s="72"/>
    </row>
    <row r="28" spans="1:9">
      <c r="A28" s="73" t="s">
        <v>110</v>
      </c>
      <c r="B28" s="73"/>
      <c r="C28" s="71"/>
      <c r="D28" s="72"/>
      <c r="E28" s="72"/>
      <c r="F28" s="72"/>
      <c r="G28" s="72">
        <f>5+3</f>
        <v>8</v>
      </c>
      <c r="H28" s="5">
        <f t="shared" si="0"/>
        <v>68</v>
      </c>
      <c r="I28" s="72"/>
    </row>
    <row r="29" spans="1:9">
      <c r="A29" s="43" t="s">
        <v>126</v>
      </c>
      <c r="B29" s="44">
        <f>G30</f>
        <v>1</v>
      </c>
      <c r="C29" s="53"/>
      <c r="D29" s="45"/>
      <c r="E29" s="45"/>
      <c r="F29" s="45"/>
      <c r="G29" s="45"/>
      <c r="H29" s="81">
        <f t="shared" si="0"/>
        <v>0</v>
      </c>
      <c r="I29" s="45"/>
    </row>
    <row r="30" spans="1:9">
      <c r="A30" s="73" t="s">
        <v>128</v>
      </c>
      <c r="B30" s="73"/>
      <c r="C30" s="71"/>
      <c r="D30" s="72"/>
      <c r="E30" s="72"/>
      <c r="F30" s="72"/>
      <c r="G30" s="72">
        <v>1</v>
      </c>
      <c r="H30" s="5">
        <f t="shared" si="0"/>
        <v>8.5</v>
      </c>
      <c r="I30" s="72"/>
    </row>
    <row r="31" spans="1:9">
      <c r="A31" s="42" t="s">
        <v>120</v>
      </c>
      <c r="B31" s="73"/>
      <c r="C31" s="73"/>
      <c r="D31" s="73"/>
      <c r="E31" s="73"/>
      <c r="F31" s="73"/>
      <c r="G31" s="73"/>
      <c r="H31" s="5">
        <f t="shared" si="0"/>
        <v>0</v>
      </c>
      <c r="I31" s="73"/>
    </row>
    <row r="32" spans="1:9">
      <c r="A32" s="43" t="s">
        <v>126</v>
      </c>
      <c r="B32" s="44">
        <f>SUM(G33:G35)</f>
        <v>36</v>
      </c>
      <c r="C32" s="53"/>
      <c r="D32" s="45"/>
      <c r="E32" s="45"/>
      <c r="F32" s="45"/>
      <c r="G32" s="45"/>
      <c r="H32" s="81">
        <f t="shared" si="0"/>
        <v>0</v>
      </c>
      <c r="I32" s="45"/>
    </row>
    <row r="33" spans="1:9">
      <c r="A33" s="70" t="s">
        <v>122</v>
      </c>
      <c r="B33" s="70"/>
      <c r="C33" s="71"/>
      <c r="D33" s="72"/>
      <c r="E33" s="72"/>
      <c r="F33" s="72"/>
      <c r="G33" s="46"/>
      <c r="H33" s="5">
        <f t="shared" si="0"/>
        <v>0</v>
      </c>
      <c r="I33" s="46" t="s">
        <v>103</v>
      </c>
    </row>
    <row r="34" spans="1:9">
      <c r="A34" s="73" t="s">
        <v>127</v>
      </c>
      <c r="B34" s="73"/>
      <c r="C34" s="71">
        <v>3</v>
      </c>
      <c r="D34" s="72"/>
      <c r="E34" s="72"/>
      <c r="F34" s="72">
        <v>2</v>
      </c>
      <c r="G34" s="72">
        <f>C34*F34</f>
        <v>6</v>
      </c>
      <c r="H34" s="5">
        <f t="shared" si="0"/>
        <v>51</v>
      </c>
      <c r="I34" s="72"/>
    </row>
    <row r="35" spans="1:9">
      <c r="A35" s="73" t="s">
        <v>144</v>
      </c>
      <c r="B35" s="73"/>
      <c r="C35" s="71">
        <v>3</v>
      </c>
      <c r="D35" s="72"/>
      <c r="E35" s="72"/>
      <c r="F35" s="72">
        <v>10</v>
      </c>
      <c r="G35" s="72">
        <f>C35*F35</f>
        <v>30</v>
      </c>
      <c r="H35" s="5">
        <f t="shared" si="0"/>
        <v>255</v>
      </c>
      <c r="I35" s="72"/>
    </row>
    <row r="36" spans="1:9">
      <c r="A36" s="43" t="s">
        <v>121</v>
      </c>
      <c r="B36" s="44">
        <f>SUM(G37:G41)</f>
        <v>32</v>
      </c>
      <c r="C36" s="53"/>
      <c r="D36" s="45"/>
      <c r="E36" s="45"/>
      <c r="F36" s="45"/>
      <c r="G36" s="45"/>
      <c r="H36" s="81">
        <f t="shared" si="0"/>
        <v>0</v>
      </c>
      <c r="I36" s="45"/>
    </row>
    <row r="37" spans="1:9">
      <c r="A37" s="70" t="s">
        <v>130</v>
      </c>
      <c r="B37" s="70"/>
      <c r="C37" s="71"/>
      <c r="D37" s="72"/>
      <c r="E37" s="72"/>
      <c r="F37" s="72"/>
      <c r="G37" s="46"/>
      <c r="H37" s="5">
        <f t="shared" si="0"/>
        <v>0</v>
      </c>
      <c r="I37" s="46" t="s">
        <v>103</v>
      </c>
    </row>
    <row r="38" spans="1:9">
      <c r="A38" s="73" t="s">
        <v>131</v>
      </c>
      <c r="B38" s="73"/>
      <c r="C38" s="71"/>
      <c r="D38" s="72"/>
      <c r="E38" s="72"/>
      <c r="F38" s="72"/>
      <c r="G38" s="72">
        <v>15</v>
      </c>
      <c r="H38" s="5">
        <f t="shared" si="0"/>
        <v>127.5</v>
      </c>
      <c r="I38" s="72"/>
    </row>
    <row r="39" spans="1:9">
      <c r="A39" s="73" t="s">
        <v>132</v>
      </c>
      <c r="B39" s="73"/>
      <c r="C39" s="71"/>
      <c r="D39" s="72"/>
      <c r="E39" s="72"/>
      <c r="F39" s="72"/>
      <c r="G39" s="72">
        <v>1</v>
      </c>
      <c r="H39" s="5">
        <f t="shared" si="0"/>
        <v>8.5</v>
      </c>
      <c r="I39" s="72"/>
    </row>
    <row r="40" spans="1:9">
      <c r="A40" s="73" t="s">
        <v>133</v>
      </c>
      <c r="B40" s="73"/>
      <c r="C40" s="71"/>
      <c r="D40" s="72"/>
      <c r="E40" s="72"/>
      <c r="F40" s="72"/>
      <c r="G40" s="72">
        <v>8</v>
      </c>
      <c r="H40" s="5">
        <f t="shared" si="0"/>
        <v>68</v>
      </c>
      <c r="I40" s="72"/>
    </row>
    <row r="41" spans="1:9">
      <c r="A41" s="73" t="s">
        <v>135</v>
      </c>
      <c r="B41" s="73"/>
      <c r="C41" s="71"/>
      <c r="D41" s="72"/>
      <c r="E41" s="72"/>
      <c r="F41" s="72"/>
      <c r="G41" s="72">
        <v>8</v>
      </c>
      <c r="H41" s="5">
        <f t="shared" si="0"/>
        <v>68</v>
      </c>
      <c r="I41" s="72"/>
    </row>
    <row r="42" spans="1:9">
      <c r="A42" s="43" t="s">
        <v>134</v>
      </c>
      <c r="B42" s="44">
        <f>SUM(G43:G44)</f>
        <v>48</v>
      </c>
      <c r="C42" s="53"/>
      <c r="D42" s="45"/>
      <c r="E42" s="45"/>
      <c r="F42" s="45"/>
      <c r="G42" s="45"/>
      <c r="H42" s="81">
        <f t="shared" si="0"/>
        <v>0</v>
      </c>
      <c r="I42" s="45"/>
    </row>
    <row r="43" spans="1:9">
      <c r="A43" s="73" t="s">
        <v>137</v>
      </c>
      <c r="B43" s="73"/>
      <c r="C43" s="71"/>
      <c r="D43" s="72"/>
      <c r="E43" s="72"/>
      <c r="F43" s="72"/>
      <c r="G43" s="72">
        <v>24</v>
      </c>
      <c r="H43" s="5">
        <f t="shared" si="0"/>
        <v>204</v>
      </c>
      <c r="I43" s="72"/>
    </row>
    <row r="44" spans="1:9">
      <c r="A44" s="73" t="s">
        <v>136</v>
      </c>
      <c r="B44" s="73"/>
      <c r="C44" s="71"/>
      <c r="D44" s="72"/>
      <c r="E44" s="72"/>
      <c r="F44" s="72"/>
      <c r="G44" s="72">
        <v>24</v>
      </c>
      <c r="H44" s="5">
        <f t="shared" si="0"/>
        <v>204</v>
      </c>
      <c r="I44" s="72"/>
    </row>
    <row r="45" spans="1:9">
      <c r="A45" s="43" t="s">
        <v>138</v>
      </c>
      <c r="B45" s="44">
        <f>SUM(G46:G49)</f>
        <v>50</v>
      </c>
      <c r="C45" s="53"/>
      <c r="D45" s="45"/>
      <c r="E45" s="45"/>
      <c r="F45" s="45"/>
      <c r="G45" s="45"/>
      <c r="H45" s="81">
        <f t="shared" si="0"/>
        <v>0</v>
      </c>
      <c r="I45" s="45"/>
    </row>
    <row r="46" spans="1:9">
      <c r="A46" s="70" t="s">
        <v>139</v>
      </c>
      <c r="B46" s="70"/>
      <c r="C46" s="71"/>
      <c r="D46" s="72"/>
      <c r="E46" s="72"/>
      <c r="F46" s="72"/>
      <c r="G46" s="46"/>
      <c r="H46" s="5">
        <f t="shared" si="0"/>
        <v>0</v>
      </c>
      <c r="I46" s="46" t="s">
        <v>103</v>
      </c>
    </row>
    <row r="47" spans="1:9" ht="28.5">
      <c r="A47" s="73" t="s">
        <v>140</v>
      </c>
      <c r="B47" s="73"/>
      <c r="C47" s="71"/>
      <c r="D47" s="72"/>
      <c r="E47" s="72"/>
      <c r="F47" s="72"/>
      <c r="G47" s="74">
        <v>30</v>
      </c>
      <c r="H47" s="5">
        <f t="shared" si="0"/>
        <v>255</v>
      </c>
      <c r="I47" s="72"/>
    </row>
    <row r="48" spans="1:9">
      <c r="A48" s="73" t="s">
        <v>141</v>
      </c>
      <c r="B48" s="73"/>
      <c r="C48" s="71"/>
      <c r="D48" s="72"/>
      <c r="E48" s="72"/>
      <c r="F48" s="72"/>
      <c r="G48" s="75"/>
      <c r="H48" s="5">
        <f t="shared" si="0"/>
        <v>0</v>
      </c>
      <c r="I48" s="72"/>
    </row>
    <row r="49" spans="1:10">
      <c r="A49" s="73" t="s">
        <v>142</v>
      </c>
      <c r="B49" s="73"/>
      <c r="C49" s="71"/>
      <c r="D49" s="72"/>
      <c r="E49" s="72"/>
      <c r="F49" s="72"/>
      <c r="G49" s="72">
        <v>20</v>
      </c>
      <c r="H49" s="5">
        <f t="shared" si="0"/>
        <v>170</v>
      </c>
      <c r="I49" s="72"/>
    </row>
    <row r="50" spans="1:10">
      <c r="A50" s="47" t="s">
        <v>143</v>
      </c>
      <c r="B50" s="47">
        <f>SUM(B4:B49)</f>
        <v>244</v>
      </c>
      <c r="C50" s="54">
        <v>3</v>
      </c>
      <c r="D50" s="47"/>
      <c r="E50" s="47"/>
      <c r="F50" s="47"/>
      <c r="G50" s="47"/>
      <c r="H50" s="47">
        <f>SUM(H3:H49)</f>
        <v>2074</v>
      </c>
      <c r="I50" s="47">
        <f>B50/C50/20</f>
        <v>4.0666666666666664</v>
      </c>
      <c r="J50" t="s">
        <v>169</v>
      </c>
    </row>
  </sheetData>
  <mergeCells count="9">
    <mergeCell ref="I1:I2"/>
    <mergeCell ref="B1:B2"/>
    <mergeCell ref="G47:G48"/>
    <mergeCell ref="A1:A2"/>
    <mergeCell ref="C1:C2"/>
    <mergeCell ref="D1:E1"/>
    <mergeCell ref="F1:F2"/>
    <mergeCell ref="G1:G2"/>
    <mergeCell ref="H1:H2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77"/>
  <sheetViews>
    <sheetView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A74" sqref="A74"/>
    </sheetView>
  </sheetViews>
  <sheetFormatPr defaultRowHeight="14.25"/>
  <cols>
    <col min="1" max="1" width="48.125" bestFit="1" customWidth="1"/>
    <col min="4" max="5" width="10.375" bestFit="1" customWidth="1"/>
  </cols>
  <sheetData>
    <row r="1" spans="1:9">
      <c r="A1" s="39" t="s">
        <v>0</v>
      </c>
      <c r="B1" s="39" t="s">
        <v>129</v>
      </c>
      <c r="C1" s="55" t="s">
        <v>2</v>
      </c>
      <c r="D1" s="39" t="s">
        <v>3</v>
      </c>
      <c r="E1" s="39"/>
      <c r="F1" s="39" t="s">
        <v>125</v>
      </c>
      <c r="G1" s="39" t="s">
        <v>123</v>
      </c>
      <c r="H1" s="39" t="s">
        <v>124</v>
      </c>
      <c r="I1" s="39" t="s">
        <v>15</v>
      </c>
    </row>
    <row r="2" spans="1:9">
      <c r="A2" s="39"/>
      <c r="B2" s="39"/>
      <c r="C2" s="56"/>
      <c r="D2" s="27" t="s">
        <v>4</v>
      </c>
      <c r="E2" s="27" t="s">
        <v>5</v>
      </c>
      <c r="F2" s="39"/>
      <c r="G2" s="39"/>
      <c r="H2" s="39"/>
      <c r="I2" s="39"/>
    </row>
    <row r="3" spans="1:9">
      <c r="A3" s="51" t="s">
        <v>153</v>
      </c>
      <c r="B3" s="49"/>
      <c r="C3" s="52"/>
      <c r="D3" s="50"/>
      <c r="E3" s="50"/>
      <c r="F3" s="50"/>
      <c r="G3" s="50"/>
      <c r="H3" s="50"/>
      <c r="I3" s="50"/>
    </row>
    <row r="4" spans="1:9">
      <c r="A4" s="43" t="s">
        <v>149</v>
      </c>
      <c r="B4" s="44"/>
      <c r="C4" s="53"/>
      <c r="D4" s="58">
        <v>42640</v>
      </c>
      <c r="E4" s="58">
        <v>42675</v>
      </c>
      <c r="F4" s="45"/>
      <c r="G4" s="45"/>
      <c r="H4" s="45"/>
      <c r="I4" s="45"/>
    </row>
    <row r="5" spans="1:9" s="1" customFormat="1">
      <c r="A5" s="5" t="s">
        <v>1</v>
      </c>
      <c r="B5" s="62"/>
      <c r="C5" s="5">
        <v>1</v>
      </c>
      <c r="D5" s="61">
        <v>42640</v>
      </c>
      <c r="E5" s="61">
        <v>42662</v>
      </c>
      <c r="F5" s="5">
        <v>17</v>
      </c>
      <c r="G5" s="5">
        <v>17</v>
      </c>
      <c r="H5" s="5">
        <f>8.5*G5</f>
        <v>144.5</v>
      </c>
      <c r="I5" s="5"/>
    </row>
    <row r="6" spans="1:9" s="1" customFormat="1">
      <c r="A6" s="5" t="s">
        <v>6</v>
      </c>
      <c r="B6" s="62"/>
      <c r="C6" s="5">
        <v>1</v>
      </c>
      <c r="D6" s="61">
        <v>42640</v>
      </c>
      <c r="E6" s="61">
        <v>42662</v>
      </c>
      <c r="F6" s="5">
        <v>17</v>
      </c>
      <c r="G6" s="5">
        <v>17</v>
      </c>
      <c r="H6" s="5">
        <f t="shared" ref="H6:H32" si="0">8.5*G6</f>
        <v>144.5</v>
      </c>
      <c r="I6" s="5"/>
    </row>
    <row r="7" spans="1:9" s="1" customFormat="1">
      <c r="A7" s="5" t="s">
        <v>7</v>
      </c>
      <c r="B7" s="60"/>
      <c r="C7" s="5">
        <v>2</v>
      </c>
      <c r="D7" s="61">
        <v>42663</v>
      </c>
      <c r="E7" s="61">
        <v>42668</v>
      </c>
      <c r="F7" s="5">
        <v>4</v>
      </c>
      <c r="G7" s="5">
        <v>8</v>
      </c>
      <c r="H7" s="5">
        <f t="shared" si="0"/>
        <v>68</v>
      </c>
      <c r="I7" s="5"/>
    </row>
    <row r="8" spans="1:9" s="1" customFormat="1">
      <c r="A8" s="5" t="s">
        <v>8</v>
      </c>
      <c r="B8" s="60"/>
      <c r="C8" s="5">
        <v>2</v>
      </c>
      <c r="D8" s="61">
        <v>42669</v>
      </c>
      <c r="E8" s="61">
        <v>42675</v>
      </c>
      <c r="F8" s="5">
        <v>5</v>
      </c>
      <c r="G8" s="5">
        <v>10</v>
      </c>
      <c r="H8" s="5">
        <f t="shared" si="0"/>
        <v>85</v>
      </c>
      <c r="I8" s="5"/>
    </row>
    <row r="9" spans="1:9">
      <c r="A9" s="43" t="s">
        <v>14</v>
      </c>
      <c r="B9" s="44"/>
      <c r="C9" s="53">
        <v>2</v>
      </c>
      <c r="D9" s="57">
        <v>42676</v>
      </c>
      <c r="E9" s="57">
        <v>42676</v>
      </c>
      <c r="F9" s="45">
        <v>1</v>
      </c>
      <c r="G9" s="45">
        <v>2</v>
      </c>
      <c r="H9" s="45">
        <f>8.5*G9</f>
        <v>17</v>
      </c>
      <c r="I9" s="45"/>
    </row>
    <row r="10" spans="1:9" s="1" customFormat="1">
      <c r="A10" s="63" t="s">
        <v>151</v>
      </c>
      <c r="B10" s="63"/>
      <c r="C10" s="5"/>
      <c r="D10" s="64"/>
      <c r="E10" s="64"/>
      <c r="F10" s="5"/>
      <c r="G10" s="5"/>
      <c r="H10" s="5"/>
      <c r="I10" s="5"/>
    </row>
    <row r="11" spans="1:9" s="1" customFormat="1">
      <c r="A11" s="63" t="s">
        <v>22</v>
      </c>
      <c r="B11" s="63"/>
      <c r="C11" s="5"/>
      <c r="D11" s="64"/>
      <c r="E11" s="64"/>
      <c r="F11" s="5"/>
      <c r="G11" s="5"/>
      <c r="H11" s="5"/>
      <c r="I11" s="5"/>
    </row>
    <row r="12" spans="1:9" s="1" customFormat="1">
      <c r="A12" s="63" t="s">
        <v>9</v>
      </c>
      <c r="B12" s="63"/>
      <c r="C12" s="5"/>
      <c r="D12" s="64"/>
      <c r="E12" s="64"/>
      <c r="F12" s="5"/>
      <c r="G12" s="5"/>
      <c r="H12" s="5"/>
      <c r="I12" s="5"/>
    </row>
    <row r="13" spans="1:9" s="1" customFormat="1">
      <c r="A13" s="63" t="s">
        <v>10</v>
      </c>
      <c r="B13" s="63"/>
      <c r="C13" s="5"/>
      <c r="D13" s="64"/>
      <c r="E13" s="64"/>
      <c r="F13" s="5"/>
      <c r="G13" s="5"/>
      <c r="H13" s="5"/>
      <c r="I13" s="5"/>
    </row>
    <row r="14" spans="1:9" s="1" customFormat="1">
      <c r="A14" s="63" t="s">
        <v>20</v>
      </c>
      <c r="B14" s="63"/>
      <c r="C14" s="5"/>
      <c r="D14" s="64"/>
      <c r="E14" s="64"/>
      <c r="F14" s="5"/>
      <c r="G14" s="5"/>
      <c r="H14" s="5"/>
      <c r="I14" s="5"/>
    </row>
    <row r="15" spans="1:9">
      <c r="A15" s="51" t="s">
        <v>154</v>
      </c>
      <c r="B15" s="49"/>
      <c r="C15" s="52"/>
      <c r="D15" s="59">
        <v>42677</v>
      </c>
      <c r="E15" s="59">
        <v>42713</v>
      </c>
      <c r="F15" s="50"/>
      <c r="G15" s="50"/>
      <c r="H15" s="50"/>
      <c r="I15" s="50"/>
    </row>
    <row r="16" spans="1:9">
      <c r="A16" s="43" t="s">
        <v>26</v>
      </c>
      <c r="B16" s="44"/>
      <c r="C16" s="53"/>
      <c r="D16" s="57"/>
      <c r="E16" s="57"/>
      <c r="F16" s="45"/>
      <c r="G16" s="45"/>
      <c r="H16" s="45"/>
      <c r="I16" s="45"/>
    </row>
    <row r="17" spans="1:9">
      <c r="A17" s="76" t="s">
        <v>159</v>
      </c>
      <c r="B17" s="77"/>
      <c r="C17" s="78"/>
      <c r="D17" s="79">
        <v>42677</v>
      </c>
      <c r="E17" s="79">
        <v>42705</v>
      </c>
      <c r="F17" s="80"/>
      <c r="G17" s="80"/>
      <c r="H17" s="80"/>
      <c r="I17" s="80"/>
    </row>
    <row r="18" spans="1:9" s="1" customFormat="1">
      <c r="A18" s="65" t="s">
        <v>24</v>
      </c>
      <c r="B18" s="66"/>
      <c r="C18" s="5"/>
      <c r="D18" s="64"/>
      <c r="E18" s="64"/>
      <c r="F18" s="5"/>
      <c r="G18" s="5"/>
      <c r="H18" s="5"/>
      <c r="I18" s="5"/>
    </row>
    <row r="19" spans="1:9" s="1" customFormat="1">
      <c r="A19" s="63" t="s">
        <v>9</v>
      </c>
      <c r="B19" s="63"/>
      <c r="C19" s="5">
        <v>1</v>
      </c>
      <c r="D19" s="64"/>
      <c r="E19" s="64"/>
      <c r="F19" s="5">
        <v>2</v>
      </c>
      <c r="G19" s="5">
        <v>2</v>
      </c>
      <c r="H19" s="5">
        <f>8.5*G19</f>
        <v>17</v>
      </c>
      <c r="I19" s="5"/>
    </row>
    <row r="20" spans="1:9" s="1" customFormat="1">
      <c r="A20" s="63" t="s">
        <v>10</v>
      </c>
      <c r="B20" s="63"/>
      <c r="C20" s="5">
        <v>1</v>
      </c>
      <c r="D20" s="64"/>
      <c r="E20" s="64"/>
      <c r="F20" s="5">
        <v>10</v>
      </c>
      <c r="G20" s="5">
        <v>10</v>
      </c>
      <c r="H20" s="5">
        <f>8.5*G20</f>
        <v>85</v>
      </c>
      <c r="I20" s="5"/>
    </row>
    <row r="21" spans="1:9" s="1" customFormat="1">
      <c r="A21" s="63" t="s">
        <v>20</v>
      </c>
      <c r="B21" s="63"/>
      <c r="C21" s="5">
        <v>1</v>
      </c>
      <c r="D21" s="64"/>
      <c r="E21" s="64"/>
      <c r="F21" s="5">
        <v>3</v>
      </c>
      <c r="G21" s="5">
        <v>3</v>
      </c>
      <c r="H21" s="5">
        <f>8.5*G21</f>
        <v>25.5</v>
      </c>
      <c r="I21" s="5"/>
    </row>
    <row r="22" spans="1:9" s="1" customFormat="1">
      <c r="A22" s="63" t="s">
        <v>151</v>
      </c>
      <c r="B22" s="63"/>
      <c r="C22" s="5">
        <v>1</v>
      </c>
      <c r="D22" s="64"/>
      <c r="E22" s="64"/>
      <c r="F22" s="5">
        <v>10</v>
      </c>
      <c r="G22" s="5">
        <v>10</v>
      </c>
      <c r="H22" s="5">
        <f>8.5*G22</f>
        <v>85</v>
      </c>
      <c r="I22" s="5"/>
    </row>
    <row r="23" spans="1:9" s="1" customFormat="1">
      <c r="A23" s="63" t="s">
        <v>22</v>
      </c>
      <c r="B23" s="63"/>
      <c r="C23" s="5">
        <v>1</v>
      </c>
      <c r="D23" s="64"/>
      <c r="E23" s="64"/>
      <c r="F23" s="5">
        <v>10</v>
      </c>
      <c r="G23" s="5">
        <v>10</v>
      </c>
      <c r="H23" s="5">
        <f>8.5*G23</f>
        <v>85</v>
      </c>
      <c r="I23" s="5"/>
    </row>
    <row r="24" spans="1:9" s="1" customFormat="1">
      <c r="A24" s="67" t="s">
        <v>25</v>
      </c>
      <c r="B24" s="68"/>
      <c r="C24" s="5"/>
      <c r="D24" s="64"/>
      <c r="E24" s="64"/>
      <c r="F24" s="5"/>
      <c r="G24" s="5"/>
      <c r="H24" s="5"/>
      <c r="I24" s="5"/>
    </row>
    <row r="25" spans="1:9" s="1" customFormat="1" ht="14.25" customHeight="1">
      <c r="A25" s="63" t="s">
        <v>16</v>
      </c>
      <c r="B25" s="63"/>
      <c r="C25" s="5">
        <v>1</v>
      </c>
      <c r="D25" s="64"/>
      <c r="E25" s="64"/>
      <c r="F25" s="5"/>
      <c r="G25" s="5"/>
      <c r="H25" s="5">
        <f>8.5*G25</f>
        <v>0</v>
      </c>
      <c r="I25" s="63"/>
    </row>
    <row r="26" spans="1:9" s="1" customFormat="1">
      <c r="A26" s="63" t="s">
        <v>11</v>
      </c>
      <c r="B26" s="63"/>
      <c r="C26" s="5">
        <v>1</v>
      </c>
      <c r="D26" s="64"/>
      <c r="E26" s="64"/>
      <c r="F26" s="5"/>
      <c r="G26" s="5"/>
      <c r="H26" s="5">
        <f>8.5*G26</f>
        <v>0</v>
      </c>
      <c r="I26" s="63"/>
    </row>
    <row r="27" spans="1:9" s="1" customFormat="1">
      <c r="A27" s="63" t="s">
        <v>12</v>
      </c>
      <c r="B27" s="63"/>
      <c r="C27" s="5">
        <v>1</v>
      </c>
      <c r="D27" s="64"/>
      <c r="E27" s="64"/>
      <c r="F27" s="5"/>
      <c r="G27" s="5"/>
      <c r="H27" s="5">
        <f>8.5*G27</f>
        <v>0</v>
      </c>
      <c r="I27" s="63"/>
    </row>
    <row r="28" spans="1:9" s="1" customFormat="1">
      <c r="A28" s="63" t="s">
        <v>13</v>
      </c>
      <c r="B28" s="63"/>
      <c r="C28" s="5">
        <v>1</v>
      </c>
      <c r="D28" s="64"/>
      <c r="E28" s="64"/>
      <c r="F28" s="5"/>
      <c r="G28" s="5"/>
      <c r="H28" s="5">
        <f>8.5*G28</f>
        <v>0</v>
      </c>
      <c r="I28" s="63"/>
    </row>
    <row r="29" spans="1:9" s="1" customFormat="1">
      <c r="A29" s="63" t="s">
        <v>17</v>
      </c>
      <c r="B29" s="63"/>
      <c r="C29" s="5">
        <v>1</v>
      </c>
      <c r="D29" s="64"/>
      <c r="E29" s="64"/>
      <c r="F29" s="5"/>
      <c r="G29" s="5"/>
      <c r="H29" s="5">
        <f>8.5*G29</f>
        <v>0</v>
      </c>
      <c r="I29" s="63"/>
    </row>
    <row r="30" spans="1:9">
      <c r="A30" s="43" t="s">
        <v>18</v>
      </c>
      <c r="B30" s="44"/>
      <c r="C30" s="53"/>
      <c r="D30" s="57">
        <v>42402</v>
      </c>
      <c r="E30" s="57">
        <v>42407</v>
      </c>
      <c r="F30" s="45"/>
      <c r="G30" s="45"/>
      <c r="H30" s="45"/>
      <c r="I30" s="45"/>
    </row>
    <row r="31" spans="1:9" s="1" customFormat="1">
      <c r="A31" s="69" t="s">
        <v>155</v>
      </c>
      <c r="B31" s="69"/>
      <c r="C31" s="5">
        <v>1</v>
      </c>
      <c r="D31" s="64"/>
      <c r="E31" s="64"/>
      <c r="F31" s="5">
        <v>2</v>
      </c>
      <c r="G31" s="5">
        <v>2</v>
      </c>
      <c r="H31" s="5">
        <f t="shared" si="0"/>
        <v>17</v>
      </c>
      <c r="I31" s="5"/>
    </row>
    <row r="32" spans="1:9" s="1" customFormat="1">
      <c r="A32" s="62" t="s">
        <v>23</v>
      </c>
      <c r="B32" s="62"/>
      <c r="C32" s="5">
        <v>4</v>
      </c>
      <c r="D32" s="64"/>
      <c r="E32" s="64"/>
      <c r="F32" s="5">
        <v>3</v>
      </c>
      <c r="G32" s="5">
        <v>12</v>
      </c>
      <c r="H32" s="5">
        <f t="shared" si="0"/>
        <v>102</v>
      </c>
      <c r="I32" s="5"/>
    </row>
    <row r="33" spans="1:9">
      <c r="A33" s="51" t="s">
        <v>157</v>
      </c>
      <c r="B33" s="49"/>
      <c r="C33" s="52"/>
      <c r="D33" s="59">
        <v>42711</v>
      </c>
      <c r="E33" s="59">
        <v>42755</v>
      </c>
      <c r="F33" s="50"/>
      <c r="G33" s="50"/>
      <c r="H33" s="50"/>
      <c r="I33" s="50"/>
    </row>
    <row r="34" spans="1:9">
      <c r="A34" s="43" t="s">
        <v>46</v>
      </c>
      <c r="B34" s="44"/>
      <c r="C34" s="53">
        <v>1</v>
      </c>
      <c r="D34" s="57">
        <v>42713</v>
      </c>
      <c r="E34" s="57">
        <v>42713</v>
      </c>
      <c r="F34" s="45">
        <v>1</v>
      </c>
      <c r="G34" s="45"/>
      <c r="H34" s="45"/>
      <c r="I34" s="45"/>
    </row>
    <row r="35" spans="1:9" s="1" customFormat="1">
      <c r="A35" s="62" t="s">
        <v>47</v>
      </c>
      <c r="B35" s="62"/>
      <c r="C35" s="5"/>
      <c r="D35" s="64"/>
      <c r="E35" s="64"/>
      <c r="F35" s="5"/>
      <c r="G35" s="5"/>
      <c r="H35" s="5"/>
      <c r="I35" s="5"/>
    </row>
    <row r="36" spans="1:9" s="1" customFormat="1" ht="28.5">
      <c r="A36" s="62" t="s">
        <v>48</v>
      </c>
      <c r="B36" s="62"/>
      <c r="C36" s="5"/>
      <c r="D36" s="64"/>
      <c r="E36" s="64"/>
      <c r="F36" s="5"/>
      <c r="G36" s="5"/>
      <c r="H36" s="5"/>
      <c r="I36" s="5"/>
    </row>
    <row r="37" spans="1:9">
      <c r="A37" s="43" t="s">
        <v>152</v>
      </c>
      <c r="B37" s="44"/>
      <c r="C37" s="53"/>
      <c r="D37" s="57"/>
      <c r="E37" s="57"/>
      <c r="F37" s="45"/>
      <c r="G37" s="45"/>
      <c r="H37" s="45"/>
      <c r="I37" s="45"/>
    </row>
    <row r="38" spans="1:9">
      <c r="A38" s="76" t="s">
        <v>160</v>
      </c>
      <c r="B38" s="77"/>
      <c r="C38" s="78"/>
      <c r="D38" s="79">
        <v>42712</v>
      </c>
      <c r="E38" s="79">
        <v>42719</v>
      </c>
      <c r="F38" s="80"/>
      <c r="G38" s="80"/>
      <c r="H38" s="80"/>
      <c r="I38" s="80"/>
    </row>
    <row r="39" spans="1:9" s="1" customFormat="1">
      <c r="A39" s="5" t="s">
        <v>40</v>
      </c>
      <c r="B39" s="62"/>
      <c r="C39" s="5"/>
      <c r="D39" s="61"/>
      <c r="E39" s="61"/>
      <c r="F39" s="5"/>
      <c r="G39" s="5">
        <v>1.5</v>
      </c>
      <c r="H39" s="5"/>
      <c r="I39" s="5"/>
    </row>
    <row r="40" spans="1:9" s="1" customFormat="1">
      <c r="A40" s="5" t="s">
        <v>28</v>
      </c>
      <c r="B40" s="62"/>
      <c r="C40" s="5">
        <v>1</v>
      </c>
      <c r="D40" s="61"/>
      <c r="E40" s="61"/>
      <c r="F40" s="5"/>
      <c r="G40" s="5">
        <v>3</v>
      </c>
      <c r="H40" s="5"/>
      <c r="I40" s="5"/>
    </row>
    <row r="41" spans="1:9" s="1" customFormat="1">
      <c r="A41" s="5" t="s">
        <v>39</v>
      </c>
      <c r="B41" s="62"/>
      <c r="C41" s="5"/>
      <c r="D41" s="61"/>
      <c r="E41" s="61"/>
      <c r="F41" s="5"/>
      <c r="G41" s="5">
        <v>3</v>
      </c>
      <c r="H41" s="5"/>
      <c r="I41" s="5"/>
    </row>
    <row r="42" spans="1:9" s="1" customFormat="1">
      <c r="A42" s="5" t="s">
        <v>27</v>
      </c>
      <c r="B42" s="62"/>
      <c r="C42" s="5">
        <v>1</v>
      </c>
      <c r="D42" s="61"/>
      <c r="E42" s="61"/>
      <c r="F42" s="5"/>
      <c r="G42" s="5">
        <v>2</v>
      </c>
      <c r="H42" s="5"/>
      <c r="I42" s="5"/>
    </row>
    <row r="43" spans="1:9" s="1" customFormat="1">
      <c r="A43" s="5" t="s">
        <v>19</v>
      </c>
      <c r="B43" s="62"/>
      <c r="C43" s="5">
        <v>1</v>
      </c>
      <c r="D43" s="61"/>
      <c r="E43" s="61"/>
      <c r="F43" s="5">
        <v>2</v>
      </c>
      <c r="G43" s="5">
        <v>2</v>
      </c>
      <c r="H43" s="5"/>
      <c r="I43" s="5"/>
    </row>
    <row r="44" spans="1:9">
      <c r="A44" s="76" t="s">
        <v>161</v>
      </c>
      <c r="B44" s="77"/>
      <c r="C44" s="78"/>
      <c r="D44" s="79">
        <v>42720</v>
      </c>
      <c r="E44" s="79">
        <v>42727</v>
      </c>
      <c r="F44" s="80"/>
      <c r="G44" s="80"/>
      <c r="H44" s="80"/>
      <c r="I44" s="80"/>
    </row>
    <row r="45" spans="1:9" s="1" customFormat="1">
      <c r="A45" s="7" t="s">
        <v>67</v>
      </c>
      <c r="B45" s="62"/>
      <c r="C45" s="5"/>
      <c r="D45" s="61"/>
      <c r="E45" s="61"/>
      <c r="F45" s="5"/>
      <c r="G45" s="5">
        <v>6</v>
      </c>
      <c r="H45" s="5"/>
      <c r="I45" s="5"/>
    </row>
    <row r="46" spans="1:9" s="1" customFormat="1">
      <c r="A46" s="7" t="s">
        <v>158</v>
      </c>
      <c r="B46" s="62"/>
      <c r="C46" s="5"/>
      <c r="D46" s="61"/>
      <c r="E46" s="61"/>
      <c r="F46" s="5"/>
      <c r="G46" s="5">
        <v>2</v>
      </c>
      <c r="H46" s="5"/>
      <c r="I46" s="5"/>
    </row>
    <row r="47" spans="1:9" s="1" customFormat="1">
      <c r="A47" s="5" t="s">
        <v>33</v>
      </c>
      <c r="B47" s="62"/>
      <c r="C47" s="5"/>
      <c r="D47" s="61"/>
      <c r="E47" s="61"/>
      <c r="F47" s="5"/>
      <c r="G47" s="5">
        <v>1.5</v>
      </c>
      <c r="H47" s="5"/>
      <c r="I47" s="5"/>
    </row>
    <row r="48" spans="1:9" s="1" customFormat="1">
      <c r="A48" s="5" t="s">
        <v>148</v>
      </c>
      <c r="B48" s="62"/>
      <c r="C48" s="5"/>
      <c r="D48" s="61"/>
      <c r="E48" s="61"/>
      <c r="F48" s="5"/>
      <c r="G48" s="5">
        <v>6</v>
      </c>
      <c r="H48" s="5"/>
      <c r="I48" s="5"/>
    </row>
    <row r="49" spans="1:9">
      <c r="A49" s="76" t="s">
        <v>162</v>
      </c>
      <c r="B49" s="77"/>
      <c r="C49" s="78"/>
      <c r="D49" s="79">
        <v>42730</v>
      </c>
      <c r="E49" s="79">
        <v>42733</v>
      </c>
      <c r="F49" s="80"/>
      <c r="G49" s="80"/>
      <c r="H49" s="80"/>
      <c r="I49" s="80"/>
    </row>
    <row r="50" spans="1:9" s="1" customFormat="1">
      <c r="A50" s="5" t="s">
        <v>38</v>
      </c>
      <c r="B50" s="62"/>
      <c r="C50" s="5"/>
      <c r="D50" s="61"/>
      <c r="E50" s="61"/>
      <c r="F50" s="5"/>
      <c r="G50" s="5">
        <v>2</v>
      </c>
      <c r="H50" s="5"/>
      <c r="I50" s="5"/>
    </row>
    <row r="51" spans="1:9" s="1" customFormat="1">
      <c r="A51" s="7" t="s">
        <v>165</v>
      </c>
      <c r="B51" s="62"/>
      <c r="C51" s="5"/>
      <c r="D51" s="61"/>
      <c r="E51" s="61"/>
      <c r="F51" s="5"/>
      <c r="G51" s="5">
        <v>2</v>
      </c>
      <c r="H51" s="5"/>
      <c r="I51" s="5"/>
    </row>
    <row r="52" spans="1:9" s="1" customFormat="1">
      <c r="A52" s="5" t="s">
        <v>45</v>
      </c>
      <c r="B52" s="62"/>
      <c r="C52" s="5"/>
      <c r="D52" s="61"/>
      <c r="E52" s="61"/>
      <c r="F52" s="5"/>
      <c r="G52" s="5">
        <v>8</v>
      </c>
      <c r="H52" s="5"/>
      <c r="I52" s="5"/>
    </row>
    <row r="53" spans="1:9">
      <c r="A53" s="76" t="s">
        <v>163</v>
      </c>
      <c r="B53" s="77"/>
      <c r="C53" s="78"/>
      <c r="D53" s="79">
        <v>42738</v>
      </c>
      <c r="E53" s="79">
        <v>42741</v>
      </c>
      <c r="F53" s="80"/>
      <c r="G53" s="80"/>
      <c r="H53" s="80"/>
      <c r="I53" s="80"/>
    </row>
    <row r="54" spans="1:9" s="1" customFormat="1">
      <c r="A54" s="5" t="s">
        <v>42</v>
      </c>
      <c r="B54" s="62"/>
      <c r="C54" s="5"/>
      <c r="D54" s="61"/>
      <c r="E54" s="61"/>
      <c r="F54" s="5"/>
      <c r="G54" s="5">
        <v>4</v>
      </c>
      <c r="H54" s="5"/>
      <c r="I54" s="5"/>
    </row>
    <row r="55" spans="1:9">
      <c r="A55" s="76" t="s">
        <v>164</v>
      </c>
      <c r="B55" s="77"/>
      <c r="C55" s="78"/>
      <c r="D55" s="79">
        <v>42744</v>
      </c>
      <c r="E55" s="79">
        <v>42748</v>
      </c>
      <c r="F55" s="80"/>
      <c r="G55" s="80"/>
      <c r="H55" s="80"/>
      <c r="I55" s="80"/>
    </row>
    <row r="56" spans="1:9" s="1" customFormat="1">
      <c r="A56" s="7" t="s">
        <v>76</v>
      </c>
      <c r="B56" s="62"/>
      <c r="C56" s="5"/>
      <c r="D56" s="61"/>
      <c r="E56" s="61"/>
      <c r="F56" s="5"/>
      <c r="G56" s="5">
        <v>13</v>
      </c>
      <c r="H56" s="5"/>
      <c r="I56" s="5"/>
    </row>
    <row r="57" spans="1:9" s="1" customFormat="1" ht="42.75">
      <c r="A57" s="62" t="s">
        <v>84</v>
      </c>
      <c r="B57" s="62"/>
      <c r="C57" s="5"/>
      <c r="D57" s="61"/>
      <c r="E57" s="61"/>
      <c r="F57" s="5"/>
      <c r="G57" s="5">
        <v>3</v>
      </c>
      <c r="H57" s="5"/>
      <c r="I57" s="5"/>
    </row>
    <row r="58" spans="1:9" s="1" customFormat="1">
      <c r="A58" s="7" t="s">
        <v>83</v>
      </c>
      <c r="B58" s="62"/>
      <c r="C58" s="5"/>
      <c r="D58" s="61"/>
      <c r="E58" s="61"/>
      <c r="F58" s="5"/>
      <c r="G58" s="5">
        <v>2</v>
      </c>
      <c r="H58" s="5"/>
      <c r="I58" s="5"/>
    </row>
    <row r="59" spans="1:9" s="1" customFormat="1" ht="42.75">
      <c r="A59" s="62" t="s">
        <v>93</v>
      </c>
      <c r="B59" s="62"/>
      <c r="C59" s="5"/>
      <c r="D59" s="61"/>
      <c r="E59" s="61"/>
      <c r="F59" s="5"/>
      <c r="G59" s="5">
        <v>1</v>
      </c>
      <c r="H59" s="5"/>
      <c r="I59" s="5"/>
    </row>
    <row r="60" spans="1:9" s="1" customFormat="1">
      <c r="A60" s="7" t="s">
        <v>88</v>
      </c>
      <c r="B60" s="62"/>
      <c r="C60" s="5"/>
      <c r="D60" s="61"/>
      <c r="E60" s="61"/>
      <c r="F60" s="5"/>
      <c r="G60" s="5">
        <v>0.5</v>
      </c>
      <c r="H60" s="5"/>
      <c r="I60" s="5"/>
    </row>
    <row r="61" spans="1:9" s="1" customFormat="1">
      <c r="A61" s="7" t="s">
        <v>90</v>
      </c>
      <c r="B61" s="62"/>
      <c r="C61" s="5"/>
      <c r="D61" s="61"/>
      <c r="E61" s="61"/>
      <c r="F61" s="5"/>
      <c r="G61" s="5">
        <v>1</v>
      </c>
      <c r="H61" s="5"/>
      <c r="I61" s="5"/>
    </row>
    <row r="62" spans="1:9" s="1" customFormat="1">
      <c r="A62" s="7" t="s">
        <v>91</v>
      </c>
      <c r="B62" s="62"/>
      <c r="C62" s="5"/>
      <c r="D62" s="61"/>
      <c r="E62" s="61"/>
      <c r="F62" s="5"/>
      <c r="G62" s="5">
        <v>0.5</v>
      </c>
      <c r="H62" s="5"/>
      <c r="I62" s="5"/>
    </row>
    <row r="63" spans="1:9" s="1" customFormat="1">
      <c r="A63" s="7" t="s">
        <v>86</v>
      </c>
      <c r="B63" s="62"/>
      <c r="C63" s="5"/>
      <c r="D63" s="61"/>
      <c r="E63" s="61"/>
      <c r="F63" s="5"/>
      <c r="G63" s="5">
        <v>0.5</v>
      </c>
      <c r="H63" s="5"/>
      <c r="I63" s="5"/>
    </row>
    <row r="64" spans="1:9" s="1" customFormat="1" ht="57">
      <c r="A64" s="62" t="s">
        <v>85</v>
      </c>
      <c r="B64" s="62"/>
      <c r="C64" s="5"/>
      <c r="D64" s="61"/>
      <c r="E64" s="61"/>
      <c r="F64" s="5"/>
      <c r="G64" s="5">
        <v>3</v>
      </c>
      <c r="H64" s="5"/>
      <c r="I64" s="5"/>
    </row>
    <row r="65" spans="1:9" s="1" customFormat="1">
      <c r="A65" s="7" t="s">
        <v>89</v>
      </c>
      <c r="B65" s="62"/>
      <c r="C65" s="5"/>
      <c r="D65" s="61"/>
      <c r="E65" s="61"/>
      <c r="F65" s="5"/>
      <c r="G65" s="5">
        <v>0.5</v>
      </c>
      <c r="H65" s="5"/>
      <c r="I65" s="5"/>
    </row>
    <row r="66" spans="1:9">
      <c r="A66" s="43" t="s">
        <v>147</v>
      </c>
      <c r="B66" s="44"/>
      <c r="C66" s="53"/>
      <c r="D66" s="57"/>
      <c r="E66" s="57"/>
      <c r="F66" s="45"/>
      <c r="G66" s="45"/>
      <c r="H66" s="45"/>
      <c r="I66" s="45"/>
    </row>
    <row r="67" spans="1:9" s="1" customFormat="1">
      <c r="A67" s="5" t="s">
        <v>36</v>
      </c>
      <c r="B67" s="62"/>
      <c r="C67" s="5"/>
      <c r="D67" s="61"/>
      <c r="E67" s="61"/>
      <c r="F67" s="5"/>
      <c r="G67" s="5"/>
      <c r="H67" s="5"/>
      <c r="I67" s="5"/>
    </row>
    <row r="68" spans="1:9">
      <c r="A68" s="43" t="s">
        <v>146</v>
      </c>
      <c r="B68" s="44"/>
      <c r="C68" s="53"/>
      <c r="D68" s="57"/>
      <c r="E68" s="57"/>
      <c r="F68" s="45"/>
      <c r="G68" s="45"/>
      <c r="H68" s="45"/>
      <c r="I68" s="45"/>
    </row>
    <row r="69" spans="1:9" s="1" customFormat="1">
      <c r="A69" s="5" t="s">
        <v>37</v>
      </c>
      <c r="B69" s="62"/>
      <c r="C69" s="5"/>
      <c r="D69" s="61"/>
      <c r="E69" s="61"/>
      <c r="F69" s="5"/>
      <c r="G69" s="5"/>
      <c r="H69" s="5"/>
      <c r="I69" s="5"/>
    </row>
    <row r="70" spans="1:9" s="1" customFormat="1">
      <c r="A70" s="5" t="s">
        <v>34</v>
      </c>
      <c r="B70" s="62"/>
      <c r="C70" s="5"/>
      <c r="D70" s="61"/>
      <c r="E70" s="61"/>
      <c r="F70" s="5"/>
      <c r="G70" s="5"/>
      <c r="H70" s="5"/>
      <c r="I70" s="5"/>
    </row>
    <row r="71" spans="1:9" s="1" customFormat="1">
      <c r="A71" s="5" t="s">
        <v>41</v>
      </c>
      <c r="B71" s="62"/>
      <c r="C71" s="5"/>
      <c r="D71" s="61"/>
      <c r="E71" s="61"/>
      <c r="F71" s="5"/>
      <c r="G71" s="5"/>
      <c r="H71" s="5"/>
      <c r="I71" s="5"/>
    </row>
    <row r="72" spans="1:9" s="1" customFormat="1">
      <c r="A72" s="5" t="s">
        <v>43</v>
      </c>
      <c r="B72" s="62"/>
      <c r="C72" s="5"/>
      <c r="D72" s="61"/>
      <c r="E72" s="61"/>
      <c r="F72" s="5"/>
      <c r="G72" s="5"/>
      <c r="H72" s="5"/>
      <c r="I72" s="5"/>
    </row>
    <row r="73" spans="1:9" s="1" customFormat="1">
      <c r="A73" s="5" t="s">
        <v>35</v>
      </c>
      <c r="B73" s="62"/>
      <c r="C73" s="5"/>
      <c r="D73" s="61"/>
      <c r="E73" s="61"/>
      <c r="F73" s="5"/>
      <c r="G73" s="5"/>
      <c r="H73" s="5"/>
      <c r="I73" s="5"/>
    </row>
    <row r="74" spans="1:9" s="1" customFormat="1">
      <c r="A74" s="5" t="s">
        <v>31</v>
      </c>
      <c r="B74" s="62"/>
      <c r="C74" s="5"/>
      <c r="D74" s="61"/>
      <c r="E74" s="61"/>
      <c r="F74" s="5"/>
      <c r="G74" s="5"/>
      <c r="H74" s="5"/>
      <c r="I74" s="5"/>
    </row>
    <row r="75" spans="1:9" s="1" customFormat="1">
      <c r="A75" s="5" t="s">
        <v>32</v>
      </c>
      <c r="B75" s="62"/>
      <c r="C75" s="5"/>
      <c r="D75" s="61"/>
      <c r="E75" s="61"/>
      <c r="F75" s="5"/>
      <c r="G75" s="5"/>
      <c r="H75" s="5"/>
      <c r="I75" s="5"/>
    </row>
    <row r="76" spans="1:9" s="1" customFormat="1">
      <c r="A76" s="5" t="s">
        <v>44</v>
      </c>
      <c r="B76" s="62"/>
      <c r="C76" s="5"/>
      <c r="D76" s="61"/>
      <c r="E76" s="61"/>
      <c r="F76" s="5"/>
      <c r="G76" s="5"/>
      <c r="H76" s="5"/>
      <c r="I76" s="5"/>
    </row>
    <row r="77" spans="1:9" s="1" customFormat="1">
      <c r="A77" s="5" t="s">
        <v>29</v>
      </c>
      <c r="B77" s="62"/>
      <c r="C77" s="5">
        <v>1</v>
      </c>
      <c r="D77" s="61"/>
      <c r="E77" s="61"/>
      <c r="F77" s="5"/>
      <c r="G77" s="5"/>
      <c r="H77" s="5"/>
      <c r="I77" s="5"/>
    </row>
  </sheetData>
  <sortState ref="A69:I79">
    <sortCondition ref="A69"/>
  </sortState>
  <mergeCells count="8">
    <mergeCell ref="H1:H2"/>
    <mergeCell ref="I1:I2"/>
    <mergeCell ref="A1:A2"/>
    <mergeCell ref="B1:B2"/>
    <mergeCell ref="C1:C2"/>
    <mergeCell ref="D1:E1"/>
    <mergeCell ref="F1:F2"/>
    <mergeCell ref="G1:G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61"/>
  <sheetViews>
    <sheetView zoomScale="85" zoomScaleNormal="85" workbookViewId="0">
      <pane xSplit="5" ySplit="2" topLeftCell="F3" activePane="bottomRight" state="frozen"/>
      <selection pane="topRight" activeCell="F1" sqref="F1"/>
      <selection pane="bottomLeft" activeCell="A3" sqref="A3"/>
      <selection pane="bottomRight" activeCell="J61" sqref="J61"/>
    </sheetView>
  </sheetViews>
  <sheetFormatPr defaultRowHeight="14.25"/>
  <cols>
    <col min="1" max="1" width="46.5" customWidth="1"/>
    <col min="2" max="2" width="8.25" hidden="1" customWidth="1"/>
    <col min="3" max="3" width="10.625" hidden="1" customWidth="1"/>
    <col min="4" max="4" width="15" hidden="1" customWidth="1"/>
    <col min="5" max="5" width="10.375" hidden="1" customWidth="1"/>
    <col min="6" max="6" width="9.25" customWidth="1"/>
    <col min="7" max="7" width="7.125" customWidth="1"/>
    <col min="8" max="8" width="8.125" bestFit="1" customWidth="1"/>
    <col min="9" max="9" width="7.25" customWidth="1"/>
    <col min="10" max="10" width="42.75" customWidth="1"/>
    <col min="11" max="11" width="8" customWidth="1"/>
    <col min="12" max="12" width="11.125" customWidth="1"/>
    <col min="13" max="13" width="13.125" bestFit="1" customWidth="1"/>
  </cols>
  <sheetData>
    <row r="1" spans="1:13">
      <c r="A1" s="31" t="s">
        <v>69</v>
      </c>
      <c r="B1" s="32" t="s">
        <v>51</v>
      </c>
      <c r="C1" s="33"/>
      <c r="D1" s="33"/>
      <c r="E1" s="34"/>
      <c r="F1" s="35" t="s">
        <v>50</v>
      </c>
      <c r="G1" s="35" t="s">
        <v>49</v>
      </c>
      <c r="H1" s="35" t="s">
        <v>94</v>
      </c>
      <c r="I1" s="30" t="s">
        <v>61</v>
      </c>
      <c r="J1" s="37" t="s">
        <v>60</v>
      </c>
      <c r="K1" s="30" t="s">
        <v>64</v>
      </c>
      <c r="L1" s="28" t="s">
        <v>80</v>
      </c>
      <c r="M1" s="30" t="s">
        <v>79</v>
      </c>
    </row>
    <row r="2" spans="1:13" ht="28.5">
      <c r="A2" s="29"/>
      <c r="B2" s="2" t="s">
        <v>52</v>
      </c>
      <c r="C2" s="2" t="s">
        <v>77</v>
      </c>
      <c r="D2" s="2" t="s">
        <v>54</v>
      </c>
      <c r="E2" s="3" t="s">
        <v>53</v>
      </c>
      <c r="F2" s="36"/>
      <c r="G2" s="36"/>
      <c r="H2" s="36"/>
      <c r="I2" s="29"/>
      <c r="J2" s="38"/>
      <c r="K2" s="29"/>
      <c r="L2" s="29"/>
      <c r="M2" s="29"/>
    </row>
    <row r="3" spans="1:13">
      <c r="A3" s="9" t="s">
        <v>58</v>
      </c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1"/>
    </row>
    <row r="4" spans="1:13">
      <c r="A4" s="5" t="s">
        <v>40</v>
      </c>
      <c r="B4" s="5">
        <v>2</v>
      </c>
      <c r="C4" s="5">
        <v>4</v>
      </c>
      <c r="D4" s="5">
        <v>2</v>
      </c>
      <c r="E4" s="5">
        <v>1</v>
      </c>
      <c r="F4" s="6">
        <f>SUM(B4:E4)</f>
        <v>9</v>
      </c>
      <c r="G4" s="6">
        <v>1.5</v>
      </c>
      <c r="H4" s="6">
        <f>IF(G4,0,F4)</f>
        <v>0</v>
      </c>
      <c r="I4" s="4" t="s">
        <v>55</v>
      </c>
      <c r="J4" s="4" t="s">
        <v>68</v>
      </c>
      <c r="K4" s="8" t="s">
        <v>65</v>
      </c>
      <c r="L4" s="4" t="s">
        <v>81</v>
      </c>
      <c r="M4" s="4" t="s">
        <v>82</v>
      </c>
    </row>
    <row r="5" spans="1:13">
      <c r="A5" s="7" t="s">
        <v>67</v>
      </c>
      <c r="B5" s="5">
        <v>2</v>
      </c>
      <c r="C5" s="5">
        <v>5</v>
      </c>
      <c r="D5" s="5">
        <v>3</v>
      </c>
      <c r="E5" s="5">
        <v>1</v>
      </c>
      <c r="F5" s="6">
        <f>SUM(B5:E5)</f>
        <v>11</v>
      </c>
      <c r="G5" s="6">
        <v>6</v>
      </c>
      <c r="H5" s="6">
        <f>IF(G5,0,F5)</f>
        <v>0</v>
      </c>
      <c r="I5" s="4" t="s">
        <v>63</v>
      </c>
      <c r="J5" s="6"/>
      <c r="K5" s="8" t="s">
        <v>65</v>
      </c>
      <c r="L5" s="4"/>
      <c r="M5" s="4"/>
    </row>
    <row r="6" spans="1:13">
      <c r="A6" s="5" t="s">
        <v>38</v>
      </c>
      <c r="B6" s="5">
        <v>10</v>
      </c>
      <c r="C6" s="5">
        <v>0</v>
      </c>
      <c r="D6" s="5">
        <v>2</v>
      </c>
      <c r="E6" s="5">
        <v>3</v>
      </c>
      <c r="F6" s="6">
        <f>SUM(B6:E6)</f>
        <v>15</v>
      </c>
      <c r="G6" s="6">
        <v>2</v>
      </c>
      <c r="H6" s="6">
        <f>IF(G6,0,F6)</f>
        <v>0</v>
      </c>
      <c r="I6" s="4" t="s">
        <v>55</v>
      </c>
      <c r="J6" s="4" t="s">
        <v>68</v>
      </c>
      <c r="K6" s="8" t="s">
        <v>65</v>
      </c>
      <c r="L6" s="4" t="s">
        <v>81</v>
      </c>
      <c r="M6" s="4" t="s">
        <v>82</v>
      </c>
    </row>
    <row r="7" spans="1:13">
      <c r="A7" s="5" t="s">
        <v>30</v>
      </c>
      <c r="B7" s="5">
        <v>2</v>
      </c>
      <c r="C7" s="5">
        <v>10</v>
      </c>
      <c r="D7" s="5">
        <v>0</v>
      </c>
      <c r="E7" s="5">
        <v>1</v>
      </c>
      <c r="F7" s="6">
        <f>SUM(B7:E7)</f>
        <v>13</v>
      </c>
      <c r="G7" s="6">
        <v>3</v>
      </c>
      <c r="H7" s="6">
        <f>IF(G7,0,F7)</f>
        <v>0</v>
      </c>
      <c r="I7" s="4" t="s">
        <v>63</v>
      </c>
      <c r="J7" s="19" t="s">
        <v>73</v>
      </c>
      <c r="K7" s="8" t="s">
        <v>65</v>
      </c>
      <c r="L7" s="4" t="s">
        <v>81</v>
      </c>
      <c r="M7" s="4" t="s">
        <v>82</v>
      </c>
    </row>
    <row r="8" spans="1:13">
      <c r="A8" s="7" t="s">
        <v>56</v>
      </c>
      <c r="B8" s="5">
        <v>2</v>
      </c>
      <c r="C8" s="5">
        <v>8</v>
      </c>
      <c r="D8" s="5">
        <v>3</v>
      </c>
      <c r="E8" s="5">
        <v>1</v>
      </c>
      <c r="F8" s="6">
        <f>SUM(B8:E8)</f>
        <v>14</v>
      </c>
      <c r="G8" s="6">
        <v>2</v>
      </c>
      <c r="H8" s="6">
        <f>IF(G8,0,F8)</f>
        <v>0</v>
      </c>
      <c r="I8" s="4" t="s">
        <v>63</v>
      </c>
      <c r="J8" s="6"/>
      <c r="K8" s="8" t="s">
        <v>65</v>
      </c>
      <c r="L8" s="4"/>
      <c r="M8" s="4"/>
    </row>
    <row r="9" spans="1:13">
      <c r="A9" s="5" t="s">
        <v>28</v>
      </c>
      <c r="B9" s="5">
        <v>1</v>
      </c>
      <c r="C9" s="5">
        <v>5</v>
      </c>
      <c r="D9" s="5">
        <v>0</v>
      </c>
      <c r="E9" s="5">
        <v>1</v>
      </c>
      <c r="F9" s="6">
        <f>SUM(B9:E9)</f>
        <v>7</v>
      </c>
      <c r="G9" s="6">
        <v>3</v>
      </c>
      <c r="H9" s="6">
        <f>IF(G9,0,F9)</f>
        <v>0</v>
      </c>
      <c r="I9" s="4" t="s">
        <v>63</v>
      </c>
      <c r="J9" s="19" t="s">
        <v>74</v>
      </c>
      <c r="K9" s="8" t="s">
        <v>65</v>
      </c>
      <c r="L9" s="4" t="s">
        <v>81</v>
      </c>
      <c r="M9" s="4" t="s">
        <v>82</v>
      </c>
    </row>
    <row r="10" spans="1:13">
      <c r="A10" s="5" t="s">
        <v>42</v>
      </c>
      <c r="B10" s="5">
        <v>1</v>
      </c>
      <c r="C10" s="5">
        <v>5</v>
      </c>
      <c r="D10" s="5">
        <v>3</v>
      </c>
      <c r="E10" s="5">
        <v>1</v>
      </c>
      <c r="F10" s="6">
        <f>SUM(B10:E10)</f>
        <v>10</v>
      </c>
      <c r="G10" s="6">
        <v>4</v>
      </c>
      <c r="H10" s="6">
        <f>IF(G10,0,F10)</f>
        <v>0</v>
      </c>
      <c r="I10" s="4" t="s">
        <v>55</v>
      </c>
      <c r="J10" s="6" t="s">
        <v>78</v>
      </c>
      <c r="K10" s="8" t="s">
        <v>65</v>
      </c>
      <c r="L10" s="4" t="s">
        <v>81</v>
      </c>
      <c r="M10" s="4" t="s">
        <v>82</v>
      </c>
    </row>
    <row r="11" spans="1:13">
      <c r="A11" s="5" t="s">
        <v>39</v>
      </c>
      <c r="B11" s="5">
        <v>1</v>
      </c>
      <c r="C11" s="5">
        <v>4</v>
      </c>
      <c r="D11" s="5">
        <v>0</v>
      </c>
      <c r="E11" s="5">
        <v>2</v>
      </c>
      <c r="F11" s="6">
        <f>SUM(B11:E11)</f>
        <v>7</v>
      </c>
      <c r="G11" s="6">
        <v>3</v>
      </c>
      <c r="H11" s="6">
        <f>IF(G11,0,F11)</f>
        <v>0</v>
      </c>
      <c r="I11" s="4" t="s">
        <v>75</v>
      </c>
      <c r="J11" s="6"/>
      <c r="K11" s="8" t="s">
        <v>65</v>
      </c>
      <c r="L11" s="4"/>
      <c r="M11" s="4"/>
    </row>
    <row r="12" spans="1:13">
      <c r="A12" s="5" t="s">
        <v>33</v>
      </c>
      <c r="B12" s="5">
        <v>1</v>
      </c>
      <c r="C12" s="5">
        <v>1</v>
      </c>
      <c r="D12" s="5">
        <v>0</v>
      </c>
      <c r="E12" s="5">
        <v>1</v>
      </c>
      <c r="F12" s="6">
        <f>SUM(B12:E12)</f>
        <v>3</v>
      </c>
      <c r="G12" s="6">
        <v>1.5</v>
      </c>
      <c r="H12" s="6">
        <f>IF(G12,0,F12)</f>
        <v>0</v>
      </c>
      <c r="I12" s="4" t="s">
        <v>55</v>
      </c>
      <c r="J12" s="4" t="s">
        <v>68</v>
      </c>
      <c r="K12" s="8" t="s">
        <v>65</v>
      </c>
      <c r="L12" s="4" t="s">
        <v>81</v>
      </c>
      <c r="M12" s="4" t="s">
        <v>82</v>
      </c>
    </row>
    <row r="13" spans="1:13">
      <c r="A13" s="7" t="s">
        <v>148</v>
      </c>
      <c r="B13" s="5">
        <v>2</v>
      </c>
      <c r="C13" s="5">
        <v>5</v>
      </c>
      <c r="D13" s="5">
        <v>0</v>
      </c>
      <c r="E13" s="5">
        <v>2</v>
      </c>
      <c r="F13" s="6">
        <f>SUM(B13:E13)</f>
        <v>9</v>
      </c>
      <c r="G13" s="6">
        <v>6</v>
      </c>
      <c r="H13" s="6">
        <f>IF(G13,0,F13)</f>
        <v>0</v>
      </c>
      <c r="I13" s="4" t="s">
        <v>63</v>
      </c>
      <c r="J13" s="19" t="s">
        <v>57</v>
      </c>
      <c r="K13" s="8" t="s">
        <v>65</v>
      </c>
      <c r="L13" s="4" t="s">
        <v>81</v>
      </c>
      <c r="M13" s="4" t="s">
        <v>82</v>
      </c>
    </row>
    <row r="14" spans="1:13">
      <c r="A14" s="5" t="s">
        <v>27</v>
      </c>
      <c r="B14" s="5"/>
      <c r="C14" s="5"/>
      <c r="D14" s="5"/>
      <c r="E14" s="5"/>
      <c r="F14" s="6">
        <v>3</v>
      </c>
      <c r="G14" s="6">
        <v>2</v>
      </c>
      <c r="H14" s="6">
        <f>IF(G14,0,F14)</f>
        <v>0</v>
      </c>
      <c r="I14" s="4" t="s">
        <v>63</v>
      </c>
      <c r="J14" s="19" t="s">
        <v>57</v>
      </c>
      <c r="K14" s="8" t="s">
        <v>65</v>
      </c>
      <c r="L14" s="4" t="s">
        <v>81</v>
      </c>
      <c r="M14" s="4" t="s">
        <v>82</v>
      </c>
    </row>
    <row r="15" spans="1:13">
      <c r="A15" s="5" t="s">
        <v>19</v>
      </c>
      <c r="B15" s="5"/>
      <c r="C15" s="5"/>
      <c r="D15" s="5"/>
      <c r="E15" s="5"/>
      <c r="F15" s="6">
        <v>3</v>
      </c>
      <c r="G15" s="6">
        <v>2</v>
      </c>
      <c r="H15" s="6">
        <f>IF(G15,0,F15)</f>
        <v>0</v>
      </c>
      <c r="I15" s="4" t="s">
        <v>63</v>
      </c>
      <c r="J15" s="19" t="s">
        <v>57</v>
      </c>
      <c r="K15" s="8" t="s">
        <v>65</v>
      </c>
      <c r="L15" s="4" t="s">
        <v>81</v>
      </c>
      <c r="M15" s="4" t="s">
        <v>82</v>
      </c>
    </row>
    <row r="16" spans="1:13">
      <c r="A16" s="5" t="s">
        <v>45</v>
      </c>
      <c r="B16" s="12">
        <v>1</v>
      </c>
      <c r="C16" s="5">
        <v>3</v>
      </c>
      <c r="D16" s="5">
        <v>0</v>
      </c>
      <c r="E16" s="5">
        <v>1</v>
      </c>
      <c r="F16" s="6">
        <f>SUM(B16:E16)</f>
        <v>5</v>
      </c>
      <c r="G16" s="6">
        <v>8</v>
      </c>
      <c r="H16" s="6">
        <f>IF(G16,0,F16)</f>
        <v>0</v>
      </c>
      <c r="I16" s="4" t="s">
        <v>55</v>
      </c>
      <c r="J16" s="4" t="s">
        <v>68</v>
      </c>
      <c r="K16" s="8" t="s">
        <v>65</v>
      </c>
      <c r="L16" s="4" t="s">
        <v>81</v>
      </c>
      <c r="M16" s="4" t="s">
        <v>82</v>
      </c>
    </row>
    <row r="17" spans="1:13">
      <c r="A17" s="7" t="s">
        <v>76</v>
      </c>
      <c r="B17" s="5"/>
      <c r="C17" s="5"/>
      <c r="D17" s="5"/>
      <c r="E17" s="5"/>
      <c r="F17" s="6">
        <v>15</v>
      </c>
      <c r="G17" s="6">
        <v>13</v>
      </c>
      <c r="H17" s="6">
        <f>IF(G17,0,F17)</f>
        <v>0</v>
      </c>
      <c r="I17" s="4" t="s">
        <v>75</v>
      </c>
      <c r="J17" s="6"/>
      <c r="K17" s="8" t="s">
        <v>65</v>
      </c>
      <c r="L17" s="4"/>
      <c r="M17" s="4"/>
    </row>
    <row r="18" spans="1:13" ht="42.75">
      <c r="A18" s="26" t="s">
        <v>84</v>
      </c>
      <c r="B18" s="12"/>
      <c r="C18" s="5"/>
      <c r="D18" s="5"/>
      <c r="E18" s="5"/>
      <c r="F18" s="6">
        <v>4</v>
      </c>
      <c r="G18" s="6">
        <v>3</v>
      </c>
      <c r="H18" s="6">
        <f>IF(G18,0,F18)</f>
        <v>0</v>
      </c>
      <c r="I18" s="4"/>
      <c r="J18" s="6"/>
      <c r="K18" s="8" t="s">
        <v>65</v>
      </c>
      <c r="L18" s="4"/>
      <c r="M18" s="4"/>
    </row>
    <row r="19" spans="1:13">
      <c r="A19" s="22" t="s">
        <v>83</v>
      </c>
      <c r="B19" s="12"/>
      <c r="C19" s="5">
        <v>1</v>
      </c>
      <c r="D19" s="5">
        <v>0</v>
      </c>
      <c r="E19" s="5">
        <v>1</v>
      </c>
      <c r="F19" s="6">
        <f>SUM(B19:E19)</f>
        <v>2</v>
      </c>
      <c r="G19" s="6">
        <v>2</v>
      </c>
      <c r="H19" s="6">
        <f>IF(G19,0,F19)</f>
        <v>0</v>
      </c>
      <c r="I19" s="4"/>
      <c r="J19" s="6"/>
      <c r="K19" s="8" t="s">
        <v>65</v>
      </c>
      <c r="L19" s="4"/>
      <c r="M19" s="4"/>
    </row>
    <row r="20" spans="1:13" ht="42.75">
      <c r="A20" s="26" t="s">
        <v>93</v>
      </c>
      <c r="B20" s="12"/>
      <c r="C20" s="5"/>
      <c r="D20" s="5"/>
      <c r="E20" s="5"/>
      <c r="F20" s="6">
        <v>1</v>
      </c>
      <c r="G20" s="6">
        <v>1</v>
      </c>
      <c r="H20" s="6">
        <f>IF(G20,0,F20)</f>
        <v>0</v>
      </c>
      <c r="I20" s="4"/>
      <c r="J20" s="6"/>
      <c r="K20" s="8" t="s">
        <v>65</v>
      </c>
      <c r="L20" s="4"/>
      <c r="M20" s="4"/>
    </row>
    <row r="21" spans="1:13">
      <c r="A21" s="22" t="s">
        <v>88</v>
      </c>
      <c r="B21" s="12"/>
      <c r="C21" s="5"/>
      <c r="D21" s="5"/>
      <c r="E21" s="5"/>
      <c r="F21" s="6">
        <v>1</v>
      </c>
      <c r="G21" s="6">
        <v>0.5</v>
      </c>
      <c r="H21" s="6">
        <f>IF(G21,0,F21)</f>
        <v>0</v>
      </c>
      <c r="I21" s="4"/>
      <c r="J21" s="6"/>
      <c r="K21" s="8" t="s">
        <v>65</v>
      </c>
      <c r="L21" s="4"/>
      <c r="M21" s="4"/>
    </row>
    <row r="22" spans="1:13">
      <c r="A22" s="26" t="s">
        <v>90</v>
      </c>
      <c r="B22" s="12"/>
      <c r="C22" s="5"/>
      <c r="D22" s="5"/>
      <c r="E22" s="5"/>
      <c r="F22" s="6"/>
      <c r="G22" s="6">
        <v>1</v>
      </c>
      <c r="H22" s="6">
        <f>IF(G22,0,F22)</f>
        <v>0</v>
      </c>
      <c r="I22" s="4"/>
      <c r="J22" s="6"/>
      <c r="K22" s="8" t="s">
        <v>65</v>
      </c>
      <c r="L22" s="4"/>
      <c r="M22" s="4"/>
    </row>
    <row r="23" spans="1:13" ht="28.5">
      <c r="A23" s="26" t="s">
        <v>91</v>
      </c>
      <c r="B23" s="12"/>
      <c r="C23" s="5"/>
      <c r="D23" s="5"/>
      <c r="E23" s="5"/>
      <c r="F23" s="6">
        <v>0.5</v>
      </c>
      <c r="G23" s="6">
        <v>0.5</v>
      </c>
      <c r="H23" s="6">
        <f>IF(G23,0,F23)</f>
        <v>0</v>
      </c>
      <c r="I23" s="4"/>
      <c r="J23" s="6"/>
      <c r="K23" s="8" t="s">
        <v>65</v>
      </c>
      <c r="L23" s="4"/>
      <c r="M23" s="4"/>
    </row>
    <row r="24" spans="1:13">
      <c r="A24" s="22" t="s">
        <v>86</v>
      </c>
      <c r="B24" s="12"/>
      <c r="C24" s="5"/>
      <c r="D24" s="5"/>
      <c r="E24" s="5"/>
      <c r="F24" s="6">
        <v>0.5</v>
      </c>
      <c r="G24" s="6">
        <v>0.5</v>
      </c>
      <c r="H24" s="6">
        <f>IF(G24,0,F24)</f>
        <v>0</v>
      </c>
      <c r="I24" s="4"/>
      <c r="J24" s="6"/>
      <c r="K24" s="8" t="s">
        <v>65</v>
      </c>
      <c r="L24" s="4"/>
      <c r="M24" s="4"/>
    </row>
    <row r="25" spans="1:13" ht="57">
      <c r="A25" s="26" t="s">
        <v>85</v>
      </c>
      <c r="B25" s="12"/>
      <c r="C25" s="5"/>
      <c r="D25" s="5"/>
      <c r="E25" s="5"/>
      <c r="F25" s="6">
        <v>3</v>
      </c>
      <c r="G25" s="6">
        <v>3</v>
      </c>
      <c r="H25" s="6">
        <f>IF(G25,0,F25)</f>
        <v>0</v>
      </c>
      <c r="I25" s="4"/>
      <c r="J25" s="6"/>
      <c r="K25" s="8" t="s">
        <v>65</v>
      </c>
      <c r="L25" s="4"/>
      <c r="M25" s="4"/>
    </row>
    <row r="26" spans="1:13">
      <c r="A26" s="22" t="s">
        <v>89</v>
      </c>
      <c r="B26" s="12"/>
      <c r="C26" s="5"/>
      <c r="D26" s="5"/>
      <c r="E26" s="5"/>
      <c r="F26" s="6">
        <v>0.5</v>
      </c>
      <c r="G26" s="6">
        <v>0.5</v>
      </c>
      <c r="H26" s="6">
        <f>IF(G26,0,F26)</f>
        <v>0</v>
      </c>
      <c r="I26" s="4"/>
      <c r="J26" s="6"/>
      <c r="K26" s="8" t="s">
        <v>65</v>
      </c>
      <c r="L26" s="4"/>
      <c r="M26" s="4"/>
    </row>
    <row r="27" spans="1:13">
      <c r="A27" s="82"/>
      <c r="B27" s="83"/>
      <c r="C27" s="84"/>
      <c r="D27" s="84"/>
      <c r="E27" s="84"/>
      <c r="F27" s="84"/>
      <c r="G27" s="84"/>
      <c r="H27" s="84"/>
      <c r="I27" s="85"/>
      <c r="J27" s="84"/>
      <c r="K27" s="86"/>
      <c r="L27" s="85"/>
      <c r="M27" s="85"/>
    </row>
    <row r="28" spans="1:13" ht="57">
      <c r="A28" s="26" t="s">
        <v>87</v>
      </c>
      <c r="B28" s="12"/>
      <c r="C28" s="5"/>
      <c r="D28" s="5"/>
      <c r="E28" s="5"/>
      <c r="F28" s="6">
        <v>1</v>
      </c>
      <c r="G28" s="6">
        <v>3</v>
      </c>
      <c r="H28" s="6">
        <f>IF(G28,0,F28)</f>
        <v>0</v>
      </c>
      <c r="I28" s="4"/>
      <c r="J28" s="6"/>
      <c r="K28" s="8" t="s">
        <v>65</v>
      </c>
      <c r="L28" s="4"/>
      <c r="M28" s="4"/>
    </row>
    <row r="29" spans="1:13">
      <c r="A29" s="22" t="s">
        <v>92</v>
      </c>
      <c r="B29" s="12"/>
      <c r="C29" s="5"/>
      <c r="D29" s="5"/>
      <c r="E29" s="5"/>
      <c r="F29" s="6">
        <v>5</v>
      </c>
      <c r="G29" s="6"/>
      <c r="H29" s="6">
        <f>IF(G29,0,F29)</f>
        <v>5</v>
      </c>
      <c r="I29" s="4"/>
      <c r="J29" s="6"/>
      <c r="K29" s="18"/>
      <c r="L29" s="4"/>
      <c r="M29" s="4"/>
    </row>
    <row r="30" spans="1:13">
      <c r="A30" s="7" t="s">
        <v>166</v>
      </c>
      <c r="B30" s="12"/>
      <c r="C30" s="12"/>
      <c r="D30" s="12"/>
      <c r="E30" s="12"/>
      <c r="F30" s="6">
        <v>1</v>
      </c>
      <c r="G30" s="6">
        <v>3</v>
      </c>
      <c r="H30" s="6">
        <f>IF(G30,0,F30)</f>
        <v>0</v>
      </c>
      <c r="I30" s="4"/>
      <c r="J30" s="6"/>
      <c r="K30" s="18"/>
      <c r="L30" s="4"/>
      <c r="M30" s="4"/>
    </row>
    <row r="31" spans="1:13">
      <c r="A31" s="7" t="s">
        <v>145</v>
      </c>
      <c r="B31" s="12"/>
      <c r="C31" s="12"/>
      <c r="D31" s="12"/>
      <c r="E31" s="12"/>
      <c r="F31" s="6">
        <v>1</v>
      </c>
      <c r="G31" s="6"/>
      <c r="H31" s="6">
        <f t="shared" ref="H31:H33" si="0">IF(G31,0,F31)</f>
        <v>1</v>
      </c>
      <c r="I31" s="6"/>
      <c r="J31" s="6"/>
      <c r="K31" s="13"/>
      <c r="L31" s="4"/>
      <c r="M31" s="4"/>
    </row>
    <row r="32" spans="1:13">
      <c r="A32" s="7" t="s">
        <v>167</v>
      </c>
      <c r="B32" s="12"/>
      <c r="C32" s="12"/>
      <c r="D32" s="12"/>
      <c r="E32" s="12"/>
      <c r="F32" s="6">
        <v>1</v>
      </c>
      <c r="G32" s="6">
        <v>1</v>
      </c>
      <c r="H32" s="6">
        <f t="shared" si="0"/>
        <v>0</v>
      </c>
      <c r="I32" s="6"/>
      <c r="J32" s="6"/>
      <c r="K32" s="13"/>
      <c r="L32" s="48"/>
      <c r="M32" s="48"/>
    </row>
    <row r="33" spans="1:13">
      <c r="A33" s="7" t="s">
        <v>168</v>
      </c>
      <c r="B33" s="12"/>
      <c r="C33" s="12"/>
      <c r="D33" s="12"/>
      <c r="E33" s="12"/>
      <c r="F33" s="6">
        <v>1</v>
      </c>
      <c r="G33" s="6"/>
      <c r="H33" s="6">
        <f t="shared" si="0"/>
        <v>1</v>
      </c>
      <c r="I33" s="6"/>
      <c r="J33" s="6"/>
      <c r="K33" s="13"/>
      <c r="L33" s="48"/>
      <c r="M33" s="48"/>
    </row>
    <row r="34" spans="1:13">
      <c r="A34" s="17" t="s">
        <v>66</v>
      </c>
      <c r="B34" s="12"/>
      <c r="C34" s="12"/>
      <c r="D34" s="12"/>
      <c r="E34" s="12"/>
      <c r="F34" s="20">
        <f>SUM(F4:F33)</f>
        <v>146.5</v>
      </c>
      <c r="G34" s="20">
        <f>SUM(G4:G31)</f>
        <v>75</v>
      </c>
      <c r="H34" s="20">
        <f>SUM(H4:H33)</f>
        <v>7</v>
      </c>
      <c r="I34" s="20"/>
      <c r="J34" s="20"/>
      <c r="K34" s="21"/>
      <c r="L34" s="23"/>
      <c r="M34" s="23"/>
    </row>
    <row r="35" spans="1:13">
      <c r="A35" s="9" t="s">
        <v>147</v>
      </c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24"/>
      <c r="M35" s="25"/>
    </row>
    <row r="36" spans="1:13">
      <c r="A36" s="5" t="s">
        <v>36</v>
      </c>
      <c r="B36" s="5">
        <v>2</v>
      </c>
      <c r="C36" s="5">
        <v>10</v>
      </c>
      <c r="D36" s="5">
        <v>3</v>
      </c>
      <c r="E36" s="5">
        <v>1</v>
      </c>
      <c r="F36" s="6">
        <f>SUM(B36:E36)</f>
        <v>16</v>
      </c>
      <c r="G36" s="6"/>
      <c r="H36" s="6">
        <f>IF(G36,0,F36)</f>
        <v>16</v>
      </c>
      <c r="I36" s="6"/>
      <c r="J36" s="6"/>
      <c r="K36" s="6"/>
      <c r="L36" s="4"/>
      <c r="M36" s="4"/>
    </row>
    <row r="37" spans="1:13">
      <c r="A37" s="9" t="s">
        <v>146</v>
      </c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24"/>
      <c r="M37" s="25"/>
    </row>
    <row r="38" spans="1:13">
      <c r="A38" s="5" t="s">
        <v>37</v>
      </c>
      <c r="B38" s="5"/>
      <c r="C38" s="5"/>
      <c r="D38" s="5"/>
      <c r="E38" s="5"/>
      <c r="F38" s="6">
        <f>SUM(B38:E38)</f>
        <v>0</v>
      </c>
      <c r="G38" s="6"/>
      <c r="H38" s="6">
        <f>IF(G38,0,F38)</f>
        <v>0</v>
      </c>
      <c r="I38" s="6"/>
      <c r="J38" s="6"/>
      <c r="K38" s="6"/>
      <c r="L38" s="4"/>
      <c r="M38" s="4"/>
    </row>
    <row r="39" spans="1:13">
      <c r="A39" s="5" t="s">
        <v>34</v>
      </c>
      <c r="B39" s="5"/>
      <c r="C39" s="5"/>
      <c r="D39" s="5"/>
      <c r="E39" s="5"/>
      <c r="F39" s="6">
        <f>SUM(B39:E39)</f>
        <v>0</v>
      </c>
      <c r="G39" s="6"/>
      <c r="H39" s="6">
        <f>IF(G39,0,F39)</f>
        <v>0</v>
      </c>
      <c r="I39" s="6"/>
      <c r="J39" s="6"/>
      <c r="K39" s="6"/>
      <c r="L39" s="4"/>
      <c r="M39" s="4"/>
    </row>
    <row r="40" spans="1:13">
      <c r="A40" s="5" t="s">
        <v>41</v>
      </c>
      <c r="B40" s="5">
        <v>2</v>
      </c>
      <c r="C40" s="5">
        <v>3</v>
      </c>
      <c r="D40" s="5">
        <v>2</v>
      </c>
      <c r="E40" s="5">
        <v>1</v>
      </c>
      <c r="F40" s="6">
        <f>SUM(B40:E40)</f>
        <v>8</v>
      </c>
      <c r="G40" s="6"/>
      <c r="H40" s="6">
        <f>IF(G40,0,F40)</f>
        <v>8</v>
      </c>
      <c r="I40" s="6"/>
      <c r="J40" s="6"/>
      <c r="K40" s="6"/>
      <c r="L40" s="4"/>
      <c r="M40" s="4"/>
    </row>
    <row r="41" spans="1:13">
      <c r="A41" s="5" t="s">
        <v>43</v>
      </c>
      <c r="B41" s="5"/>
      <c r="C41" s="5"/>
      <c r="D41" s="5"/>
      <c r="E41" s="5"/>
      <c r="F41" s="6">
        <f>SUM(B41:E41)</f>
        <v>0</v>
      </c>
      <c r="G41" s="6"/>
      <c r="H41" s="6">
        <f>IF(G41,0,F41)</f>
        <v>0</v>
      </c>
      <c r="I41" s="6"/>
      <c r="J41" s="6"/>
      <c r="K41" s="6"/>
      <c r="L41" s="4"/>
      <c r="M41" s="4"/>
    </row>
    <row r="42" spans="1:13">
      <c r="A42" s="5" t="s">
        <v>35</v>
      </c>
      <c r="B42" s="5"/>
      <c r="C42" s="5"/>
      <c r="D42" s="5"/>
      <c r="E42" s="5"/>
      <c r="F42" s="6">
        <f>SUM(B42:E42)</f>
        <v>0</v>
      </c>
      <c r="G42" s="6"/>
      <c r="H42" s="6">
        <f>IF(G42,0,F42)</f>
        <v>0</v>
      </c>
      <c r="I42" s="6"/>
      <c r="J42" s="6"/>
      <c r="K42" s="6"/>
      <c r="L42" s="4"/>
      <c r="M42" s="4"/>
    </row>
    <row r="43" spans="1:13">
      <c r="A43" s="5" t="s">
        <v>31</v>
      </c>
      <c r="B43" s="5"/>
      <c r="C43" s="5"/>
      <c r="D43" s="5"/>
      <c r="E43" s="5"/>
      <c r="F43" s="6">
        <f>SUM(B43:E43)</f>
        <v>0</v>
      </c>
      <c r="G43" s="6"/>
      <c r="H43" s="6">
        <f>IF(G43,0,F43)</f>
        <v>0</v>
      </c>
      <c r="I43" s="6"/>
      <c r="J43" s="6"/>
      <c r="K43" s="6"/>
      <c r="L43" s="4"/>
      <c r="M43" s="4"/>
    </row>
    <row r="44" spans="1:13">
      <c r="A44" s="5" t="s">
        <v>32</v>
      </c>
      <c r="B44" s="5"/>
      <c r="C44" s="5"/>
      <c r="D44" s="5"/>
      <c r="E44" s="5"/>
      <c r="F44" s="6">
        <f>SUM(B44:E44)</f>
        <v>0</v>
      </c>
      <c r="G44" s="6"/>
      <c r="H44" s="6">
        <f>IF(G44,0,F44)</f>
        <v>0</v>
      </c>
      <c r="I44" s="6"/>
      <c r="J44" s="6"/>
      <c r="K44" s="6"/>
      <c r="L44" s="4"/>
      <c r="M44" s="4"/>
    </row>
    <row r="45" spans="1:13">
      <c r="A45" s="5" t="s">
        <v>44</v>
      </c>
      <c r="B45" s="5"/>
      <c r="C45" s="5"/>
      <c r="D45" s="5"/>
      <c r="E45" s="5"/>
      <c r="F45" s="6">
        <f>SUM(B45:E45)</f>
        <v>0</v>
      </c>
      <c r="G45" s="6"/>
      <c r="H45" s="6">
        <f>IF(G45,0,F45)</f>
        <v>0</v>
      </c>
      <c r="I45" s="6"/>
      <c r="J45" s="6"/>
      <c r="K45" s="6"/>
      <c r="L45" s="4"/>
      <c r="M45" s="4"/>
    </row>
    <row r="46" spans="1:13">
      <c r="A46" s="5" t="s">
        <v>29</v>
      </c>
      <c r="B46" s="5">
        <v>2</v>
      </c>
      <c r="C46" s="5">
        <v>4</v>
      </c>
      <c r="D46" s="5">
        <v>0</v>
      </c>
      <c r="E46" s="5">
        <v>1</v>
      </c>
      <c r="F46" s="6">
        <f>SUM(B46:E46)</f>
        <v>7</v>
      </c>
      <c r="G46" s="6"/>
      <c r="H46" s="6">
        <f>IF(G46,0,F46)</f>
        <v>7</v>
      </c>
      <c r="I46" s="6"/>
      <c r="J46" s="6"/>
      <c r="K46" s="6"/>
      <c r="L46" s="4"/>
      <c r="M46" s="4"/>
    </row>
    <row r="47" spans="1:13">
      <c r="A47" s="9" t="s">
        <v>59</v>
      </c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24"/>
      <c r="M47" s="25"/>
    </row>
    <row r="48" spans="1:13">
      <c r="A48" s="5" t="s">
        <v>21</v>
      </c>
      <c r="B48" s="5"/>
      <c r="C48" s="5"/>
      <c r="D48" s="5"/>
      <c r="E48" s="5"/>
      <c r="F48" s="6"/>
      <c r="G48" s="6"/>
      <c r="H48" s="6"/>
      <c r="I48" s="4" t="s">
        <v>55</v>
      </c>
      <c r="J48" s="15" t="s">
        <v>68</v>
      </c>
      <c r="K48" s="8" t="s">
        <v>65</v>
      </c>
      <c r="L48" s="4" t="s">
        <v>81</v>
      </c>
      <c r="M48" s="4" t="s">
        <v>82</v>
      </c>
    </row>
    <row r="49" spans="1:13">
      <c r="A49" s="5" t="s">
        <v>22</v>
      </c>
      <c r="B49" s="5"/>
      <c r="C49" s="5"/>
      <c r="D49" s="5"/>
      <c r="E49" s="5"/>
      <c r="F49" s="6"/>
      <c r="G49" s="6"/>
      <c r="H49" s="6"/>
      <c r="I49" s="4" t="s">
        <v>55</v>
      </c>
      <c r="J49" s="15" t="s">
        <v>68</v>
      </c>
      <c r="K49" s="8" t="s">
        <v>65</v>
      </c>
      <c r="L49" s="4" t="s">
        <v>81</v>
      </c>
      <c r="M49" s="4" t="s">
        <v>82</v>
      </c>
    </row>
    <row r="50" spans="1:13">
      <c r="A50" s="5" t="s">
        <v>9</v>
      </c>
      <c r="B50" s="5"/>
      <c r="C50" s="5"/>
      <c r="D50" s="5"/>
      <c r="E50" s="5"/>
      <c r="F50" s="6"/>
      <c r="G50" s="6"/>
      <c r="H50" s="6"/>
      <c r="I50" s="4" t="s">
        <v>55</v>
      </c>
      <c r="J50" s="15" t="s">
        <v>68</v>
      </c>
      <c r="K50" s="8" t="s">
        <v>65</v>
      </c>
      <c r="L50" s="4" t="s">
        <v>81</v>
      </c>
      <c r="M50" s="4" t="s">
        <v>82</v>
      </c>
    </row>
    <row r="51" spans="1:13">
      <c r="A51" s="5" t="s">
        <v>10</v>
      </c>
      <c r="B51" s="5"/>
      <c r="C51" s="5"/>
      <c r="D51" s="5"/>
      <c r="E51" s="5"/>
      <c r="F51" s="6"/>
      <c r="G51" s="6"/>
      <c r="H51" s="6"/>
      <c r="I51" s="4" t="s">
        <v>55</v>
      </c>
      <c r="J51" s="15" t="s">
        <v>68</v>
      </c>
      <c r="K51" s="8" t="s">
        <v>65</v>
      </c>
      <c r="L51" s="4" t="s">
        <v>81</v>
      </c>
      <c r="M51" s="4" t="s">
        <v>82</v>
      </c>
    </row>
    <row r="52" spans="1:13">
      <c r="A52" s="5" t="s">
        <v>20</v>
      </c>
      <c r="B52" s="5"/>
      <c r="C52" s="5"/>
      <c r="D52" s="5"/>
      <c r="E52" s="5"/>
      <c r="F52" s="6"/>
      <c r="G52" s="6"/>
      <c r="H52" s="6"/>
      <c r="I52" s="4" t="s">
        <v>55</v>
      </c>
      <c r="J52" s="15" t="s">
        <v>68</v>
      </c>
      <c r="K52" s="8" t="s">
        <v>65</v>
      </c>
      <c r="L52" s="4" t="s">
        <v>81</v>
      </c>
      <c r="M52" s="4" t="s">
        <v>82</v>
      </c>
    </row>
    <row r="53" spans="1:13">
      <c r="A53" s="5" t="s">
        <v>11</v>
      </c>
      <c r="B53" s="5"/>
      <c r="C53" s="5"/>
      <c r="D53" s="5"/>
      <c r="E53" s="5"/>
      <c r="F53" s="6"/>
      <c r="G53" s="6"/>
      <c r="H53" s="6"/>
      <c r="I53" s="4" t="s">
        <v>63</v>
      </c>
      <c r="J53" s="6"/>
      <c r="K53" s="8" t="s">
        <v>65</v>
      </c>
      <c r="L53" s="4" t="s">
        <v>81</v>
      </c>
      <c r="M53" s="4" t="s">
        <v>82</v>
      </c>
    </row>
    <row r="54" spans="1:13">
      <c r="A54" s="5" t="s">
        <v>12</v>
      </c>
      <c r="B54" s="5"/>
      <c r="C54" s="5"/>
      <c r="D54" s="5"/>
      <c r="E54" s="5"/>
      <c r="F54" s="6"/>
      <c r="G54" s="6"/>
      <c r="H54" s="6"/>
      <c r="I54" s="4" t="s">
        <v>62</v>
      </c>
      <c r="J54" s="6"/>
      <c r="K54" s="8" t="s">
        <v>65</v>
      </c>
      <c r="L54" s="4" t="s">
        <v>81</v>
      </c>
      <c r="M54" s="4" t="s">
        <v>82</v>
      </c>
    </row>
    <row r="55" spans="1:13">
      <c r="A55" s="5" t="s">
        <v>16</v>
      </c>
      <c r="B55" s="5"/>
      <c r="C55" s="5"/>
      <c r="D55" s="5"/>
      <c r="E55" s="5"/>
      <c r="F55" s="6"/>
      <c r="G55" s="6"/>
      <c r="H55" s="6"/>
      <c r="I55" s="4" t="s">
        <v>62</v>
      </c>
      <c r="J55" s="6"/>
      <c r="K55" s="8" t="s">
        <v>65</v>
      </c>
      <c r="L55" s="4" t="s">
        <v>81</v>
      </c>
      <c r="M55" s="4" t="s">
        <v>82</v>
      </c>
    </row>
    <row r="56" spans="1:13">
      <c r="A56" s="5" t="s">
        <v>13</v>
      </c>
      <c r="B56" s="5"/>
      <c r="C56" s="5"/>
      <c r="D56" s="5"/>
      <c r="E56" s="5"/>
      <c r="F56" s="6"/>
      <c r="G56" s="6"/>
      <c r="H56" s="6"/>
      <c r="I56" s="4" t="s">
        <v>62</v>
      </c>
      <c r="J56" s="6"/>
      <c r="K56" s="8" t="s">
        <v>65</v>
      </c>
      <c r="L56" s="4" t="s">
        <v>81</v>
      </c>
      <c r="M56" s="4" t="s">
        <v>82</v>
      </c>
    </row>
    <row r="57" spans="1:13">
      <c r="A57" s="5" t="s">
        <v>17</v>
      </c>
      <c r="B57" s="5"/>
      <c r="C57" s="5"/>
      <c r="D57" s="5"/>
      <c r="E57" s="5"/>
      <c r="F57" s="6"/>
      <c r="G57" s="6"/>
      <c r="H57" s="6"/>
      <c r="I57" s="4" t="s">
        <v>62</v>
      </c>
      <c r="J57" s="6"/>
      <c r="K57" s="8" t="s">
        <v>65</v>
      </c>
      <c r="L57" s="4" t="s">
        <v>81</v>
      </c>
      <c r="M57" s="4" t="s">
        <v>82</v>
      </c>
    </row>
    <row r="58" spans="1:13">
      <c r="A58" s="14"/>
    </row>
    <row r="59" spans="1:13">
      <c r="A59" s="16" t="s">
        <v>70</v>
      </c>
      <c r="F59">
        <v>2</v>
      </c>
    </row>
    <row r="60" spans="1:13">
      <c r="A60" s="16" t="s">
        <v>71</v>
      </c>
      <c r="F60">
        <v>3</v>
      </c>
    </row>
    <row r="61" spans="1:13">
      <c r="A61" s="16" t="s">
        <v>72</v>
      </c>
      <c r="F61">
        <v>4</v>
      </c>
    </row>
  </sheetData>
  <sortState ref="A34:M42">
    <sortCondition ref="A34"/>
  </sortState>
  <mergeCells count="10">
    <mergeCell ref="L1:L2"/>
    <mergeCell ref="M1:M2"/>
    <mergeCell ref="A1:A2"/>
    <mergeCell ref="I1:I2"/>
    <mergeCell ref="K1:K2"/>
    <mergeCell ref="B1:E1"/>
    <mergeCell ref="F1:F2"/>
    <mergeCell ref="G1:G2"/>
    <mergeCell ref="J1:J2"/>
    <mergeCell ref="H1:H2"/>
  </mergeCells>
  <hyperlinks>
    <hyperlink ref="J7" r:id="rId1" location="/calendar"/>
    <hyperlink ref="J15" r:id="rId2"/>
    <hyperlink ref="J14" r:id="rId3"/>
    <hyperlink ref="J9" r:id="rId4"/>
    <hyperlink ref="J13" r:id="rId5"/>
  </hyperlinks>
  <pageMargins left="0.7" right="0.7" top="0.75" bottom="0.75" header="0.3" footer="0.3"/>
  <pageSetup paperSize="9" orientation="landscape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Work Plan &amp; Estimation(P.3)</vt:lpstr>
      <vt:lpstr>Work Plan &amp; Estimation (P.0-2)</vt:lpstr>
      <vt:lpstr>Backlog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supakansiw</dc:creator>
  <cp:lastModifiedBy>supakansiw</cp:lastModifiedBy>
  <cp:lastPrinted>2017-01-18T03:51:01Z</cp:lastPrinted>
  <dcterms:created xsi:type="dcterms:W3CDTF">2016-12-09T06:22:05Z</dcterms:created>
  <dcterms:modified xsi:type="dcterms:W3CDTF">2017-01-19T11:10:31Z</dcterms:modified>
</cp:coreProperties>
</file>