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ECON 4822\Assignments\"/>
    </mc:Choice>
  </mc:AlternateContent>
  <xr:revisionPtr revIDLastSave="0" documentId="8_{15321F03-D19F-47B1-98D7-4AB585FD6055}" xr6:coauthVersionLast="45" xr6:coauthVersionMax="45" xr10:uidLastSave="{00000000-0000-0000-0000-000000000000}"/>
  <bookViews>
    <workbookView xWindow="-120" yWindow="-120" windowWidth="20730" windowHeight="11160" firstSheet="5" activeTab="11" xr2:uid="{B754EEB6-68A5-4EA1-914F-578AA215D906}"/>
  </bookViews>
  <sheets>
    <sheet name="Data" sheetId="16" r:id="rId1"/>
    <sheet name="Metadata" sheetId="6" r:id="rId2"/>
    <sheet name="Transformed Data" sheetId="17" r:id="rId3"/>
    <sheet name="Transformed Data For Use" sheetId="7" r:id="rId4"/>
    <sheet name="Additional Charts" sheetId="14" r:id="rId5"/>
    <sheet name="Summary Stastistics" sheetId="15" r:id="rId6"/>
    <sheet name="Chicken" sheetId="8" r:id="rId7"/>
    <sheet name="Beef" sheetId="9" r:id="rId8"/>
    <sheet name="Pork" sheetId="10" r:id="rId9"/>
    <sheet name="Fish" sheetId="11" r:id="rId10"/>
    <sheet name="Wages" sheetId="12" r:id="rId11"/>
    <sheet name="Population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7" l="1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3" i="17"/>
  <c r="J85" i="17" l="1"/>
  <c r="I85" i="17"/>
  <c r="H85" i="17"/>
  <c r="G85" i="17"/>
  <c r="F85" i="17"/>
  <c r="J84" i="17"/>
  <c r="I84" i="17"/>
  <c r="H84" i="17"/>
  <c r="G84" i="17"/>
  <c r="F84" i="17"/>
  <c r="J83" i="17"/>
  <c r="I83" i="17"/>
  <c r="H83" i="17"/>
  <c r="G83" i="17"/>
  <c r="F83" i="17"/>
  <c r="J82" i="17"/>
  <c r="I82" i="17"/>
  <c r="H82" i="17"/>
  <c r="G82" i="17"/>
  <c r="F82" i="17"/>
  <c r="J81" i="17"/>
  <c r="I81" i="17"/>
  <c r="H81" i="17"/>
  <c r="G81" i="17"/>
  <c r="F81" i="17"/>
  <c r="J80" i="17"/>
  <c r="I80" i="17"/>
  <c r="H80" i="17"/>
  <c r="G80" i="17"/>
  <c r="F80" i="17"/>
  <c r="J79" i="17"/>
  <c r="I79" i="17"/>
  <c r="H79" i="17"/>
  <c r="G79" i="17"/>
  <c r="F79" i="17"/>
  <c r="J78" i="17"/>
  <c r="I78" i="17"/>
  <c r="H78" i="17"/>
  <c r="G78" i="17"/>
  <c r="F78" i="17"/>
  <c r="E78" i="17"/>
  <c r="D78" i="17"/>
  <c r="C78" i="17"/>
  <c r="B78" i="17"/>
  <c r="J77" i="17"/>
  <c r="I77" i="17"/>
  <c r="H77" i="17"/>
  <c r="G77" i="17"/>
  <c r="F77" i="17"/>
  <c r="E77" i="17"/>
  <c r="D77" i="17"/>
  <c r="C77" i="17"/>
  <c r="B77" i="17"/>
  <c r="J76" i="17"/>
  <c r="I76" i="17"/>
  <c r="H76" i="17"/>
  <c r="G76" i="17"/>
  <c r="F76" i="17"/>
  <c r="E76" i="17"/>
  <c r="D76" i="17"/>
  <c r="C76" i="17"/>
  <c r="B76" i="17"/>
  <c r="J75" i="17"/>
  <c r="I75" i="17"/>
  <c r="H75" i="17"/>
  <c r="G75" i="17"/>
  <c r="F75" i="17"/>
  <c r="J74" i="17"/>
  <c r="I74" i="17"/>
  <c r="H74" i="17"/>
  <c r="G74" i="17"/>
  <c r="F74" i="17"/>
  <c r="E74" i="17"/>
  <c r="D74" i="17"/>
  <c r="C74" i="17"/>
  <c r="B74" i="17"/>
  <c r="J73" i="17"/>
  <c r="I73" i="17"/>
  <c r="H73" i="17"/>
  <c r="G73" i="17"/>
  <c r="F73" i="17"/>
  <c r="E73" i="17"/>
  <c r="D73" i="17"/>
  <c r="C73" i="17"/>
  <c r="B73" i="17"/>
  <c r="J72" i="17"/>
  <c r="I72" i="17"/>
  <c r="H72" i="17"/>
  <c r="G72" i="17"/>
  <c r="F72" i="17"/>
  <c r="E72" i="17"/>
  <c r="D72" i="17"/>
  <c r="C72" i="17"/>
  <c r="B72" i="17"/>
  <c r="J71" i="17"/>
  <c r="I71" i="17"/>
  <c r="H71" i="17"/>
  <c r="G71" i="17"/>
  <c r="F71" i="17"/>
  <c r="J70" i="17"/>
  <c r="I70" i="17"/>
  <c r="H70" i="17"/>
  <c r="G70" i="17"/>
  <c r="F70" i="17"/>
  <c r="E70" i="17"/>
  <c r="D70" i="17"/>
  <c r="C70" i="17"/>
  <c r="B70" i="17"/>
  <c r="J69" i="17"/>
  <c r="I69" i="17"/>
  <c r="H69" i="17"/>
  <c r="G69" i="17"/>
  <c r="F69" i="17"/>
  <c r="E69" i="17"/>
  <c r="D69" i="17"/>
  <c r="C69" i="17"/>
  <c r="B69" i="17"/>
  <c r="J68" i="17"/>
  <c r="I68" i="17"/>
  <c r="H68" i="17"/>
  <c r="G68" i="17"/>
  <c r="F68" i="17"/>
  <c r="E68" i="17"/>
  <c r="D68" i="17"/>
  <c r="C68" i="17"/>
  <c r="B68" i="17"/>
  <c r="J67" i="17"/>
  <c r="I67" i="17"/>
  <c r="H67" i="17"/>
  <c r="G67" i="17"/>
  <c r="F67" i="17"/>
  <c r="J66" i="17"/>
  <c r="I66" i="17"/>
  <c r="H66" i="17"/>
  <c r="G66" i="17"/>
  <c r="F66" i="17"/>
  <c r="E66" i="17"/>
  <c r="D66" i="17"/>
  <c r="C66" i="17"/>
  <c r="B66" i="17"/>
  <c r="J65" i="17"/>
  <c r="I65" i="17"/>
  <c r="H65" i="17"/>
  <c r="G65" i="17"/>
  <c r="F65" i="17"/>
  <c r="E65" i="17"/>
  <c r="D65" i="17"/>
  <c r="C65" i="17"/>
  <c r="B65" i="17"/>
  <c r="J64" i="17"/>
  <c r="I64" i="17"/>
  <c r="H64" i="17"/>
  <c r="G64" i="17"/>
  <c r="F64" i="17"/>
  <c r="E64" i="17"/>
  <c r="D64" i="17"/>
  <c r="C64" i="17"/>
  <c r="B64" i="17"/>
  <c r="J63" i="17"/>
  <c r="I63" i="17"/>
  <c r="H63" i="17"/>
  <c r="G63" i="17"/>
  <c r="F63" i="17"/>
  <c r="J62" i="17"/>
  <c r="I62" i="17"/>
  <c r="H62" i="17"/>
  <c r="G62" i="17"/>
  <c r="F62" i="17"/>
  <c r="E62" i="17"/>
  <c r="D62" i="17"/>
  <c r="C62" i="17"/>
  <c r="B62" i="17"/>
  <c r="J61" i="17"/>
  <c r="I61" i="17"/>
  <c r="H61" i="17"/>
  <c r="G61" i="17"/>
  <c r="F61" i="17"/>
  <c r="E61" i="17"/>
  <c r="D61" i="17"/>
  <c r="C61" i="17"/>
  <c r="B61" i="17"/>
  <c r="J60" i="17"/>
  <c r="I60" i="17"/>
  <c r="H60" i="17"/>
  <c r="G60" i="17"/>
  <c r="F60" i="17"/>
  <c r="E60" i="17"/>
  <c r="D60" i="17"/>
  <c r="C60" i="17"/>
  <c r="B60" i="17"/>
  <c r="J59" i="17"/>
  <c r="I59" i="17"/>
  <c r="H59" i="17"/>
  <c r="G59" i="17"/>
  <c r="F59" i="17"/>
  <c r="J58" i="17"/>
  <c r="I58" i="17"/>
  <c r="H58" i="17"/>
  <c r="G58" i="17"/>
  <c r="F58" i="17"/>
  <c r="E58" i="17"/>
  <c r="D58" i="17"/>
  <c r="C58" i="17"/>
  <c r="B58" i="17"/>
  <c r="J57" i="17"/>
  <c r="I57" i="17"/>
  <c r="H57" i="17"/>
  <c r="G57" i="17"/>
  <c r="F57" i="17"/>
  <c r="E57" i="17"/>
  <c r="D57" i="17"/>
  <c r="C57" i="17"/>
  <c r="B57" i="17"/>
  <c r="J56" i="17"/>
  <c r="I56" i="17"/>
  <c r="H56" i="17"/>
  <c r="G56" i="17"/>
  <c r="F56" i="17"/>
  <c r="E56" i="17"/>
  <c r="D56" i="17"/>
  <c r="C56" i="17"/>
  <c r="B56" i="17"/>
  <c r="J55" i="17"/>
  <c r="I55" i="17"/>
  <c r="H55" i="17"/>
  <c r="G55" i="17"/>
  <c r="F55" i="17"/>
  <c r="J54" i="17"/>
  <c r="I54" i="17"/>
  <c r="H54" i="17"/>
  <c r="G54" i="17"/>
  <c r="F54" i="17"/>
  <c r="E54" i="17"/>
  <c r="D54" i="17"/>
  <c r="C54" i="17"/>
  <c r="B54" i="17"/>
  <c r="J53" i="17"/>
  <c r="I53" i="17"/>
  <c r="H53" i="17"/>
  <c r="G53" i="17"/>
  <c r="F53" i="17"/>
  <c r="E53" i="17"/>
  <c r="D53" i="17"/>
  <c r="C53" i="17"/>
  <c r="B53" i="17"/>
  <c r="J52" i="17"/>
  <c r="I52" i="17"/>
  <c r="H52" i="17"/>
  <c r="G52" i="17"/>
  <c r="F52" i="17"/>
  <c r="E52" i="17"/>
  <c r="D52" i="17"/>
  <c r="C52" i="17"/>
  <c r="B52" i="17"/>
  <c r="J51" i="17"/>
  <c r="I51" i="17"/>
  <c r="H51" i="17"/>
  <c r="G51" i="17"/>
  <c r="F51" i="17"/>
  <c r="J50" i="17"/>
  <c r="I50" i="17"/>
  <c r="H50" i="17"/>
  <c r="G50" i="17"/>
  <c r="F50" i="17"/>
  <c r="E50" i="17"/>
  <c r="D50" i="17"/>
  <c r="C50" i="17"/>
  <c r="B50" i="17"/>
  <c r="J49" i="17"/>
  <c r="I49" i="17"/>
  <c r="H49" i="17"/>
  <c r="G49" i="17"/>
  <c r="F49" i="17"/>
  <c r="E49" i="17"/>
  <c r="D49" i="17"/>
  <c r="C49" i="17"/>
  <c r="B49" i="17"/>
  <c r="J48" i="17"/>
  <c r="I48" i="17"/>
  <c r="H48" i="17"/>
  <c r="G48" i="17"/>
  <c r="F48" i="17"/>
  <c r="E48" i="17"/>
  <c r="D48" i="17"/>
  <c r="C48" i="17"/>
  <c r="B48" i="17"/>
  <c r="J47" i="17"/>
  <c r="I47" i="17"/>
  <c r="H47" i="17"/>
  <c r="G47" i="17"/>
  <c r="F47" i="17"/>
  <c r="J46" i="17"/>
  <c r="I46" i="17"/>
  <c r="H46" i="17"/>
  <c r="G46" i="17"/>
  <c r="F46" i="17"/>
  <c r="E46" i="17"/>
  <c r="D46" i="17"/>
  <c r="C46" i="17"/>
  <c r="B46" i="17"/>
  <c r="J45" i="17"/>
  <c r="I45" i="17"/>
  <c r="H45" i="17"/>
  <c r="G45" i="17"/>
  <c r="F45" i="17"/>
  <c r="E45" i="17"/>
  <c r="D45" i="17"/>
  <c r="C45" i="17"/>
  <c r="B45" i="17"/>
  <c r="J44" i="17"/>
  <c r="I44" i="17"/>
  <c r="H44" i="17"/>
  <c r="G44" i="17"/>
  <c r="F44" i="17"/>
  <c r="E44" i="17"/>
  <c r="D44" i="17"/>
  <c r="C44" i="17"/>
  <c r="B44" i="17"/>
  <c r="J43" i="17"/>
  <c r="I43" i="17"/>
  <c r="H43" i="17"/>
  <c r="G43" i="17"/>
  <c r="F43" i="17"/>
  <c r="J42" i="17"/>
  <c r="I42" i="17"/>
  <c r="H42" i="17"/>
  <c r="G42" i="17"/>
  <c r="F42" i="17"/>
  <c r="E42" i="17"/>
  <c r="D42" i="17"/>
  <c r="C42" i="17"/>
  <c r="B42" i="17"/>
  <c r="J41" i="17"/>
  <c r="I41" i="17"/>
  <c r="H41" i="17"/>
  <c r="G41" i="17"/>
  <c r="F41" i="17"/>
  <c r="E41" i="17"/>
  <c r="D41" i="17"/>
  <c r="C41" i="17"/>
  <c r="B41" i="17"/>
  <c r="J40" i="17"/>
  <c r="I40" i="17"/>
  <c r="H40" i="17"/>
  <c r="G40" i="17"/>
  <c r="F40" i="17"/>
  <c r="E40" i="17"/>
  <c r="D40" i="17"/>
  <c r="C40" i="17"/>
  <c r="B40" i="17"/>
  <c r="J39" i="17"/>
  <c r="I39" i="17"/>
  <c r="H39" i="17"/>
  <c r="G39" i="17"/>
  <c r="F39" i="17"/>
  <c r="J38" i="17"/>
  <c r="I38" i="17"/>
  <c r="H38" i="17"/>
  <c r="G38" i="17"/>
  <c r="F38" i="17"/>
  <c r="E38" i="17"/>
  <c r="D38" i="17"/>
  <c r="C38" i="17"/>
  <c r="B38" i="17"/>
  <c r="J37" i="17"/>
  <c r="I37" i="17"/>
  <c r="H37" i="17"/>
  <c r="G37" i="17"/>
  <c r="F37" i="17"/>
  <c r="E37" i="17"/>
  <c r="D37" i="17"/>
  <c r="C37" i="17"/>
  <c r="B37" i="17"/>
  <c r="J36" i="17"/>
  <c r="I36" i="17"/>
  <c r="H36" i="17"/>
  <c r="G36" i="17"/>
  <c r="F36" i="17"/>
  <c r="E36" i="17"/>
  <c r="D36" i="17"/>
  <c r="C36" i="17"/>
  <c r="B36" i="17"/>
  <c r="J35" i="17"/>
  <c r="I35" i="17"/>
  <c r="H35" i="17"/>
  <c r="G35" i="17"/>
  <c r="F35" i="17"/>
  <c r="J34" i="17"/>
  <c r="I34" i="17"/>
  <c r="H34" i="17"/>
  <c r="G34" i="17"/>
  <c r="F34" i="17"/>
  <c r="E34" i="17"/>
  <c r="D34" i="17"/>
  <c r="C34" i="17"/>
  <c r="B34" i="17"/>
  <c r="J33" i="17"/>
  <c r="I33" i="17"/>
  <c r="H33" i="17"/>
  <c r="G33" i="17"/>
  <c r="F33" i="17"/>
  <c r="E33" i="17"/>
  <c r="D33" i="17"/>
  <c r="C33" i="17"/>
  <c r="B33" i="17"/>
  <c r="J32" i="17"/>
  <c r="I32" i="17"/>
  <c r="H32" i="17"/>
  <c r="G32" i="17"/>
  <c r="F32" i="17"/>
  <c r="E32" i="17"/>
  <c r="D32" i="17"/>
  <c r="C32" i="17"/>
  <c r="B32" i="17"/>
  <c r="J31" i="17"/>
  <c r="I31" i="17"/>
  <c r="H31" i="17"/>
  <c r="G31" i="17"/>
  <c r="F31" i="17"/>
  <c r="J30" i="17"/>
  <c r="I30" i="17"/>
  <c r="H30" i="17"/>
  <c r="G30" i="17"/>
  <c r="F30" i="17"/>
  <c r="E30" i="17"/>
  <c r="D30" i="17"/>
  <c r="C30" i="17"/>
  <c r="B30" i="17"/>
  <c r="J29" i="17"/>
  <c r="I29" i="17"/>
  <c r="H29" i="17"/>
  <c r="G29" i="17"/>
  <c r="F29" i="17"/>
  <c r="E29" i="17"/>
  <c r="D29" i="17"/>
  <c r="C29" i="17"/>
  <c r="B29" i="17"/>
  <c r="J28" i="17"/>
  <c r="I28" i="17"/>
  <c r="H28" i="17"/>
  <c r="G28" i="17"/>
  <c r="F28" i="17"/>
  <c r="E28" i="17"/>
  <c r="D28" i="17"/>
  <c r="C28" i="17"/>
  <c r="B28" i="17"/>
  <c r="J27" i="17"/>
  <c r="I27" i="17"/>
  <c r="H27" i="17"/>
  <c r="G27" i="17"/>
  <c r="F27" i="17"/>
  <c r="J26" i="17"/>
  <c r="I26" i="17"/>
  <c r="H26" i="17"/>
  <c r="G26" i="17"/>
  <c r="F26" i="17"/>
  <c r="E26" i="17"/>
  <c r="D26" i="17"/>
  <c r="C26" i="17"/>
  <c r="B26" i="17"/>
  <c r="J25" i="17"/>
  <c r="I25" i="17"/>
  <c r="H25" i="17"/>
  <c r="G25" i="17"/>
  <c r="F25" i="17"/>
  <c r="E25" i="17"/>
  <c r="D25" i="17"/>
  <c r="C25" i="17"/>
  <c r="B25" i="17"/>
  <c r="J24" i="17"/>
  <c r="I24" i="17"/>
  <c r="H24" i="17"/>
  <c r="G24" i="17"/>
  <c r="F24" i="17"/>
  <c r="E24" i="17"/>
  <c r="D24" i="17"/>
  <c r="C24" i="17"/>
  <c r="B24" i="17"/>
  <c r="J23" i="17"/>
  <c r="I23" i="17"/>
  <c r="H23" i="17"/>
  <c r="G23" i="17"/>
  <c r="F23" i="17"/>
  <c r="J22" i="17"/>
  <c r="I22" i="17"/>
  <c r="H22" i="17"/>
  <c r="G22" i="17"/>
  <c r="F22" i="17"/>
  <c r="E22" i="17"/>
  <c r="D22" i="17"/>
  <c r="C22" i="17"/>
  <c r="B22" i="17"/>
  <c r="J21" i="17"/>
  <c r="I21" i="17"/>
  <c r="H21" i="17"/>
  <c r="G21" i="17"/>
  <c r="F21" i="17"/>
  <c r="E21" i="17"/>
  <c r="D21" i="17"/>
  <c r="C21" i="17"/>
  <c r="B21" i="17"/>
  <c r="J20" i="17"/>
  <c r="I20" i="17"/>
  <c r="H20" i="17"/>
  <c r="G20" i="17"/>
  <c r="F20" i="17"/>
  <c r="E20" i="17"/>
  <c r="D20" i="17"/>
  <c r="C20" i="17"/>
  <c r="B20" i="17"/>
  <c r="J19" i="17"/>
  <c r="I19" i="17"/>
  <c r="H19" i="17"/>
  <c r="G19" i="17"/>
  <c r="F19" i="17"/>
  <c r="J18" i="17"/>
  <c r="I18" i="17"/>
  <c r="H18" i="17"/>
  <c r="G18" i="17"/>
  <c r="F18" i="17"/>
  <c r="E18" i="17"/>
  <c r="D18" i="17"/>
  <c r="C18" i="17"/>
  <c r="B18" i="17"/>
  <c r="J17" i="17"/>
  <c r="I17" i="17"/>
  <c r="H17" i="17"/>
  <c r="G17" i="17"/>
  <c r="F17" i="17"/>
  <c r="E17" i="17"/>
  <c r="D17" i="17"/>
  <c r="C17" i="17"/>
  <c r="B17" i="17"/>
  <c r="J16" i="17"/>
  <c r="I16" i="17"/>
  <c r="H16" i="17"/>
  <c r="G16" i="17"/>
  <c r="F16" i="17"/>
  <c r="E16" i="17"/>
  <c r="D16" i="17"/>
  <c r="C16" i="17"/>
  <c r="B16" i="17"/>
  <c r="J15" i="17"/>
  <c r="I15" i="17"/>
  <c r="H15" i="17"/>
  <c r="G15" i="17"/>
  <c r="F15" i="17"/>
  <c r="J14" i="17"/>
  <c r="I14" i="17"/>
  <c r="H14" i="17"/>
  <c r="G14" i="17"/>
  <c r="F14" i="17"/>
  <c r="E14" i="17"/>
  <c r="D14" i="17"/>
  <c r="C14" i="17"/>
  <c r="B14" i="17"/>
  <c r="J13" i="17"/>
  <c r="I13" i="17"/>
  <c r="H13" i="17"/>
  <c r="G13" i="17"/>
  <c r="F13" i="17"/>
  <c r="E13" i="17"/>
  <c r="D13" i="17"/>
  <c r="C13" i="17"/>
  <c r="B13" i="17"/>
  <c r="J12" i="17"/>
  <c r="I12" i="17"/>
  <c r="H12" i="17"/>
  <c r="G12" i="17"/>
  <c r="F12" i="17"/>
  <c r="E12" i="17"/>
  <c r="D12" i="17"/>
  <c r="C12" i="17"/>
  <c r="B12" i="17"/>
  <c r="J11" i="17"/>
  <c r="I11" i="17"/>
  <c r="H11" i="17"/>
  <c r="G11" i="17"/>
  <c r="F11" i="17"/>
  <c r="J10" i="17"/>
  <c r="I10" i="17"/>
  <c r="H10" i="17"/>
  <c r="G10" i="17"/>
  <c r="F10" i="17"/>
  <c r="E10" i="17"/>
  <c r="D10" i="17"/>
  <c r="C10" i="17"/>
  <c r="B10" i="17"/>
  <c r="J9" i="17"/>
  <c r="I9" i="17"/>
  <c r="H9" i="17"/>
  <c r="G9" i="17"/>
  <c r="F9" i="17"/>
  <c r="E9" i="17"/>
  <c r="D9" i="17"/>
  <c r="C9" i="17"/>
  <c r="B9" i="17"/>
  <c r="J8" i="17"/>
  <c r="I8" i="17"/>
  <c r="H8" i="17"/>
  <c r="G8" i="17"/>
  <c r="F8" i="17"/>
  <c r="E8" i="17"/>
  <c r="D8" i="17"/>
  <c r="C8" i="17"/>
  <c r="B8" i="17"/>
  <c r="J7" i="17"/>
  <c r="I7" i="17"/>
  <c r="H7" i="17"/>
  <c r="G7" i="17"/>
  <c r="F7" i="17"/>
  <c r="J6" i="17"/>
  <c r="I6" i="17"/>
  <c r="H6" i="17"/>
  <c r="G6" i="17"/>
  <c r="F6" i="17"/>
  <c r="E6" i="17"/>
  <c r="D6" i="17"/>
  <c r="C6" i="17"/>
  <c r="B6" i="17"/>
  <c r="J5" i="17"/>
  <c r="I5" i="17"/>
  <c r="H5" i="17"/>
  <c r="G5" i="17"/>
  <c r="F5" i="17"/>
  <c r="E5" i="17"/>
  <c r="D5" i="17"/>
  <c r="C5" i="17"/>
  <c r="B5" i="17"/>
  <c r="J4" i="17"/>
  <c r="I4" i="17"/>
  <c r="H4" i="17"/>
  <c r="G4" i="17"/>
  <c r="F4" i="17"/>
  <c r="E4" i="17"/>
  <c r="D4" i="17"/>
  <c r="C4" i="17"/>
  <c r="B4" i="17"/>
  <c r="J3" i="17"/>
  <c r="I3" i="17"/>
  <c r="H3" i="17"/>
  <c r="G3" i="17"/>
  <c r="F3" i="17"/>
  <c r="F46" i="15"/>
  <c r="J93" i="15" l="1"/>
  <c r="H89" i="15"/>
  <c r="I89" i="15"/>
  <c r="C89" i="15"/>
  <c r="D89" i="15"/>
  <c r="E89" i="15"/>
  <c r="F89" i="15"/>
  <c r="G89" i="15"/>
  <c r="J89" i="15"/>
  <c r="K89" i="15"/>
  <c r="C90" i="15"/>
  <c r="D90" i="15"/>
  <c r="E90" i="15"/>
  <c r="F90" i="15"/>
  <c r="G90" i="15"/>
  <c r="H90" i="15"/>
  <c r="I90" i="15"/>
  <c r="J90" i="15"/>
  <c r="K90" i="15"/>
  <c r="C91" i="15"/>
  <c r="D91" i="15"/>
  <c r="E91" i="15"/>
  <c r="F91" i="15"/>
  <c r="G91" i="15"/>
  <c r="H91" i="15"/>
  <c r="I91" i="15"/>
  <c r="J91" i="15"/>
  <c r="K91" i="15"/>
  <c r="C92" i="15"/>
  <c r="D92" i="15"/>
  <c r="E92" i="15"/>
  <c r="F92" i="15"/>
  <c r="G92" i="15"/>
  <c r="H92" i="15"/>
  <c r="I92" i="15"/>
  <c r="J92" i="15"/>
  <c r="K92" i="15"/>
  <c r="C93" i="15"/>
  <c r="D93" i="15"/>
  <c r="E93" i="15"/>
  <c r="F93" i="15"/>
  <c r="G93" i="15"/>
  <c r="H93" i="15"/>
  <c r="I93" i="15"/>
  <c r="K93" i="15"/>
  <c r="B93" i="15"/>
  <c r="B92" i="15"/>
  <c r="B91" i="15"/>
  <c r="B90" i="15"/>
  <c r="B89" i="15"/>
  <c r="C46" i="15"/>
  <c r="D46" i="15"/>
  <c r="E46" i="15"/>
  <c r="G46" i="15"/>
  <c r="H46" i="15"/>
  <c r="I46" i="15"/>
  <c r="J46" i="15"/>
  <c r="K46" i="15"/>
  <c r="C47" i="15"/>
  <c r="D47" i="15"/>
  <c r="E47" i="15"/>
  <c r="F47" i="15"/>
  <c r="G47" i="15"/>
  <c r="H47" i="15"/>
  <c r="I47" i="15"/>
  <c r="J47" i="15"/>
  <c r="K47" i="15"/>
  <c r="C48" i="15"/>
  <c r="D48" i="15"/>
  <c r="E48" i="15"/>
  <c r="F48" i="15"/>
  <c r="G48" i="15"/>
  <c r="H48" i="15"/>
  <c r="I48" i="15"/>
  <c r="J48" i="15"/>
  <c r="K48" i="15"/>
  <c r="C49" i="15"/>
  <c r="D49" i="15"/>
  <c r="E49" i="15"/>
  <c r="F49" i="15"/>
  <c r="G49" i="15"/>
  <c r="H49" i="15"/>
  <c r="I49" i="15"/>
  <c r="J49" i="15"/>
  <c r="K49" i="15"/>
  <c r="C50" i="15"/>
  <c r="D50" i="15"/>
  <c r="E50" i="15"/>
  <c r="F50" i="15"/>
  <c r="G50" i="15"/>
  <c r="H50" i="15"/>
  <c r="I50" i="15"/>
  <c r="J50" i="15"/>
  <c r="K50" i="15"/>
  <c r="B50" i="15"/>
  <c r="B49" i="15"/>
  <c r="B48" i="15"/>
  <c r="B47" i="15"/>
  <c r="B46" i="15"/>
  <c r="C34" i="15" l="1"/>
  <c r="D34" i="15"/>
  <c r="E34" i="15"/>
  <c r="F34" i="15"/>
  <c r="G34" i="15"/>
  <c r="H34" i="15"/>
  <c r="I34" i="15"/>
  <c r="J34" i="15"/>
  <c r="K34" i="15"/>
  <c r="C35" i="15"/>
  <c r="D35" i="15"/>
  <c r="E35" i="15"/>
  <c r="F35" i="15"/>
  <c r="G35" i="15"/>
  <c r="H35" i="15"/>
  <c r="I35" i="15"/>
  <c r="J35" i="15"/>
  <c r="K35" i="15"/>
  <c r="C36" i="15"/>
  <c r="D36" i="15"/>
  <c r="E36" i="15"/>
  <c r="F36" i="15"/>
  <c r="G36" i="15"/>
  <c r="H36" i="15"/>
  <c r="I36" i="15"/>
  <c r="J36" i="15"/>
  <c r="K36" i="15"/>
  <c r="C37" i="15"/>
  <c r="D37" i="15"/>
  <c r="E37" i="15"/>
  <c r="F37" i="15"/>
  <c r="G37" i="15"/>
  <c r="H37" i="15"/>
  <c r="I37" i="15"/>
  <c r="J37" i="15"/>
  <c r="K37" i="15"/>
  <c r="C38" i="15"/>
  <c r="D38" i="15"/>
  <c r="E38" i="15"/>
  <c r="F38" i="15"/>
  <c r="G38" i="15"/>
  <c r="H38" i="15"/>
  <c r="I38" i="15"/>
  <c r="J38" i="15"/>
  <c r="K38" i="15"/>
  <c r="B38" i="15"/>
  <c r="B37" i="15"/>
  <c r="B36" i="15"/>
  <c r="B35" i="15"/>
  <c r="B34" i="15"/>
  <c r="F78" i="8" l="1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D4" i="13" l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3" i="13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3" i="12"/>
  <c r="F78" i="11" l="1"/>
  <c r="E78" i="11"/>
  <c r="F77" i="11"/>
  <c r="E77" i="11"/>
  <c r="F76" i="11"/>
  <c r="E76" i="11"/>
  <c r="F75" i="11"/>
  <c r="E75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F67" i="11"/>
  <c r="E67" i="11"/>
  <c r="F66" i="11"/>
  <c r="E66" i="11"/>
  <c r="F65" i="11"/>
  <c r="E65" i="11"/>
  <c r="F64" i="11"/>
  <c r="E64" i="11"/>
  <c r="F63" i="11"/>
  <c r="E63" i="11"/>
  <c r="F62" i="11"/>
  <c r="E62" i="11"/>
  <c r="F61" i="11"/>
  <c r="E61" i="11"/>
  <c r="F60" i="11"/>
  <c r="E60" i="11"/>
  <c r="F59" i="11"/>
  <c r="E59" i="11"/>
  <c r="F58" i="11"/>
  <c r="E58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78" i="10"/>
  <c r="E78" i="10"/>
  <c r="F77" i="10"/>
  <c r="E77" i="10"/>
  <c r="F76" i="10"/>
  <c r="E76" i="10"/>
  <c r="F75" i="10"/>
  <c r="E75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tc={6A7F33D6-B663-4B7E-A10D-CD664983F53E}</author>
    <author>tc={0CF5E384-BE82-45B8-ACFD-EC4C2C2EEA35}</author>
    <author>tc={9742CF7D-3AB1-49EB-86CE-79EAEDE3A092}</author>
  </authors>
  <commentList>
    <comment ref="C38" authorId="0" shapeId="0" xr:uid="{6A7F33D6-B663-4B7E-A10D-CD664983F53E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Highest demand for beef</t>
      </text>
    </comment>
    <comment ref="D38" authorId="1" shapeId="0" xr:uid="{0CF5E384-BE82-45B8-ACFD-EC4C2C2EEA35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Highest demand for pork occurred before Great Recession</t>
      </text>
    </comment>
    <comment ref="B93" authorId="2" shapeId="0" xr:uid="{9742CF7D-3AB1-49EB-86CE-79EAEDE3A092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Highest demand for chicken. Greater than beef's maximum pre-recession</t>
      </text>
    </comment>
  </commentList>
</comments>
</file>

<file path=xl/sharedStrings.xml><?xml version="1.0" encoding="utf-8"?>
<sst xmlns="http://schemas.openxmlformats.org/spreadsheetml/2006/main" count="1268" uniqueCount="197">
  <si>
    <t>Variable Symbol</t>
  </si>
  <si>
    <t>Source</t>
  </si>
  <si>
    <t>1= Chicken, 2 = Beef, 3 = Pork, 4 = Fish</t>
    <phoneticPr fontId="2"/>
  </si>
  <si>
    <t>PD1</t>
    <phoneticPr fontId="2"/>
  </si>
  <si>
    <t>PD2</t>
    <phoneticPr fontId="2"/>
  </si>
  <si>
    <t>PD3</t>
    <phoneticPr fontId="2"/>
  </si>
  <si>
    <t>PD4</t>
    <phoneticPr fontId="2"/>
  </si>
  <si>
    <t>ARP1</t>
    <phoneticPr fontId="2"/>
  </si>
  <si>
    <t>ARP2</t>
    <phoneticPr fontId="2"/>
  </si>
  <si>
    <t>ARP3</t>
    <phoneticPr fontId="2"/>
  </si>
  <si>
    <t>Variable Explanation</t>
    <phoneticPr fontId="2"/>
  </si>
  <si>
    <t>ARP4</t>
  </si>
  <si>
    <t>Monthly average retail prices for food and other selected products per kilogram</t>
    <phoneticPr fontId="2"/>
  </si>
  <si>
    <t>Protein disappearance of animal protein sources in Canada (food available per person, per year) in kilograms (eviscerated and carcass weights)</t>
    <phoneticPr fontId="2"/>
  </si>
  <si>
    <t>Agriculture Canada. https://www5.agr.gc.ca/eng/animal-industry/red-meat-and-livestock-market-information/protein-disappearance-and-demand-by-species/?id=1415860000022, accessed on November 28, 2020</t>
    <phoneticPr fontId="2"/>
  </si>
  <si>
    <t>POP</t>
  </si>
  <si>
    <t>MW</t>
  </si>
  <si>
    <t>Population Estimates, quarterly</t>
  </si>
  <si>
    <t>1 =  Chicken, 2 = Sirloin Steak, 3 = Pork Chops, 4 = Canned salmon (213 grams)</t>
  </si>
  <si>
    <t>Statistics Canada. Table 18-10-0002-01 Monthly average retail prices for food and other selected products
DOI: https://doi.org/10.25318/1810000201-eng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</si>
  <si>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</si>
  <si>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</si>
  <si>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</si>
  <si>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</si>
  <si>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</si>
  <si>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</si>
  <si>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</si>
  <si>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</si>
  <si>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</si>
  <si>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</si>
  <si>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</si>
  <si>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</si>
  <si>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</si>
  <si>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</si>
  <si>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</si>
  <si>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</si>
  <si>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</si>
  <si>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</si>
  <si>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</si>
  <si>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</si>
  <si>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</si>
  <si>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</si>
  <si>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</si>
  <si>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</si>
  <si>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</si>
  <si>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</si>
  <si>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</si>
  <si>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</si>
  <si>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</si>
  <si>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</si>
  <si>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</si>
  <si>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</si>
  <si>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</si>
  <si>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</si>
  <si>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</si>
  <si>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</si>
  <si>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</si>
  <si>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</si>
  <si>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</si>
  <si>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</si>
  <si>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</si>
  <si>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</si>
  <si>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</si>
  <si>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</si>
  <si>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</si>
  <si>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</si>
  <si>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</si>
  <si>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</si>
  <si>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</si>
  <si>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</si>
  <si>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</si>
  <si>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</si>
  <si>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</si>
  <si>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</si>
  <si>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</si>
  <si>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</si>
  <si>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</si>
  <si>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</si>
  <si>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</si>
  <si>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</si>
  <si>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</si>
  <si>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</si>
  <si>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</si>
  <si>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</si>
  <si>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</si>
  <si>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</si>
  <si>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</si>
  <si>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</si>
  <si>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</si>
  <si>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</si>
  <si>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</si>
  <si>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</si>
  <si>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</si>
  <si>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</si>
  <si>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</si>
  <si>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</si>
  <si>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</si>
  <si>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PD4</t>
  </si>
  <si>
    <t>Date</t>
  </si>
  <si>
    <t>PD1</t>
  </si>
  <si>
    <t>PD2</t>
  </si>
  <si>
    <t>PD3</t>
  </si>
  <si>
    <t>ARP1</t>
  </si>
  <si>
    <t>ARP2</t>
  </si>
  <si>
    <t>ARP3</t>
  </si>
  <si>
    <t>PD2%</t>
  </si>
  <si>
    <t>ARP2%</t>
  </si>
  <si>
    <t>PD3%</t>
  </si>
  <si>
    <t>ARP3%</t>
  </si>
  <si>
    <t>PD4%</t>
  </si>
  <si>
    <t>ARP4%</t>
  </si>
  <si>
    <t>Time</t>
  </si>
  <si>
    <t>POP%</t>
  </si>
  <si>
    <t>QW</t>
  </si>
  <si>
    <t>QW%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</si>
  <si>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</si>
  <si>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</si>
  <si>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</si>
  <si>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</si>
  <si>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</si>
  <si>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</si>
  <si>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</si>
  <si>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</si>
  <si>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</si>
  <si>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</si>
  <si>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</si>
  <si>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</si>
  <si>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</si>
  <si>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</si>
  <si>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</si>
  <si>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</si>
  <si>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</si>
  <si>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</si>
  <si>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</si>
  <si>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</si>
  <si>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</si>
  <si>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</si>
  <si>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</si>
  <si>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</si>
  <si>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Mean </t>
  </si>
  <si>
    <t>Median</t>
  </si>
  <si>
    <t>Standard Deviation</t>
  </si>
  <si>
    <t>Minimum</t>
  </si>
  <si>
    <t>Maximum</t>
  </si>
  <si>
    <t>PD1%</t>
  </si>
  <si>
    <t>ARP1%</t>
  </si>
  <si>
    <t>Protein Demand SUMMARY OUTPUT 2007 to Q1 2014</t>
  </si>
  <si>
    <t>Protein Demand SUMMARY OUTPUT Q1 2014 to Q1 2015</t>
  </si>
  <si>
    <t>Price SUMMARY OUTPUT Q2 2011 to Q3 2015</t>
  </si>
  <si>
    <t>Demand SUMMARY OUTPUT from 2006 to Q1 2008</t>
  </si>
  <si>
    <t>SUMMARY OUTPUT Q1 2010 to Q1 2011</t>
  </si>
  <si>
    <t>SUMMARY OUTPUT Q1 2012 to Q1 2013</t>
  </si>
  <si>
    <t>SUMMARY OUTPUT Q1 2002 - Q4 2009</t>
  </si>
  <si>
    <t>SUMMARY OUTPUT Q1 2010 to Q1 2019</t>
  </si>
  <si>
    <t>SUMMARY OUTPUT Q1 2000 to Q4 2009</t>
  </si>
  <si>
    <t>SUMMARY OUTPUT Q1 2015 to Q1 2019</t>
  </si>
  <si>
    <t>Percent change of demand variables</t>
  </si>
  <si>
    <t>Percent change of quarterly wages</t>
  </si>
  <si>
    <t>Percent change of price variables</t>
  </si>
  <si>
    <t>Percent change of population</t>
  </si>
  <si>
    <t>Notes</t>
  </si>
  <si>
    <t>Wages were converted by taking weekly wages x4 weeks as one month is approximately 4 weeks. Then the months were summed for each quarter</t>
  </si>
  <si>
    <t>Prices were converted by averaging the 3 months in a quarter to obtain quarterly prices</t>
  </si>
  <si>
    <t>Protein demand was reconciled by taking the difference of the new year and the old year, multiplied by 1/4, 2/4, and 3/4 based on Q2, Q3, and Q4 repsectively.</t>
  </si>
  <si>
    <t>Price SUMMARY OUTPUT Q1 2012 to Q4 2015</t>
  </si>
  <si>
    <t>Price SUMMARY OUTPUT Q2 2012 to Q2 2015</t>
  </si>
  <si>
    <t>Protein Demand SUMMARY OUTPUT Q1 2012 to Q1 2015</t>
  </si>
  <si>
    <t>Price SUMMARY OUPUT Q2 2013 to Q4 2014</t>
  </si>
  <si>
    <t>SUMMARY OUPUT Q1 2010 to Q4 2012</t>
  </si>
  <si>
    <t>Protein Demand Q1 2012 to Q1 2019 SUMMARY OUTPUT</t>
  </si>
  <si>
    <t>Original Monthly Data</t>
  </si>
  <si>
    <t>ARP1</t>
    <phoneticPr fontId="5"/>
  </si>
  <si>
    <t>ARP2</t>
    <phoneticPr fontId="5"/>
  </si>
  <si>
    <t>ARP3</t>
    <phoneticPr fontId="5"/>
  </si>
  <si>
    <t>ARP4</t>
    <phoneticPr fontId="5"/>
  </si>
  <si>
    <t>Original Data for Demand</t>
  </si>
  <si>
    <t>Date</t>
    <phoneticPr fontId="5"/>
  </si>
  <si>
    <t>PD1</t>
    <phoneticPr fontId="5"/>
  </si>
  <si>
    <t>PD2</t>
    <phoneticPr fontId="5"/>
  </si>
  <si>
    <t>PD3</t>
    <phoneticPr fontId="5"/>
  </si>
  <si>
    <t>PD1(Original)</t>
  </si>
  <si>
    <t>PD2(Original)</t>
  </si>
  <si>
    <t>PD3(Original)</t>
  </si>
  <si>
    <t>PD4(Original)</t>
  </si>
  <si>
    <t>Q2 2019</t>
  </si>
  <si>
    <t>Q3 2019</t>
  </si>
  <si>
    <t>Q4 2019</t>
  </si>
  <si>
    <t>Q1 2020</t>
  </si>
  <si>
    <t>Q2 2020</t>
  </si>
  <si>
    <t>Q3 2020</t>
  </si>
  <si>
    <t>Data (Transformed)</t>
  </si>
  <si>
    <t>Statistics Canada. Table 14-10-0306-01  Employee wages by occupation, monthly, unadjusted for seasonality DOI: https://doi.org/10.25318/1410030601-eng</t>
  </si>
  <si>
    <t>AWW</t>
  </si>
  <si>
    <t>Quarterly Employee Wages (Determined by multiplying average weekly wages by the 4 weeks in a month then summing each quarter)</t>
  </si>
  <si>
    <t>Statistics Canada. Table 18-10-0002-01 Monthly average retail prices for food and other selected products DOI: https://doi.org/10.25318/1810000201-eng</t>
  </si>
  <si>
    <t>Statistics Canada. Table 17-10-0009-01 Population estimates, quarterly DOI: https://doi.org/10.25318/1710000901-eng</t>
  </si>
  <si>
    <t>Average weekly wage rate of full-time employees, 15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</si>
</sst>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0.00_);[Red]\(0.00\)"/>
  </numFmts>
  <fonts count="4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charset val="128"/>
      <scheme val="minor"/>
    </font>
    <font>
      <i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8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0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36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36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36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36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36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37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5" fillId="0" borderId="0" xfId="42" applyFont="1" applyAlignment="1">
      <alignment horizontal="left" vertical="center" wrapText="1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85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39" fillId="0" borderId="11" xfId="0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horizontal="centerContinuous" vertical="center"/>
    </xf>
    <xf numFmtId="0" fontId="0" fillId="33" borderId="10" xfId="0" applyFill="1" applyBorder="1" applyAlignment="1">
      <alignment vertical="center"/>
    </xf>
    <xf numFmtId="44" fontId="0" fillId="0" borderId="0" xfId="86" applyFont="1" applyAlignment="1">
      <alignment vertical="center"/>
    </xf>
    <xf numFmtId="0" fontId="40" fillId="33" borderId="13" xfId="0" applyFont="1" applyFill="1" applyBorder="1">
      <alignment vertical="center"/>
    </xf>
    <xf numFmtId="2" fontId="0" fillId="33" borderId="12" xfId="0" applyNumberFormat="1" applyFill="1" applyBorder="1">
      <alignment vertical="center"/>
    </xf>
    <xf numFmtId="44" fontId="0" fillId="33" borderId="12" xfId="86" applyFont="1" applyFill="1" applyBorder="1" applyAlignment="1">
      <alignment vertical="center"/>
    </xf>
    <xf numFmtId="2" fontId="0" fillId="33" borderId="14" xfId="0" applyNumberFormat="1" applyFill="1" applyBorder="1">
      <alignment vertical="center"/>
    </xf>
    <xf numFmtId="0" fontId="40" fillId="33" borderId="15" xfId="0" applyFont="1" applyFill="1" applyBorder="1">
      <alignment vertical="center"/>
    </xf>
    <xf numFmtId="2" fontId="0" fillId="33" borderId="0" xfId="0" applyNumberFormat="1" applyFill="1" applyBorder="1">
      <alignment vertical="center"/>
    </xf>
    <xf numFmtId="44" fontId="0" fillId="33" borderId="0" xfId="86" applyFont="1" applyFill="1" applyBorder="1" applyAlignment="1">
      <alignment vertical="center"/>
    </xf>
    <xf numFmtId="2" fontId="0" fillId="33" borderId="16" xfId="0" applyNumberFormat="1" applyFill="1" applyBorder="1">
      <alignment vertical="center"/>
    </xf>
    <xf numFmtId="0" fontId="40" fillId="33" borderId="15" xfId="0" applyFont="1" applyFill="1" applyBorder="1" applyAlignment="1">
      <alignment vertical="center" wrapText="1"/>
    </xf>
    <xf numFmtId="0" fontId="40" fillId="33" borderId="17" xfId="0" applyFont="1" applyFill="1" applyBorder="1">
      <alignment vertical="center"/>
    </xf>
    <xf numFmtId="2" fontId="0" fillId="33" borderId="10" xfId="0" applyNumberFormat="1" applyFill="1" applyBorder="1">
      <alignment vertical="center"/>
    </xf>
    <xf numFmtId="44" fontId="0" fillId="33" borderId="10" xfId="86" applyFont="1" applyFill="1" applyBorder="1" applyAlignment="1">
      <alignment vertical="center"/>
    </xf>
    <xf numFmtId="2" fontId="0" fillId="33" borderId="18" xfId="0" applyNumberFormat="1" applyFill="1" applyBorder="1">
      <alignment vertical="center"/>
    </xf>
    <xf numFmtId="164" fontId="0" fillId="33" borderId="12" xfId="0" applyNumberFormat="1" applyFill="1" applyBorder="1">
      <alignment vertical="center"/>
    </xf>
    <xf numFmtId="164" fontId="0" fillId="33" borderId="0" xfId="0" applyNumberFormat="1" applyFill="1" applyBorder="1">
      <alignment vertical="center"/>
    </xf>
    <xf numFmtId="164" fontId="0" fillId="33" borderId="10" xfId="0" applyNumberFormat="1" applyFill="1" applyBorder="1">
      <alignment vertical="center"/>
    </xf>
    <xf numFmtId="0" fontId="0" fillId="0" borderId="0" xfId="0" applyFill="1">
      <alignment vertical="center"/>
    </xf>
    <xf numFmtId="164" fontId="0" fillId="0" borderId="0" xfId="0" applyNumberFormat="1" applyFill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2" fillId="0" borderId="0" xfId="0" applyFont="1" applyAlignment="1">
      <alignment horizontal="left" vertical="center" wrapText="1"/>
    </xf>
    <xf numFmtId="0" fontId="4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17" fontId="0" fillId="0" borderId="0" xfId="0" applyNumberFormat="1" applyAlignment="1"/>
    <xf numFmtId="165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3" fontId="0" fillId="0" borderId="0" xfId="0" applyNumberFormat="1" applyAlignment="1"/>
    <xf numFmtId="0" fontId="0" fillId="0" borderId="0" xfId="87" applyNumberFormat="1" applyFont="1" applyAlignment="1">
      <alignment vertical="center"/>
    </xf>
    <xf numFmtId="0" fontId="0" fillId="0" borderId="0" xfId="87" applyNumberFormat="1" applyFont="1" applyAlignment="1"/>
    <xf numFmtId="0" fontId="0" fillId="33" borderId="0" xfId="0" applyFill="1" applyAlignment="1">
      <alignment horizontal="center" vertical="center"/>
    </xf>
    <xf numFmtId="0" fontId="0" fillId="0" borderId="0" xfId="0" applyAlignment="1"/>
    <xf numFmtId="165" fontId="1" fillId="0" borderId="0" xfId="0" applyNumberFormat="1" applyFont="1">
      <alignment vertical="center"/>
    </xf>
    <xf numFmtId="0" fontId="37" fillId="0" borderId="0" xfId="84" applyFont="1" applyAlignment="1">
      <alignment vertical="center" wrapText="1"/>
    </xf>
    <xf numFmtId="0" fontId="37" fillId="0" borderId="0" xfId="84" applyFont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4" fontId="0" fillId="0" borderId="0" xfId="0" applyNumberFormat="1" applyAlignment="1"/>
    <xf numFmtId="0" fontId="37" fillId="0" borderId="0" xfId="84" applyFont="1" applyAlignment="1">
      <alignment horizontal="left" vertical="center" wrapText="1"/>
    </xf>
  </cellXfs>
  <cellStyles count="88">
    <cellStyle name="20% - Accent1" xfId="19" builtinId="30" customBuiltin="1"/>
    <cellStyle name="20% - Accent1 2" xfId="61" xr:uid="{BFAB01DC-43AE-4D29-AE66-E751BFAE2621}"/>
    <cellStyle name="20% - Accent2" xfId="23" builtinId="34" customBuiltin="1"/>
    <cellStyle name="20% - Accent2 2" xfId="65" xr:uid="{C7E8F1EA-A976-4A7A-B6A1-320DB79106FD}"/>
    <cellStyle name="20% - Accent3" xfId="27" builtinId="38" customBuiltin="1"/>
    <cellStyle name="20% - Accent3 2" xfId="69" xr:uid="{345C10D1-5184-4DCB-86CF-914E505D708C}"/>
    <cellStyle name="20% - Accent4" xfId="31" builtinId="42" customBuiltin="1"/>
    <cellStyle name="20% - Accent4 2" xfId="73" xr:uid="{181BD784-B8DB-496B-9BD8-2BDF973E3F91}"/>
    <cellStyle name="20% - Accent5" xfId="35" builtinId="46" customBuiltin="1"/>
    <cellStyle name="20% - Accent5 2" xfId="77" xr:uid="{19B6AC34-0400-4225-8E1E-CF3316380B7D}"/>
    <cellStyle name="20% - Accent6" xfId="39" builtinId="50" customBuiltin="1"/>
    <cellStyle name="20% - Accent6 2" xfId="81" xr:uid="{8D0C14C9-B16A-4D40-B335-5917722132B9}"/>
    <cellStyle name="40% - Accent1" xfId="20" builtinId="31" customBuiltin="1"/>
    <cellStyle name="40% - Accent1 2" xfId="62" xr:uid="{1890222F-2647-483F-ACE7-150C32C1734A}"/>
    <cellStyle name="40% - Accent2" xfId="24" builtinId="35" customBuiltin="1"/>
    <cellStyle name="40% - Accent2 2" xfId="66" xr:uid="{4056950B-548C-4B85-BD0A-563B7316A549}"/>
    <cellStyle name="40% - Accent3" xfId="28" builtinId="39" customBuiltin="1"/>
    <cellStyle name="40% - Accent3 2" xfId="70" xr:uid="{1B57D203-4B60-4724-A7C1-817033A8F978}"/>
    <cellStyle name="40% - Accent4" xfId="32" builtinId="43" customBuiltin="1"/>
    <cellStyle name="40% - Accent4 2" xfId="74" xr:uid="{350C50C1-3D58-4607-B9D5-CA4E000D35E0}"/>
    <cellStyle name="40% - Accent5" xfId="36" builtinId="47" customBuiltin="1"/>
    <cellStyle name="40% - Accent5 2" xfId="78" xr:uid="{41CD4012-EFA7-4B3A-8E7E-5C9A18549EE9}"/>
    <cellStyle name="40% - Accent6" xfId="40" builtinId="51" customBuiltin="1"/>
    <cellStyle name="40% - Accent6 2" xfId="82" xr:uid="{C108D70B-C61E-443C-97F5-49E099879AB5}"/>
    <cellStyle name="60% - Accent1" xfId="21" builtinId="32" customBuiltin="1"/>
    <cellStyle name="60% - Accent1 2" xfId="63" xr:uid="{F4DC60EE-6628-40F9-8324-40B2A572FC87}"/>
    <cellStyle name="60% - Accent2" xfId="25" builtinId="36" customBuiltin="1"/>
    <cellStyle name="60% - Accent2 2" xfId="67" xr:uid="{0635619F-262A-49CD-8848-7B04EDB7B54A}"/>
    <cellStyle name="60% - Accent3" xfId="29" builtinId="40" customBuiltin="1"/>
    <cellStyle name="60% - Accent3 2" xfId="71" xr:uid="{37046F6C-F63E-47A1-A231-C81B166A8092}"/>
    <cellStyle name="60% - Accent4" xfId="33" builtinId="44" customBuiltin="1"/>
    <cellStyle name="60% - Accent4 2" xfId="75" xr:uid="{C3E00D2F-0FD8-405B-A24F-D9E67E3D2A02}"/>
    <cellStyle name="60% - Accent5" xfId="37" builtinId="48" customBuiltin="1"/>
    <cellStyle name="60% - Accent5 2" xfId="79" xr:uid="{B0A97CAC-33FD-4E15-85A7-814B875628B0}"/>
    <cellStyle name="60% - Accent6" xfId="41" builtinId="52" customBuiltin="1"/>
    <cellStyle name="60% - Accent6 2" xfId="83" xr:uid="{6596E922-11F5-4785-93E4-3B802AC680D1}"/>
    <cellStyle name="Accent1" xfId="18" builtinId="29" customBuiltin="1"/>
    <cellStyle name="Accent1 2" xfId="60" xr:uid="{AEDEA6AA-BCCF-43C5-9B13-8D3BD5141232}"/>
    <cellStyle name="Accent2" xfId="22" builtinId="33" customBuiltin="1"/>
    <cellStyle name="Accent2 2" xfId="64" xr:uid="{9B12A04C-B45B-4183-9286-9DE4B209DD95}"/>
    <cellStyle name="Accent3" xfId="26" builtinId="37" customBuiltin="1"/>
    <cellStyle name="Accent3 2" xfId="68" xr:uid="{3ED52C41-7699-448A-95BC-FF567F32A6F2}"/>
    <cellStyle name="Accent4" xfId="30" builtinId="41" customBuiltin="1"/>
    <cellStyle name="Accent4 2" xfId="72" xr:uid="{B8E70546-D095-48EB-B02B-3F8294CE7ADF}"/>
    <cellStyle name="Accent5" xfId="34" builtinId="45" customBuiltin="1"/>
    <cellStyle name="Accent5 2" xfId="76" xr:uid="{7290EF4A-D21F-48BA-91F1-1067A8A343E6}"/>
    <cellStyle name="Accent6" xfId="38" builtinId="49" customBuiltin="1"/>
    <cellStyle name="Accent6 2" xfId="80" xr:uid="{7F85726D-1EB2-4580-AE52-CA90855525D4}"/>
    <cellStyle name="Bad" xfId="7" builtinId="27" customBuiltin="1"/>
    <cellStyle name="Bad 2" xfId="49" xr:uid="{38D16125-2BEE-4C16-B2F1-5FBC5F3A0726}"/>
    <cellStyle name="Calculation" xfId="11" builtinId="22" customBuiltin="1"/>
    <cellStyle name="Calculation 2" xfId="53" xr:uid="{D2AA9463-1C44-425B-81DB-8286F44C214A}"/>
    <cellStyle name="Check Cell" xfId="13" builtinId="23" customBuiltin="1"/>
    <cellStyle name="Check Cell 2" xfId="55" xr:uid="{C37190E1-F7AB-4C56-93FA-5C71FEC8ECD0}"/>
    <cellStyle name="Comma" xfId="87" builtinId="3"/>
    <cellStyle name="Currency" xfId="86" builtinId="4"/>
    <cellStyle name="Explanatory Text" xfId="16" builtinId="53" customBuiltin="1"/>
    <cellStyle name="Explanatory Text 2" xfId="58" xr:uid="{E2D3426D-26AA-4B8D-8B37-6743D6870AA4}"/>
    <cellStyle name="Good" xfId="6" builtinId="26" customBuiltin="1"/>
    <cellStyle name="Good 2" xfId="48" xr:uid="{F2A65E87-A34E-4890-8316-3C1EFCBE879F}"/>
    <cellStyle name="Heading 1" xfId="2" builtinId="16" customBuiltin="1"/>
    <cellStyle name="Heading 1 2" xfId="44" xr:uid="{C77A16EC-0653-431B-9649-B5F611DC70A1}"/>
    <cellStyle name="Heading 2" xfId="3" builtinId="17" customBuiltin="1"/>
    <cellStyle name="Heading 2 2" xfId="45" xr:uid="{7BB75F38-DF04-412A-B1B1-3619C4A5B42C}"/>
    <cellStyle name="Heading 3" xfId="4" builtinId="18" customBuiltin="1"/>
    <cellStyle name="Heading 3 2" xfId="46" xr:uid="{1141B850-8FFE-4894-A339-30E0CA4D1F8C}"/>
    <cellStyle name="Heading 4" xfId="5" builtinId="19" customBuiltin="1"/>
    <cellStyle name="Heading 4 2" xfId="47" xr:uid="{B7619D13-60B3-4C7D-BB4A-C6407C29F41C}"/>
    <cellStyle name="Hyperlink" xfId="84" builtinId="8"/>
    <cellStyle name="Input" xfId="9" builtinId="20" customBuiltin="1"/>
    <cellStyle name="Input 2" xfId="51" xr:uid="{831939AF-CE00-4E8F-A30C-11DF15E7981E}"/>
    <cellStyle name="Linked Cell" xfId="12" builtinId="24" customBuiltin="1"/>
    <cellStyle name="Linked Cell 2" xfId="54" xr:uid="{009C63DB-F900-41FE-B176-25BE485C40C0}"/>
    <cellStyle name="Neutral" xfId="8" builtinId="28" customBuiltin="1"/>
    <cellStyle name="Neutral 2" xfId="50" xr:uid="{B18018C0-F017-4E9B-8B33-E97335C18546}"/>
    <cellStyle name="Normal" xfId="0" builtinId="0"/>
    <cellStyle name="Normal 2" xfId="42" xr:uid="{AF8B13D1-E49E-4486-8265-ADEB5F2B2B72}"/>
    <cellStyle name="Note" xfId="15" builtinId="10" customBuiltin="1"/>
    <cellStyle name="Note 2" xfId="57" xr:uid="{068A99EE-04F2-49F5-8ECE-34BBBAD41FAD}"/>
    <cellStyle name="Output" xfId="10" builtinId="21" customBuiltin="1"/>
    <cellStyle name="Output 2" xfId="52" xr:uid="{74019064-0F35-4536-AF51-28CE42FFC1CE}"/>
    <cellStyle name="Percent" xfId="85" builtinId="5"/>
    <cellStyle name="Title" xfId="1" builtinId="15" customBuiltin="1"/>
    <cellStyle name="Title 2" xfId="43" xr:uid="{BCA564F7-09A4-4F2C-95EE-16182E13B0B7}"/>
    <cellStyle name="Total" xfId="17" builtinId="25" customBuiltin="1"/>
    <cellStyle name="Total 2" xfId="59" xr:uid="{94EB107F-0F8F-4F02-9BEE-69E908630E66}"/>
    <cellStyle name="Warning Text" xfId="14" builtinId="11" customBuiltin="1"/>
    <cellStyle name="Warning Text 2" xfId="56" xr:uid="{E0A60942-C669-4AF4-B7E1-D5DE21E23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Protein Demand Over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'Transformed Data For Use'!$B$1</c:f>
              <c:strCache>
                <c:ptCount val="1"/>
                <c:pt idx="0">
                  <c:v>PD1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'Transformed Data For Use'!$A$2:$A$78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'Transformed Data For Use'!$B$2:$B$78</c:f>
              <c:numCache>
                <c:formatCode>0.00</c:formatCode>
                <c:ptCount val="77"/>
                <c:pt idx="0">
                  <c:v>29.12</c:v>
                </c:pt>
                <c:pt idx="1">
                  <c:v>29.462499999999999</c:v>
                </c:pt>
                <c:pt idx="2">
                  <c:v>29.805</c:v>
                </c:pt>
                <c:pt idx="3">
                  <c:v>30.147500000000001</c:v>
                </c:pt>
                <c:pt idx="4">
                  <c:v>30.49</c:v>
                </c:pt>
                <c:pt idx="5">
                  <c:v>30.552499999999998</c:v>
                </c:pt>
                <c:pt idx="6">
                  <c:v>30.614999999999998</c:v>
                </c:pt>
                <c:pt idx="7">
                  <c:v>30.677499999999998</c:v>
                </c:pt>
                <c:pt idx="8">
                  <c:v>30.74</c:v>
                </c:pt>
                <c:pt idx="9">
                  <c:v>30.515000000000001</c:v>
                </c:pt>
                <c:pt idx="10">
                  <c:v>30.29</c:v>
                </c:pt>
                <c:pt idx="11">
                  <c:v>30.064999999999998</c:v>
                </c:pt>
                <c:pt idx="12">
                  <c:v>29.84</c:v>
                </c:pt>
                <c:pt idx="13">
                  <c:v>30.05</c:v>
                </c:pt>
                <c:pt idx="14">
                  <c:v>30.259999999999998</c:v>
                </c:pt>
                <c:pt idx="15">
                  <c:v>30.47</c:v>
                </c:pt>
                <c:pt idx="16">
                  <c:v>30.68</c:v>
                </c:pt>
                <c:pt idx="17">
                  <c:v>30.689999999999998</c:v>
                </c:pt>
                <c:pt idx="18">
                  <c:v>30.7</c:v>
                </c:pt>
                <c:pt idx="19">
                  <c:v>30.71</c:v>
                </c:pt>
                <c:pt idx="20">
                  <c:v>30.72</c:v>
                </c:pt>
                <c:pt idx="21">
                  <c:v>30.7425</c:v>
                </c:pt>
                <c:pt idx="22">
                  <c:v>30.765000000000001</c:v>
                </c:pt>
                <c:pt idx="23">
                  <c:v>30.787499999999998</c:v>
                </c:pt>
                <c:pt idx="24">
                  <c:v>30.81</c:v>
                </c:pt>
                <c:pt idx="25">
                  <c:v>30.854999999999997</c:v>
                </c:pt>
                <c:pt idx="26">
                  <c:v>30.9</c:v>
                </c:pt>
                <c:pt idx="27">
                  <c:v>30.945</c:v>
                </c:pt>
                <c:pt idx="28">
                  <c:v>30.99</c:v>
                </c:pt>
                <c:pt idx="29">
                  <c:v>30.934999999999999</c:v>
                </c:pt>
                <c:pt idx="30">
                  <c:v>30.88</c:v>
                </c:pt>
                <c:pt idx="31">
                  <c:v>30.824999999999999</c:v>
                </c:pt>
                <c:pt idx="32">
                  <c:v>30.77</c:v>
                </c:pt>
                <c:pt idx="33">
                  <c:v>30.857500000000002</c:v>
                </c:pt>
                <c:pt idx="34">
                  <c:v>30.945</c:v>
                </c:pt>
                <c:pt idx="35">
                  <c:v>31.032499999999999</c:v>
                </c:pt>
                <c:pt idx="36">
                  <c:v>31.12</c:v>
                </c:pt>
                <c:pt idx="37">
                  <c:v>30.9575</c:v>
                </c:pt>
                <c:pt idx="38">
                  <c:v>30.795000000000002</c:v>
                </c:pt>
                <c:pt idx="39">
                  <c:v>30.6325</c:v>
                </c:pt>
                <c:pt idx="40">
                  <c:v>30.47</c:v>
                </c:pt>
                <c:pt idx="41">
                  <c:v>30.349999999999998</c:v>
                </c:pt>
                <c:pt idx="42">
                  <c:v>30.229999999999997</c:v>
                </c:pt>
                <c:pt idx="43">
                  <c:v>30.11</c:v>
                </c:pt>
                <c:pt idx="44">
                  <c:v>29.99</c:v>
                </c:pt>
                <c:pt idx="45">
                  <c:v>29.924999999999997</c:v>
                </c:pt>
                <c:pt idx="46">
                  <c:v>29.86</c:v>
                </c:pt>
                <c:pt idx="47">
                  <c:v>29.795000000000002</c:v>
                </c:pt>
                <c:pt idx="48">
                  <c:v>29.73</c:v>
                </c:pt>
                <c:pt idx="49">
                  <c:v>29.815000000000001</c:v>
                </c:pt>
                <c:pt idx="50">
                  <c:v>29.9</c:v>
                </c:pt>
                <c:pt idx="51">
                  <c:v>29.984999999999999</c:v>
                </c:pt>
                <c:pt idx="52">
                  <c:v>30.07</c:v>
                </c:pt>
                <c:pt idx="53">
                  <c:v>30.327500000000001</c:v>
                </c:pt>
                <c:pt idx="54">
                  <c:v>30.585000000000001</c:v>
                </c:pt>
                <c:pt idx="55">
                  <c:v>30.842500000000001</c:v>
                </c:pt>
                <c:pt idx="56">
                  <c:v>31.1</c:v>
                </c:pt>
                <c:pt idx="57">
                  <c:v>31.315000000000001</c:v>
                </c:pt>
                <c:pt idx="58">
                  <c:v>31.53</c:v>
                </c:pt>
                <c:pt idx="59">
                  <c:v>31.745000000000001</c:v>
                </c:pt>
                <c:pt idx="60">
                  <c:v>31.96</c:v>
                </c:pt>
                <c:pt idx="61">
                  <c:v>32.137500000000003</c:v>
                </c:pt>
                <c:pt idx="62">
                  <c:v>32.314999999999998</c:v>
                </c:pt>
                <c:pt idx="63">
                  <c:v>32.4925</c:v>
                </c:pt>
                <c:pt idx="64">
                  <c:v>32.67</c:v>
                </c:pt>
                <c:pt idx="65">
                  <c:v>32.805</c:v>
                </c:pt>
                <c:pt idx="66">
                  <c:v>32.94</c:v>
                </c:pt>
                <c:pt idx="67">
                  <c:v>33.075000000000003</c:v>
                </c:pt>
                <c:pt idx="68">
                  <c:v>33.21</c:v>
                </c:pt>
                <c:pt idx="69">
                  <c:v>33.575000000000003</c:v>
                </c:pt>
                <c:pt idx="70">
                  <c:v>33.94</c:v>
                </c:pt>
                <c:pt idx="71">
                  <c:v>34.305</c:v>
                </c:pt>
                <c:pt idx="72">
                  <c:v>34.67</c:v>
                </c:pt>
                <c:pt idx="73">
                  <c:v>34.767499999999998</c:v>
                </c:pt>
                <c:pt idx="74">
                  <c:v>34.865000000000002</c:v>
                </c:pt>
                <c:pt idx="75">
                  <c:v>34.962500000000006</c:v>
                </c:pt>
                <c:pt idx="76">
                  <c:v>35.06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4-4620-83A2-90C8BAAD1FC1}"/>
            </c:ext>
          </c:extLst>
        </c:ser>
        <c:ser>
          <c:idx val="1"/>
          <c:order val="1"/>
          <c:tx>
            <c:strRef>
              <c:f>'Transformed Data For Use'!$C$1</c:f>
              <c:strCache>
                <c:ptCount val="1"/>
                <c:pt idx="0">
                  <c:v>PD2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'Transformed Data For Use'!$A$2:$A$78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'Transformed Data For Use'!$C$2:$C$78</c:f>
              <c:numCache>
                <c:formatCode>0.00</c:formatCode>
                <c:ptCount val="77"/>
                <c:pt idx="0">
                  <c:v>32.020000000000003</c:v>
                </c:pt>
                <c:pt idx="1">
                  <c:v>31.702500000000001</c:v>
                </c:pt>
                <c:pt idx="2">
                  <c:v>31.385000000000002</c:v>
                </c:pt>
                <c:pt idx="3">
                  <c:v>31.067500000000003</c:v>
                </c:pt>
                <c:pt idx="4">
                  <c:v>30.75</c:v>
                </c:pt>
                <c:pt idx="5">
                  <c:v>30.7075</c:v>
                </c:pt>
                <c:pt idx="6">
                  <c:v>30.664999999999999</c:v>
                </c:pt>
                <c:pt idx="7">
                  <c:v>30.622499999999999</c:v>
                </c:pt>
                <c:pt idx="8">
                  <c:v>30.58</c:v>
                </c:pt>
                <c:pt idx="9">
                  <c:v>31.034999999999997</c:v>
                </c:pt>
                <c:pt idx="10">
                  <c:v>31.49</c:v>
                </c:pt>
                <c:pt idx="11">
                  <c:v>31.945</c:v>
                </c:pt>
                <c:pt idx="12">
                  <c:v>32.4</c:v>
                </c:pt>
                <c:pt idx="13">
                  <c:v>32.087499999999999</c:v>
                </c:pt>
                <c:pt idx="14">
                  <c:v>31.774999999999999</c:v>
                </c:pt>
                <c:pt idx="15">
                  <c:v>31.462499999999999</c:v>
                </c:pt>
                <c:pt idx="16">
                  <c:v>31.15</c:v>
                </c:pt>
                <c:pt idx="17">
                  <c:v>30.934999999999999</c:v>
                </c:pt>
                <c:pt idx="18">
                  <c:v>30.72</c:v>
                </c:pt>
                <c:pt idx="19">
                  <c:v>30.504999999999999</c:v>
                </c:pt>
                <c:pt idx="20">
                  <c:v>30.29</c:v>
                </c:pt>
                <c:pt idx="21">
                  <c:v>30.202500000000001</c:v>
                </c:pt>
                <c:pt idx="22">
                  <c:v>30.115000000000002</c:v>
                </c:pt>
                <c:pt idx="23">
                  <c:v>30.0275</c:v>
                </c:pt>
                <c:pt idx="24">
                  <c:v>29.94</c:v>
                </c:pt>
                <c:pt idx="25">
                  <c:v>30.105</c:v>
                </c:pt>
                <c:pt idx="26">
                  <c:v>30.270000000000003</c:v>
                </c:pt>
                <c:pt idx="27">
                  <c:v>30.435000000000002</c:v>
                </c:pt>
                <c:pt idx="28">
                  <c:v>30.6</c:v>
                </c:pt>
                <c:pt idx="29">
                  <c:v>30.387500000000003</c:v>
                </c:pt>
                <c:pt idx="30">
                  <c:v>30.175000000000001</c:v>
                </c:pt>
                <c:pt idx="31">
                  <c:v>29.962499999999999</c:v>
                </c:pt>
                <c:pt idx="32">
                  <c:v>29.75</c:v>
                </c:pt>
                <c:pt idx="33">
                  <c:v>29.3825</c:v>
                </c:pt>
                <c:pt idx="34">
                  <c:v>29.015000000000001</c:v>
                </c:pt>
                <c:pt idx="35">
                  <c:v>28.647500000000001</c:v>
                </c:pt>
                <c:pt idx="36">
                  <c:v>28.28</c:v>
                </c:pt>
                <c:pt idx="37">
                  <c:v>28.18</c:v>
                </c:pt>
                <c:pt idx="38">
                  <c:v>28.08</c:v>
                </c:pt>
                <c:pt idx="39">
                  <c:v>27.98</c:v>
                </c:pt>
                <c:pt idx="40">
                  <c:v>27.88</c:v>
                </c:pt>
                <c:pt idx="41">
                  <c:v>27.727499999999999</c:v>
                </c:pt>
                <c:pt idx="42">
                  <c:v>27.574999999999999</c:v>
                </c:pt>
                <c:pt idx="43">
                  <c:v>27.422499999999999</c:v>
                </c:pt>
                <c:pt idx="44">
                  <c:v>27.27</c:v>
                </c:pt>
                <c:pt idx="45">
                  <c:v>27.36</c:v>
                </c:pt>
                <c:pt idx="46">
                  <c:v>27.45</c:v>
                </c:pt>
                <c:pt idx="47">
                  <c:v>27.54</c:v>
                </c:pt>
                <c:pt idx="48">
                  <c:v>27.63</c:v>
                </c:pt>
                <c:pt idx="49">
                  <c:v>27.572499999999998</c:v>
                </c:pt>
                <c:pt idx="50">
                  <c:v>27.515000000000001</c:v>
                </c:pt>
                <c:pt idx="51">
                  <c:v>27.4575</c:v>
                </c:pt>
                <c:pt idx="52">
                  <c:v>27.4</c:v>
                </c:pt>
                <c:pt idx="53">
                  <c:v>27.174999999999997</c:v>
                </c:pt>
                <c:pt idx="54">
                  <c:v>26.95</c:v>
                </c:pt>
                <c:pt idx="55">
                  <c:v>26.725000000000001</c:v>
                </c:pt>
                <c:pt idx="56">
                  <c:v>26.5</c:v>
                </c:pt>
                <c:pt idx="57">
                  <c:v>25.98</c:v>
                </c:pt>
                <c:pt idx="58">
                  <c:v>25.46</c:v>
                </c:pt>
                <c:pt idx="59">
                  <c:v>24.94</c:v>
                </c:pt>
                <c:pt idx="60">
                  <c:v>24.42</c:v>
                </c:pt>
                <c:pt idx="61">
                  <c:v>24.67</c:v>
                </c:pt>
                <c:pt idx="62">
                  <c:v>24.92</c:v>
                </c:pt>
                <c:pt idx="63">
                  <c:v>25.17</c:v>
                </c:pt>
                <c:pt idx="64">
                  <c:v>25.42</c:v>
                </c:pt>
                <c:pt idx="65">
                  <c:v>25.387500000000003</c:v>
                </c:pt>
                <c:pt idx="66">
                  <c:v>25.355</c:v>
                </c:pt>
                <c:pt idx="67">
                  <c:v>25.322499999999998</c:v>
                </c:pt>
                <c:pt idx="68">
                  <c:v>25.29</c:v>
                </c:pt>
                <c:pt idx="69">
                  <c:v>25.327500000000001</c:v>
                </c:pt>
                <c:pt idx="70">
                  <c:v>25.365000000000002</c:v>
                </c:pt>
                <c:pt idx="71">
                  <c:v>25.4025</c:v>
                </c:pt>
                <c:pt idx="72">
                  <c:v>25.44</c:v>
                </c:pt>
                <c:pt idx="73">
                  <c:v>25.450000000000003</c:v>
                </c:pt>
                <c:pt idx="74">
                  <c:v>25.46</c:v>
                </c:pt>
                <c:pt idx="75">
                  <c:v>25.47</c:v>
                </c:pt>
                <c:pt idx="76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4-4620-83A2-90C8BAAD1FC1}"/>
            </c:ext>
          </c:extLst>
        </c:ser>
        <c:ser>
          <c:idx val="2"/>
          <c:order val="2"/>
          <c:tx>
            <c:strRef>
              <c:f>'Transformed Data For Use'!$D$1</c:f>
              <c:strCache>
                <c:ptCount val="1"/>
                <c:pt idx="0">
                  <c:v>PD3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'Transformed Data For Use'!$A$2:$A$78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'Transformed Data For Use'!$D$2:$D$78</c:f>
              <c:numCache>
                <c:formatCode>0.00</c:formatCode>
                <c:ptCount val="77"/>
                <c:pt idx="0">
                  <c:v>28.69</c:v>
                </c:pt>
                <c:pt idx="1">
                  <c:v>28.752500000000001</c:v>
                </c:pt>
                <c:pt idx="2">
                  <c:v>28.815000000000001</c:v>
                </c:pt>
                <c:pt idx="3">
                  <c:v>28.877500000000001</c:v>
                </c:pt>
                <c:pt idx="4">
                  <c:v>28.94</c:v>
                </c:pt>
                <c:pt idx="5">
                  <c:v>28.657499999999999</c:v>
                </c:pt>
                <c:pt idx="6">
                  <c:v>28.375</c:v>
                </c:pt>
                <c:pt idx="7">
                  <c:v>28.092500000000001</c:v>
                </c:pt>
                <c:pt idx="8">
                  <c:v>27.81</c:v>
                </c:pt>
                <c:pt idx="9">
                  <c:v>27.1325</c:v>
                </c:pt>
                <c:pt idx="10">
                  <c:v>26.454999999999998</c:v>
                </c:pt>
                <c:pt idx="11">
                  <c:v>25.7775</c:v>
                </c:pt>
                <c:pt idx="12">
                  <c:v>25.1</c:v>
                </c:pt>
                <c:pt idx="13">
                  <c:v>25.484999999999999</c:v>
                </c:pt>
                <c:pt idx="14">
                  <c:v>25.87</c:v>
                </c:pt>
                <c:pt idx="15">
                  <c:v>26.255000000000003</c:v>
                </c:pt>
                <c:pt idx="16">
                  <c:v>26.64</c:v>
                </c:pt>
                <c:pt idx="17">
                  <c:v>25.745000000000001</c:v>
                </c:pt>
                <c:pt idx="18">
                  <c:v>24.85</c:v>
                </c:pt>
                <c:pt idx="19">
                  <c:v>23.954999999999998</c:v>
                </c:pt>
                <c:pt idx="20">
                  <c:v>23.06</c:v>
                </c:pt>
                <c:pt idx="21">
                  <c:v>23.145</c:v>
                </c:pt>
                <c:pt idx="22">
                  <c:v>23.229999999999997</c:v>
                </c:pt>
                <c:pt idx="23">
                  <c:v>23.314999999999998</c:v>
                </c:pt>
                <c:pt idx="24">
                  <c:v>23.4</c:v>
                </c:pt>
                <c:pt idx="25">
                  <c:v>23.835000000000001</c:v>
                </c:pt>
                <c:pt idx="26">
                  <c:v>24.27</c:v>
                </c:pt>
                <c:pt idx="27">
                  <c:v>24.704999999999998</c:v>
                </c:pt>
                <c:pt idx="28">
                  <c:v>25.14</c:v>
                </c:pt>
                <c:pt idx="29">
                  <c:v>24.827500000000001</c:v>
                </c:pt>
                <c:pt idx="30">
                  <c:v>24.515000000000001</c:v>
                </c:pt>
                <c:pt idx="31">
                  <c:v>24.202500000000001</c:v>
                </c:pt>
                <c:pt idx="32">
                  <c:v>23.89</c:v>
                </c:pt>
                <c:pt idx="33">
                  <c:v>23.810000000000002</c:v>
                </c:pt>
                <c:pt idx="34">
                  <c:v>23.73</c:v>
                </c:pt>
                <c:pt idx="35">
                  <c:v>23.65</c:v>
                </c:pt>
                <c:pt idx="36">
                  <c:v>23.57</c:v>
                </c:pt>
                <c:pt idx="37">
                  <c:v>23.19</c:v>
                </c:pt>
                <c:pt idx="38">
                  <c:v>22.810000000000002</c:v>
                </c:pt>
                <c:pt idx="39">
                  <c:v>22.43</c:v>
                </c:pt>
                <c:pt idx="40">
                  <c:v>22.05</c:v>
                </c:pt>
                <c:pt idx="41">
                  <c:v>21.912500000000001</c:v>
                </c:pt>
                <c:pt idx="42">
                  <c:v>21.774999999999999</c:v>
                </c:pt>
                <c:pt idx="43">
                  <c:v>21.637499999999999</c:v>
                </c:pt>
                <c:pt idx="44">
                  <c:v>21.5</c:v>
                </c:pt>
                <c:pt idx="45">
                  <c:v>21.704999999999998</c:v>
                </c:pt>
                <c:pt idx="46">
                  <c:v>21.91</c:v>
                </c:pt>
                <c:pt idx="47">
                  <c:v>22.115000000000002</c:v>
                </c:pt>
                <c:pt idx="48">
                  <c:v>22.32</c:v>
                </c:pt>
                <c:pt idx="49">
                  <c:v>21.97</c:v>
                </c:pt>
                <c:pt idx="50">
                  <c:v>21.62</c:v>
                </c:pt>
                <c:pt idx="51">
                  <c:v>21.270000000000003</c:v>
                </c:pt>
                <c:pt idx="52">
                  <c:v>20.92</c:v>
                </c:pt>
                <c:pt idx="53">
                  <c:v>20.835000000000001</c:v>
                </c:pt>
                <c:pt idx="54">
                  <c:v>20.75</c:v>
                </c:pt>
                <c:pt idx="55">
                  <c:v>20.664999999999999</c:v>
                </c:pt>
                <c:pt idx="56">
                  <c:v>20.58</c:v>
                </c:pt>
                <c:pt idx="57">
                  <c:v>21.2425</c:v>
                </c:pt>
                <c:pt idx="58">
                  <c:v>21.905000000000001</c:v>
                </c:pt>
                <c:pt idx="59">
                  <c:v>22.567499999999999</c:v>
                </c:pt>
                <c:pt idx="60">
                  <c:v>23.23</c:v>
                </c:pt>
                <c:pt idx="61">
                  <c:v>22.6175</c:v>
                </c:pt>
                <c:pt idx="62">
                  <c:v>22.005000000000003</c:v>
                </c:pt>
                <c:pt idx="63">
                  <c:v>21.392500000000002</c:v>
                </c:pt>
                <c:pt idx="64">
                  <c:v>20.78</c:v>
                </c:pt>
                <c:pt idx="65">
                  <c:v>20.782499999999999</c:v>
                </c:pt>
                <c:pt idx="66">
                  <c:v>20.785</c:v>
                </c:pt>
                <c:pt idx="67">
                  <c:v>20.787500000000001</c:v>
                </c:pt>
                <c:pt idx="68">
                  <c:v>20.79</c:v>
                </c:pt>
                <c:pt idx="69">
                  <c:v>21.017499999999998</c:v>
                </c:pt>
                <c:pt idx="70">
                  <c:v>21.244999999999997</c:v>
                </c:pt>
                <c:pt idx="71">
                  <c:v>21.4725</c:v>
                </c:pt>
                <c:pt idx="72">
                  <c:v>21.7</c:v>
                </c:pt>
                <c:pt idx="73">
                  <c:v>21.814999999999998</c:v>
                </c:pt>
                <c:pt idx="74">
                  <c:v>21.93</c:v>
                </c:pt>
                <c:pt idx="75">
                  <c:v>22.045000000000002</c:v>
                </c:pt>
                <c:pt idx="76">
                  <c:v>22.16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4-4620-83A2-90C8BAAD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55728"/>
        <c:axId val="5266560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'Transformed Data For Use'!$E$1</c15:sqref>
                        </c15:formulaRef>
                      </c:ext>
                    </c:extLst>
                    <c:strCache>
                      <c:ptCount val="1"/>
                      <c:pt idx="0">
                        <c:v>PD4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'Transformed Data For Use'!$A$2:$A$78</c15:sqref>
                        </c15:formulaRef>
                      </c:ext>
                    </c:extLst>
                    <c:strCache>
                      <c:ptCount val="77"/>
                      <c:pt idx="0">
                        <c:v>Q1 2000</c:v>
                      </c:pt>
                      <c:pt idx="1">
                        <c:v>Q2 2000</c:v>
                      </c:pt>
                      <c:pt idx="2">
                        <c:v>Q3 2000</c:v>
                      </c:pt>
                      <c:pt idx="3">
                        <c:v>Q4 2000</c:v>
                      </c:pt>
                      <c:pt idx="4">
                        <c:v>Q1 2001</c:v>
                      </c:pt>
                      <c:pt idx="5">
                        <c:v>Q2 2001</c:v>
                      </c:pt>
                      <c:pt idx="6">
                        <c:v>Q3 2001</c:v>
                      </c:pt>
                      <c:pt idx="7">
                        <c:v>Q4 2001</c:v>
                      </c:pt>
                      <c:pt idx="8">
                        <c:v>Q1 2002</c:v>
                      </c:pt>
                      <c:pt idx="9">
                        <c:v>Q2 2002</c:v>
                      </c:pt>
                      <c:pt idx="10">
                        <c:v>Q3 2002</c:v>
                      </c:pt>
                      <c:pt idx="11">
                        <c:v>Q4 2002</c:v>
                      </c:pt>
                      <c:pt idx="12">
                        <c:v>Q1 2003</c:v>
                      </c:pt>
                      <c:pt idx="13">
                        <c:v>Q2 2003</c:v>
                      </c:pt>
                      <c:pt idx="14">
                        <c:v>Q3 2003</c:v>
                      </c:pt>
                      <c:pt idx="15">
                        <c:v>Q4 2003</c:v>
                      </c:pt>
                      <c:pt idx="16">
                        <c:v>Q1 2004</c:v>
                      </c:pt>
                      <c:pt idx="17">
                        <c:v>Q2 2004</c:v>
                      </c:pt>
                      <c:pt idx="18">
                        <c:v>Q3 2004</c:v>
                      </c:pt>
                      <c:pt idx="19">
                        <c:v>Q4 2004</c:v>
                      </c:pt>
                      <c:pt idx="20">
                        <c:v>Q1 2005</c:v>
                      </c:pt>
                      <c:pt idx="21">
                        <c:v>Q2 2005</c:v>
                      </c:pt>
                      <c:pt idx="22">
                        <c:v>Q3 2005</c:v>
                      </c:pt>
                      <c:pt idx="23">
                        <c:v>Q4 2005</c:v>
                      </c:pt>
                      <c:pt idx="24">
                        <c:v>Q1 2006</c:v>
                      </c:pt>
                      <c:pt idx="25">
                        <c:v>Q2 2006</c:v>
                      </c:pt>
                      <c:pt idx="26">
                        <c:v>Q3 2006</c:v>
                      </c:pt>
                      <c:pt idx="27">
                        <c:v>Q4 2006</c:v>
                      </c:pt>
                      <c:pt idx="28">
                        <c:v>Q1 2007</c:v>
                      </c:pt>
                      <c:pt idx="29">
                        <c:v>Q2 2007</c:v>
                      </c:pt>
                      <c:pt idx="30">
                        <c:v>Q3 2007</c:v>
                      </c:pt>
                      <c:pt idx="31">
                        <c:v>Q4 2007</c:v>
                      </c:pt>
                      <c:pt idx="32">
                        <c:v>Q1 2008</c:v>
                      </c:pt>
                      <c:pt idx="33">
                        <c:v>Q2 2008</c:v>
                      </c:pt>
                      <c:pt idx="34">
                        <c:v>Q3 2008</c:v>
                      </c:pt>
                      <c:pt idx="35">
                        <c:v>Q4 2008</c:v>
                      </c:pt>
                      <c:pt idx="36">
                        <c:v>Q1 2009</c:v>
                      </c:pt>
                      <c:pt idx="37">
                        <c:v>Q2 2009</c:v>
                      </c:pt>
                      <c:pt idx="38">
                        <c:v>Q3 2009</c:v>
                      </c:pt>
                      <c:pt idx="39">
                        <c:v>Q4 2009</c:v>
                      </c:pt>
                      <c:pt idx="40">
                        <c:v>Q1 2010</c:v>
                      </c:pt>
                      <c:pt idx="41">
                        <c:v>Q2 2010</c:v>
                      </c:pt>
                      <c:pt idx="42">
                        <c:v>Q3 2010</c:v>
                      </c:pt>
                      <c:pt idx="43">
                        <c:v>Q4 2010</c:v>
                      </c:pt>
                      <c:pt idx="44">
                        <c:v>Q1 2011</c:v>
                      </c:pt>
                      <c:pt idx="45">
                        <c:v>Q2 2011</c:v>
                      </c:pt>
                      <c:pt idx="46">
                        <c:v>Q3 2011</c:v>
                      </c:pt>
                      <c:pt idx="47">
                        <c:v>Q4 2011</c:v>
                      </c:pt>
                      <c:pt idx="48">
                        <c:v>Q1 2012</c:v>
                      </c:pt>
                      <c:pt idx="49">
                        <c:v>Q2 2012</c:v>
                      </c:pt>
                      <c:pt idx="50">
                        <c:v>Q3 2012</c:v>
                      </c:pt>
                      <c:pt idx="51">
                        <c:v>Q4 2012</c:v>
                      </c:pt>
                      <c:pt idx="52">
                        <c:v>Q1 2013</c:v>
                      </c:pt>
                      <c:pt idx="53">
                        <c:v>Q2 2013</c:v>
                      </c:pt>
                      <c:pt idx="54">
                        <c:v>Q3 2013</c:v>
                      </c:pt>
                      <c:pt idx="55">
                        <c:v>Q4 2013</c:v>
                      </c:pt>
                      <c:pt idx="56">
                        <c:v>Q1 2014</c:v>
                      </c:pt>
                      <c:pt idx="57">
                        <c:v>Q2 2014</c:v>
                      </c:pt>
                      <c:pt idx="58">
                        <c:v>Q3 2014</c:v>
                      </c:pt>
                      <c:pt idx="59">
                        <c:v>Q4 2014</c:v>
                      </c:pt>
                      <c:pt idx="60">
                        <c:v>Q1 2015</c:v>
                      </c:pt>
                      <c:pt idx="61">
                        <c:v>Q2 2015</c:v>
                      </c:pt>
                      <c:pt idx="62">
                        <c:v>Q3 2015</c:v>
                      </c:pt>
                      <c:pt idx="63">
                        <c:v>Q4 2015</c:v>
                      </c:pt>
                      <c:pt idx="64">
                        <c:v>Q1 2016</c:v>
                      </c:pt>
                      <c:pt idx="65">
                        <c:v>Q2 2016</c:v>
                      </c:pt>
                      <c:pt idx="66">
                        <c:v>Q3 2016</c:v>
                      </c:pt>
                      <c:pt idx="67">
                        <c:v>Q4 2016</c:v>
                      </c:pt>
                      <c:pt idx="68">
                        <c:v>Q1 2017</c:v>
                      </c:pt>
                      <c:pt idx="69">
                        <c:v>Q2 2017</c:v>
                      </c:pt>
                      <c:pt idx="70">
                        <c:v>Q3 2017</c:v>
                      </c:pt>
                      <c:pt idx="71">
                        <c:v>Q4 2017</c:v>
                      </c:pt>
                      <c:pt idx="72">
                        <c:v>Q1 2018</c:v>
                      </c:pt>
                      <c:pt idx="73">
                        <c:v>Q2 2018</c:v>
                      </c:pt>
                      <c:pt idx="74">
                        <c:v>Q3 2018</c:v>
                      </c:pt>
                      <c:pt idx="75">
                        <c:v>Q4 2018</c:v>
                      </c:pt>
                      <c:pt idx="76">
                        <c:v>Q1 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'Transformed Data For Use'!$E$2:$E$78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9.51</c:v>
                      </c:pt>
                      <c:pt idx="1">
                        <c:v>9.5449999999999999</c:v>
                      </c:pt>
                      <c:pt idx="2">
                        <c:v>9.58</c:v>
                      </c:pt>
                      <c:pt idx="3">
                        <c:v>9.6150000000000002</c:v>
                      </c:pt>
                      <c:pt idx="4">
                        <c:v>9.65</c:v>
                      </c:pt>
                      <c:pt idx="5">
                        <c:v>9.6275000000000013</c:v>
                      </c:pt>
                      <c:pt idx="6">
                        <c:v>9.6050000000000004</c:v>
                      </c:pt>
                      <c:pt idx="7">
                        <c:v>9.5824999999999996</c:v>
                      </c:pt>
                      <c:pt idx="8">
                        <c:v>9.56</c:v>
                      </c:pt>
                      <c:pt idx="9">
                        <c:v>9.6225000000000005</c:v>
                      </c:pt>
                      <c:pt idx="10">
                        <c:v>9.6850000000000005</c:v>
                      </c:pt>
                      <c:pt idx="11">
                        <c:v>9.7475000000000005</c:v>
                      </c:pt>
                      <c:pt idx="12">
                        <c:v>9.81</c:v>
                      </c:pt>
                      <c:pt idx="13">
                        <c:v>9.64</c:v>
                      </c:pt>
                      <c:pt idx="14">
                        <c:v>9.4700000000000006</c:v>
                      </c:pt>
                      <c:pt idx="15">
                        <c:v>9.3000000000000007</c:v>
                      </c:pt>
                      <c:pt idx="16">
                        <c:v>9.1300000000000008</c:v>
                      </c:pt>
                      <c:pt idx="17">
                        <c:v>9.0950000000000006</c:v>
                      </c:pt>
                      <c:pt idx="18">
                        <c:v>9.06</c:v>
                      </c:pt>
                      <c:pt idx="19">
                        <c:v>9.0250000000000004</c:v>
                      </c:pt>
                      <c:pt idx="20">
                        <c:v>8.99</c:v>
                      </c:pt>
                      <c:pt idx="21">
                        <c:v>9.01</c:v>
                      </c:pt>
                      <c:pt idx="22">
                        <c:v>9.0300000000000011</c:v>
                      </c:pt>
                      <c:pt idx="23">
                        <c:v>9.0500000000000007</c:v>
                      </c:pt>
                      <c:pt idx="24">
                        <c:v>9.07</c:v>
                      </c:pt>
                      <c:pt idx="25">
                        <c:v>8.8825000000000003</c:v>
                      </c:pt>
                      <c:pt idx="26">
                        <c:v>8.6950000000000003</c:v>
                      </c:pt>
                      <c:pt idx="27">
                        <c:v>8.5075000000000003</c:v>
                      </c:pt>
                      <c:pt idx="28">
                        <c:v>8.32</c:v>
                      </c:pt>
                      <c:pt idx="29">
                        <c:v>8.0449999999999999</c:v>
                      </c:pt>
                      <c:pt idx="30">
                        <c:v>7.77</c:v>
                      </c:pt>
                      <c:pt idx="31">
                        <c:v>7.4950000000000001</c:v>
                      </c:pt>
                      <c:pt idx="32">
                        <c:v>7.22</c:v>
                      </c:pt>
                      <c:pt idx="33">
                        <c:v>7.4275000000000002</c:v>
                      </c:pt>
                      <c:pt idx="34">
                        <c:v>7.6349999999999998</c:v>
                      </c:pt>
                      <c:pt idx="35">
                        <c:v>7.8425000000000002</c:v>
                      </c:pt>
                      <c:pt idx="36">
                        <c:v>8.0500000000000007</c:v>
                      </c:pt>
                      <c:pt idx="37">
                        <c:v>7.9150000000000009</c:v>
                      </c:pt>
                      <c:pt idx="38">
                        <c:v>7.78</c:v>
                      </c:pt>
                      <c:pt idx="39">
                        <c:v>7.6449999999999996</c:v>
                      </c:pt>
                      <c:pt idx="40">
                        <c:v>7.51</c:v>
                      </c:pt>
                      <c:pt idx="41">
                        <c:v>7.65</c:v>
                      </c:pt>
                      <c:pt idx="42">
                        <c:v>7.79</c:v>
                      </c:pt>
                      <c:pt idx="43">
                        <c:v>7.93</c:v>
                      </c:pt>
                      <c:pt idx="44">
                        <c:v>8.07</c:v>
                      </c:pt>
                      <c:pt idx="45">
                        <c:v>8.0400000000000009</c:v>
                      </c:pt>
                      <c:pt idx="46">
                        <c:v>8.01</c:v>
                      </c:pt>
                      <c:pt idx="47">
                        <c:v>7.98</c:v>
                      </c:pt>
                      <c:pt idx="48">
                        <c:v>7.95</c:v>
                      </c:pt>
                      <c:pt idx="49">
                        <c:v>8.0850000000000009</c:v>
                      </c:pt>
                      <c:pt idx="50">
                        <c:v>8.2200000000000006</c:v>
                      </c:pt>
                      <c:pt idx="51">
                        <c:v>8.3550000000000004</c:v>
                      </c:pt>
                      <c:pt idx="52">
                        <c:v>8.49</c:v>
                      </c:pt>
                      <c:pt idx="53">
                        <c:v>8.4550000000000001</c:v>
                      </c:pt>
                      <c:pt idx="54">
                        <c:v>8.42</c:v>
                      </c:pt>
                      <c:pt idx="55">
                        <c:v>8.3849999999999998</c:v>
                      </c:pt>
                      <c:pt idx="56">
                        <c:v>8.35</c:v>
                      </c:pt>
                      <c:pt idx="57">
                        <c:v>8.3125</c:v>
                      </c:pt>
                      <c:pt idx="58">
                        <c:v>8.2749999999999986</c:v>
                      </c:pt>
                      <c:pt idx="59">
                        <c:v>8.2374999999999989</c:v>
                      </c:pt>
                      <c:pt idx="60">
                        <c:v>8.1999999999999993</c:v>
                      </c:pt>
                      <c:pt idx="61">
                        <c:v>8.2925000000000004</c:v>
                      </c:pt>
                      <c:pt idx="62">
                        <c:v>8.3849999999999998</c:v>
                      </c:pt>
                      <c:pt idx="63">
                        <c:v>8.4774999999999991</c:v>
                      </c:pt>
                      <c:pt idx="64">
                        <c:v>8.57</c:v>
                      </c:pt>
                      <c:pt idx="65">
                        <c:v>8.5500000000000007</c:v>
                      </c:pt>
                      <c:pt idx="66">
                        <c:v>8.5300000000000011</c:v>
                      </c:pt>
                      <c:pt idx="67">
                        <c:v>8.51</c:v>
                      </c:pt>
                      <c:pt idx="68">
                        <c:v>8.49</c:v>
                      </c:pt>
                      <c:pt idx="69">
                        <c:v>8.64</c:v>
                      </c:pt>
                      <c:pt idx="70">
                        <c:v>8.7899999999999991</c:v>
                      </c:pt>
                      <c:pt idx="71">
                        <c:v>8.94</c:v>
                      </c:pt>
                      <c:pt idx="72">
                        <c:v>9.09</c:v>
                      </c:pt>
                      <c:pt idx="73">
                        <c:v>9.1024999999999991</c:v>
                      </c:pt>
                      <c:pt idx="74">
                        <c:v>9.1150000000000002</c:v>
                      </c:pt>
                      <c:pt idx="75">
                        <c:v>9.1275000000000013</c:v>
                      </c:pt>
                      <c:pt idx="76">
                        <c:v>9.14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314-4620-83A2-90C8BAAD1FC1}"/>
                  </c:ext>
                </c:extLst>
              </c15:ser>
            </c15:filteredLineSeries>
          </c:ext>
        </c:extLst>
      </c:lineChart>
      <c:catAx>
        <c:axId val="52665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6056"/>
        <c:crosses val="autoZero"/>
        <c:auto val="1"/>
        <c:lblAlgn val="ctr"/>
        <c:lblOffset val="100"/>
        <c:noMultiLvlLbl val="0"/>
      </c:catAx>
      <c:valAx>
        <c:axId val="526656056"/>
        <c:scaling>
          <c:orientation val="minMax"/>
          <c:max val="36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Protein</a:t>
                </a:r>
                <a:r>
                  <a:rPr lang="en-CA" baseline="0"/>
                  <a:t> Demand ( per person, in kilograms)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Quarterly</a:t>
            </a:r>
            <a:r>
              <a:rPr lang="en-CA" baseline="0"/>
              <a:t> Wages and QW Percent Change, 2000 - 2019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Wages!$C$1</c:f>
              <c:strCache>
                <c:ptCount val="1"/>
                <c:pt idx="0">
                  <c:v>QW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Wages!$A$2:$A$78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Wages!$C$2:$C$78</c:f>
              <c:numCache>
                <c:formatCode>"$"#,##0.00</c:formatCode>
                <c:ptCount val="77"/>
                <c:pt idx="0">
                  <c:v>8404.64</c:v>
                </c:pt>
                <c:pt idx="1">
                  <c:v>8380.52</c:v>
                </c:pt>
                <c:pt idx="2">
                  <c:v>8351.92</c:v>
                </c:pt>
                <c:pt idx="3">
                  <c:v>8600.48</c:v>
                </c:pt>
                <c:pt idx="4">
                  <c:v>8719.6</c:v>
                </c:pt>
                <c:pt idx="5">
                  <c:v>8702.56</c:v>
                </c:pt>
                <c:pt idx="6">
                  <c:v>8556.48</c:v>
                </c:pt>
                <c:pt idx="7">
                  <c:v>8841.52</c:v>
                </c:pt>
                <c:pt idx="8">
                  <c:v>8991.32</c:v>
                </c:pt>
                <c:pt idx="9">
                  <c:v>8922.1999999999989</c:v>
                </c:pt>
                <c:pt idx="10">
                  <c:v>8798.76</c:v>
                </c:pt>
                <c:pt idx="11">
                  <c:v>9043.68</c:v>
                </c:pt>
                <c:pt idx="12">
                  <c:v>9154.9599999999991</c:v>
                </c:pt>
                <c:pt idx="13">
                  <c:v>9060</c:v>
                </c:pt>
                <c:pt idx="14">
                  <c:v>9006.2400000000016</c:v>
                </c:pt>
                <c:pt idx="15">
                  <c:v>9273.1200000000008</c:v>
                </c:pt>
                <c:pt idx="16">
                  <c:v>9393.119999999999</c:v>
                </c:pt>
                <c:pt idx="17">
                  <c:v>9300.6</c:v>
                </c:pt>
                <c:pt idx="18">
                  <c:v>9184.32</c:v>
                </c:pt>
                <c:pt idx="19">
                  <c:v>9487.48</c:v>
                </c:pt>
                <c:pt idx="20">
                  <c:v>9654.7999999999993</c:v>
                </c:pt>
                <c:pt idx="21">
                  <c:v>9565.2000000000007</c:v>
                </c:pt>
                <c:pt idx="22">
                  <c:v>9518.119999999999</c:v>
                </c:pt>
                <c:pt idx="23">
                  <c:v>9847.5600000000013</c:v>
                </c:pt>
                <c:pt idx="24">
                  <c:v>9995.119999999999</c:v>
                </c:pt>
                <c:pt idx="25">
                  <c:v>9922</c:v>
                </c:pt>
                <c:pt idx="26">
                  <c:v>9839.68</c:v>
                </c:pt>
                <c:pt idx="27">
                  <c:v>10107.92</c:v>
                </c:pt>
                <c:pt idx="28">
                  <c:v>10197.039999999999</c:v>
                </c:pt>
                <c:pt idx="29">
                  <c:v>10209.279999999999</c:v>
                </c:pt>
                <c:pt idx="30">
                  <c:v>10220.879999999999</c:v>
                </c:pt>
                <c:pt idx="31">
                  <c:v>10591.16</c:v>
                </c:pt>
                <c:pt idx="32">
                  <c:v>10655.28</c:v>
                </c:pt>
                <c:pt idx="33">
                  <c:v>10629.52</c:v>
                </c:pt>
                <c:pt idx="34">
                  <c:v>10619.76</c:v>
                </c:pt>
                <c:pt idx="35">
                  <c:v>11022.28</c:v>
                </c:pt>
                <c:pt idx="36">
                  <c:v>11112.52</c:v>
                </c:pt>
                <c:pt idx="37">
                  <c:v>10983.68</c:v>
                </c:pt>
                <c:pt idx="38">
                  <c:v>10918.32</c:v>
                </c:pt>
                <c:pt idx="39">
                  <c:v>11248.84</c:v>
                </c:pt>
                <c:pt idx="40">
                  <c:v>11340.039999999999</c:v>
                </c:pt>
                <c:pt idx="41">
                  <c:v>11228.16</c:v>
                </c:pt>
                <c:pt idx="42">
                  <c:v>11153.56</c:v>
                </c:pt>
                <c:pt idx="43">
                  <c:v>11471.52</c:v>
                </c:pt>
                <c:pt idx="44">
                  <c:v>11620.32</c:v>
                </c:pt>
                <c:pt idx="45">
                  <c:v>11489.560000000001</c:v>
                </c:pt>
                <c:pt idx="46">
                  <c:v>11341.68</c:v>
                </c:pt>
                <c:pt idx="47">
                  <c:v>11713.64</c:v>
                </c:pt>
                <c:pt idx="48">
                  <c:v>11905.48</c:v>
                </c:pt>
                <c:pt idx="49">
                  <c:v>11818.24</c:v>
                </c:pt>
                <c:pt idx="50">
                  <c:v>11758.84</c:v>
                </c:pt>
                <c:pt idx="51">
                  <c:v>12042.439999999999</c:v>
                </c:pt>
                <c:pt idx="52">
                  <c:v>12166.6</c:v>
                </c:pt>
                <c:pt idx="53">
                  <c:v>12113.079999999998</c:v>
                </c:pt>
                <c:pt idx="54">
                  <c:v>11982.880000000001</c:v>
                </c:pt>
                <c:pt idx="55">
                  <c:v>12335.760000000002</c:v>
                </c:pt>
                <c:pt idx="56">
                  <c:v>12434.720000000001</c:v>
                </c:pt>
                <c:pt idx="57">
                  <c:v>12300.6</c:v>
                </c:pt>
                <c:pt idx="58">
                  <c:v>12234.880000000001</c:v>
                </c:pt>
                <c:pt idx="59">
                  <c:v>12508.919999999998</c:v>
                </c:pt>
                <c:pt idx="60">
                  <c:v>12659.8</c:v>
                </c:pt>
                <c:pt idx="61">
                  <c:v>12629</c:v>
                </c:pt>
                <c:pt idx="62">
                  <c:v>12604.52</c:v>
                </c:pt>
                <c:pt idx="63">
                  <c:v>12858.92</c:v>
                </c:pt>
                <c:pt idx="64">
                  <c:v>13033.16</c:v>
                </c:pt>
                <c:pt idx="65">
                  <c:v>12911.68</c:v>
                </c:pt>
                <c:pt idx="66">
                  <c:v>12776.400000000001</c:v>
                </c:pt>
                <c:pt idx="67">
                  <c:v>13082.2</c:v>
                </c:pt>
                <c:pt idx="68">
                  <c:v>13177.2</c:v>
                </c:pt>
                <c:pt idx="69">
                  <c:v>13019.079999999998</c:v>
                </c:pt>
                <c:pt idx="70">
                  <c:v>13005.08</c:v>
                </c:pt>
                <c:pt idx="71">
                  <c:v>13381.880000000001</c:v>
                </c:pt>
                <c:pt idx="72">
                  <c:v>13524.240000000002</c:v>
                </c:pt>
                <c:pt idx="73">
                  <c:v>13444.08</c:v>
                </c:pt>
                <c:pt idx="74">
                  <c:v>13284.68</c:v>
                </c:pt>
                <c:pt idx="75">
                  <c:v>13564.52</c:v>
                </c:pt>
                <c:pt idx="76">
                  <c:v>13785.68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8-4944-8EB5-0A80CAA1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641128"/>
        <c:axId val="634641456"/>
      </c:lineChart>
      <c:lineChart>
        <c:grouping val="standard"/>
        <c:varyColors val="0"/>
        <c:ser>
          <c:idx val="1"/>
          <c:order val="1"/>
          <c:tx>
            <c:strRef>
              <c:f>Wages!$D$1</c:f>
              <c:strCache>
                <c:ptCount val="1"/>
                <c:pt idx="0">
                  <c:v>QW%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Wages!$A$2:$A$78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Wages!$D$2:$D$78</c:f>
              <c:numCache>
                <c:formatCode>0.00%</c:formatCode>
                <c:ptCount val="77"/>
                <c:pt idx="1">
                  <c:v>-2.8698433246396016E-3</c:v>
                </c:pt>
                <c:pt idx="2">
                  <c:v>-3.4126760630605693E-3</c:v>
                </c:pt>
                <c:pt idx="3">
                  <c:v>2.9760821463807062E-2</c:v>
                </c:pt>
                <c:pt idx="4">
                  <c:v>1.3850389745688706E-2</c:v>
                </c:pt>
                <c:pt idx="5">
                  <c:v>-1.9542180833984212E-3</c:v>
                </c:pt>
                <c:pt idx="6">
                  <c:v>-1.6785865308598841E-2</c:v>
                </c:pt>
                <c:pt idx="7">
                  <c:v>3.3312764127304786E-2</c:v>
                </c:pt>
                <c:pt idx="8">
                  <c:v>1.6942788117880102E-2</c:v>
                </c:pt>
                <c:pt idx="9">
                  <c:v>-7.6874140838053594E-3</c:v>
                </c:pt>
                <c:pt idx="10">
                  <c:v>-1.3835152765012968E-2</c:v>
                </c:pt>
                <c:pt idx="11">
                  <c:v>2.7835740490705516E-2</c:v>
                </c:pt>
                <c:pt idx="12">
                  <c:v>1.2304725509969264E-2</c:v>
                </c:pt>
                <c:pt idx="13">
                  <c:v>-1.0372519377473974E-2</c:v>
                </c:pt>
                <c:pt idx="14">
                  <c:v>-5.9337748344369095E-3</c:v>
                </c:pt>
                <c:pt idx="15">
                  <c:v>2.9632787933699209E-2</c:v>
                </c:pt>
                <c:pt idx="16">
                  <c:v>1.2940628396914757E-2</c:v>
                </c:pt>
                <c:pt idx="17">
                  <c:v>-9.8497623792731942E-3</c:v>
                </c:pt>
                <c:pt idx="18">
                  <c:v>-1.250241919876144E-2</c:v>
                </c:pt>
                <c:pt idx="19">
                  <c:v>3.30084317619595E-2</c:v>
                </c:pt>
                <c:pt idx="20">
                  <c:v>1.7635873804213522E-2</c:v>
                </c:pt>
                <c:pt idx="21">
                  <c:v>-9.2803579566638934E-3</c:v>
                </c:pt>
                <c:pt idx="22">
                  <c:v>-4.9220089491073624E-3</c:v>
                </c:pt>
                <c:pt idx="23">
                  <c:v>3.461187713540094E-2</c:v>
                </c:pt>
                <c:pt idx="24">
                  <c:v>1.4984422537156174E-2</c:v>
                </c:pt>
                <c:pt idx="25">
                  <c:v>-7.3155699981590008E-3</c:v>
                </c:pt>
                <c:pt idx="26">
                  <c:v>-8.2967143721023699E-3</c:v>
                </c:pt>
                <c:pt idx="27">
                  <c:v>2.7261049139809403E-2</c:v>
                </c:pt>
                <c:pt idx="28">
                  <c:v>8.8168485702299765E-3</c:v>
                </c:pt>
                <c:pt idx="29">
                  <c:v>1.2003483363799477E-3</c:v>
                </c:pt>
                <c:pt idx="30">
                  <c:v>1.1362211634905071E-3</c:v>
                </c:pt>
                <c:pt idx="31">
                  <c:v>3.6227800345958537E-2</c:v>
                </c:pt>
                <c:pt idx="32">
                  <c:v>6.0541054993032677E-3</c:v>
                </c:pt>
                <c:pt idx="33">
                  <c:v>-2.4175807674692937E-3</c:v>
                </c:pt>
                <c:pt idx="34">
                  <c:v>-9.1819762322289413E-4</c:v>
                </c:pt>
                <c:pt idx="35">
                  <c:v>3.7902928126436045E-2</c:v>
                </c:pt>
                <c:pt idx="36">
                  <c:v>8.1870538581854009E-3</c:v>
                </c:pt>
                <c:pt idx="37">
                  <c:v>-1.1594129864333216E-2</c:v>
                </c:pt>
                <c:pt idx="38">
                  <c:v>-5.9506467777648824E-3</c:v>
                </c:pt>
                <c:pt idx="39">
                  <c:v>3.0272056506861902E-2</c:v>
                </c:pt>
                <c:pt idx="40">
                  <c:v>8.1075026402721451E-3</c:v>
                </c:pt>
                <c:pt idx="41">
                  <c:v>-9.8659263988486109E-3</c:v>
                </c:pt>
                <c:pt idx="42">
                  <c:v>-6.6440093479252487E-3</c:v>
                </c:pt>
                <c:pt idx="43">
                  <c:v>2.8507489985260398E-2</c:v>
                </c:pt>
                <c:pt idx="44">
                  <c:v>1.2971254027365098E-2</c:v>
                </c:pt>
                <c:pt idx="45">
                  <c:v>-1.1252702163107246E-2</c:v>
                </c:pt>
                <c:pt idx="46">
                  <c:v>-1.2870814896305951E-2</c:v>
                </c:pt>
                <c:pt idx="47">
                  <c:v>3.2795846823398221E-2</c:v>
                </c:pt>
                <c:pt idx="48">
                  <c:v>1.6377488124955195E-2</c:v>
                </c:pt>
                <c:pt idx="49">
                  <c:v>-7.3277179920507012E-3</c:v>
                </c:pt>
                <c:pt idx="50">
                  <c:v>-5.02612910213362E-3</c:v>
                </c:pt>
                <c:pt idx="51">
                  <c:v>2.4118025247388222E-2</c:v>
                </c:pt>
                <c:pt idx="52">
                  <c:v>1.0310202915688323E-2</c:v>
                </c:pt>
                <c:pt idx="53">
                  <c:v>-4.3989282133054634E-3</c:v>
                </c:pt>
                <c:pt idx="54">
                  <c:v>-1.0748711310417922E-2</c:v>
                </c:pt>
                <c:pt idx="55">
                  <c:v>2.9448680116966955E-2</c:v>
                </c:pt>
                <c:pt idx="56">
                  <c:v>8.0222053606749093E-3</c:v>
                </c:pt>
                <c:pt idx="57">
                  <c:v>-1.0785928432646717E-2</c:v>
                </c:pt>
                <c:pt idx="58">
                  <c:v>-5.3428288050988851E-3</c:v>
                </c:pt>
                <c:pt idx="59">
                  <c:v>2.2398258094889139E-2</c:v>
                </c:pt>
                <c:pt idx="60">
                  <c:v>1.2061792704725991E-2</c:v>
                </c:pt>
                <c:pt idx="61">
                  <c:v>-2.4328978340889488E-3</c:v>
                </c:pt>
                <c:pt idx="62">
                  <c:v>-1.9383957558001079E-3</c:v>
                </c:pt>
                <c:pt idx="63">
                  <c:v>2.0183235855074182E-2</c:v>
                </c:pt>
                <c:pt idx="64">
                  <c:v>1.355012707132479E-2</c:v>
                </c:pt>
                <c:pt idx="65">
                  <c:v>-9.3208400725533613E-3</c:v>
                </c:pt>
                <c:pt idx="66">
                  <c:v>-1.0477335249944146E-2</c:v>
                </c:pt>
                <c:pt idx="67">
                  <c:v>2.3934754703985414E-2</c:v>
                </c:pt>
                <c:pt idx="68">
                  <c:v>7.2617755423399731E-3</c:v>
                </c:pt>
                <c:pt idx="69">
                  <c:v>-1.199951431260075E-2</c:v>
                </c:pt>
                <c:pt idx="70">
                  <c:v>-1.0753448016294687E-3</c:v>
                </c:pt>
                <c:pt idx="71">
                  <c:v>2.8973293512996545E-2</c:v>
                </c:pt>
                <c:pt idx="72">
                  <c:v>1.0638266073227421E-2</c:v>
                </c:pt>
                <c:pt idx="73">
                  <c:v>-5.9271352771025701E-3</c:v>
                </c:pt>
                <c:pt idx="74">
                  <c:v>-1.1856519746981544E-2</c:v>
                </c:pt>
                <c:pt idx="75">
                  <c:v>2.1064865694920776E-2</c:v>
                </c:pt>
                <c:pt idx="76">
                  <c:v>1.6304299746692095E-2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8-4944-8EB5-0A80CAA1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71840"/>
        <c:axId val="526762000"/>
      </c:lineChart>
      <c:catAx>
        <c:axId val="63464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41456"/>
        <c:crosses val="autoZero"/>
        <c:auto val="1"/>
        <c:lblAlgn val="ctr"/>
        <c:lblOffset val="100"/>
        <c:noMultiLvlLbl val="0"/>
      </c:catAx>
      <c:valAx>
        <c:axId val="634641456"/>
        <c:scaling>
          <c:orientation val="minMax"/>
          <c:max val="14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Quarterly</a:t>
                </a:r>
                <a:r>
                  <a:rPr lang="en-CA" baseline="0"/>
                  <a:t> Wages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41128"/>
        <c:crosses val="autoZero"/>
        <c:crossBetween val="between"/>
      </c:valAx>
      <c:valAx>
        <c:axId val="526762000"/>
        <c:scaling>
          <c:orientation val="minMax"/>
          <c:max val="4.0000000000000008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</a:t>
                </a:r>
                <a:r>
                  <a:rPr lang="en-CA" baseline="0"/>
                  <a:t> Change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71840"/>
        <c:crosses val="max"/>
        <c:crossBetween val="between"/>
      </c:valAx>
      <c:catAx>
        <c:axId val="52677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6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Population Growth</a:t>
            </a:r>
            <a:r>
              <a:rPr lang="en-CA" baseline="0"/>
              <a:t> Rate and Percent Change, 2000 - 2019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Population!$C$1</c:f>
              <c:strCache>
                <c:ptCount val="1"/>
                <c:pt idx="0">
                  <c:v>POP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Population!$A$2:$A$78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Population!$C$2:$C$78</c:f>
              <c:numCache>
                <c:formatCode>General</c:formatCode>
                <c:ptCount val="77"/>
                <c:pt idx="0">
                  <c:v>30525872</c:v>
                </c:pt>
                <c:pt idx="1">
                  <c:v>30594030</c:v>
                </c:pt>
                <c:pt idx="2">
                  <c:v>30685730</c:v>
                </c:pt>
                <c:pt idx="3">
                  <c:v>30783969</c:v>
                </c:pt>
                <c:pt idx="4">
                  <c:v>30824441</c:v>
                </c:pt>
                <c:pt idx="5">
                  <c:v>30910996</c:v>
                </c:pt>
                <c:pt idx="6">
                  <c:v>31020902</c:v>
                </c:pt>
                <c:pt idx="7">
                  <c:v>31129119</c:v>
                </c:pt>
                <c:pt idx="8">
                  <c:v>31169393</c:v>
                </c:pt>
                <c:pt idx="9">
                  <c:v>31253382</c:v>
                </c:pt>
                <c:pt idx="10">
                  <c:v>31360079</c:v>
                </c:pt>
                <c:pt idx="11">
                  <c:v>31451764</c:v>
                </c:pt>
                <c:pt idx="12">
                  <c:v>31480672</c:v>
                </c:pt>
                <c:pt idx="13">
                  <c:v>31550768</c:v>
                </c:pt>
                <c:pt idx="14">
                  <c:v>31644028</c:v>
                </c:pt>
                <c:pt idx="15">
                  <c:v>31737869</c:v>
                </c:pt>
                <c:pt idx="16">
                  <c:v>31777704</c:v>
                </c:pt>
                <c:pt idx="17">
                  <c:v>31846669</c:v>
                </c:pt>
                <c:pt idx="18">
                  <c:v>31940655</c:v>
                </c:pt>
                <c:pt idx="19">
                  <c:v>32039959</c:v>
                </c:pt>
                <c:pt idx="20">
                  <c:v>32076720</c:v>
                </c:pt>
                <c:pt idx="21">
                  <c:v>32141943</c:v>
                </c:pt>
                <c:pt idx="22">
                  <c:v>32243753</c:v>
                </c:pt>
                <c:pt idx="23">
                  <c:v>32353968</c:v>
                </c:pt>
                <c:pt idx="24">
                  <c:v>32395309</c:v>
                </c:pt>
                <c:pt idx="25">
                  <c:v>32470303</c:v>
                </c:pt>
                <c:pt idx="26">
                  <c:v>32571174</c:v>
                </c:pt>
                <c:pt idx="27">
                  <c:v>32680712</c:v>
                </c:pt>
                <c:pt idx="28">
                  <c:v>32717701</c:v>
                </c:pt>
                <c:pt idx="29">
                  <c:v>32786014</c:v>
                </c:pt>
                <c:pt idx="30">
                  <c:v>32889025</c:v>
                </c:pt>
                <c:pt idx="31">
                  <c:v>33002138</c:v>
                </c:pt>
                <c:pt idx="32">
                  <c:v>33050613</c:v>
                </c:pt>
                <c:pt idx="33">
                  <c:v>33127520</c:v>
                </c:pt>
                <c:pt idx="34">
                  <c:v>33247118</c:v>
                </c:pt>
                <c:pt idx="35">
                  <c:v>33372418</c:v>
                </c:pt>
                <c:pt idx="36">
                  <c:v>33427050</c:v>
                </c:pt>
                <c:pt idx="37">
                  <c:v>33511275</c:v>
                </c:pt>
                <c:pt idx="38">
                  <c:v>33628895</c:v>
                </c:pt>
                <c:pt idx="39">
                  <c:v>33757077</c:v>
                </c:pt>
                <c:pt idx="40">
                  <c:v>33807529</c:v>
                </c:pt>
                <c:pt idx="41">
                  <c:v>33889236</c:v>
                </c:pt>
                <c:pt idx="42">
                  <c:v>34004889</c:v>
                </c:pt>
                <c:pt idx="43">
                  <c:v>34131683</c:v>
                </c:pt>
                <c:pt idx="44">
                  <c:v>34166099</c:v>
                </c:pt>
                <c:pt idx="45">
                  <c:v>34230378</c:v>
                </c:pt>
                <c:pt idx="46">
                  <c:v>34339328</c:v>
                </c:pt>
                <c:pt idx="47">
                  <c:v>34457998</c:v>
                </c:pt>
                <c:pt idx="48">
                  <c:v>34516352</c:v>
                </c:pt>
                <c:pt idx="49">
                  <c:v>34592779</c:v>
                </c:pt>
                <c:pt idx="50">
                  <c:v>34714222</c:v>
                </c:pt>
                <c:pt idx="51">
                  <c:v>34836008</c:v>
                </c:pt>
                <c:pt idx="52">
                  <c:v>34883119</c:v>
                </c:pt>
                <c:pt idx="53">
                  <c:v>34958216</c:v>
                </c:pt>
                <c:pt idx="54">
                  <c:v>35082954</c:v>
                </c:pt>
                <c:pt idx="55">
                  <c:v>35211866</c:v>
                </c:pt>
                <c:pt idx="56">
                  <c:v>35249639</c:v>
                </c:pt>
                <c:pt idx="57">
                  <c:v>35323533</c:v>
                </c:pt>
                <c:pt idx="58">
                  <c:v>35437435</c:v>
                </c:pt>
                <c:pt idx="59">
                  <c:v>35559047</c:v>
                </c:pt>
                <c:pt idx="60">
                  <c:v>35575187</c:v>
                </c:pt>
                <c:pt idx="61">
                  <c:v>35611271</c:v>
                </c:pt>
                <c:pt idx="62">
                  <c:v>35702908</c:v>
                </c:pt>
                <c:pt idx="63">
                  <c:v>35822894</c:v>
                </c:pt>
                <c:pt idx="64">
                  <c:v>35871136</c:v>
                </c:pt>
                <c:pt idx="65">
                  <c:v>35970303</c:v>
                </c:pt>
                <c:pt idx="66">
                  <c:v>36109487</c:v>
                </c:pt>
                <c:pt idx="67">
                  <c:v>36258726</c:v>
                </c:pt>
                <c:pt idx="68">
                  <c:v>36314099</c:v>
                </c:pt>
                <c:pt idx="69">
                  <c:v>36398040</c:v>
                </c:pt>
                <c:pt idx="70">
                  <c:v>36545295</c:v>
                </c:pt>
                <c:pt idx="71">
                  <c:v>36721242</c:v>
                </c:pt>
                <c:pt idx="72">
                  <c:v>36798442</c:v>
                </c:pt>
                <c:pt idx="73">
                  <c:v>36898490</c:v>
                </c:pt>
                <c:pt idx="74">
                  <c:v>37065178</c:v>
                </c:pt>
                <c:pt idx="75">
                  <c:v>37249240</c:v>
                </c:pt>
                <c:pt idx="76">
                  <c:v>37324239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D-411A-B7DE-CD851FB3F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39992"/>
        <c:axId val="527438680"/>
      </c:lineChart>
      <c:lineChart>
        <c:grouping val="standard"/>
        <c:varyColors val="0"/>
        <c:ser>
          <c:idx val="1"/>
          <c:order val="1"/>
          <c:tx>
            <c:strRef>
              <c:f>Population!$D$1</c:f>
              <c:strCache>
                <c:ptCount val="1"/>
                <c:pt idx="0">
                  <c:v>POP%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Population!$A$2:$A$78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Population!$D$2:$D$78</c:f>
              <c:numCache>
                <c:formatCode>0.00%</c:formatCode>
                <c:ptCount val="77"/>
                <c:pt idx="1">
                  <c:v>2.2327945291783966E-3</c:v>
                </c:pt>
                <c:pt idx="2">
                  <c:v>2.9973167967737497E-3</c:v>
                </c:pt>
                <c:pt idx="3">
                  <c:v>3.201455529980874E-3</c:v>
                </c:pt>
                <c:pt idx="4">
                  <c:v>1.3147102636440415E-3</c:v>
                </c:pt>
                <c:pt idx="5">
                  <c:v>2.8079990161054341E-3</c:v>
                </c:pt>
                <c:pt idx="6">
                  <c:v>3.5555632047572974E-3</c:v>
                </c:pt>
                <c:pt idx="7">
                  <c:v>3.4885188058039062E-3</c:v>
                </c:pt>
                <c:pt idx="8">
                  <c:v>1.2937725606689994E-3</c:v>
                </c:pt>
                <c:pt idx="9">
                  <c:v>2.6945985120724039E-3</c:v>
                </c:pt>
                <c:pt idx="10">
                  <c:v>3.4139345303493876E-3</c:v>
                </c:pt>
                <c:pt idx="11">
                  <c:v>2.9236214615403233E-3</c:v>
                </c:pt>
                <c:pt idx="12">
                  <c:v>9.1912173829105423E-4</c:v>
                </c:pt>
                <c:pt idx="13">
                  <c:v>2.2266360768918784E-3</c:v>
                </c:pt>
                <c:pt idx="14">
                  <c:v>2.9558709949627851E-3</c:v>
                </c:pt>
                <c:pt idx="15">
                  <c:v>2.9655200659031147E-3</c:v>
                </c:pt>
                <c:pt idx="16">
                  <c:v>1.2551252259564119E-3</c:v>
                </c:pt>
                <c:pt idx="17">
                  <c:v>2.1702323113085829E-3</c:v>
                </c:pt>
                <c:pt idx="18">
                  <c:v>2.9512034680926912E-3</c:v>
                </c:pt>
                <c:pt idx="19">
                  <c:v>3.1090157668964523E-3</c:v>
                </c:pt>
                <c:pt idx="20">
                  <c:v>1.1473485343723442E-3</c:v>
                </c:pt>
                <c:pt idx="21">
                  <c:v>2.0333438082197931E-3</c:v>
                </c:pt>
                <c:pt idx="22">
                  <c:v>3.1675123062722128E-3</c:v>
                </c:pt>
                <c:pt idx="23">
                  <c:v>3.4181815001498119E-3</c:v>
                </c:pt>
                <c:pt idx="24">
                  <c:v>1.277772173107175E-3</c:v>
                </c:pt>
                <c:pt idx="25">
                  <c:v>2.3149647993788236E-3</c:v>
                </c:pt>
                <c:pt idx="26">
                  <c:v>3.1065617096335688E-3</c:v>
                </c:pt>
                <c:pt idx="27">
                  <c:v>3.3630350567038204E-3</c:v>
                </c:pt>
                <c:pt idx="28">
                  <c:v>1.1318296859627783E-3</c:v>
                </c:pt>
                <c:pt idx="29">
                  <c:v>2.0879523289243336E-3</c:v>
                </c:pt>
                <c:pt idx="30">
                  <c:v>3.1419189902133268E-3</c:v>
                </c:pt>
                <c:pt idx="31">
                  <c:v>3.4392323883119065E-3</c:v>
                </c:pt>
                <c:pt idx="32">
                  <c:v>1.468844230637421E-3</c:v>
                </c:pt>
                <c:pt idx="33">
                  <c:v>2.3269462505884535E-3</c:v>
                </c:pt>
                <c:pt idx="34">
                  <c:v>3.6102310103503068E-3</c:v>
                </c:pt>
                <c:pt idx="35">
                  <c:v>3.7687477152154964E-3</c:v>
                </c:pt>
                <c:pt idx="36">
                  <c:v>1.6370405045268222E-3</c:v>
                </c:pt>
                <c:pt idx="37">
                  <c:v>2.5196659591558332E-3</c:v>
                </c:pt>
                <c:pt idx="38">
                  <c:v>3.5098634713242034E-3</c:v>
                </c:pt>
                <c:pt idx="39">
                  <c:v>3.8116625598313592E-3</c:v>
                </c:pt>
                <c:pt idx="40">
                  <c:v>1.4945606813054342E-3</c:v>
                </c:pt>
                <c:pt idx="41">
                  <c:v>2.4168285117791366E-3</c:v>
                </c:pt>
                <c:pt idx="42">
                  <c:v>3.4126765206509819E-3</c:v>
                </c:pt>
                <c:pt idx="43">
                  <c:v>3.7286991291164044E-3</c:v>
                </c:pt>
                <c:pt idx="44">
                  <c:v>1.0083300023617354E-3</c:v>
                </c:pt>
                <c:pt idx="45">
                  <c:v>1.8813678436042699E-3</c:v>
                </c:pt>
                <c:pt idx="46">
                  <c:v>3.1828453661832188E-3</c:v>
                </c:pt>
                <c:pt idx="47">
                  <c:v>3.4558043768357959E-3</c:v>
                </c:pt>
                <c:pt idx="48">
                  <c:v>1.6934820183111044E-3</c:v>
                </c:pt>
                <c:pt idx="49">
                  <c:v>2.2142258834305551E-3</c:v>
                </c:pt>
                <c:pt idx="50">
                  <c:v>3.5106459645812206E-3</c:v>
                </c:pt>
                <c:pt idx="51">
                  <c:v>3.5082451221289074E-3</c:v>
                </c:pt>
                <c:pt idx="52">
                  <c:v>1.3523650585910991E-3</c:v>
                </c:pt>
                <c:pt idx="53">
                  <c:v>2.1528178142556577E-3</c:v>
                </c:pt>
                <c:pt idx="54">
                  <c:v>3.568202679450233E-3</c:v>
                </c:pt>
                <c:pt idx="55">
                  <c:v>3.6744910363021312E-3</c:v>
                </c:pt>
                <c:pt idx="56">
                  <c:v>1.072734969512834E-3</c:v>
                </c:pt>
                <c:pt idx="57">
                  <c:v>2.096305156486851E-3</c:v>
                </c:pt>
                <c:pt idx="58">
                  <c:v>3.2245358922619659E-3</c:v>
                </c:pt>
                <c:pt idx="59">
                  <c:v>3.4317382169448776E-3</c:v>
                </c:pt>
                <c:pt idx="60">
                  <c:v>4.5389292913277458E-4</c:v>
                </c:pt>
                <c:pt idx="61">
                  <c:v>1.0143024687403611E-3</c:v>
                </c:pt>
                <c:pt idx="62">
                  <c:v>2.5732583372269978E-3</c:v>
                </c:pt>
                <c:pt idx="63">
                  <c:v>3.3606786315557263E-3</c:v>
                </c:pt>
                <c:pt idx="64">
                  <c:v>1.3466807008947965E-3</c:v>
                </c:pt>
                <c:pt idx="65">
                  <c:v>2.7645346944128002E-3</c:v>
                </c:pt>
                <c:pt idx="66">
                  <c:v>3.8694141664583699E-3</c:v>
                </c:pt>
                <c:pt idx="67">
                  <c:v>4.132958189076461E-3</c:v>
                </c:pt>
                <c:pt idx="68">
                  <c:v>1.5271634199171807E-3</c:v>
                </c:pt>
                <c:pt idx="69">
                  <c:v>2.3115264404604944E-3</c:v>
                </c:pt>
                <c:pt idx="70">
                  <c:v>4.0456848775373621E-3</c:v>
                </c:pt>
                <c:pt idx="71">
                  <c:v>4.8144911677412919E-3</c:v>
                </c:pt>
                <c:pt idx="72">
                  <c:v>2.102325406096014E-3</c:v>
                </c:pt>
                <c:pt idx="73">
                  <c:v>2.7188107583467798E-3</c:v>
                </c:pt>
                <c:pt idx="74">
                  <c:v>4.5174748343360391E-3</c:v>
                </c:pt>
                <c:pt idx="75">
                  <c:v>4.9659008787169452E-3</c:v>
                </c:pt>
                <c:pt idx="76">
                  <c:v>2.0134370526754372E-3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D-411A-B7DE-CD851FB3F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18984"/>
        <c:axId val="641071704"/>
      </c:lineChart>
      <c:catAx>
        <c:axId val="52743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8680"/>
        <c:crosses val="autoZero"/>
        <c:auto val="1"/>
        <c:lblAlgn val="ctr"/>
        <c:lblOffset val="100"/>
        <c:noMultiLvlLbl val="0"/>
      </c:catAx>
      <c:valAx>
        <c:axId val="527438680"/>
        <c:scaling>
          <c:orientation val="minMax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9992"/>
        <c:crosses val="autoZero"/>
        <c:crossBetween val="between"/>
      </c:valAx>
      <c:valAx>
        <c:axId val="641071704"/>
        <c:scaling>
          <c:orientation val="minMax"/>
          <c:max val="5.000000000000001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</a:t>
                </a:r>
                <a:r>
                  <a:rPr lang="en-CA" baseline="0"/>
                  <a:t> Change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18984"/>
        <c:crosses val="max"/>
        <c:crossBetween val="between"/>
      </c:valAx>
      <c:catAx>
        <c:axId val="646718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071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Price of</a:t>
            </a:r>
            <a:r>
              <a:rPr lang="en-CA" baseline="0"/>
              <a:t> Chicken Over Time and</a:t>
            </a:r>
          </a:p>
          <a:p>
            <a:pPr>
              <a:defRPr/>
            </a:pPr>
            <a:r>
              <a:rPr lang="en-CA" baseline="0"/>
              <a:t> Percent Change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Chicken!$D$1</c:f>
              <c:strCache>
                <c:ptCount val="1"/>
                <c:pt idx="0">
                  <c:v>ARP1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Chicken!$A$2:$A$78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Chicken!$D$2:$D$78</c:f>
              <c:numCache>
                <c:formatCode>_("$"* #,##0.00_);_("$"* \(#,##0.00\);_("$"* "-"??_);_(@_)</c:formatCode>
                <c:ptCount val="77"/>
                <c:pt idx="0">
                  <c:v>4.3433333333333337</c:v>
                </c:pt>
                <c:pt idx="1">
                  <c:v>4.3833333333333329</c:v>
                </c:pt>
                <c:pt idx="2">
                  <c:v>4.4233333333333329</c:v>
                </c:pt>
                <c:pt idx="3">
                  <c:v>4.4499999999999993</c:v>
                </c:pt>
                <c:pt idx="4">
                  <c:v>4.4666666666666677</c:v>
                </c:pt>
                <c:pt idx="5">
                  <c:v>4.5599999999999996</c:v>
                </c:pt>
                <c:pt idx="6">
                  <c:v>4.7433333333333332</c:v>
                </c:pt>
                <c:pt idx="7">
                  <c:v>4.7566666666666668</c:v>
                </c:pt>
                <c:pt idx="8">
                  <c:v>4.7833333333333332</c:v>
                </c:pt>
                <c:pt idx="9">
                  <c:v>4.75</c:v>
                </c:pt>
                <c:pt idx="10">
                  <c:v>4.753333333333333</c:v>
                </c:pt>
                <c:pt idx="11">
                  <c:v>4.82</c:v>
                </c:pt>
                <c:pt idx="12">
                  <c:v>4.8133333333333335</c:v>
                </c:pt>
                <c:pt idx="13">
                  <c:v>4.9833333333333334</c:v>
                </c:pt>
                <c:pt idx="14">
                  <c:v>5.043333333333333</c:v>
                </c:pt>
                <c:pt idx="15">
                  <c:v>5.1133333333333333</c:v>
                </c:pt>
                <c:pt idx="16">
                  <c:v>5.1000000000000005</c:v>
                </c:pt>
                <c:pt idx="17">
                  <c:v>5.3</c:v>
                </c:pt>
                <c:pt idx="18">
                  <c:v>5.4933333333333332</c:v>
                </c:pt>
                <c:pt idx="19">
                  <c:v>5.376666666666666</c:v>
                </c:pt>
                <c:pt idx="20">
                  <c:v>5.2866666666666662</c:v>
                </c:pt>
                <c:pt idx="21">
                  <c:v>5.3366666666666669</c:v>
                </c:pt>
                <c:pt idx="22">
                  <c:v>5.36</c:v>
                </c:pt>
                <c:pt idx="23">
                  <c:v>5.2966666666666669</c:v>
                </c:pt>
                <c:pt idx="24">
                  <c:v>5.3066666666666658</c:v>
                </c:pt>
                <c:pt idx="25">
                  <c:v>5.2366666666666672</c:v>
                </c:pt>
                <c:pt idx="26">
                  <c:v>5.37</c:v>
                </c:pt>
                <c:pt idx="27">
                  <c:v>5.4233333333333329</c:v>
                </c:pt>
                <c:pt idx="28">
                  <c:v>5.55</c:v>
                </c:pt>
                <c:pt idx="29">
                  <c:v>5.7233333333333336</c:v>
                </c:pt>
                <c:pt idx="30">
                  <c:v>5.6733333333333347</c:v>
                </c:pt>
                <c:pt idx="31">
                  <c:v>5.7266666666666666</c:v>
                </c:pt>
                <c:pt idx="32">
                  <c:v>5.8533333333333326</c:v>
                </c:pt>
                <c:pt idx="33">
                  <c:v>5.88</c:v>
                </c:pt>
                <c:pt idx="34">
                  <c:v>6.1366666666666667</c:v>
                </c:pt>
                <c:pt idx="35">
                  <c:v>6.2666666666666666</c:v>
                </c:pt>
                <c:pt idx="36">
                  <c:v>6.37</c:v>
                </c:pt>
                <c:pt idx="37">
                  <c:v>6.41</c:v>
                </c:pt>
                <c:pt idx="38">
                  <c:v>6.3599999999999994</c:v>
                </c:pt>
                <c:pt idx="39">
                  <c:v>6.3533333333333344</c:v>
                </c:pt>
                <c:pt idx="40">
                  <c:v>6.3533333333333326</c:v>
                </c:pt>
                <c:pt idx="41">
                  <c:v>6.3266666666666671</c:v>
                </c:pt>
                <c:pt idx="42">
                  <c:v>6.47</c:v>
                </c:pt>
                <c:pt idx="43">
                  <c:v>6.5333333333333341</c:v>
                </c:pt>
                <c:pt idx="44">
                  <c:v>6.5900000000000007</c:v>
                </c:pt>
                <c:pt idx="45">
                  <c:v>6.6099999999999994</c:v>
                </c:pt>
                <c:pt idx="46">
                  <c:v>6.6466666666666674</c:v>
                </c:pt>
                <c:pt idx="47">
                  <c:v>6.7700000000000005</c:v>
                </c:pt>
                <c:pt idx="48">
                  <c:v>6.9766666666666666</c:v>
                </c:pt>
                <c:pt idx="49">
                  <c:v>7.0533333333333337</c:v>
                </c:pt>
                <c:pt idx="50">
                  <c:v>6.98</c:v>
                </c:pt>
                <c:pt idx="51">
                  <c:v>6.9333333333333336</c:v>
                </c:pt>
                <c:pt idx="52">
                  <c:v>7.1033333333333344</c:v>
                </c:pt>
                <c:pt idx="53">
                  <c:v>7.0933333333333337</c:v>
                </c:pt>
                <c:pt idx="54">
                  <c:v>7.1499999999999995</c:v>
                </c:pt>
                <c:pt idx="55">
                  <c:v>7.086666666666666</c:v>
                </c:pt>
                <c:pt idx="56">
                  <c:v>7.0200000000000005</c:v>
                </c:pt>
                <c:pt idx="57">
                  <c:v>7.1166666666666671</c:v>
                </c:pt>
                <c:pt idx="58">
                  <c:v>7.38</c:v>
                </c:pt>
                <c:pt idx="59">
                  <c:v>7.4066666666666663</c:v>
                </c:pt>
                <c:pt idx="60">
                  <c:v>7.43</c:v>
                </c:pt>
                <c:pt idx="61">
                  <c:v>7.5466666666666669</c:v>
                </c:pt>
                <c:pt idx="62">
                  <c:v>7.7166666666666659</c:v>
                </c:pt>
                <c:pt idx="63">
                  <c:v>7.7633333333333328</c:v>
                </c:pt>
                <c:pt idx="64">
                  <c:v>7.4666666666666659</c:v>
                </c:pt>
                <c:pt idx="65">
                  <c:v>7.5233333333333334</c:v>
                </c:pt>
                <c:pt idx="66">
                  <c:v>7.5533333333333337</c:v>
                </c:pt>
                <c:pt idx="67">
                  <c:v>7.4266666666666667</c:v>
                </c:pt>
                <c:pt idx="68">
                  <c:v>7.2933333333333339</c:v>
                </c:pt>
                <c:pt idx="69">
                  <c:v>7.2233333333333336</c:v>
                </c:pt>
                <c:pt idx="70">
                  <c:v>7.45</c:v>
                </c:pt>
                <c:pt idx="71">
                  <c:v>7.4633333333333338</c:v>
                </c:pt>
                <c:pt idx="72">
                  <c:v>7.4799999999999995</c:v>
                </c:pt>
                <c:pt idx="73">
                  <c:v>7.2166666666666659</c:v>
                </c:pt>
                <c:pt idx="74">
                  <c:v>7.2899999999999991</c:v>
                </c:pt>
                <c:pt idx="75">
                  <c:v>7.5799999999999992</c:v>
                </c:pt>
                <c:pt idx="76">
                  <c:v>7.4366666666666665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A-4D3B-92D9-01F7C00A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9816"/>
        <c:axId val="607330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Chicken!$C$1</c15:sqref>
                        </c15:formulaRef>
                      </c:ext>
                    </c:extLst>
                    <c:strCache>
                      <c:ptCount val="1"/>
                      <c:pt idx="0">
                        <c:v>PD1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Chicken!$A$2:$A$78</c15:sqref>
                        </c15:formulaRef>
                      </c:ext>
                    </c:extLst>
                    <c:strCache>
                      <c:ptCount val="77"/>
                      <c:pt idx="0">
                        <c:v>Q1 2000</c:v>
                      </c:pt>
                      <c:pt idx="1">
                        <c:v>Q2 2000</c:v>
                      </c:pt>
                      <c:pt idx="2">
                        <c:v>Q3 2000</c:v>
                      </c:pt>
                      <c:pt idx="3">
                        <c:v>Q4 2000</c:v>
                      </c:pt>
                      <c:pt idx="4">
                        <c:v>Q1 2001</c:v>
                      </c:pt>
                      <c:pt idx="5">
                        <c:v>Q2 2001</c:v>
                      </c:pt>
                      <c:pt idx="6">
                        <c:v>Q3 2001</c:v>
                      </c:pt>
                      <c:pt idx="7">
                        <c:v>Q4 2001</c:v>
                      </c:pt>
                      <c:pt idx="8">
                        <c:v>Q1 2002</c:v>
                      </c:pt>
                      <c:pt idx="9">
                        <c:v>Q2 2002</c:v>
                      </c:pt>
                      <c:pt idx="10">
                        <c:v>Q3 2002</c:v>
                      </c:pt>
                      <c:pt idx="11">
                        <c:v>Q4 2002</c:v>
                      </c:pt>
                      <c:pt idx="12">
                        <c:v>Q1 2003</c:v>
                      </c:pt>
                      <c:pt idx="13">
                        <c:v>Q2 2003</c:v>
                      </c:pt>
                      <c:pt idx="14">
                        <c:v>Q3 2003</c:v>
                      </c:pt>
                      <c:pt idx="15">
                        <c:v>Q4 2003</c:v>
                      </c:pt>
                      <c:pt idx="16">
                        <c:v>Q1 2004</c:v>
                      </c:pt>
                      <c:pt idx="17">
                        <c:v>Q2 2004</c:v>
                      </c:pt>
                      <c:pt idx="18">
                        <c:v>Q3 2004</c:v>
                      </c:pt>
                      <c:pt idx="19">
                        <c:v>Q4 2004</c:v>
                      </c:pt>
                      <c:pt idx="20">
                        <c:v>Q1 2005</c:v>
                      </c:pt>
                      <c:pt idx="21">
                        <c:v>Q2 2005</c:v>
                      </c:pt>
                      <c:pt idx="22">
                        <c:v>Q3 2005</c:v>
                      </c:pt>
                      <c:pt idx="23">
                        <c:v>Q4 2005</c:v>
                      </c:pt>
                      <c:pt idx="24">
                        <c:v>Q1 2006</c:v>
                      </c:pt>
                      <c:pt idx="25">
                        <c:v>Q2 2006</c:v>
                      </c:pt>
                      <c:pt idx="26">
                        <c:v>Q3 2006</c:v>
                      </c:pt>
                      <c:pt idx="27">
                        <c:v>Q4 2006</c:v>
                      </c:pt>
                      <c:pt idx="28">
                        <c:v>Q1 2007</c:v>
                      </c:pt>
                      <c:pt idx="29">
                        <c:v>Q2 2007</c:v>
                      </c:pt>
                      <c:pt idx="30">
                        <c:v>Q3 2007</c:v>
                      </c:pt>
                      <c:pt idx="31">
                        <c:v>Q4 2007</c:v>
                      </c:pt>
                      <c:pt idx="32">
                        <c:v>Q1 2008</c:v>
                      </c:pt>
                      <c:pt idx="33">
                        <c:v>Q2 2008</c:v>
                      </c:pt>
                      <c:pt idx="34">
                        <c:v>Q3 2008</c:v>
                      </c:pt>
                      <c:pt idx="35">
                        <c:v>Q4 2008</c:v>
                      </c:pt>
                      <c:pt idx="36">
                        <c:v>Q1 2009</c:v>
                      </c:pt>
                      <c:pt idx="37">
                        <c:v>Q2 2009</c:v>
                      </c:pt>
                      <c:pt idx="38">
                        <c:v>Q3 2009</c:v>
                      </c:pt>
                      <c:pt idx="39">
                        <c:v>Q4 2009</c:v>
                      </c:pt>
                      <c:pt idx="40">
                        <c:v>Q1 2010</c:v>
                      </c:pt>
                      <c:pt idx="41">
                        <c:v>Q2 2010</c:v>
                      </c:pt>
                      <c:pt idx="42">
                        <c:v>Q3 2010</c:v>
                      </c:pt>
                      <c:pt idx="43">
                        <c:v>Q4 2010</c:v>
                      </c:pt>
                      <c:pt idx="44">
                        <c:v>Q1 2011</c:v>
                      </c:pt>
                      <c:pt idx="45">
                        <c:v>Q2 2011</c:v>
                      </c:pt>
                      <c:pt idx="46">
                        <c:v>Q3 2011</c:v>
                      </c:pt>
                      <c:pt idx="47">
                        <c:v>Q4 2011</c:v>
                      </c:pt>
                      <c:pt idx="48">
                        <c:v>Q1 2012</c:v>
                      </c:pt>
                      <c:pt idx="49">
                        <c:v>Q2 2012</c:v>
                      </c:pt>
                      <c:pt idx="50">
                        <c:v>Q3 2012</c:v>
                      </c:pt>
                      <c:pt idx="51">
                        <c:v>Q4 2012</c:v>
                      </c:pt>
                      <c:pt idx="52">
                        <c:v>Q1 2013</c:v>
                      </c:pt>
                      <c:pt idx="53">
                        <c:v>Q2 2013</c:v>
                      </c:pt>
                      <c:pt idx="54">
                        <c:v>Q3 2013</c:v>
                      </c:pt>
                      <c:pt idx="55">
                        <c:v>Q4 2013</c:v>
                      </c:pt>
                      <c:pt idx="56">
                        <c:v>Q1 2014</c:v>
                      </c:pt>
                      <c:pt idx="57">
                        <c:v>Q2 2014</c:v>
                      </c:pt>
                      <c:pt idx="58">
                        <c:v>Q3 2014</c:v>
                      </c:pt>
                      <c:pt idx="59">
                        <c:v>Q4 2014</c:v>
                      </c:pt>
                      <c:pt idx="60">
                        <c:v>Q1 2015</c:v>
                      </c:pt>
                      <c:pt idx="61">
                        <c:v>Q2 2015</c:v>
                      </c:pt>
                      <c:pt idx="62">
                        <c:v>Q3 2015</c:v>
                      </c:pt>
                      <c:pt idx="63">
                        <c:v>Q4 2015</c:v>
                      </c:pt>
                      <c:pt idx="64">
                        <c:v>Q1 2016</c:v>
                      </c:pt>
                      <c:pt idx="65">
                        <c:v>Q2 2016</c:v>
                      </c:pt>
                      <c:pt idx="66">
                        <c:v>Q3 2016</c:v>
                      </c:pt>
                      <c:pt idx="67">
                        <c:v>Q4 2016</c:v>
                      </c:pt>
                      <c:pt idx="68">
                        <c:v>Q1 2017</c:v>
                      </c:pt>
                      <c:pt idx="69">
                        <c:v>Q2 2017</c:v>
                      </c:pt>
                      <c:pt idx="70">
                        <c:v>Q3 2017</c:v>
                      </c:pt>
                      <c:pt idx="71">
                        <c:v>Q4 2017</c:v>
                      </c:pt>
                      <c:pt idx="72">
                        <c:v>Q1 2018</c:v>
                      </c:pt>
                      <c:pt idx="73">
                        <c:v>Q2 2018</c:v>
                      </c:pt>
                      <c:pt idx="74">
                        <c:v>Q3 2018</c:v>
                      </c:pt>
                      <c:pt idx="75">
                        <c:v>Q4 2018</c:v>
                      </c:pt>
                      <c:pt idx="76">
                        <c:v>Q1 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Chicken!$C$2:$C$78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29.12</c:v>
                      </c:pt>
                      <c:pt idx="1">
                        <c:v>29.462499999999999</c:v>
                      </c:pt>
                      <c:pt idx="2">
                        <c:v>29.805</c:v>
                      </c:pt>
                      <c:pt idx="3">
                        <c:v>30.147500000000001</c:v>
                      </c:pt>
                      <c:pt idx="4">
                        <c:v>30.49</c:v>
                      </c:pt>
                      <c:pt idx="5">
                        <c:v>30.552499999999998</c:v>
                      </c:pt>
                      <c:pt idx="6">
                        <c:v>30.614999999999998</c:v>
                      </c:pt>
                      <c:pt idx="7">
                        <c:v>30.677499999999998</c:v>
                      </c:pt>
                      <c:pt idx="8">
                        <c:v>30.74</c:v>
                      </c:pt>
                      <c:pt idx="9">
                        <c:v>30.515000000000001</c:v>
                      </c:pt>
                      <c:pt idx="10">
                        <c:v>30.29</c:v>
                      </c:pt>
                      <c:pt idx="11">
                        <c:v>30.064999999999998</c:v>
                      </c:pt>
                      <c:pt idx="12">
                        <c:v>29.84</c:v>
                      </c:pt>
                      <c:pt idx="13">
                        <c:v>30.05</c:v>
                      </c:pt>
                      <c:pt idx="14">
                        <c:v>30.259999999999998</c:v>
                      </c:pt>
                      <c:pt idx="15">
                        <c:v>30.47</c:v>
                      </c:pt>
                      <c:pt idx="16">
                        <c:v>30.68</c:v>
                      </c:pt>
                      <c:pt idx="17">
                        <c:v>30.689999999999998</c:v>
                      </c:pt>
                      <c:pt idx="18">
                        <c:v>30.7</c:v>
                      </c:pt>
                      <c:pt idx="19">
                        <c:v>30.71</c:v>
                      </c:pt>
                      <c:pt idx="20">
                        <c:v>30.72</c:v>
                      </c:pt>
                      <c:pt idx="21">
                        <c:v>30.7425</c:v>
                      </c:pt>
                      <c:pt idx="22">
                        <c:v>30.765000000000001</c:v>
                      </c:pt>
                      <c:pt idx="23">
                        <c:v>30.787499999999998</c:v>
                      </c:pt>
                      <c:pt idx="24">
                        <c:v>30.81</c:v>
                      </c:pt>
                      <c:pt idx="25">
                        <c:v>30.854999999999997</c:v>
                      </c:pt>
                      <c:pt idx="26">
                        <c:v>30.9</c:v>
                      </c:pt>
                      <c:pt idx="27">
                        <c:v>30.945</c:v>
                      </c:pt>
                      <c:pt idx="28">
                        <c:v>30.99</c:v>
                      </c:pt>
                      <c:pt idx="29">
                        <c:v>30.934999999999999</c:v>
                      </c:pt>
                      <c:pt idx="30">
                        <c:v>30.88</c:v>
                      </c:pt>
                      <c:pt idx="31">
                        <c:v>30.824999999999999</c:v>
                      </c:pt>
                      <c:pt idx="32">
                        <c:v>30.77</c:v>
                      </c:pt>
                      <c:pt idx="33">
                        <c:v>30.857500000000002</c:v>
                      </c:pt>
                      <c:pt idx="34">
                        <c:v>30.945</c:v>
                      </c:pt>
                      <c:pt idx="35">
                        <c:v>31.032499999999999</c:v>
                      </c:pt>
                      <c:pt idx="36">
                        <c:v>31.12</c:v>
                      </c:pt>
                      <c:pt idx="37">
                        <c:v>30.9575</c:v>
                      </c:pt>
                      <c:pt idx="38">
                        <c:v>30.795000000000002</c:v>
                      </c:pt>
                      <c:pt idx="39">
                        <c:v>30.6325</c:v>
                      </c:pt>
                      <c:pt idx="40">
                        <c:v>30.47</c:v>
                      </c:pt>
                      <c:pt idx="41">
                        <c:v>30.349999999999998</c:v>
                      </c:pt>
                      <c:pt idx="42">
                        <c:v>30.229999999999997</c:v>
                      </c:pt>
                      <c:pt idx="43">
                        <c:v>30.11</c:v>
                      </c:pt>
                      <c:pt idx="44">
                        <c:v>29.99</c:v>
                      </c:pt>
                      <c:pt idx="45">
                        <c:v>29.924999999999997</c:v>
                      </c:pt>
                      <c:pt idx="46">
                        <c:v>29.86</c:v>
                      </c:pt>
                      <c:pt idx="47">
                        <c:v>29.795000000000002</c:v>
                      </c:pt>
                      <c:pt idx="48">
                        <c:v>29.73</c:v>
                      </c:pt>
                      <c:pt idx="49">
                        <c:v>29.815000000000001</c:v>
                      </c:pt>
                      <c:pt idx="50">
                        <c:v>29.9</c:v>
                      </c:pt>
                      <c:pt idx="51">
                        <c:v>29.984999999999999</c:v>
                      </c:pt>
                      <c:pt idx="52">
                        <c:v>30.07</c:v>
                      </c:pt>
                      <c:pt idx="53">
                        <c:v>30.327500000000001</c:v>
                      </c:pt>
                      <c:pt idx="54">
                        <c:v>30.585000000000001</c:v>
                      </c:pt>
                      <c:pt idx="55">
                        <c:v>30.842500000000001</c:v>
                      </c:pt>
                      <c:pt idx="56">
                        <c:v>31.1</c:v>
                      </c:pt>
                      <c:pt idx="57">
                        <c:v>31.315000000000001</c:v>
                      </c:pt>
                      <c:pt idx="58">
                        <c:v>31.53</c:v>
                      </c:pt>
                      <c:pt idx="59">
                        <c:v>31.745000000000001</c:v>
                      </c:pt>
                      <c:pt idx="60">
                        <c:v>31.96</c:v>
                      </c:pt>
                      <c:pt idx="61">
                        <c:v>32.137500000000003</c:v>
                      </c:pt>
                      <c:pt idx="62">
                        <c:v>32.314999999999998</c:v>
                      </c:pt>
                      <c:pt idx="63">
                        <c:v>32.4925</c:v>
                      </c:pt>
                      <c:pt idx="64">
                        <c:v>32.67</c:v>
                      </c:pt>
                      <c:pt idx="65">
                        <c:v>32.805</c:v>
                      </c:pt>
                      <c:pt idx="66">
                        <c:v>32.94</c:v>
                      </c:pt>
                      <c:pt idx="67">
                        <c:v>33.075000000000003</c:v>
                      </c:pt>
                      <c:pt idx="68">
                        <c:v>33.21</c:v>
                      </c:pt>
                      <c:pt idx="69">
                        <c:v>33.575000000000003</c:v>
                      </c:pt>
                      <c:pt idx="70">
                        <c:v>33.94</c:v>
                      </c:pt>
                      <c:pt idx="71">
                        <c:v>34.305</c:v>
                      </c:pt>
                      <c:pt idx="72">
                        <c:v>34.67</c:v>
                      </c:pt>
                      <c:pt idx="73">
                        <c:v>34.767499999999998</c:v>
                      </c:pt>
                      <c:pt idx="74">
                        <c:v>34.865000000000002</c:v>
                      </c:pt>
                      <c:pt idx="75">
                        <c:v>34.962500000000006</c:v>
                      </c:pt>
                      <c:pt idx="76">
                        <c:v>35.06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DA-4D3B-92D9-01F7C00ABA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Chicken!$E$1</c15:sqref>
                        </c15:formulaRef>
                      </c:ext>
                    </c:extLst>
                    <c:strCache>
                      <c:ptCount val="1"/>
                      <c:pt idx="0">
                        <c:v>PD1%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Chicken!$A$2:$A$78</c15:sqref>
                        </c15:formulaRef>
                      </c:ext>
                    </c:extLst>
                    <c:strCache>
                      <c:ptCount val="77"/>
                      <c:pt idx="0">
                        <c:v>Q1 2000</c:v>
                      </c:pt>
                      <c:pt idx="1">
                        <c:v>Q2 2000</c:v>
                      </c:pt>
                      <c:pt idx="2">
                        <c:v>Q3 2000</c:v>
                      </c:pt>
                      <c:pt idx="3">
                        <c:v>Q4 2000</c:v>
                      </c:pt>
                      <c:pt idx="4">
                        <c:v>Q1 2001</c:v>
                      </c:pt>
                      <c:pt idx="5">
                        <c:v>Q2 2001</c:v>
                      </c:pt>
                      <c:pt idx="6">
                        <c:v>Q3 2001</c:v>
                      </c:pt>
                      <c:pt idx="7">
                        <c:v>Q4 2001</c:v>
                      </c:pt>
                      <c:pt idx="8">
                        <c:v>Q1 2002</c:v>
                      </c:pt>
                      <c:pt idx="9">
                        <c:v>Q2 2002</c:v>
                      </c:pt>
                      <c:pt idx="10">
                        <c:v>Q3 2002</c:v>
                      </c:pt>
                      <c:pt idx="11">
                        <c:v>Q4 2002</c:v>
                      </c:pt>
                      <c:pt idx="12">
                        <c:v>Q1 2003</c:v>
                      </c:pt>
                      <c:pt idx="13">
                        <c:v>Q2 2003</c:v>
                      </c:pt>
                      <c:pt idx="14">
                        <c:v>Q3 2003</c:v>
                      </c:pt>
                      <c:pt idx="15">
                        <c:v>Q4 2003</c:v>
                      </c:pt>
                      <c:pt idx="16">
                        <c:v>Q1 2004</c:v>
                      </c:pt>
                      <c:pt idx="17">
                        <c:v>Q2 2004</c:v>
                      </c:pt>
                      <c:pt idx="18">
                        <c:v>Q3 2004</c:v>
                      </c:pt>
                      <c:pt idx="19">
                        <c:v>Q4 2004</c:v>
                      </c:pt>
                      <c:pt idx="20">
                        <c:v>Q1 2005</c:v>
                      </c:pt>
                      <c:pt idx="21">
                        <c:v>Q2 2005</c:v>
                      </c:pt>
                      <c:pt idx="22">
                        <c:v>Q3 2005</c:v>
                      </c:pt>
                      <c:pt idx="23">
                        <c:v>Q4 2005</c:v>
                      </c:pt>
                      <c:pt idx="24">
                        <c:v>Q1 2006</c:v>
                      </c:pt>
                      <c:pt idx="25">
                        <c:v>Q2 2006</c:v>
                      </c:pt>
                      <c:pt idx="26">
                        <c:v>Q3 2006</c:v>
                      </c:pt>
                      <c:pt idx="27">
                        <c:v>Q4 2006</c:v>
                      </c:pt>
                      <c:pt idx="28">
                        <c:v>Q1 2007</c:v>
                      </c:pt>
                      <c:pt idx="29">
                        <c:v>Q2 2007</c:v>
                      </c:pt>
                      <c:pt idx="30">
                        <c:v>Q3 2007</c:v>
                      </c:pt>
                      <c:pt idx="31">
                        <c:v>Q4 2007</c:v>
                      </c:pt>
                      <c:pt idx="32">
                        <c:v>Q1 2008</c:v>
                      </c:pt>
                      <c:pt idx="33">
                        <c:v>Q2 2008</c:v>
                      </c:pt>
                      <c:pt idx="34">
                        <c:v>Q3 2008</c:v>
                      </c:pt>
                      <c:pt idx="35">
                        <c:v>Q4 2008</c:v>
                      </c:pt>
                      <c:pt idx="36">
                        <c:v>Q1 2009</c:v>
                      </c:pt>
                      <c:pt idx="37">
                        <c:v>Q2 2009</c:v>
                      </c:pt>
                      <c:pt idx="38">
                        <c:v>Q3 2009</c:v>
                      </c:pt>
                      <c:pt idx="39">
                        <c:v>Q4 2009</c:v>
                      </c:pt>
                      <c:pt idx="40">
                        <c:v>Q1 2010</c:v>
                      </c:pt>
                      <c:pt idx="41">
                        <c:v>Q2 2010</c:v>
                      </c:pt>
                      <c:pt idx="42">
                        <c:v>Q3 2010</c:v>
                      </c:pt>
                      <c:pt idx="43">
                        <c:v>Q4 2010</c:v>
                      </c:pt>
                      <c:pt idx="44">
                        <c:v>Q1 2011</c:v>
                      </c:pt>
                      <c:pt idx="45">
                        <c:v>Q2 2011</c:v>
                      </c:pt>
                      <c:pt idx="46">
                        <c:v>Q3 2011</c:v>
                      </c:pt>
                      <c:pt idx="47">
                        <c:v>Q4 2011</c:v>
                      </c:pt>
                      <c:pt idx="48">
                        <c:v>Q1 2012</c:v>
                      </c:pt>
                      <c:pt idx="49">
                        <c:v>Q2 2012</c:v>
                      </c:pt>
                      <c:pt idx="50">
                        <c:v>Q3 2012</c:v>
                      </c:pt>
                      <c:pt idx="51">
                        <c:v>Q4 2012</c:v>
                      </c:pt>
                      <c:pt idx="52">
                        <c:v>Q1 2013</c:v>
                      </c:pt>
                      <c:pt idx="53">
                        <c:v>Q2 2013</c:v>
                      </c:pt>
                      <c:pt idx="54">
                        <c:v>Q3 2013</c:v>
                      </c:pt>
                      <c:pt idx="55">
                        <c:v>Q4 2013</c:v>
                      </c:pt>
                      <c:pt idx="56">
                        <c:v>Q1 2014</c:v>
                      </c:pt>
                      <c:pt idx="57">
                        <c:v>Q2 2014</c:v>
                      </c:pt>
                      <c:pt idx="58">
                        <c:v>Q3 2014</c:v>
                      </c:pt>
                      <c:pt idx="59">
                        <c:v>Q4 2014</c:v>
                      </c:pt>
                      <c:pt idx="60">
                        <c:v>Q1 2015</c:v>
                      </c:pt>
                      <c:pt idx="61">
                        <c:v>Q2 2015</c:v>
                      </c:pt>
                      <c:pt idx="62">
                        <c:v>Q3 2015</c:v>
                      </c:pt>
                      <c:pt idx="63">
                        <c:v>Q4 2015</c:v>
                      </c:pt>
                      <c:pt idx="64">
                        <c:v>Q1 2016</c:v>
                      </c:pt>
                      <c:pt idx="65">
                        <c:v>Q2 2016</c:v>
                      </c:pt>
                      <c:pt idx="66">
                        <c:v>Q3 2016</c:v>
                      </c:pt>
                      <c:pt idx="67">
                        <c:v>Q4 2016</c:v>
                      </c:pt>
                      <c:pt idx="68">
                        <c:v>Q1 2017</c:v>
                      </c:pt>
                      <c:pt idx="69">
                        <c:v>Q2 2017</c:v>
                      </c:pt>
                      <c:pt idx="70">
                        <c:v>Q3 2017</c:v>
                      </c:pt>
                      <c:pt idx="71">
                        <c:v>Q4 2017</c:v>
                      </c:pt>
                      <c:pt idx="72">
                        <c:v>Q1 2018</c:v>
                      </c:pt>
                      <c:pt idx="73">
                        <c:v>Q2 2018</c:v>
                      </c:pt>
                      <c:pt idx="74">
                        <c:v>Q3 2018</c:v>
                      </c:pt>
                      <c:pt idx="75">
                        <c:v>Q4 2018</c:v>
                      </c:pt>
                      <c:pt idx="76">
                        <c:v>Q1 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Chicken!$E$2:$E$78</c15:sqref>
                        </c15:formulaRef>
                      </c:ext>
                    </c:extLst>
                    <c:numCache>
                      <c:formatCode>0.00%</c:formatCode>
                      <c:ptCount val="77"/>
                      <c:pt idx="1">
                        <c:v>1.1761675824175741E-2</c:v>
                      </c:pt>
                      <c:pt idx="2">
                        <c:v>1.1624946966482856E-2</c:v>
                      </c:pt>
                      <c:pt idx="3">
                        <c:v>1.1491360509981586E-2</c:v>
                      </c:pt>
                      <c:pt idx="4">
                        <c:v>1.1360809354009373E-2</c:v>
                      </c:pt>
                      <c:pt idx="5">
                        <c:v>2.0498524106264352E-3</c:v>
                      </c:pt>
                      <c:pt idx="6">
                        <c:v>2.0456591113656823E-3</c:v>
                      </c:pt>
                      <c:pt idx="7">
                        <c:v>2.0414829332026786E-3</c:v>
                      </c:pt>
                      <c:pt idx="8">
                        <c:v>2.0373237714937657E-3</c:v>
                      </c:pt>
                      <c:pt idx="9">
                        <c:v>-7.3194534808066975E-3</c:v>
                      </c:pt>
                      <c:pt idx="10">
                        <c:v>-7.3734229067672101E-3</c:v>
                      </c:pt>
                      <c:pt idx="11">
                        <c:v>-7.4281941234731405E-3</c:v>
                      </c:pt>
                      <c:pt idx="12">
                        <c:v>-7.4837851322134673E-3</c:v>
                      </c:pt>
                      <c:pt idx="13">
                        <c:v>7.0375335120643721E-3</c:v>
                      </c:pt>
                      <c:pt idx="14">
                        <c:v>6.988352745424203E-3</c:v>
                      </c:pt>
                      <c:pt idx="15">
                        <c:v>6.9398545935228312E-3</c:v>
                      </c:pt>
                      <c:pt idx="16">
                        <c:v>6.8920249425664867E-3</c:v>
                      </c:pt>
                      <c:pt idx="17">
                        <c:v>3.2594524119941364E-4</c:v>
                      </c:pt>
                      <c:pt idx="18">
                        <c:v>3.2583903551650583E-4</c:v>
                      </c:pt>
                      <c:pt idx="19">
                        <c:v>3.2573289902285222E-4</c:v>
                      </c:pt>
                      <c:pt idx="20">
                        <c:v>3.2562683165086322E-4</c:v>
                      </c:pt>
                      <c:pt idx="21">
                        <c:v>7.3242187500002776E-4</c:v>
                      </c:pt>
                      <c:pt idx="22">
                        <c:v>7.3188582581120115E-4</c:v>
                      </c:pt>
                      <c:pt idx="23">
                        <c:v>7.3135056070200877E-4</c:v>
                      </c:pt>
                      <c:pt idx="24">
                        <c:v>7.3081607795374276E-4</c:v>
                      </c:pt>
                      <c:pt idx="25">
                        <c:v>1.4605647517039323E-3</c:v>
                      </c:pt>
                      <c:pt idx="26">
                        <c:v>1.4584346135148828E-3</c:v>
                      </c:pt>
                      <c:pt idx="27">
                        <c:v>1.4563106796117058E-3</c:v>
                      </c:pt>
                      <c:pt idx="28">
                        <c:v>1.4541929229277154E-3</c:v>
                      </c:pt>
                      <c:pt idx="29">
                        <c:v>-1.7747660535656572E-3</c:v>
                      </c:pt>
                      <c:pt idx="30">
                        <c:v>-1.777921448197825E-3</c:v>
                      </c:pt>
                      <c:pt idx="31">
                        <c:v>-1.7810880829015453E-3</c:v>
                      </c:pt>
                      <c:pt idx="32">
                        <c:v>-1.784266017842651E-3</c:v>
                      </c:pt>
                      <c:pt idx="33">
                        <c:v>2.8436789080273687E-3</c:v>
                      </c:pt>
                      <c:pt idx="34">
                        <c:v>2.8356153285262441E-3</c:v>
                      </c:pt>
                      <c:pt idx="35">
                        <c:v>2.8275973501372944E-3</c:v>
                      </c:pt>
                      <c:pt idx="36">
                        <c:v>2.8196245871264687E-3</c:v>
                      </c:pt>
                      <c:pt idx="37">
                        <c:v>-5.2217223650386059E-3</c:v>
                      </c:pt>
                      <c:pt idx="38">
                        <c:v>-5.2491318743437898E-3</c:v>
                      </c:pt>
                      <c:pt idx="39">
                        <c:v>-5.2768306543270471E-3</c:v>
                      </c:pt>
                      <c:pt idx="40">
                        <c:v>-5.3048233085775378E-3</c:v>
                      </c:pt>
                      <c:pt idx="41">
                        <c:v>-3.9382999671808668E-3</c:v>
                      </c:pt>
                      <c:pt idx="42">
                        <c:v>-3.95387149917631E-3</c:v>
                      </c:pt>
                      <c:pt idx="43">
                        <c:v>-3.9695666556400083E-3</c:v>
                      </c:pt>
                      <c:pt idx="44">
                        <c:v>-3.9853869146463296E-3</c:v>
                      </c:pt>
                      <c:pt idx="45">
                        <c:v>-2.1673891297099459E-3</c:v>
                      </c:pt>
                      <c:pt idx="46">
                        <c:v>-2.1720969089389385E-3</c:v>
                      </c:pt>
                      <c:pt idx="47">
                        <c:v>-2.176825184192824E-3</c:v>
                      </c:pt>
                      <c:pt idx="48">
                        <c:v>-2.1815740896123938E-3</c:v>
                      </c:pt>
                      <c:pt idx="49">
                        <c:v>2.8590649175916868E-3</c:v>
                      </c:pt>
                      <c:pt idx="50">
                        <c:v>2.8509139694783596E-3</c:v>
                      </c:pt>
                      <c:pt idx="51">
                        <c:v>2.8428093645485237E-3</c:v>
                      </c:pt>
                      <c:pt idx="52">
                        <c:v>2.8347507086877058E-3</c:v>
                      </c:pt>
                      <c:pt idx="53">
                        <c:v>8.5633521782507577E-3</c:v>
                      </c:pt>
                      <c:pt idx="54">
                        <c:v>8.4906438051273684E-3</c:v>
                      </c:pt>
                      <c:pt idx="55">
                        <c:v>8.419159718816422E-3</c:v>
                      </c:pt>
                      <c:pt idx="56">
                        <c:v>8.3488692550863341E-3</c:v>
                      </c:pt>
                      <c:pt idx="57">
                        <c:v>6.91318327974276E-3</c:v>
                      </c:pt>
                      <c:pt idx="58">
                        <c:v>6.8657193038479912E-3</c:v>
                      </c:pt>
                      <c:pt idx="59">
                        <c:v>6.8189026324135694E-3</c:v>
                      </c:pt>
                      <c:pt idx="60">
                        <c:v>6.7727201134036808E-3</c:v>
                      </c:pt>
                      <c:pt idx="61">
                        <c:v>5.5538172715895485E-3</c:v>
                      </c:pt>
                      <c:pt idx="62">
                        <c:v>5.5231427460130647E-3</c:v>
                      </c:pt>
                      <c:pt idx="63">
                        <c:v>5.4928051988241376E-3</c:v>
                      </c:pt>
                      <c:pt idx="64">
                        <c:v>5.4627991074864043E-3</c:v>
                      </c:pt>
                      <c:pt idx="65">
                        <c:v>4.1322314049586162E-3</c:v>
                      </c:pt>
                      <c:pt idx="66">
                        <c:v>4.1152263374484993E-3</c:v>
                      </c:pt>
                      <c:pt idx="67">
                        <c:v>4.0983606557378604E-3</c:v>
                      </c:pt>
                      <c:pt idx="68">
                        <c:v>4.0816326530611641E-3</c:v>
                      </c:pt>
                      <c:pt idx="69">
                        <c:v>1.0990665462210237E-2</c:v>
                      </c:pt>
                      <c:pt idx="70">
                        <c:v>1.0871183916604464E-2</c:v>
                      </c:pt>
                      <c:pt idx="71">
                        <c:v>1.0754272245138538E-2</c:v>
                      </c:pt>
                      <c:pt idx="72">
                        <c:v>1.0639848418597929E-2</c:v>
                      </c:pt>
                      <c:pt idx="73">
                        <c:v>2.812229593308237E-3</c:v>
                      </c:pt>
                      <c:pt idx="74">
                        <c:v>2.8043431365500451E-3</c:v>
                      </c:pt>
                      <c:pt idx="75">
                        <c:v>2.7965007887567387E-3</c:v>
                      </c:pt>
                      <c:pt idx="76">
                        <c:v>2.7887021809080178E-3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DA-4D3B-92D9-01F7C00ABAD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Chicken!$F$1</c:f>
              <c:strCache>
                <c:ptCount val="1"/>
                <c:pt idx="0">
                  <c:v>ARP1%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Chicken!$A$2:$A$78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Chicken!$F$2:$F$78</c:f>
              <c:numCache>
                <c:formatCode>0.00%</c:formatCode>
                <c:ptCount val="77"/>
                <c:pt idx="1">
                  <c:v>9.2095165003835324E-3</c:v>
                </c:pt>
                <c:pt idx="2">
                  <c:v>9.1254752851711116E-3</c:v>
                </c:pt>
                <c:pt idx="3">
                  <c:v>6.0286360211001654E-3</c:v>
                </c:pt>
                <c:pt idx="4">
                  <c:v>3.7453183520603115E-3</c:v>
                </c:pt>
                <c:pt idx="5">
                  <c:v>2.0895522388059383E-2</c:v>
                </c:pt>
                <c:pt idx="6">
                  <c:v>4.0204678362573153E-2</c:v>
                </c:pt>
                <c:pt idx="7">
                  <c:v>2.8109627547435647E-3</c:v>
                </c:pt>
                <c:pt idx="8">
                  <c:v>5.6061667834617504E-3</c:v>
                </c:pt>
                <c:pt idx="9">
                  <c:v>-6.9686411149825541E-3</c:v>
                </c:pt>
                <c:pt idx="10">
                  <c:v>7.0175438596483503E-4</c:v>
                </c:pt>
                <c:pt idx="11">
                  <c:v>1.402524544179537E-2</c:v>
                </c:pt>
                <c:pt idx="12">
                  <c:v>-1.3831258644536972E-3</c:v>
                </c:pt>
                <c:pt idx="13">
                  <c:v>3.5318559556786686E-2</c:v>
                </c:pt>
                <c:pt idx="14">
                  <c:v>1.2040133779264136E-2</c:v>
                </c:pt>
                <c:pt idx="15">
                  <c:v>1.3879709187045662E-2</c:v>
                </c:pt>
                <c:pt idx="16">
                  <c:v>-2.6075619295957146E-3</c:v>
                </c:pt>
                <c:pt idx="17">
                  <c:v>3.9215686274509658E-2</c:v>
                </c:pt>
                <c:pt idx="18">
                  <c:v>3.6477987421383654E-2</c:v>
                </c:pt>
                <c:pt idx="19">
                  <c:v>-2.1237864077669991E-2</c:v>
                </c:pt>
                <c:pt idx="20">
                  <c:v>-1.673899566026036E-2</c:v>
                </c:pt>
                <c:pt idx="21">
                  <c:v>9.4577553593948385E-3</c:v>
                </c:pt>
                <c:pt idx="22">
                  <c:v>4.3722673329169449E-3</c:v>
                </c:pt>
                <c:pt idx="23">
                  <c:v>-1.1815920398009975E-2</c:v>
                </c:pt>
                <c:pt idx="24">
                  <c:v>1.8879798615479356E-3</c:v>
                </c:pt>
                <c:pt idx="25">
                  <c:v>-1.3190954773869067E-2</c:v>
                </c:pt>
                <c:pt idx="26">
                  <c:v>2.5461489497135489E-2</c:v>
                </c:pt>
                <c:pt idx="27">
                  <c:v>9.9317194289260304E-3</c:v>
                </c:pt>
                <c:pt idx="28">
                  <c:v>2.3355869698832257E-2</c:v>
                </c:pt>
                <c:pt idx="29">
                  <c:v>3.1231231231231314E-2</c:v>
                </c:pt>
                <c:pt idx="30">
                  <c:v>-8.736167734420314E-3</c:v>
                </c:pt>
                <c:pt idx="31">
                  <c:v>9.4007050528787106E-3</c:v>
                </c:pt>
                <c:pt idx="32">
                  <c:v>2.2118742724097678E-2</c:v>
                </c:pt>
                <c:pt idx="33">
                  <c:v>4.5558086560365521E-3</c:v>
                </c:pt>
                <c:pt idx="34">
                  <c:v>4.3650793650793676E-2</c:v>
                </c:pt>
                <c:pt idx="35">
                  <c:v>2.1184139054861471E-2</c:v>
                </c:pt>
                <c:pt idx="36">
                  <c:v>1.6489361702127687E-2</c:v>
                </c:pt>
                <c:pt idx="37">
                  <c:v>6.2794348508634279E-3</c:v>
                </c:pt>
                <c:pt idx="38">
                  <c:v>-7.8003120124806096E-3</c:v>
                </c:pt>
                <c:pt idx="39">
                  <c:v>-1.0482180293498499E-3</c:v>
                </c:pt>
                <c:pt idx="40">
                  <c:v>-2.7959446580276759E-16</c:v>
                </c:pt>
                <c:pt idx="41">
                  <c:v>-4.1972717733471422E-3</c:v>
                </c:pt>
                <c:pt idx="42">
                  <c:v>2.2655426765015696E-2</c:v>
                </c:pt>
                <c:pt idx="43">
                  <c:v>9.7887686759403954E-3</c:v>
                </c:pt>
                <c:pt idx="44">
                  <c:v>8.6734693877550968E-3</c:v>
                </c:pt>
                <c:pt idx="45">
                  <c:v>3.0349013657054147E-3</c:v>
                </c:pt>
                <c:pt idx="46">
                  <c:v>5.5471507816441694E-3</c:v>
                </c:pt>
                <c:pt idx="47">
                  <c:v>1.8555667001002966E-2</c:v>
                </c:pt>
                <c:pt idx="48">
                  <c:v>3.0526834071885688E-2</c:v>
                </c:pt>
                <c:pt idx="49">
                  <c:v>1.0989010989011052E-2</c:v>
                </c:pt>
                <c:pt idx="50">
                  <c:v>-1.0396975425330801E-2</c:v>
                </c:pt>
                <c:pt idx="51">
                  <c:v>-6.6857688634193203E-3</c:v>
                </c:pt>
                <c:pt idx="52">
                  <c:v>2.4519230769230887E-2</c:v>
                </c:pt>
                <c:pt idx="53">
                  <c:v>-1.4077897700610991E-3</c:v>
                </c:pt>
                <c:pt idx="54">
                  <c:v>7.9887218045111494E-3</c:v>
                </c:pt>
                <c:pt idx="55">
                  <c:v>-8.857808857808876E-3</c:v>
                </c:pt>
                <c:pt idx="56">
                  <c:v>-9.4073377234241123E-3</c:v>
                </c:pt>
                <c:pt idx="57">
                  <c:v>1.3770180436847104E-2</c:v>
                </c:pt>
                <c:pt idx="58">
                  <c:v>3.7002341920374625E-2</c:v>
                </c:pt>
                <c:pt idx="59">
                  <c:v>3.6133694670279666E-3</c:v>
                </c:pt>
                <c:pt idx="60">
                  <c:v>3.1503150315031632E-3</c:v>
                </c:pt>
                <c:pt idx="61">
                  <c:v>1.5702108568865027E-2</c:v>
                </c:pt>
                <c:pt idx="62">
                  <c:v>2.2526501766784324E-2</c:v>
                </c:pt>
                <c:pt idx="63">
                  <c:v>6.0475161987041288E-3</c:v>
                </c:pt>
                <c:pt idx="64">
                  <c:v>-3.8213825676255933E-2</c:v>
                </c:pt>
                <c:pt idx="65">
                  <c:v>7.5892857142858304E-3</c:v>
                </c:pt>
                <c:pt idx="66">
                  <c:v>3.9875941515286105E-3</c:v>
                </c:pt>
                <c:pt idx="67">
                  <c:v>-1.6769638128861463E-2</c:v>
                </c:pt>
                <c:pt idx="68">
                  <c:v>-1.7953321364452358E-2</c:v>
                </c:pt>
                <c:pt idx="69">
                  <c:v>-9.5978062157221593E-3</c:v>
                </c:pt>
                <c:pt idx="70">
                  <c:v>3.1379787724965379E-2</c:v>
                </c:pt>
                <c:pt idx="71">
                  <c:v>1.7897091722595491E-3</c:v>
                </c:pt>
                <c:pt idx="72">
                  <c:v>2.2331397945510117E-3</c:v>
                </c:pt>
                <c:pt idx="73">
                  <c:v>-3.5204991087344074E-2</c:v>
                </c:pt>
                <c:pt idx="74">
                  <c:v>1.0161662817551953E-2</c:v>
                </c:pt>
                <c:pt idx="75">
                  <c:v>3.9780521262002752E-2</c:v>
                </c:pt>
                <c:pt idx="76">
                  <c:v>-1.8909410729991118E-2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A-4D3B-92D9-01F7C00A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42280"/>
        <c:axId val="607342936"/>
      </c:lineChart>
      <c:catAx>
        <c:axId val="60732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0144"/>
        <c:crosses val="autoZero"/>
        <c:auto val="1"/>
        <c:lblAlgn val="ctr"/>
        <c:lblOffset val="100"/>
        <c:noMultiLvlLbl val="0"/>
      </c:catAx>
      <c:valAx>
        <c:axId val="607330144"/>
        <c:scaling>
          <c:orientation val="minMax"/>
          <c:max val="8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9816"/>
        <c:crosses val="autoZero"/>
        <c:crossBetween val="between"/>
      </c:valAx>
      <c:valAx>
        <c:axId val="607342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42280"/>
        <c:crosses val="max"/>
        <c:crossBetween val="between"/>
      </c:valAx>
      <c:catAx>
        <c:axId val="607342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342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Price of Sirloin Steak Over</a:t>
            </a:r>
            <a:r>
              <a:rPr lang="en-CA" baseline="0"/>
              <a:t> Time With Percent Change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Beef!$D$1</c:f>
              <c:strCache>
                <c:ptCount val="1"/>
                <c:pt idx="0">
                  <c:v>ARP2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Beef!$A$2:$A$78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Beef!$D$2:$D$78</c:f>
              <c:numCache>
                <c:formatCode>_("$"* #,##0.00_);_("$"* \(#,##0.00\);_("$"* "-"??_);_(@_)</c:formatCode>
                <c:ptCount val="77"/>
                <c:pt idx="0">
                  <c:v>11.163333333333334</c:v>
                </c:pt>
                <c:pt idx="1">
                  <c:v>12.066666666666668</c:v>
                </c:pt>
                <c:pt idx="2">
                  <c:v>12.546666666666667</c:v>
                </c:pt>
                <c:pt idx="3">
                  <c:v>12.006666666666668</c:v>
                </c:pt>
                <c:pt idx="4">
                  <c:v>13.106666666666667</c:v>
                </c:pt>
                <c:pt idx="5">
                  <c:v>14.58</c:v>
                </c:pt>
                <c:pt idx="6">
                  <c:v>14.246666666666664</c:v>
                </c:pt>
                <c:pt idx="7">
                  <c:v>13.200000000000001</c:v>
                </c:pt>
                <c:pt idx="8">
                  <c:v>13.746666666666668</c:v>
                </c:pt>
                <c:pt idx="9">
                  <c:v>14.323333333333332</c:v>
                </c:pt>
                <c:pt idx="10">
                  <c:v>14.036666666666667</c:v>
                </c:pt>
                <c:pt idx="11">
                  <c:v>13.626666666666665</c:v>
                </c:pt>
                <c:pt idx="12">
                  <c:v>14.103333333333332</c:v>
                </c:pt>
                <c:pt idx="13">
                  <c:v>14.316666666666668</c:v>
                </c:pt>
                <c:pt idx="14">
                  <c:v>13.966666666666667</c:v>
                </c:pt>
                <c:pt idx="15">
                  <c:v>13.773333333333333</c:v>
                </c:pt>
                <c:pt idx="16">
                  <c:v>13.76</c:v>
                </c:pt>
                <c:pt idx="17">
                  <c:v>15.283333333333333</c:v>
                </c:pt>
                <c:pt idx="18">
                  <c:v>16.309999999999999</c:v>
                </c:pt>
                <c:pt idx="19">
                  <c:v>14.936666666666667</c:v>
                </c:pt>
                <c:pt idx="20">
                  <c:v>14.923333333333332</c:v>
                </c:pt>
                <c:pt idx="21">
                  <c:v>15.123333333333335</c:v>
                </c:pt>
                <c:pt idx="22">
                  <c:v>14.663333333333334</c:v>
                </c:pt>
                <c:pt idx="23">
                  <c:v>14.643333333333333</c:v>
                </c:pt>
                <c:pt idx="24">
                  <c:v>14.336666666666666</c:v>
                </c:pt>
                <c:pt idx="25">
                  <c:v>14.75</c:v>
                </c:pt>
                <c:pt idx="26">
                  <c:v>15.410000000000002</c:v>
                </c:pt>
                <c:pt idx="27">
                  <c:v>15.263333333333335</c:v>
                </c:pt>
                <c:pt idx="28">
                  <c:v>15.036666666666667</c:v>
                </c:pt>
                <c:pt idx="29">
                  <c:v>16.07</c:v>
                </c:pt>
                <c:pt idx="30">
                  <c:v>15.46</c:v>
                </c:pt>
                <c:pt idx="31">
                  <c:v>14.993333333333332</c:v>
                </c:pt>
                <c:pt idx="32">
                  <c:v>15.15</c:v>
                </c:pt>
                <c:pt idx="33">
                  <c:v>14.943333333333333</c:v>
                </c:pt>
                <c:pt idx="34">
                  <c:v>15.666666666666666</c:v>
                </c:pt>
                <c:pt idx="35">
                  <c:v>15.516666666666666</c:v>
                </c:pt>
                <c:pt idx="36">
                  <c:v>15.36</c:v>
                </c:pt>
                <c:pt idx="37">
                  <c:v>16.309999999999999</c:v>
                </c:pt>
                <c:pt idx="38">
                  <c:v>16.41</c:v>
                </c:pt>
                <c:pt idx="39">
                  <c:v>16.073333333333334</c:v>
                </c:pt>
                <c:pt idx="40">
                  <c:v>15.159999999999998</c:v>
                </c:pt>
                <c:pt idx="41">
                  <c:v>15.266666666666666</c:v>
                </c:pt>
                <c:pt idx="42">
                  <c:v>15.163333333333334</c:v>
                </c:pt>
                <c:pt idx="43">
                  <c:v>15.516666666666666</c:v>
                </c:pt>
                <c:pt idx="44">
                  <c:v>15.506666666666666</c:v>
                </c:pt>
                <c:pt idx="45">
                  <c:v>16.216666666666669</c:v>
                </c:pt>
                <c:pt idx="46">
                  <c:v>16.28</c:v>
                </c:pt>
                <c:pt idx="47">
                  <c:v>16.66</c:v>
                </c:pt>
                <c:pt idx="48">
                  <c:v>17.273333333333333</c:v>
                </c:pt>
                <c:pt idx="49">
                  <c:v>17.343333333333334</c:v>
                </c:pt>
                <c:pt idx="50">
                  <c:v>17.53</c:v>
                </c:pt>
                <c:pt idx="51">
                  <c:v>17.023333333333337</c:v>
                </c:pt>
                <c:pt idx="52">
                  <c:v>17.823333333333334</c:v>
                </c:pt>
                <c:pt idx="53">
                  <c:v>17.37</c:v>
                </c:pt>
                <c:pt idx="54">
                  <c:v>17.623333333333331</c:v>
                </c:pt>
                <c:pt idx="55">
                  <c:v>18.273333333333333</c:v>
                </c:pt>
                <c:pt idx="56">
                  <c:v>18.96</c:v>
                </c:pt>
                <c:pt idx="57">
                  <c:v>19.866666666666667</c:v>
                </c:pt>
                <c:pt idx="58">
                  <c:v>20.853333333333335</c:v>
                </c:pt>
                <c:pt idx="59">
                  <c:v>21.276666666666667</c:v>
                </c:pt>
                <c:pt idx="60">
                  <c:v>21.39</c:v>
                </c:pt>
                <c:pt idx="61">
                  <c:v>24.03</c:v>
                </c:pt>
                <c:pt idx="62">
                  <c:v>24.456666666666667</c:v>
                </c:pt>
                <c:pt idx="63">
                  <c:v>24.516666666666666</c:v>
                </c:pt>
                <c:pt idx="64">
                  <c:v>24.173333333333332</c:v>
                </c:pt>
                <c:pt idx="65">
                  <c:v>24.939999999999998</c:v>
                </c:pt>
                <c:pt idx="66">
                  <c:v>23.996666666666666</c:v>
                </c:pt>
                <c:pt idx="67">
                  <c:v>22.766666666666669</c:v>
                </c:pt>
                <c:pt idx="68">
                  <c:v>22.37</c:v>
                </c:pt>
                <c:pt idx="69">
                  <c:v>23.266666666666666</c:v>
                </c:pt>
                <c:pt idx="70">
                  <c:v>23.233333333333331</c:v>
                </c:pt>
                <c:pt idx="71">
                  <c:v>22.483333333333334</c:v>
                </c:pt>
                <c:pt idx="72">
                  <c:v>22.5</c:v>
                </c:pt>
                <c:pt idx="73">
                  <c:v>22.626666666666665</c:v>
                </c:pt>
                <c:pt idx="74">
                  <c:v>22.796666666666667</c:v>
                </c:pt>
                <c:pt idx="75">
                  <c:v>21.959999999999997</c:v>
                </c:pt>
                <c:pt idx="76">
                  <c:v>22.596666666666668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F-4A8D-89B7-F296427E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09936"/>
        <c:axId val="502810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Beef!$C$1</c15:sqref>
                        </c15:formulaRef>
                      </c:ext>
                    </c:extLst>
                    <c:strCache>
                      <c:ptCount val="1"/>
                      <c:pt idx="0">
                        <c:v>PD2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Beef!$A$2:$A$78</c15:sqref>
                        </c15:formulaRef>
                      </c:ext>
                    </c:extLst>
                    <c:strCache>
                      <c:ptCount val="77"/>
                      <c:pt idx="0">
                        <c:v>Q1 2000</c:v>
                      </c:pt>
                      <c:pt idx="1">
                        <c:v>Q2 2000</c:v>
                      </c:pt>
                      <c:pt idx="2">
                        <c:v>Q3 2000</c:v>
                      </c:pt>
                      <c:pt idx="3">
                        <c:v>Q4 2000</c:v>
                      </c:pt>
                      <c:pt idx="4">
                        <c:v>Q1 2001</c:v>
                      </c:pt>
                      <c:pt idx="5">
                        <c:v>Q2 2001</c:v>
                      </c:pt>
                      <c:pt idx="6">
                        <c:v>Q3 2001</c:v>
                      </c:pt>
                      <c:pt idx="7">
                        <c:v>Q4 2001</c:v>
                      </c:pt>
                      <c:pt idx="8">
                        <c:v>Q1 2002</c:v>
                      </c:pt>
                      <c:pt idx="9">
                        <c:v>Q2 2002</c:v>
                      </c:pt>
                      <c:pt idx="10">
                        <c:v>Q3 2002</c:v>
                      </c:pt>
                      <c:pt idx="11">
                        <c:v>Q4 2002</c:v>
                      </c:pt>
                      <c:pt idx="12">
                        <c:v>Q1 2003</c:v>
                      </c:pt>
                      <c:pt idx="13">
                        <c:v>Q2 2003</c:v>
                      </c:pt>
                      <c:pt idx="14">
                        <c:v>Q3 2003</c:v>
                      </c:pt>
                      <c:pt idx="15">
                        <c:v>Q4 2003</c:v>
                      </c:pt>
                      <c:pt idx="16">
                        <c:v>Q1 2004</c:v>
                      </c:pt>
                      <c:pt idx="17">
                        <c:v>Q2 2004</c:v>
                      </c:pt>
                      <c:pt idx="18">
                        <c:v>Q3 2004</c:v>
                      </c:pt>
                      <c:pt idx="19">
                        <c:v>Q4 2004</c:v>
                      </c:pt>
                      <c:pt idx="20">
                        <c:v>Q1 2005</c:v>
                      </c:pt>
                      <c:pt idx="21">
                        <c:v>Q2 2005</c:v>
                      </c:pt>
                      <c:pt idx="22">
                        <c:v>Q3 2005</c:v>
                      </c:pt>
                      <c:pt idx="23">
                        <c:v>Q4 2005</c:v>
                      </c:pt>
                      <c:pt idx="24">
                        <c:v>Q1 2006</c:v>
                      </c:pt>
                      <c:pt idx="25">
                        <c:v>Q2 2006</c:v>
                      </c:pt>
                      <c:pt idx="26">
                        <c:v>Q3 2006</c:v>
                      </c:pt>
                      <c:pt idx="27">
                        <c:v>Q4 2006</c:v>
                      </c:pt>
                      <c:pt idx="28">
                        <c:v>Q1 2007</c:v>
                      </c:pt>
                      <c:pt idx="29">
                        <c:v>Q2 2007</c:v>
                      </c:pt>
                      <c:pt idx="30">
                        <c:v>Q3 2007</c:v>
                      </c:pt>
                      <c:pt idx="31">
                        <c:v>Q4 2007</c:v>
                      </c:pt>
                      <c:pt idx="32">
                        <c:v>Q1 2008</c:v>
                      </c:pt>
                      <c:pt idx="33">
                        <c:v>Q2 2008</c:v>
                      </c:pt>
                      <c:pt idx="34">
                        <c:v>Q3 2008</c:v>
                      </c:pt>
                      <c:pt idx="35">
                        <c:v>Q4 2008</c:v>
                      </c:pt>
                      <c:pt idx="36">
                        <c:v>Q1 2009</c:v>
                      </c:pt>
                      <c:pt idx="37">
                        <c:v>Q2 2009</c:v>
                      </c:pt>
                      <c:pt idx="38">
                        <c:v>Q3 2009</c:v>
                      </c:pt>
                      <c:pt idx="39">
                        <c:v>Q4 2009</c:v>
                      </c:pt>
                      <c:pt idx="40">
                        <c:v>Q1 2010</c:v>
                      </c:pt>
                      <c:pt idx="41">
                        <c:v>Q2 2010</c:v>
                      </c:pt>
                      <c:pt idx="42">
                        <c:v>Q3 2010</c:v>
                      </c:pt>
                      <c:pt idx="43">
                        <c:v>Q4 2010</c:v>
                      </c:pt>
                      <c:pt idx="44">
                        <c:v>Q1 2011</c:v>
                      </c:pt>
                      <c:pt idx="45">
                        <c:v>Q2 2011</c:v>
                      </c:pt>
                      <c:pt idx="46">
                        <c:v>Q3 2011</c:v>
                      </c:pt>
                      <c:pt idx="47">
                        <c:v>Q4 2011</c:v>
                      </c:pt>
                      <c:pt idx="48">
                        <c:v>Q1 2012</c:v>
                      </c:pt>
                      <c:pt idx="49">
                        <c:v>Q2 2012</c:v>
                      </c:pt>
                      <c:pt idx="50">
                        <c:v>Q3 2012</c:v>
                      </c:pt>
                      <c:pt idx="51">
                        <c:v>Q4 2012</c:v>
                      </c:pt>
                      <c:pt idx="52">
                        <c:v>Q1 2013</c:v>
                      </c:pt>
                      <c:pt idx="53">
                        <c:v>Q2 2013</c:v>
                      </c:pt>
                      <c:pt idx="54">
                        <c:v>Q3 2013</c:v>
                      </c:pt>
                      <c:pt idx="55">
                        <c:v>Q4 2013</c:v>
                      </c:pt>
                      <c:pt idx="56">
                        <c:v>Q1 2014</c:v>
                      </c:pt>
                      <c:pt idx="57">
                        <c:v>Q2 2014</c:v>
                      </c:pt>
                      <c:pt idx="58">
                        <c:v>Q3 2014</c:v>
                      </c:pt>
                      <c:pt idx="59">
                        <c:v>Q4 2014</c:v>
                      </c:pt>
                      <c:pt idx="60">
                        <c:v>Q1 2015</c:v>
                      </c:pt>
                      <c:pt idx="61">
                        <c:v>Q2 2015</c:v>
                      </c:pt>
                      <c:pt idx="62">
                        <c:v>Q3 2015</c:v>
                      </c:pt>
                      <c:pt idx="63">
                        <c:v>Q4 2015</c:v>
                      </c:pt>
                      <c:pt idx="64">
                        <c:v>Q1 2016</c:v>
                      </c:pt>
                      <c:pt idx="65">
                        <c:v>Q2 2016</c:v>
                      </c:pt>
                      <c:pt idx="66">
                        <c:v>Q3 2016</c:v>
                      </c:pt>
                      <c:pt idx="67">
                        <c:v>Q4 2016</c:v>
                      </c:pt>
                      <c:pt idx="68">
                        <c:v>Q1 2017</c:v>
                      </c:pt>
                      <c:pt idx="69">
                        <c:v>Q2 2017</c:v>
                      </c:pt>
                      <c:pt idx="70">
                        <c:v>Q3 2017</c:v>
                      </c:pt>
                      <c:pt idx="71">
                        <c:v>Q4 2017</c:v>
                      </c:pt>
                      <c:pt idx="72">
                        <c:v>Q1 2018</c:v>
                      </c:pt>
                      <c:pt idx="73">
                        <c:v>Q2 2018</c:v>
                      </c:pt>
                      <c:pt idx="74">
                        <c:v>Q3 2018</c:v>
                      </c:pt>
                      <c:pt idx="75">
                        <c:v>Q4 2018</c:v>
                      </c:pt>
                      <c:pt idx="76">
                        <c:v>Q1 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Beef!$C$2:$C$78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32.020000000000003</c:v>
                      </c:pt>
                      <c:pt idx="1">
                        <c:v>31.702500000000001</c:v>
                      </c:pt>
                      <c:pt idx="2">
                        <c:v>31.385000000000002</c:v>
                      </c:pt>
                      <c:pt idx="3">
                        <c:v>31.067500000000003</c:v>
                      </c:pt>
                      <c:pt idx="4">
                        <c:v>30.75</c:v>
                      </c:pt>
                      <c:pt idx="5">
                        <c:v>30.7075</c:v>
                      </c:pt>
                      <c:pt idx="6">
                        <c:v>30.664999999999999</c:v>
                      </c:pt>
                      <c:pt idx="7">
                        <c:v>30.622499999999999</c:v>
                      </c:pt>
                      <c:pt idx="8">
                        <c:v>30.58</c:v>
                      </c:pt>
                      <c:pt idx="9">
                        <c:v>31.034999999999997</c:v>
                      </c:pt>
                      <c:pt idx="10">
                        <c:v>31.49</c:v>
                      </c:pt>
                      <c:pt idx="11">
                        <c:v>31.945</c:v>
                      </c:pt>
                      <c:pt idx="12">
                        <c:v>32.4</c:v>
                      </c:pt>
                      <c:pt idx="13">
                        <c:v>32.087499999999999</c:v>
                      </c:pt>
                      <c:pt idx="14">
                        <c:v>31.774999999999999</c:v>
                      </c:pt>
                      <c:pt idx="15">
                        <c:v>31.462499999999999</c:v>
                      </c:pt>
                      <c:pt idx="16">
                        <c:v>31.15</c:v>
                      </c:pt>
                      <c:pt idx="17">
                        <c:v>30.934999999999999</c:v>
                      </c:pt>
                      <c:pt idx="18">
                        <c:v>30.72</c:v>
                      </c:pt>
                      <c:pt idx="19">
                        <c:v>30.504999999999999</c:v>
                      </c:pt>
                      <c:pt idx="20">
                        <c:v>30.29</c:v>
                      </c:pt>
                      <c:pt idx="21">
                        <c:v>30.202500000000001</c:v>
                      </c:pt>
                      <c:pt idx="22">
                        <c:v>30.115000000000002</c:v>
                      </c:pt>
                      <c:pt idx="23">
                        <c:v>30.0275</c:v>
                      </c:pt>
                      <c:pt idx="24">
                        <c:v>29.94</c:v>
                      </c:pt>
                      <c:pt idx="25">
                        <c:v>30.105</c:v>
                      </c:pt>
                      <c:pt idx="26">
                        <c:v>30.270000000000003</c:v>
                      </c:pt>
                      <c:pt idx="27">
                        <c:v>30.435000000000002</c:v>
                      </c:pt>
                      <c:pt idx="28">
                        <c:v>30.6</c:v>
                      </c:pt>
                      <c:pt idx="29">
                        <c:v>30.387500000000003</c:v>
                      </c:pt>
                      <c:pt idx="30">
                        <c:v>30.175000000000001</c:v>
                      </c:pt>
                      <c:pt idx="31">
                        <c:v>29.962499999999999</c:v>
                      </c:pt>
                      <c:pt idx="32">
                        <c:v>29.75</c:v>
                      </c:pt>
                      <c:pt idx="33">
                        <c:v>29.3825</c:v>
                      </c:pt>
                      <c:pt idx="34">
                        <c:v>29.015000000000001</c:v>
                      </c:pt>
                      <c:pt idx="35">
                        <c:v>28.647500000000001</c:v>
                      </c:pt>
                      <c:pt idx="36">
                        <c:v>28.28</c:v>
                      </c:pt>
                      <c:pt idx="37">
                        <c:v>28.18</c:v>
                      </c:pt>
                      <c:pt idx="38">
                        <c:v>28.08</c:v>
                      </c:pt>
                      <c:pt idx="39">
                        <c:v>27.98</c:v>
                      </c:pt>
                      <c:pt idx="40">
                        <c:v>27.88</c:v>
                      </c:pt>
                      <c:pt idx="41">
                        <c:v>27.727499999999999</c:v>
                      </c:pt>
                      <c:pt idx="42">
                        <c:v>27.574999999999999</c:v>
                      </c:pt>
                      <c:pt idx="43">
                        <c:v>27.422499999999999</c:v>
                      </c:pt>
                      <c:pt idx="44">
                        <c:v>27.27</c:v>
                      </c:pt>
                      <c:pt idx="45">
                        <c:v>27.36</c:v>
                      </c:pt>
                      <c:pt idx="46">
                        <c:v>27.45</c:v>
                      </c:pt>
                      <c:pt idx="47">
                        <c:v>27.54</c:v>
                      </c:pt>
                      <c:pt idx="48">
                        <c:v>27.63</c:v>
                      </c:pt>
                      <c:pt idx="49">
                        <c:v>27.572499999999998</c:v>
                      </c:pt>
                      <c:pt idx="50">
                        <c:v>27.515000000000001</c:v>
                      </c:pt>
                      <c:pt idx="51">
                        <c:v>27.4575</c:v>
                      </c:pt>
                      <c:pt idx="52">
                        <c:v>27.4</c:v>
                      </c:pt>
                      <c:pt idx="53">
                        <c:v>27.174999999999997</c:v>
                      </c:pt>
                      <c:pt idx="54">
                        <c:v>26.95</c:v>
                      </c:pt>
                      <c:pt idx="55">
                        <c:v>26.725000000000001</c:v>
                      </c:pt>
                      <c:pt idx="56">
                        <c:v>26.5</c:v>
                      </c:pt>
                      <c:pt idx="57">
                        <c:v>25.98</c:v>
                      </c:pt>
                      <c:pt idx="58">
                        <c:v>25.46</c:v>
                      </c:pt>
                      <c:pt idx="59">
                        <c:v>24.94</c:v>
                      </c:pt>
                      <c:pt idx="60">
                        <c:v>24.42</c:v>
                      </c:pt>
                      <c:pt idx="61">
                        <c:v>24.67</c:v>
                      </c:pt>
                      <c:pt idx="62">
                        <c:v>24.92</c:v>
                      </c:pt>
                      <c:pt idx="63">
                        <c:v>25.17</c:v>
                      </c:pt>
                      <c:pt idx="64">
                        <c:v>25.42</c:v>
                      </c:pt>
                      <c:pt idx="65">
                        <c:v>25.387500000000003</c:v>
                      </c:pt>
                      <c:pt idx="66">
                        <c:v>25.355</c:v>
                      </c:pt>
                      <c:pt idx="67">
                        <c:v>25.322499999999998</c:v>
                      </c:pt>
                      <c:pt idx="68">
                        <c:v>25.29</c:v>
                      </c:pt>
                      <c:pt idx="69">
                        <c:v>25.327500000000001</c:v>
                      </c:pt>
                      <c:pt idx="70">
                        <c:v>25.365000000000002</c:v>
                      </c:pt>
                      <c:pt idx="71">
                        <c:v>25.4025</c:v>
                      </c:pt>
                      <c:pt idx="72">
                        <c:v>25.44</c:v>
                      </c:pt>
                      <c:pt idx="73">
                        <c:v>25.450000000000003</c:v>
                      </c:pt>
                      <c:pt idx="74">
                        <c:v>25.46</c:v>
                      </c:pt>
                      <c:pt idx="75">
                        <c:v>25.47</c:v>
                      </c:pt>
                      <c:pt idx="76">
                        <c:v>25.48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3F-4A8D-89B7-F296427E698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Beef!$E$1</c15:sqref>
                        </c15:formulaRef>
                      </c:ext>
                    </c:extLst>
                    <c:strCache>
                      <c:ptCount val="1"/>
                      <c:pt idx="0">
                        <c:v>PD2%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Beef!$A$2:$A$78</c15:sqref>
                        </c15:formulaRef>
                      </c:ext>
                    </c:extLst>
                    <c:strCache>
                      <c:ptCount val="77"/>
                      <c:pt idx="0">
                        <c:v>Q1 2000</c:v>
                      </c:pt>
                      <c:pt idx="1">
                        <c:v>Q2 2000</c:v>
                      </c:pt>
                      <c:pt idx="2">
                        <c:v>Q3 2000</c:v>
                      </c:pt>
                      <c:pt idx="3">
                        <c:v>Q4 2000</c:v>
                      </c:pt>
                      <c:pt idx="4">
                        <c:v>Q1 2001</c:v>
                      </c:pt>
                      <c:pt idx="5">
                        <c:v>Q2 2001</c:v>
                      </c:pt>
                      <c:pt idx="6">
                        <c:v>Q3 2001</c:v>
                      </c:pt>
                      <c:pt idx="7">
                        <c:v>Q4 2001</c:v>
                      </c:pt>
                      <c:pt idx="8">
                        <c:v>Q1 2002</c:v>
                      </c:pt>
                      <c:pt idx="9">
                        <c:v>Q2 2002</c:v>
                      </c:pt>
                      <c:pt idx="10">
                        <c:v>Q3 2002</c:v>
                      </c:pt>
                      <c:pt idx="11">
                        <c:v>Q4 2002</c:v>
                      </c:pt>
                      <c:pt idx="12">
                        <c:v>Q1 2003</c:v>
                      </c:pt>
                      <c:pt idx="13">
                        <c:v>Q2 2003</c:v>
                      </c:pt>
                      <c:pt idx="14">
                        <c:v>Q3 2003</c:v>
                      </c:pt>
                      <c:pt idx="15">
                        <c:v>Q4 2003</c:v>
                      </c:pt>
                      <c:pt idx="16">
                        <c:v>Q1 2004</c:v>
                      </c:pt>
                      <c:pt idx="17">
                        <c:v>Q2 2004</c:v>
                      </c:pt>
                      <c:pt idx="18">
                        <c:v>Q3 2004</c:v>
                      </c:pt>
                      <c:pt idx="19">
                        <c:v>Q4 2004</c:v>
                      </c:pt>
                      <c:pt idx="20">
                        <c:v>Q1 2005</c:v>
                      </c:pt>
                      <c:pt idx="21">
                        <c:v>Q2 2005</c:v>
                      </c:pt>
                      <c:pt idx="22">
                        <c:v>Q3 2005</c:v>
                      </c:pt>
                      <c:pt idx="23">
                        <c:v>Q4 2005</c:v>
                      </c:pt>
                      <c:pt idx="24">
                        <c:v>Q1 2006</c:v>
                      </c:pt>
                      <c:pt idx="25">
                        <c:v>Q2 2006</c:v>
                      </c:pt>
                      <c:pt idx="26">
                        <c:v>Q3 2006</c:v>
                      </c:pt>
                      <c:pt idx="27">
                        <c:v>Q4 2006</c:v>
                      </c:pt>
                      <c:pt idx="28">
                        <c:v>Q1 2007</c:v>
                      </c:pt>
                      <c:pt idx="29">
                        <c:v>Q2 2007</c:v>
                      </c:pt>
                      <c:pt idx="30">
                        <c:v>Q3 2007</c:v>
                      </c:pt>
                      <c:pt idx="31">
                        <c:v>Q4 2007</c:v>
                      </c:pt>
                      <c:pt idx="32">
                        <c:v>Q1 2008</c:v>
                      </c:pt>
                      <c:pt idx="33">
                        <c:v>Q2 2008</c:v>
                      </c:pt>
                      <c:pt idx="34">
                        <c:v>Q3 2008</c:v>
                      </c:pt>
                      <c:pt idx="35">
                        <c:v>Q4 2008</c:v>
                      </c:pt>
                      <c:pt idx="36">
                        <c:v>Q1 2009</c:v>
                      </c:pt>
                      <c:pt idx="37">
                        <c:v>Q2 2009</c:v>
                      </c:pt>
                      <c:pt idx="38">
                        <c:v>Q3 2009</c:v>
                      </c:pt>
                      <c:pt idx="39">
                        <c:v>Q4 2009</c:v>
                      </c:pt>
                      <c:pt idx="40">
                        <c:v>Q1 2010</c:v>
                      </c:pt>
                      <c:pt idx="41">
                        <c:v>Q2 2010</c:v>
                      </c:pt>
                      <c:pt idx="42">
                        <c:v>Q3 2010</c:v>
                      </c:pt>
                      <c:pt idx="43">
                        <c:v>Q4 2010</c:v>
                      </c:pt>
                      <c:pt idx="44">
                        <c:v>Q1 2011</c:v>
                      </c:pt>
                      <c:pt idx="45">
                        <c:v>Q2 2011</c:v>
                      </c:pt>
                      <c:pt idx="46">
                        <c:v>Q3 2011</c:v>
                      </c:pt>
                      <c:pt idx="47">
                        <c:v>Q4 2011</c:v>
                      </c:pt>
                      <c:pt idx="48">
                        <c:v>Q1 2012</c:v>
                      </c:pt>
                      <c:pt idx="49">
                        <c:v>Q2 2012</c:v>
                      </c:pt>
                      <c:pt idx="50">
                        <c:v>Q3 2012</c:v>
                      </c:pt>
                      <c:pt idx="51">
                        <c:v>Q4 2012</c:v>
                      </c:pt>
                      <c:pt idx="52">
                        <c:v>Q1 2013</c:v>
                      </c:pt>
                      <c:pt idx="53">
                        <c:v>Q2 2013</c:v>
                      </c:pt>
                      <c:pt idx="54">
                        <c:v>Q3 2013</c:v>
                      </c:pt>
                      <c:pt idx="55">
                        <c:v>Q4 2013</c:v>
                      </c:pt>
                      <c:pt idx="56">
                        <c:v>Q1 2014</c:v>
                      </c:pt>
                      <c:pt idx="57">
                        <c:v>Q2 2014</c:v>
                      </c:pt>
                      <c:pt idx="58">
                        <c:v>Q3 2014</c:v>
                      </c:pt>
                      <c:pt idx="59">
                        <c:v>Q4 2014</c:v>
                      </c:pt>
                      <c:pt idx="60">
                        <c:v>Q1 2015</c:v>
                      </c:pt>
                      <c:pt idx="61">
                        <c:v>Q2 2015</c:v>
                      </c:pt>
                      <c:pt idx="62">
                        <c:v>Q3 2015</c:v>
                      </c:pt>
                      <c:pt idx="63">
                        <c:v>Q4 2015</c:v>
                      </c:pt>
                      <c:pt idx="64">
                        <c:v>Q1 2016</c:v>
                      </c:pt>
                      <c:pt idx="65">
                        <c:v>Q2 2016</c:v>
                      </c:pt>
                      <c:pt idx="66">
                        <c:v>Q3 2016</c:v>
                      </c:pt>
                      <c:pt idx="67">
                        <c:v>Q4 2016</c:v>
                      </c:pt>
                      <c:pt idx="68">
                        <c:v>Q1 2017</c:v>
                      </c:pt>
                      <c:pt idx="69">
                        <c:v>Q2 2017</c:v>
                      </c:pt>
                      <c:pt idx="70">
                        <c:v>Q3 2017</c:v>
                      </c:pt>
                      <c:pt idx="71">
                        <c:v>Q4 2017</c:v>
                      </c:pt>
                      <c:pt idx="72">
                        <c:v>Q1 2018</c:v>
                      </c:pt>
                      <c:pt idx="73">
                        <c:v>Q2 2018</c:v>
                      </c:pt>
                      <c:pt idx="74">
                        <c:v>Q3 2018</c:v>
                      </c:pt>
                      <c:pt idx="75">
                        <c:v>Q4 2018</c:v>
                      </c:pt>
                      <c:pt idx="76">
                        <c:v>Q1 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Beef!$E$2:$E$78</c15:sqref>
                        </c15:formulaRef>
                      </c:ext>
                    </c:extLst>
                    <c:numCache>
                      <c:formatCode>0.00%</c:formatCode>
                      <c:ptCount val="77"/>
                      <c:pt idx="1">
                        <c:v>-9.9156777014366808E-3</c:v>
                      </c:pt>
                      <c:pt idx="2">
                        <c:v>-1.0014983045501111E-2</c:v>
                      </c:pt>
                      <c:pt idx="3">
                        <c:v>-1.0116297594392193E-2</c:v>
                      </c:pt>
                      <c:pt idx="4">
                        <c:v>-1.0219682948418848E-2</c:v>
                      </c:pt>
                      <c:pt idx="5">
                        <c:v>-1.3821138211382253E-3</c:v>
                      </c:pt>
                      <c:pt idx="6">
                        <c:v>-1.3840267035740593E-3</c:v>
                      </c:pt>
                      <c:pt idx="7">
                        <c:v>-1.3859448883091611E-3</c:v>
                      </c:pt>
                      <c:pt idx="8">
                        <c:v>-1.3878683974202115E-3</c:v>
                      </c:pt>
                      <c:pt idx="9">
                        <c:v>1.4879005886200076E-2</c:v>
                      </c:pt>
                      <c:pt idx="10">
                        <c:v>1.4660866763331783E-2</c:v>
                      </c:pt>
                      <c:pt idx="11">
                        <c:v>1.4449031438551981E-2</c:v>
                      </c:pt>
                      <c:pt idx="12">
                        <c:v>1.4243230552512077E-2</c:v>
                      </c:pt>
                      <c:pt idx="13">
                        <c:v>-9.6450617283950629E-3</c:v>
                      </c:pt>
                      <c:pt idx="14">
                        <c:v>-9.7389949357226339E-3</c:v>
                      </c:pt>
                      <c:pt idx="15">
                        <c:v>-9.8347757671125111E-3</c:v>
                      </c:pt>
                      <c:pt idx="16">
                        <c:v>-9.9324592769169644E-3</c:v>
                      </c:pt>
                      <c:pt idx="17">
                        <c:v>-6.9020866773675717E-3</c:v>
                      </c:pt>
                      <c:pt idx="18">
                        <c:v>-6.9500565702278931E-3</c:v>
                      </c:pt>
                      <c:pt idx="19">
                        <c:v>-6.9986979166666626E-3</c:v>
                      </c:pt>
                      <c:pt idx="20">
                        <c:v>-7.0480249139485288E-3</c:v>
                      </c:pt>
                      <c:pt idx="21">
                        <c:v>-2.8887421591283786E-3</c:v>
                      </c:pt>
                      <c:pt idx="22">
                        <c:v>-2.8971111662941338E-3</c:v>
                      </c:pt>
                      <c:pt idx="23">
                        <c:v>-2.9055288062428066E-3</c:v>
                      </c:pt>
                      <c:pt idx="24">
                        <c:v>-2.9139955041211749E-3</c:v>
                      </c:pt>
                      <c:pt idx="25">
                        <c:v>5.511022044088148E-3</c:v>
                      </c:pt>
                      <c:pt idx="26">
                        <c:v>5.4808171400100546E-3</c:v>
                      </c:pt>
                      <c:pt idx="27">
                        <c:v>5.4509415262635986E-3</c:v>
                      </c:pt>
                      <c:pt idx="28">
                        <c:v>5.4213898472153486E-3</c:v>
                      </c:pt>
                      <c:pt idx="29">
                        <c:v>-6.9444444444443981E-3</c:v>
                      </c:pt>
                      <c:pt idx="30">
                        <c:v>-6.9930069930070624E-3</c:v>
                      </c:pt>
                      <c:pt idx="31">
                        <c:v>-7.042253521126831E-3</c:v>
                      </c:pt>
                      <c:pt idx="32">
                        <c:v>-7.0921985815602367E-3</c:v>
                      </c:pt>
                      <c:pt idx="33">
                        <c:v>-1.2352941176470579E-2</c:v>
                      </c:pt>
                      <c:pt idx="34">
                        <c:v>-1.2507444907683135E-2</c:v>
                      </c:pt>
                      <c:pt idx="35">
                        <c:v>-1.2665862484921582E-2</c:v>
                      </c:pt>
                      <c:pt idx="36">
                        <c:v>-1.2828344532681725E-2</c:v>
                      </c:pt>
                      <c:pt idx="37">
                        <c:v>-3.5360678925035862E-3</c:v>
                      </c:pt>
                      <c:pt idx="38">
                        <c:v>-3.5486160397445502E-3</c:v>
                      </c:pt>
                      <c:pt idx="39">
                        <c:v>-3.5612535612534854E-3</c:v>
                      </c:pt>
                      <c:pt idx="40">
                        <c:v>-3.5739814152966911E-3</c:v>
                      </c:pt>
                      <c:pt idx="41">
                        <c:v>-5.4698708751793352E-3</c:v>
                      </c:pt>
                      <c:pt idx="42">
                        <c:v>-5.4999549184023035E-3</c:v>
                      </c:pt>
                      <c:pt idx="43">
                        <c:v>-5.5303717135086082E-3</c:v>
                      </c:pt>
                      <c:pt idx="44">
                        <c:v>-5.5611268119245098E-3</c:v>
                      </c:pt>
                      <c:pt idx="45">
                        <c:v>3.3003300330032952E-3</c:v>
                      </c:pt>
                      <c:pt idx="46">
                        <c:v>3.2894736842105214E-3</c:v>
                      </c:pt>
                      <c:pt idx="47">
                        <c:v>3.2786885245901587E-3</c:v>
                      </c:pt>
                      <c:pt idx="48">
                        <c:v>3.2679738562091452E-3</c:v>
                      </c:pt>
                      <c:pt idx="49">
                        <c:v>-2.0810712993123777E-3</c:v>
                      </c:pt>
                      <c:pt idx="50">
                        <c:v>-2.0854111886842849E-3</c:v>
                      </c:pt>
                      <c:pt idx="51">
                        <c:v>-2.0897692167908774E-3</c:v>
                      </c:pt>
                      <c:pt idx="52">
                        <c:v>-2.0941454975872166E-3</c:v>
                      </c:pt>
                      <c:pt idx="53">
                        <c:v>-8.2116788321168407E-3</c:v>
                      </c:pt>
                      <c:pt idx="54">
                        <c:v>-8.2796688132473917E-3</c:v>
                      </c:pt>
                      <c:pt idx="55">
                        <c:v>-8.3487940630796991E-3</c:v>
                      </c:pt>
                      <c:pt idx="56">
                        <c:v>-8.4190832553789115E-3</c:v>
                      </c:pt>
                      <c:pt idx="57">
                        <c:v>-1.9622641509433946E-2</c:v>
                      </c:pt>
                      <c:pt idx="58">
                        <c:v>-2.0015396458814456E-2</c:v>
                      </c:pt>
                      <c:pt idx="59">
                        <c:v>-2.0424194815396684E-2</c:v>
                      </c:pt>
                      <c:pt idx="60">
                        <c:v>-2.0850040096230937E-2</c:v>
                      </c:pt>
                      <c:pt idx="61">
                        <c:v>1.0237510237510237E-2</c:v>
                      </c:pt>
                      <c:pt idx="62">
                        <c:v>1.0133765707336847E-2</c:v>
                      </c:pt>
                      <c:pt idx="63">
                        <c:v>1.0032102728731942E-2</c:v>
                      </c:pt>
                      <c:pt idx="64">
                        <c:v>9.9324592769169644E-3</c:v>
                      </c:pt>
                      <c:pt idx="65">
                        <c:v>-1.2785208497245815E-3</c:v>
                      </c:pt>
                      <c:pt idx="66">
                        <c:v>-1.2801575578533693E-3</c:v>
                      </c:pt>
                      <c:pt idx="67">
                        <c:v>-1.281798461841941E-3</c:v>
                      </c:pt>
                      <c:pt idx="68">
                        <c:v>-1.2834435778457446E-3</c:v>
                      </c:pt>
                      <c:pt idx="69">
                        <c:v>1.482799525504208E-3</c:v>
                      </c:pt>
                      <c:pt idx="70">
                        <c:v>1.4806040864673348E-3</c:v>
                      </c:pt>
                      <c:pt idx="71">
                        <c:v>1.478415138970939E-3</c:v>
                      </c:pt>
                      <c:pt idx="72">
                        <c:v>1.4762326542663684E-3</c:v>
                      </c:pt>
                      <c:pt idx="73">
                        <c:v>3.9308176100635075E-4</c:v>
                      </c:pt>
                      <c:pt idx="74">
                        <c:v>3.9292730844785889E-4</c:v>
                      </c:pt>
                      <c:pt idx="75">
                        <c:v>3.9277297721908918E-4</c:v>
                      </c:pt>
                      <c:pt idx="76">
                        <c:v>3.9261876717713244E-4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3F-4A8D-89B7-F296427E698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Beef!$F$1</c:f>
              <c:strCache>
                <c:ptCount val="1"/>
                <c:pt idx="0">
                  <c:v>ARP2%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Beef!$A$2:$A$78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Beef!$F$2:$F$78</c:f>
              <c:numCache>
                <c:formatCode>0.00%</c:formatCode>
                <c:ptCount val="77"/>
                <c:pt idx="1">
                  <c:v>8.09196775156764E-2</c:v>
                </c:pt>
                <c:pt idx="2">
                  <c:v>3.9779005524861764E-2</c:v>
                </c:pt>
                <c:pt idx="3">
                  <c:v>-4.3039319872476021E-2</c:v>
                </c:pt>
                <c:pt idx="4">
                  <c:v>9.161576901721262E-2</c:v>
                </c:pt>
                <c:pt idx="5">
                  <c:v>0.11241098677517797</c:v>
                </c:pt>
                <c:pt idx="6">
                  <c:v>-2.2862368541381049E-2</c:v>
                </c:pt>
                <c:pt idx="7">
                  <c:v>-7.3467477772578157E-2</c:v>
                </c:pt>
                <c:pt idx="8">
                  <c:v>4.1414141414141424E-2</c:v>
                </c:pt>
                <c:pt idx="9">
                  <c:v>4.1949563530552694E-2</c:v>
                </c:pt>
                <c:pt idx="10">
                  <c:v>-2.0013963230160484E-2</c:v>
                </c:pt>
                <c:pt idx="11">
                  <c:v>-2.9209213963429251E-2</c:v>
                </c:pt>
                <c:pt idx="12">
                  <c:v>3.4980430528375732E-2</c:v>
                </c:pt>
                <c:pt idx="13">
                  <c:v>1.5126447648310318E-2</c:v>
                </c:pt>
                <c:pt idx="14">
                  <c:v>-2.4447031431897651E-2</c:v>
                </c:pt>
                <c:pt idx="15">
                  <c:v>-1.3842482100238664E-2</c:v>
                </c:pt>
                <c:pt idx="16">
                  <c:v>-9.6805421103584037E-4</c:v>
                </c:pt>
                <c:pt idx="17">
                  <c:v>0.11070736434108527</c:v>
                </c:pt>
                <c:pt idx="18">
                  <c:v>6.717557251908389E-2</c:v>
                </c:pt>
                <c:pt idx="19">
                  <c:v>-8.4201921111792241E-2</c:v>
                </c:pt>
                <c:pt idx="20">
                  <c:v>-8.9265788886423237E-4</c:v>
                </c:pt>
                <c:pt idx="21">
                  <c:v>1.3401831583649958E-2</c:v>
                </c:pt>
                <c:pt idx="22">
                  <c:v>-3.0416574829182332E-2</c:v>
                </c:pt>
                <c:pt idx="23">
                  <c:v>-1.3639463514436019E-3</c:v>
                </c:pt>
                <c:pt idx="24">
                  <c:v>-2.0942408376963349E-2</c:v>
                </c:pt>
                <c:pt idx="25">
                  <c:v>2.883050453382939E-2</c:v>
                </c:pt>
                <c:pt idx="26">
                  <c:v>4.4745762711864534E-2</c:v>
                </c:pt>
                <c:pt idx="27">
                  <c:v>-9.5176292450789412E-3</c:v>
                </c:pt>
                <c:pt idx="28">
                  <c:v>-1.4850404018344724E-2</c:v>
                </c:pt>
                <c:pt idx="29">
                  <c:v>6.8720904455774764E-2</c:v>
                </c:pt>
                <c:pt idx="30">
                  <c:v>-3.795892968263842E-2</c:v>
                </c:pt>
                <c:pt idx="31">
                  <c:v>-3.0185424752048419E-2</c:v>
                </c:pt>
                <c:pt idx="32">
                  <c:v>1.0449088483770659E-2</c:v>
                </c:pt>
                <c:pt idx="33">
                  <c:v>-1.3641364136413663E-2</c:v>
                </c:pt>
                <c:pt idx="34">
                  <c:v>4.8405085879991039E-2</c:v>
                </c:pt>
                <c:pt idx="35">
                  <c:v>-9.5744680851064055E-3</c:v>
                </c:pt>
                <c:pt idx="36">
                  <c:v>-1.0096670247046163E-2</c:v>
                </c:pt>
                <c:pt idx="37">
                  <c:v>6.1848958333333287E-2</c:v>
                </c:pt>
                <c:pt idx="38">
                  <c:v>6.1312078479461331E-3</c:v>
                </c:pt>
                <c:pt idx="39">
                  <c:v>-2.051594556164936E-2</c:v>
                </c:pt>
                <c:pt idx="40">
                  <c:v>-5.6822895064288823E-2</c:v>
                </c:pt>
                <c:pt idx="41">
                  <c:v>7.0360598065084016E-3</c:v>
                </c:pt>
                <c:pt idx="42">
                  <c:v>-6.76855895196496E-3</c:v>
                </c:pt>
                <c:pt idx="43">
                  <c:v>2.3301824576829964E-2</c:v>
                </c:pt>
                <c:pt idx="44">
                  <c:v>-6.4446831364123227E-4</c:v>
                </c:pt>
                <c:pt idx="45">
                  <c:v>4.5786758383491145E-2</c:v>
                </c:pt>
                <c:pt idx="46">
                  <c:v>3.9054470709146494E-3</c:v>
                </c:pt>
                <c:pt idx="47">
                  <c:v>2.3341523341523278E-2</c:v>
                </c:pt>
                <c:pt idx="48">
                  <c:v>3.6814725890356143E-2</c:v>
                </c:pt>
                <c:pt idx="49">
                  <c:v>4.0524893863373383E-3</c:v>
                </c:pt>
                <c:pt idx="50">
                  <c:v>1.0763021333845902E-2</c:v>
                </c:pt>
                <c:pt idx="51">
                  <c:v>-2.8902833238258079E-2</c:v>
                </c:pt>
                <c:pt idx="52">
                  <c:v>4.6994321519482886E-2</c:v>
                </c:pt>
                <c:pt idx="53">
                  <c:v>-2.5434823265382444E-2</c:v>
                </c:pt>
                <c:pt idx="54">
                  <c:v>1.458453271924757E-2</c:v>
                </c:pt>
                <c:pt idx="55">
                  <c:v>3.6882920370720759E-2</c:v>
                </c:pt>
                <c:pt idx="56">
                  <c:v>3.7577526450200696E-2</c:v>
                </c:pt>
                <c:pt idx="57">
                  <c:v>4.7819971870604758E-2</c:v>
                </c:pt>
                <c:pt idx="58">
                  <c:v>4.9664429530201414E-2</c:v>
                </c:pt>
                <c:pt idx="59">
                  <c:v>2.030051150895134E-2</c:v>
                </c:pt>
                <c:pt idx="60">
                  <c:v>5.3266489111702935E-3</c:v>
                </c:pt>
                <c:pt idx="61">
                  <c:v>0.12342215988779806</c:v>
                </c:pt>
                <c:pt idx="62">
                  <c:v>1.7755583298654426E-2</c:v>
                </c:pt>
                <c:pt idx="63">
                  <c:v>2.4533187951478281E-3</c:v>
                </c:pt>
                <c:pt idx="64">
                  <c:v>-1.4004078857919799E-2</c:v>
                </c:pt>
                <c:pt idx="65">
                  <c:v>3.1715388858245964E-2</c:v>
                </c:pt>
                <c:pt idx="66">
                  <c:v>-3.7824111200213777E-2</c:v>
                </c:pt>
                <c:pt idx="67">
                  <c:v>-5.1257119044311579E-2</c:v>
                </c:pt>
                <c:pt idx="68">
                  <c:v>-1.7423133235724812E-2</c:v>
                </c:pt>
                <c:pt idx="69">
                  <c:v>4.008344509015041E-2</c:v>
                </c:pt>
                <c:pt idx="70">
                  <c:v>-1.4326647564470627E-3</c:v>
                </c:pt>
                <c:pt idx="71">
                  <c:v>-3.228120516499268E-2</c:v>
                </c:pt>
                <c:pt idx="72">
                  <c:v>7.4128984432909049E-4</c:v>
                </c:pt>
                <c:pt idx="73">
                  <c:v>5.6296296296295626E-3</c:v>
                </c:pt>
                <c:pt idx="74">
                  <c:v>7.5132586918091509E-3</c:v>
                </c:pt>
                <c:pt idx="75">
                  <c:v>-3.6701272115806531E-2</c:v>
                </c:pt>
                <c:pt idx="76">
                  <c:v>2.8992106860959488E-2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F-4A8D-89B7-F296427E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17600"/>
        <c:axId val="593721536"/>
      </c:lineChart>
      <c:catAx>
        <c:axId val="5028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10264"/>
        <c:crosses val="autoZero"/>
        <c:auto val="1"/>
        <c:lblAlgn val="ctr"/>
        <c:lblOffset val="100"/>
        <c:noMultiLvlLbl val="0"/>
      </c:catAx>
      <c:valAx>
        <c:axId val="5028102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09936"/>
        <c:crosses val="autoZero"/>
        <c:crossBetween val="between"/>
      </c:valAx>
      <c:valAx>
        <c:axId val="593721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7600"/>
        <c:crosses val="max"/>
        <c:crossBetween val="between"/>
      </c:valAx>
      <c:catAx>
        <c:axId val="5937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72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Price</a:t>
            </a:r>
            <a:r>
              <a:rPr lang="en-CA" baseline="0"/>
              <a:t> of Pork Chops Over Time and Percent Change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Pork!$D$1</c:f>
              <c:strCache>
                <c:ptCount val="1"/>
                <c:pt idx="0">
                  <c:v>ARP3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Pork!$A$2:$A$78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Pork!$D$2:$D$78</c:f>
              <c:numCache>
                <c:formatCode>_("$"* #,##0.00_);_("$"* \(#,##0.00\);_("$"* "-"??_);_(@_)</c:formatCode>
                <c:ptCount val="77"/>
                <c:pt idx="0">
                  <c:v>8.2466666666666679</c:v>
                </c:pt>
                <c:pt idx="1">
                  <c:v>8.8600000000000012</c:v>
                </c:pt>
                <c:pt idx="2">
                  <c:v>9.2333333333333325</c:v>
                </c:pt>
                <c:pt idx="3">
                  <c:v>9.14</c:v>
                </c:pt>
                <c:pt idx="4">
                  <c:v>9.2266666666666666</c:v>
                </c:pt>
                <c:pt idx="5">
                  <c:v>9.9966666666666679</c:v>
                </c:pt>
                <c:pt idx="6">
                  <c:v>10.026666666666666</c:v>
                </c:pt>
                <c:pt idx="7">
                  <c:v>9.9533333333333331</c:v>
                </c:pt>
                <c:pt idx="8">
                  <c:v>9.8266666666666662</c:v>
                </c:pt>
                <c:pt idx="9">
                  <c:v>9.6066666666666674</c:v>
                </c:pt>
                <c:pt idx="10">
                  <c:v>9.4100000000000019</c:v>
                </c:pt>
                <c:pt idx="11">
                  <c:v>9.3800000000000008</c:v>
                </c:pt>
                <c:pt idx="12">
                  <c:v>9.4733333333333345</c:v>
                </c:pt>
                <c:pt idx="13">
                  <c:v>9.5766666666666662</c:v>
                </c:pt>
                <c:pt idx="14">
                  <c:v>9.3833333333333329</c:v>
                </c:pt>
                <c:pt idx="15">
                  <c:v>9.5266666666666655</c:v>
                </c:pt>
                <c:pt idx="16">
                  <c:v>9.4433333333333334</c:v>
                </c:pt>
                <c:pt idx="17">
                  <c:v>10.073333333333332</c:v>
                </c:pt>
                <c:pt idx="18">
                  <c:v>10.65</c:v>
                </c:pt>
                <c:pt idx="19">
                  <c:v>10.346666666666666</c:v>
                </c:pt>
                <c:pt idx="20">
                  <c:v>10.229999999999999</c:v>
                </c:pt>
                <c:pt idx="21">
                  <c:v>10.116666666666667</c:v>
                </c:pt>
                <c:pt idx="22">
                  <c:v>10</c:v>
                </c:pt>
                <c:pt idx="23">
                  <c:v>9.84</c:v>
                </c:pt>
                <c:pt idx="24">
                  <c:v>9.4333333333333336</c:v>
                </c:pt>
                <c:pt idx="25">
                  <c:v>9.3466666666666658</c:v>
                </c:pt>
                <c:pt idx="26">
                  <c:v>9.4699999999999989</c:v>
                </c:pt>
                <c:pt idx="27">
                  <c:v>9.41</c:v>
                </c:pt>
                <c:pt idx="28">
                  <c:v>9.3299999999999983</c:v>
                </c:pt>
                <c:pt idx="29">
                  <c:v>9.4466666666666672</c:v>
                </c:pt>
                <c:pt idx="30">
                  <c:v>9.51</c:v>
                </c:pt>
                <c:pt idx="31">
                  <c:v>9.1533333333333342</c:v>
                </c:pt>
                <c:pt idx="32">
                  <c:v>9.0866666666666678</c:v>
                </c:pt>
                <c:pt idx="33">
                  <c:v>9.14</c:v>
                </c:pt>
                <c:pt idx="34">
                  <c:v>9.3533333333333335</c:v>
                </c:pt>
                <c:pt idx="35">
                  <c:v>9.44</c:v>
                </c:pt>
                <c:pt idx="36">
                  <c:v>9.65</c:v>
                </c:pt>
                <c:pt idx="37">
                  <c:v>9.7633333333333336</c:v>
                </c:pt>
                <c:pt idx="38">
                  <c:v>9.5666666666666682</c:v>
                </c:pt>
                <c:pt idx="39">
                  <c:v>9.3800000000000008</c:v>
                </c:pt>
                <c:pt idx="40">
                  <c:v>9.18</c:v>
                </c:pt>
                <c:pt idx="41">
                  <c:v>9.4366666666666674</c:v>
                </c:pt>
                <c:pt idx="42">
                  <c:v>9.5499999999999989</c:v>
                </c:pt>
                <c:pt idx="43">
                  <c:v>9.83</c:v>
                </c:pt>
                <c:pt idx="44">
                  <c:v>9.8466666666666676</c:v>
                </c:pt>
                <c:pt idx="45">
                  <c:v>10.046666666666667</c:v>
                </c:pt>
                <c:pt idx="46">
                  <c:v>10.243333333333334</c:v>
                </c:pt>
                <c:pt idx="47">
                  <c:v>10.283333333333333</c:v>
                </c:pt>
                <c:pt idx="48">
                  <c:v>10.363333333333333</c:v>
                </c:pt>
                <c:pt idx="49">
                  <c:v>10.659999999999998</c:v>
                </c:pt>
                <c:pt idx="50">
                  <c:v>10.663333333333334</c:v>
                </c:pt>
                <c:pt idx="51">
                  <c:v>10.756666666666668</c:v>
                </c:pt>
                <c:pt idx="52">
                  <c:v>10.64</c:v>
                </c:pt>
                <c:pt idx="53">
                  <c:v>10.636666666666667</c:v>
                </c:pt>
                <c:pt idx="54">
                  <c:v>11.086666666666668</c:v>
                </c:pt>
                <c:pt idx="55">
                  <c:v>11.133333333333333</c:v>
                </c:pt>
                <c:pt idx="56">
                  <c:v>11.213333333333333</c:v>
                </c:pt>
                <c:pt idx="57">
                  <c:v>12.530000000000001</c:v>
                </c:pt>
                <c:pt idx="58">
                  <c:v>12.696666666666667</c:v>
                </c:pt>
                <c:pt idx="59">
                  <c:v>12.979999999999999</c:v>
                </c:pt>
                <c:pt idx="60">
                  <c:v>12.963333333333333</c:v>
                </c:pt>
                <c:pt idx="61">
                  <c:v>12.83</c:v>
                </c:pt>
                <c:pt idx="62">
                  <c:v>12.973333333333334</c:v>
                </c:pt>
                <c:pt idx="63">
                  <c:v>13.079999999999998</c:v>
                </c:pt>
                <c:pt idx="64">
                  <c:v>12.833333333333334</c:v>
                </c:pt>
                <c:pt idx="65">
                  <c:v>12.360000000000001</c:v>
                </c:pt>
                <c:pt idx="66">
                  <c:v>12.683333333333332</c:v>
                </c:pt>
                <c:pt idx="67">
                  <c:v>12.376666666666665</c:v>
                </c:pt>
                <c:pt idx="68">
                  <c:v>11.99</c:v>
                </c:pt>
                <c:pt idx="69">
                  <c:v>12.393333333333333</c:v>
                </c:pt>
                <c:pt idx="70">
                  <c:v>12.573333333333332</c:v>
                </c:pt>
                <c:pt idx="71">
                  <c:v>12.44</c:v>
                </c:pt>
                <c:pt idx="72">
                  <c:v>12.030000000000001</c:v>
                </c:pt>
                <c:pt idx="73">
                  <c:v>12.096666666666666</c:v>
                </c:pt>
                <c:pt idx="74">
                  <c:v>12.283333333333333</c:v>
                </c:pt>
                <c:pt idx="75">
                  <c:v>12.14</c:v>
                </c:pt>
                <c:pt idx="76">
                  <c:v>12.033333333333333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6-4377-92D2-F7C67F6F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02288"/>
        <c:axId val="502103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Pork!$C$1</c15:sqref>
                        </c15:formulaRef>
                      </c:ext>
                    </c:extLst>
                    <c:strCache>
                      <c:ptCount val="1"/>
                      <c:pt idx="0">
                        <c:v>PD3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Pork!$A$2:$A$78</c15:sqref>
                        </c15:formulaRef>
                      </c:ext>
                    </c:extLst>
                    <c:strCache>
                      <c:ptCount val="77"/>
                      <c:pt idx="0">
                        <c:v>Q1 2000</c:v>
                      </c:pt>
                      <c:pt idx="1">
                        <c:v>Q2 2000</c:v>
                      </c:pt>
                      <c:pt idx="2">
                        <c:v>Q3 2000</c:v>
                      </c:pt>
                      <c:pt idx="3">
                        <c:v>Q4 2000</c:v>
                      </c:pt>
                      <c:pt idx="4">
                        <c:v>Q1 2001</c:v>
                      </c:pt>
                      <c:pt idx="5">
                        <c:v>Q2 2001</c:v>
                      </c:pt>
                      <c:pt idx="6">
                        <c:v>Q3 2001</c:v>
                      </c:pt>
                      <c:pt idx="7">
                        <c:v>Q4 2001</c:v>
                      </c:pt>
                      <c:pt idx="8">
                        <c:v>Q1 2002</c:v>
                      </c:pt>
                      <c:pt idx="9">
                        <c:v>Q2 2002</c:v>
                      </c:pt>
                      <c:pt idx="10">
                        <c:v>Q3 2002</c:v>
                      </c:pt>
                      <c:pt idx="11">
                        <c:v>Q4 2002</c:v>
                      </c:pt>
                      <c:pt idx="12">
                        <c:v>Q1 2003</c:v>
                      </c:pt>
                      <c:pt idx="13">
                        <c:v>Q2 2003</c:v>
                      </c:pt>
                      <c:pt idx="14">
                        <c:v>Q3 2003</c:v>
                      </c:pt>
                      <c:pt idx="15">
                        <c:v>Q4 2003</c:v>
                      </c:pt>
                      <c:pt idx="16">
                        <c:v>Q1 2004</c:v>
                      </c:pt>
                      <c:pt idx="17">
                        <c:v>Q2 2004</c:v>
                      </c:pt>
                      <c:pt idx="18">
                        <c:v>Q3 2004</c:v>
                      </c:pt>
                      <c:pt idx="19">
                        <c:v>Q4 2004</c:v>
                      </c:pt>
                      <c:pt idx="20">
                        <c:v>Q1 2005</c:v>
                      </c:pt>
                      <c:pt idx="21">
                        <c:v>Q2 2005</c:v>
                      </c:pt>
                      <c:pt idx="22">
                        <c:v>Q3 2005</c:v>
                      </c:pt>
                      <c:pt idx="23">
                        <c:v>Q4 2005</c:v>
                      </c:pt>
                      <c:pt idx="24">
                        <c:v>Q1 2006</c:v>
                      </c:pt>
                      <c:pt idx="25">
                        <c:v>Q2 2006</c:v>
                      </c:pt>
                      <c:pt idx="26">
                        <c:v>Q3 2006</c:v>
                      </c:pt>
                      <c:pt idx="27">
                        <c:v>Q4 2006</c:v>
                      </c:pt>
                      <c:pt idx="28">
                        <c:v>Q1 2007</c:v>
                      </c:pt>
                      <c:pt idx="29">
                        <c:v>Q2 2007</c:v>
                      </c:pt>
                      <c:pt idx="30">
                        <c:v>Q3 2007</c:v>
                      </c:pt>
                      <c:pt idx="31">
                        <c:v>Q4 2007</c:v>
                      </c:pt>
                      <c:pt idx="32">
                        <c:v>Q1 2008</c:v>
                      </c:pt>
                      <c:pt idx="33">
                        <c:v>Q2 2008</c:v>
                      </c:pt>
                      <c:pt idx="34">
                        <c:v>Q3 2008</c:v>
                      </c:pt>
                      <c:pt idx="35">
                        <c:v>Q4 2008</c:v>
                      </c:pt>
                      <c:pt idx="36">
                        <c:v>Q1 2009</c:v>
                      </c:pt>
                      <c:pt idx="37">
                        <c:v>Q2 2009</c:v>
                      </c:pt>
                      <c:pt idx="38">
                        <c:v>Q3 2009</c:v>
                      </c:pt>
                      <c:pt idx="39">
                        <c:v>Q4 2009</c:v>
                      </c:pt>
                      <c:pt idx="40">
                        <c:v>Q1 2010</c:v>
                      </c:pt>
                      <c:pt idx="41">
                        <c:v>Q2 2010</c:v>
                      </c:pt>
                      <c:pt idx="42">
                        <c:v>Q3 2010</c:v>
                      </c:pt>
                      <c:pt idx="43">
                        <c:v>Q4 2010</c:v>
                      </c:pt>
                      <c:pt idx="44">
                        <c:v>Q1 2011</c:v>
                      </c:pt>
                      <c:pt idx="45">
                        <c:v>Q2 2011</c:v>
                      </c:pt>
                      <c:pt idx="46">
                        <c:v>Q3 2011</c:v>
                      </c:pt>
                      <c:pt idx="47">
                        <c:v>Q4 2011</c:v>
                      </c:pt>
                      <c:pt idx="48">
                        <c:v>Q1 2012</c:v>
                      </c:pt>
                      <c:pt idx="49">
                        <c:v>Q2 2012</c:v>
                      </c:pt>
                      <c:pt idx="50">
                        <c:v>Q3 2012</c:v>
                      </c:pt>
                      <c:pt idx="51">
                        <c:v>Q4 2012</c:v>
                      </c:pt>
                      <c:pt idx="52">
                        <c:v>Q1 2013</c:v>
                      </c:pt>
                      <c:pt idx="53">
                        <c:v>Q2 2013</c:v>
                      </c:pt>
                      <c:pt idx="54">
                        <c:v>Q3 2013</c:v>
                      </c:pt>
                      <c:pt idx="55">
                        <c:v>Q4 2013</c:v>
                      </c:pt>
                      <c:pt idx="56">
                        <c:v>Q1 2014</c:v>
                      </c:pt>
                      <c:pt idx="57">
                        <c:v>Q2 2014</c:v>
                      </c:pt>
                      <c:pt idx="58">
                        <c:v>Q3 2014</c:v>
                      </c:pt>
                      <c:pt idx="59">
                        <c:v>Q4 2014</c:v>
                      </c:pt>
                      <c:pt idx="60">
                        <c:v>Q1 2015</c:v>
                      </c:pt>
                      <c:pt idx="61">
                        <c:v>Q2 2015</c:v>
                      </c:pt>
                      <c:pt idx="62">
                        <c:v>Q3 2015</c:v>
                      </c:pt>
                      <c:pt idx="63">
                        <c:v>Q4 2015</c:v>
                      </c:pt>
                      <c:pt idx="64">
                        <c:v>Q1 2016</c:v>
                      </c:pt>
                      <c:pt idx="65">
                        <c:v>Q2 2016</c:v>
                      </c:pt>
                      <c:pt idx="66">
                        <c:v>Q3 2016</c:v>
                      </c:pt>
                      <c:pt idx="67">
                        <c:v>Q4 2016</c:v>
                      </c:pt>
                      <c:pt idx="68">
                        <c:v>Q1 2017</c:v>
                      </c:pt>
                      <c:pt idx="69">
                        <c:v>Q2 2017</c:v>
                      </c:pt>
                      <c:pt idx="70">
                        <c:v>Q3 2017</c:v>
                      </c:pt>
                      <c:pt idx="71">
                        <c:v>Q4 2017</c:v>
                      </c:pt>
                      <c:pt idx="72">
                        <c:v>Q1 2018</c:v>
                      </c:pt>
                      <c:pt idx="73">
                        <c:v>Q2 2018</c:v>
                      </c:pt>
                      <c:pt idx="74">
                        <c:v>Q3 2018</c:v>
                      </c:pt>
                      <c:pt idx="75">
                        <c:v>Q4 2018</c:v>
                      </c:pt>
                      <c:pt idx="76">
                        <c:v>Q1 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Pork!$C$2:$C$78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28.69</c:v>
                      </c:pt>
                      <c:pt idx="1">
                        <c:v>28.752500000000001</c:v>
                      </c:pt>
                      <c:pt idx="2">
                        <c:v>28.815000000000001</c:v>
                      </c:pt>
                      <c:pt idx="3">
                        <c:v>28.877500000000001</c:v>
                      </c:pt>
                      <c:pt idx="4">
                        <c:v>28.94</c:v>
                      </c:pt>
                      <c:pt idx="5">
                        <c:v>28.657499999999999</c:v>
                      </c:pt>
                      <c:pt idx="6">
                        <c:v>28.375</c:v>
                      </c:pt>
                      <c:pt idx="7">
                        <c:v>28.092500000000001</c:v>
                      </c:pt>
                      <c:pt idx="8">
                        <c:v>27.81</c:v>
                      </c:pt>
                      <c:pt idx="9">
                        <c:v>27.1325</c:v>
                      </c:pt>
                      <c:pt idx="10">
                        <c:v>26.454999999999998</c:v>
                      </c:pt>
                      <c:pt idx="11">
                        <c:v>25.7775</c:v>
                      </c:pt>
                      <c:pt idx="12">
                        <c:v>25.1</c:v>
                      </c:pt>
                      <c:pt idx="13">
                        <c:v>25.484999999999999</c:v>
                      </c:pt>
                      <c:pt idx="14">
                        <c:v>25.87</c:v>
                      </c:pt>
                      <c:pt idx="15">
                        <c:v>26.255000000000003</c:v>
                      </c:pt>
                      <c:pt idx="16">
                        <c:v>26.64</c:v>
                      </c:pt>
                      <c:pt idx="17">
                        <c:v>25.745000000000001</c:v>
                      </c:pt>
                      <c:pt idx="18">
                        <c:v>24.85</c:v>
                      </c:pt>
                      <c:pt idx="19">
                        <c:v>23.954999999999998</c:v>
                      </c:pt>
                      <c:pt idx="20">
                        <c:v>23.06</c:v>
                      </c:pt>
                      <c:pt idx="21">
                        <c:v>23.145</c:v>
                      </c:pt>
                      <c:pt idx="22">
                        <c:v>23.229999999999997</c:v>
                      </c:pt>
                      <c:pt idx="23">
                        <c:v>23.314999999999998</c:v>
                      </c:pt>
                      <c:pt idx="24">
                        <c:v>23.4</c:v>
                      </c:pt>
                      <c:pt idx="25">
                        <c:v>23.835000000000001</c:v>
                      </c:pt>
                      <c:pt idx="26">
                        <c:v>24.27</c:v>
                      </c:pt>
                      <c:pt idx="27">
                        <c:v>24.704999999999998</c:v>
                      </c:pt>
                      <c:pt idx="28">
                        <c:v>25.14</c:v>
                      </c:pt>
                      <c:pt idx="29">
                        <c:v>24.827500000000001</c:v>
                      </c:pt>
                      <c:pt idx="30">
                        <c:v>24.515000000000001</c:v>
                      </c:pt>
                      <c:pt idx="31">
                        <c:v>24.202500000000001</c:v>
                      </c:pt>
                      <c:pt idx="32">
                        <c:v>23.89</c:v>
                      </c:pt>
                      <c:pt idx="33">
                        <c:v>23.810000000000002</c:v>
                      </c:pt>
                      <c:pt idx="34">
                        <c:v>23.73</c:v>
                      </c:pt>
                      <c:pt idx="35">
                        <c:v>23.65</c:v>
                      </c:pt>
                      <c:pt idx="36">
                        <c:v>23.57</c:v>
                      </c:pt>
                      <c:pt idx="37">
                        <c:v>23.19</c:v>
                      </c:pt>
                      <c:pt idx="38">
                        <c:v>22.810000000000002</c:v>
                      </c:pt>
                      <c:pt idx="39">
                        <c:v>22.43</c:v>
                      </c:pt>
                      <c:pt idx="40">
                        <c:v>22.05</c:v>
                      </c:pt>
                      <c:pt idx="41">
                        <c:v>21.912500000000001</c:v>
                      </c:pt>
                      <c:pt idx="42">
                        <c:v>21.774999999999999</c:v>
                      </c:pt>
                      <c:pt idx="43">
                        <c:v>21.637499999999999</c:v>
                      </c:pt>
                      <c:pt idx="44">
                        <c:v>21.5</c:v>
                      </c:pt>
                      <c:pt idx="45">
                        <c:v>21.704999999999998</c:v>
                      </c:pt>
                      <c:pt idx="46">
                        <c:v>21.91</c:v>
                      </c:pt>
                      <c:pt idx="47">
                        <c:v>22.115000000000002</c:v>
                      </c:pt>
                      <c:pt idx="48">
                        <c:v>22.32</c:v>
                      </c:pt>
                      <c:pt idx="49">
                        <c:v>21.97</c:v>
                      </c:pt>
                      <c:pt idx="50">
                        <c:v>21.62</c:v>
                      </c:pt>
                      <c:pt idx="51">
                        <c:v>21.270000000000003</c:v>
                      </c:pt>
                      <c:pt idx="52">
                        <c:v>20.92</c:v>
                      </c:pt>
                      <c:pt idx="53">
                        <c:v>20.835000000000001</c:v>
                      </c:pt>
                      <c:pt idx="54">
                        <c:v>20.75</c:v>
                      </c:pt>
                      <c:pt idx="55">
                        <c:v>20.664999999999999</c:v>
                      </c:pt>
                      <c:pt idx="56">
                        <c:v>20.58</c:v>
                      </c:pt>
                      <c:pt idx="57">
                        <c:v>21.2425</c:v>
                      </c:pt>
                      <c:pt idx="58">
                        <c:v>21.905000000000001</c:v>
                      </c:pt>
                      <c:pt idx="59">
                        <c:v>22.567499999999999</c:v>
                      </c:pt>
                      <c:pt idx="60">
                        <c:v>23.23</c:v>
                      </c:pt>
                      <c:pt idx="61">
                        <c:v>22.6175</c:v>
                      </c:pt>
                      <c:pt idx="62">
                        <c:v>22.005000000000003</c:v>
                      </c:pt>
                      <c:pt idx="63">
                        <c:v>21.392500000000002</c:v>
                      </c:pt>
                      <c:pt idx="64">
                        <c:v>20.78</c:v>
                      </c:pt>
                      <c:pt idx="65">
                        <c:v>20.782499999999999</c:v>
                      </c:pt>
                      <c:pt idx="66">
                        <c:v>20.785</c:v>
                      </c:pt>
                      <c:pt idx="67">
                        <c:v>20.787500000000001</c:v>
                      </c:pt>
                      <c:pt idx="68">
                        <c:v>20.79</c:v>
                      </c:pt>
                      <c:pt idx="69">
                        <c:v>21.017499999999998</c:v>
                      </c:pt>
                      <c:pt idx="70">
                        <c:v>21.244999999999997</c:v>
                      </c:pt>
                      <c:pt idx="71">
                        <c:v>21.4725</c:v>
                      </c:pt>
                      <c:pt idx="72">
                        <c:v>21.7</c:v>
                      </c:pt>
                      <c:pt idx="73">
                        <c:v>21.814999999999998</c:v>
                      </c:pt>
                      <c:pt idx="74">
                        <c:v>21.93</c:v>
                      </c:pt>
                      <c:pt idx="75">
                        <c:v>22.045000000000002</c:v>
                      </c:pt>
                      <c:pt idx="76">
                        <c:v>22.16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B6-4377-92D2-F7C67F6FF9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Pork!$E$1</c15:sqref>
                        </c15:formulaRef>
                      </c:ext>
                    </c:extLst>
                    <c:strCache>
                      <c:ptCount val="1"/>
                      <c:pt idx="0">
                        <c:v>PD3%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Pork!$A$2:$A$78</c15:sqref>
                        </c15:formulaRef>
                      </c:ext>
                    </c:extLst>
                    <c:strCache>
                      <c:ptCount val="77"/>
                      <c:pt idx="0">
                        <c:v>Q1 2000</c:v>
                      </c:pt>
                      <c:pt idx="1">
                        <c:v>Q2 2000</c:v>
                      </c:pt>
                      <c:pt idx="2">
                        <c:v>Q3 2000</c:v>
                      </c:pt>
                      <c:pt idx="3">
                        <c:v>Q4 2000</c:v>
                      </c:pt>
                      <c:pt idx="4">
                        <c:v>Q1 2001</c:v>
                      </c:pt>
                      <c:pt idx="5">
                        <c:v>Q2 2001</c:v>
                      </c:pt>
                      <c:pt idx="6">
                        <c:v>Q3 2001</c:v>
                      </c:pt>
                      <c:pt idx="7">
                        <c:v>Q4 2001</c:v>
                      </c:pt>
                      <c:pt idx="8">
                        <c:v>Q1 2002</c:v>
                      </c:pt>
                      <c:pt idx="9">
                        <c:v>Q2 2002</c:v>
                      </c:pt>
                      <c:pt idx="10">
                        <c:v>Q3 2002</c:v>
                      </c:pt>
                      <c:pt idx="11">
                        <c:v>Q4 2002</c:v>
                      </c:pt>
                      <c:pt idx="12">
                        <c:v>Q1 2003</c:v>
                      </c:pt>
                      <c:pt idx="13">
                        <c:v>Q2 2003</c:v>
                      </c:pt>
                      <c:pt idx="14">
                        <c:v>Q3 2003</c:v>
                      </c:pt>
                      <c:pt idx="15">
                        <c:v>Q4 2003</c:v>
                      </c:pt>
                      <c:pt idx="16">
                        <c:v>Q1 2004</c:v>
                      </c:pt>
                      <c:pt idx="17">
                        <c:v>Q2 2004</c:v>
                      </c:pt>
                      <c:pt idx="18">
                        <c:v>Q3 2004</c:v>
                      </c:pt>
                      <c:pt idx="19">
                        <c:v>Q4 2004</c:v>
                      </c:pt>
                      <c:pt idx="20">
                        <c:v>Q1 2005</c:v>
                      </c:pt>
                      <c:pt idx="21">
                        <c:v>Q2 2005</c:v>
                      </c:pt>
                      <c:pt idx="22">
                        <c:v>Q3 2005</c:v>
                      </c:pt>
                      <c:pt idx="23">
                        <c:v>Q4 2005</c:v>
                      </c:pt>
                      <c:pt idx="24">
                        <c:v>Q1 2006</c:v>
                      </c:pt>
                      <c:pt idx="25">
                        <c:v>Q2 2006</c:v>
                      </c:pt>
                      <c:pt idx="26">
                        <c:v>Q3 2006</c:v>
                      </c:pt>
                      <c:pt idx="27">
                        <c:v>Q4 2006</c:v>
                      </c:pt>
                      <c:pt idx="28">
                        <c:v>Q1 2007</c:v>
                      </c:pt>
                      <c:pt idx="29">
                        <c:v>Q2 2007</c:v>
                      </c:pt>
                      <c:pt idx="30">
                        <c:v>Q3 2007</c:v>
                      </c:pt>
                      <c:pt idx="31">
                        <c:v>Q4 2007</c:v>
                      </c:pt>
                      <c:pt idx="32">
                        <c:v>Q1 2008</c:v>
                      </c:pt>
                      <c:pt idx="33">
                        <c:v>Q2 2008</c:v>
                      </c:pt>
                      <c:pt idx="34">
                        <c:v>Q3 2008</c:v>
                      </c:pt>
                      <c:pt idx="35">
                        <c:v>Q4 2008</c:v>
                      </c:pt>
                      <c:pt idx="36">
                        <c:v>Q1 2009</c:v>
                      </c:pt>
                      <c:pt idx="37">
                        <c:v>Q2 2009</c:v>
                      </c:pt>
                      <c:pt idx="38">
                        <c:v>Q3 2009</c:v>
                      </c:pt>
                      <c:pt idx="39">
                        <c:v>Q4 2009</c:v>
                      </c:pt>
                      <c:pt idx="40">
                        <c:v>Q1 2010</c:v>
                      </c:pt>
                      <c:pt idx="41">
                        <c:v>Q2 2010</c:v>
                      </c:pt>
                      <c:pt idx="42">
                        <c:v>Q3 2010</c:v>
                      </c:pt>
                      <c:pt idx="43">
                        <c:v>Q4 2010</c:v>
                      </c:pt>
                      <c:pt idx="44">
                        <c:v>Q1 2011</c:v>
                      </c:pt>
                      <c:pt idx="45">
                        <c:v>Q2 2011</c:v>
                      </c:pt>
                      <c:pt idx="46">
                        <c:v>Q3 2011</c:v>
                      </c:pt>
                      <c:pt idx="47">
                        <c:v>Q4 2011</c:v>
                      </c:pt>
                      <c:pt idx="48">
                        <c:v>Q1 2012</c:v>
                      </c:pt>
                      <c:pt idx="49">
                        <c:v>Q2 2012</c:v>
                      </c:pt>
                      <c:pt idx="50">
                        <c:v>Q3 2012</c:v>
                      </c:pt>
                      <c:pt idx="51">
                        <c:v>Q4 2012</c:v>
                      </c:pt>
                      <c:pt idx="52">
                        <c:v>Q1 2013</c:v>
                      </c:pt>
                      <c:pt idx="53">
                        <c:v>Q2 2013</c:v>
                      </c:pt>
                      <c:pt idx="54">
                        <c:v>Q3 2013</c:v>
                      </c:pt>
                      <c:pt idx="55">
                        <c:v>Q4 2013</c:v>
                      </c:pt>
                      <c:pt idx="56">
                        <c:v>Q1 2014</c:v>
                      </c:pt>
                      <c:pt idx="57">
                        <c:v>Q2 2014</c:v>
                      </c:pt>
                      <c:pt idx="58">
                        <c:v>Q3 2014</c:v>
                      </c:pt>
                      <c:pt idx="59">
                        <c:v>Q4 2014</c:v>
                      </c:pt>
                      <c:pt idx="60">
                        <c:v>Q1 2015</c:v>
                      </c:pt>
                      <c:pt idx="61">
                        <c:v>Q2 2015</c:v>
                      </c:pt>
                      <c:pt idx="62">
                        <c:v>Q3 2015</c:v>
                      </c:pt>
                      <c:pt idx="63">
                        <c:v>Q4 2015</c:v>
                      </c:pt>
                      <c:pt idx="64">
                        <c:v>Q1 2016</c:v>
                      </c:pt>
                      <c:pt idx="65">
                        <c:v>Q2 2016</c:v>
                      </c:pt>
                      <c:pt idx="66">
                        <c:v>Q3 2016</c:v>
                      </c:pt>
                      <c:pt idx="67">
                        <c:v>Q4 2016</c:v>
                      </c:pt>
                      <c:pt idx="68">
                        <c:v>Q1 2017</c:v>
                      </c:pt>
                      <c:pt idx="69">
                        <c:v>Q2 2017</c:v>
                      </c:pt>
                      <c:pt idx="70">
                        <c:v>Q3 2017</c:v>
                      </c:pt>
                      <c:pt idx="71">
                        <c:v>Q4 2017</c:v>
                      </c:pt>
                      <c:pt idx="72">
                        <c:v>Q1 2018</c:v>
                      </c:pt>
                      <c:pt idx="73">
                        <c:v>Q2 2018</c:v>
                      </c:pt>
                      <c:pt idx="74">
                        <c:v>Q3 2018</c:v>
                      </c:pt>
                      <c:pt idx="75">
                        <c:v>Q4 2018</c:v>
                      </c:pt>
                      <c:pt idx="76">
                        <c:v>Q1 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Pork!$E$2:$E$78</c15:sqref>
                        </c15:formulaRef>
                      </c:ext>
                    </c:extLst>
                    <c:numCache>
                      <c:formatCode>0.00%</c:formatCode>
                      <c:ptCount val="77"/>
                      <c:pt idx="1">
                        <c:v>2.1784593935169046E-3</c:v>
                      </c:pt>
                      <c:pt idx="2">
                        <c:v>2.1737240239979132E-3</c:v>
                      </c:pt>
                      <c:pt idx="3">
                        <c:v>2.1690091965989935E-3</c:v>
                      </c:pt>
                      <c:pt idx="4">
                        <c:v>2.1643147779413035E-3</c:v>
                      </c:pt>
                      <c:pt idx="5">
                        <c:v>-9.7615756738079606E-3</c:v>
                      </c:pt>
                      <c:pt idx="6">
                        <c:v>-9.8578033673558021E-3</c:v>
                      </c:pt>
                      <c:pt idx="7">
                        <c:v>-9.9559471365638363E-3</c:v>
                      </c:pt>
                      <c:pt idx="8">
                        <c:v>-1.005606478597499E-2</c:v>
                      </c:pt>
                      <c:pt idx="9">
                        <c:v>-2.4361740381157803E-2</c:v>
                      </c:pt>
                      <c:pt idx="10">
                        <c:v>-2.4970054362849055E-2</c:v>
                      </c:pt>
                      <c:pt idx="11">
                        <c:v>-2.5609525609525553E-2</c:v>
                      </c:pt>
                      <c:pt idx="12">
                        <c:v>-2.6282610803995674E-2</c:v>
                      </c:pt>
                      <c:pt idx="13">
                        <c:v>1.5338645418326613E-2</c:v>
                      </c:pt>
                      <c:pt idx="14">
                        <c:v>1.5106925642534887E-2</c:v>
                      </c:pt>
                      <c:pt idx="15">
                        <c:v>1.4882102821801375E-2</c:v>
                      </c:pt>
                      <c:pt idx="16">
                        <c:v>1.4663873547895561E-2</c:v>
                      </c:pt>
                      <c:pt idx="17">
                        <c:v>-3.3596096096096081E-2</c:v>
                      </c:pt>
                      <c:pt idx="18">
                        <c:v>-3.4764031850844805E-2</c:v>
                      </c:pt>
                      <c:pt idx="19">
                        <c:v>-3.6016096579476985E-2</c:v>
                      </c:pt>
                      <c:pt idx="20">
                        <c:v>-3.7361719891463148E-2</c:v>
                      </c:pt>
                      <c:pt idx="21">
                        <c:v>3.6860364267129598E-3</c:v>
                      </c:pt>
                      <c:pt idx="22">
                        <c:v>3.6724994599264334E-3</c:v>
                      </c:pt>
                      <c:pt idx="23">
                        <c:v>3.6590615583297834E-3</c:v>
                      </c:pt>
                      <c:pt idx="24">
                        <c:v>3.6457216384302321E-3</c:v>
                      </c:pt>
                      <c:pt idx="25">
                        <c:v>1.8589743589743687E-2</c:v>
                      </c:pt>
                      <c:pt idx="26">
                        <c:v>1.8250471994965333E-2</c:v>
                      </c:pt>
                      <c:pt idx="27">
                        <c:v>1.7923362175525287E-2</c:v>
                      </c:pt>
                      <c:pt idx="28">
                        <c:v>1.7607771706132456E-2</c:v>
                      </c:pt>
                      <c:pt idx="29">
                        <c:v>-1.2430389817024661E-2</c:v>
                      </c:pt>
                      <c:pt idx="30">
                        <c:v>-1.2586849259893264E-2</c:v>
                      </c:pt>
                      <c:pt idx="31">
                        <c:v>-1.2747297572914542E-2</c:v>
                      </c:pt>
                      <c:pt idx="32">
                        <c:v>-1.2911889267637641E-2</c:v>
                      </c:pt>
                      <c:pt idx="33">
                        <c:v>-3.3486814566763621E-3</c:v>
                      </c:pt>
                      <c:pt idx="34">
                        <c:v>-3.3599328013440505E-3</c:v>
                      </c:pt>
                      <c:pt idx="35">
                        <c:v>-3.3712600084282278E-3</c:v>
                      </c:pt>
                      <c:pt idx="36">
                        <c:v>-3.3826638477800551E-3</c:v>
                      </c:pt>
                      <c:pt idx="37">
                        <c:v>-1.6122189223589267E-2</c:v>
                      </c:pt>
                      <c:pt idx="38">
                        <c:v>-1.6386373436826175E-2</c:v>
                      </c:pt>
                      <c:pt idx="39">
                        <c:v>-1.6659359929855438E-2</c:v>
                      </c:pt>
                      <c:pt idx="40">
                        <c:v>-1.6941596076682969E-2</c:v>
                      </c:pt>
                      <c:pt idx="41">
                        <c:v>-6.2358276643990603E-3</c:v>
                      </c:pt>
                      <c:pt idx="42">
                        <c:v>-6.2749572162009281E-3</c:v>
                      </c:pt>
                      <c:pt idx="43">
                        <c:v>-6.3145809414465806E-3</c:v>
                      </c:pt>
                      <c:pt idx="44">
                        <c:v>-6.3547082611207072E-3</c:v>
                      </c:pt>
                      <c:pt idx="45">
                        <c:v>9.5348837209301533E-3</c:v>
                      </c:pt>
                      <c:pt idx="46">
                        <c:v>9.4448283805575618E-3</c:v>
                      </c:pt>
                      <c:pt idx="47">
                        <c:v>9.3564582382474597E-3</c:v>
                      </c:pt>
                      <c:pt idx="48">
                        <c:v>9.2697264300247925E-3</c:v>
                      </c:pt>
                      <c:pt idx="49">
                        <c:v>-1.5681003584229455E-2</c:v>
                      </c:pt>
                      <c:pt idx="50">
                        <c:v>-1.5930814747382699E-2</c:v>
                      </c:pt>
                      <c:pt idx="51">
                        <c:v>-1.6188714153561417E-2</c:v>
                      </c:pt>
                      <c:pt idx="52">
                        <c:v>-1.6455101081335279E-2</c:v>
                      </c:pt>
                      <c:pt idx="53">
                        <c:v>-4.0630975143403844E-3</c:v>
                      </c:pt>
                      <c:pt idx="54">
                        <c:v>-4.0796736261099519E-3</c:v>
                      </c:pt>
                      <c:pt idx="55">
                        <c:v>-4.0963855421687154E-3</c:v>
                      </c:pt>
                      <c:pt idx="56">
                        <c:v>-4.1132349383015175E-3</c:v>
                      </c:pt>
                      <c:pt idx="57">
                        <c:v>3.2191448007774612E-2</c:v>
                      </c:pt>
                      <c:pt idx="58">
                        <c:v>3.1187477933388323E-2</c:v>
                      </c:pt>
                      <c:pt idx="59">
                        <c:v>3.0244236475690384E-2</c:v>
                      </c:pt>
                      <c:pt idx="60">
                        <c:v>2.9356375318489041E-2</c:v>
                      </c:pt>
                      <c:pt idx="61">
                        <c:v>-2.6366767111493789E-2</c:v>
                      </c:pt>
                      <c:pt idx="62">
                        <c:v>-2.7080800265281185E-2</c:v>
                      </c:pt>
                      <c:pt idx="63">
                        <c:v>-2.7834583049307006E-2</c:v>
                      </c:pt>
                      <c:pt idx="64">
                        <c:v>-2.8631529741731946E-2</c:v>
                      </c:pt>
                      <c:pt idx="65">
                        <c:v>1.2030798845032368E-4</c:v>
                      </c:pt>
                      <c:pt idx="66">
                        <c:v>1.2029351617953947E-4</c:v>
                      </c:pt>
                      <c:pt idx="67">
                        <c:v>1.202790473900062E-4</c:v>
                      </c:pt>
                      <c:pt idx="68">
                        <c:v>1.2026458208046788E-4</c:v>
                      </c:pt>
                      <c:pt idx="69">
                        <c:v>1.0942760942760902E-2</c:v>
                      </c:pt>
                      <c:pt idx="70">
                        <c:v>1.0824313072439595E-2</c:v>
                      </c:pt>
                      <c:pt idx="71">
                        <c:v>1.0708401976935879E-2</c:v>
                      </c:pt>
                      <c:pt idx="72">
                        <c:v>1.0594947025264834E-2</c:v>
                      </c:pt>
                      <c:pt idx="73">
                        <c:v>5.2995391705068402E-3</c:v>
                      </c:pt>
                      <c:pt idx="74">
                        <c:v>5.271602108640935E-3</c:v>
                      </c:pt>
                      <c:pt idx="75">
                        <c:v>5.2439580483357043E-3</c:v>
                      </c:pt>
                      <c:pt idx="76">
                        <c:v>5.2166024041732104E-3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B6-4377-92D2-F7C67F6FF99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Pork!$F$1</c:f>
              <c:strCache>
                <c:ptCount val="1"/>
                <c:pt idx="0">
                  <c:v>ARP3%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Pork!$A$2:$A$78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Pork!$F$2:$F$78</c:f>
              <c:numCache>
                <c:formatCode>0.00%</c:formatCode>
                <c:ptCount val="77"/>
                <c:pt idx="1">
                  <c:v>7.4373484236054957E-2</c:v>
                </c:pt>
                <c:pt idx="2">
                  <c:v>4.2136945071482079E-2</c:v>
                </c:pt>
                <c:pt idx="3">
                  <c:v>-1.0108303249097322E-2</c:v>
                </c:pt>
                <c:pt idx="4">
                  <c:v>9.4821298322391688E-3</c:v>
                </c:pt>
                <c:pt idx="5">
                  <c:v>8.3453757225433675E-2</c:v>
                </c:pt>
                <c:pt idx="6">
                  <c:v>3.0010003334442394E-3</c:v>
                </c:pt>
                <c:pt idx="7">
                  <c:v>-7.3138297872339464E-3</c:v>
                </c:pt>
                <c:pt idx="8">
                  <c:v>-1.2726054922973904E-2</c:v>
                </c:pt>
                <c:pt idx="9">
                  <c:v>-2.2388059701492422E-2</c:v>
                </c:pt>
                <c:pt idx="10">
                  <c:v>-2.0471894517695915E-2</c:v>
                </c:pt>
                <c:pt idx="11">
                  <c:v>-3.1880977683316825E-3</c:v>
                </c:pt>
                <c:pt idx="12">
                  <c:v>9.9502487562189452E-3</c:v>
                </c:pt>
                <c:pt idx="13">
                  <c:v>1.0907811400422067E-2</c:v>
                </c:pt>
                <c:pt idx="14">
                  <c:v>-2.0187956839540555E-2</c:v>
                </c:pt>
                <c:pt idx="15">
                  <c:v>1.5275310834813427E-2</c:v>
                </c:pt>
                <c:pt idx="16">
                  <c:v>-8.7473757872636969E-3</c:v>
                </c:pt>
                <c:pt idx="17">
                  <c:v>6.6713731027179562E-2</c:v>
                </c:pt>
                <c:pt idx="18">
                  <c:v>5.7246856386499144E-2</c:v>
                </c:pt>
                <c:pt idx="19">
                  <c:v>-2.8482003129890569E-2</c:v>
                </c:pt>
                <c:pt idx="20">
                  <c:v>-1.1275773195876335E-2</c:v>
                </c:pt>
                <c:pt idx="21">
                  <c:v>-1.1078527207559289E-2</c:v>
                </c:pt>
                <c:pt idx="22">
                  <c:v>-1.1532125205930853E-2</c:v>
                </c:pt>
                <c:pt idx="23">
                  <c:v>-1.6000000000000014E-2</c:v>
                </c:pt>
                <c:pt idx="24">
                  <c:v>-4.1327913279132752E-2</c:v>
                </c:pt>
                <c:pt idx="25">
                  <c:v>-9.1872791519435806E-3</c:v>
                </c:pt>
                <c:pt idx="26">
                  <c:v>1.3195435092724653E-2</c:v>
                </c:pt>
                <c:pt idx="27">
                  <c:v>-6.3357972544877223E-3</c:v>
                </c:pt>
                <c:pt idx="28">
                  <c:v>-8.5015940488843613E-3</c:v>
                </c:pt>
                <c:pt idx="29">
                  <c:v>1.2504465880671911E-2</c:v>
                </c:pt>
                <c:pt idx="30">
                  <c:v>6.7043048694424038E-3</c:v>
                </c:pt>
                <c:pt idx="31">
                  <c:v>-3.7504381352961684E-2</c:v>
                </c:pt>
                <c:pt idx="32">
                  <c:v>-7.283321194464649E-3</c:v>
                </c:pt>
                <c:pt idx="33">
                  <c:v>5.8694057226705192E-3</c:v>
                </c:pt>
                <c:pt idx="34">
                  <c:v>2.3340627279358088E-2</c:v>
                </c:pt>
                <c:pt idx="35">
                  <c:v>9.265858873841697E-3</c:v>
                </c:pt>
                <c:pt idx="36">
                  <c:v>2.2245762711864497E-2</c:v>
                </c:pt>
                <c:pt idx="37">
                  <c:v>1.1744386873920548E-2</c:v>
                </c:pt>
                <c:pt idx="38">
                  <c:v>-2.0143393649709671E-2</c:v>
                </c:pt>
                <c:pt idx="39">
                  <c:v>-1.9512195121951296E-2</c:v>
                </c:pt>
                <c:pt idx="40">
                  <c:v>-2.1321961620469194E-2</c:v>
                </c:pt>
                <c:pt idx="41">
                  <c:v>2.7959331880900624E-2</c:v>
                </c:pt>
                <c:pt idx="42">
                  <c:v>1.200989049805703E-2</c:v>
                </c:pt>
                <c:pt idx="43">
                  <c:v>2.9319371727748813E-2</c:v>
                </c:pt>
                <c:pt idx="44">
                  <c:v>1.6954899966091044E-3</c:v>
                </c:pt>
                <c:pt idx="45">
                  <c:v>2.0311442112389905E-2</c:v>
                </c:pt>
                <c:pt idx="46">
                  <c:v>1.9575315195753205E-2</c:v>
                </c:pt>
                <c:pt idx="47">
                  <c:v>3.9049788480311565E-3</c:v>
                </c:pt>
                <c:pt idx="48">
                  <c:v>7.7795786061588398E-3</c:v>
                </c:pt>
                <c:pt idx="49">
                  <c:v>2.862656802830477E-2</c:v>
                </c:pt>
                <c:pt idx="50">
                  <c:v>3.126954346468697E-4</c:v>
                </c:pt>
                <c:pt idx="51">
                  <c:v>8.7527352297593342E-3</c:v>
                </c:pt>
                <c:pt idx="52">
                  <c:v>-1.0845986984815661E-2</c:v>
                </c:pt>
                <c:pt idx="53">
                  <c:v>-3.1328320802009906E-4</c:v>
                </c:pt>
                <c:pt idx="54">
                  <c:v>4.2306486994672619E-2</c:v>
                </c:pt>
                <c:pt idx="55">
                  <c:v>4.2092603728200607E-3</c:v>
                </c:pt>
                <c:pt idx="56">
                  <c:v>7.1856287425149769E-3</c:v>
                </c:pt>
                <c:pt idx="57">
                  <c:v>0.11741973840665888</c:v>
                </c:pt>
                <c:pt idx="58">
                  <c:v>1.3301409949454593E-2</c:v>
                </c:pt>
                <c:pt idx="59">
                  <c:v>2.2315568390653566E-2</c:v>
                </c:pt>
                <c:pt idx="60">
                  <c:v>-1.2840267077554484E-3</c:v>
                </c:pt>
                <c:pt idx="61">
                  <c:v>-1.028542041655949E-2</c:v>
                </c:pt>
                <c:pt idx="62">
                  <c:v>1.1171732917641031E-2</c:v>
                </c:pt>
                <c:pt idx="63">
                  <c:v>8.221993833504403E-3</c:v>
                </c:pt>
                <c:pt idx="64">
                  <c:v>-1.8858307849133366E-2</c:v>
                </c:pt>
                <c:pt idx="65">
                  <c:v>-3.688311688311683E-2</c:v>
                </c:pt>
                <c:pt idx="66">
                  <c:v>2.6159654800431274E-2</c:v>
                </c:pt>
                <c:pt idx="67">
                  <c:v>-2.4178712220762157E-2</c:v>
                </c:pt>
                <c:pt idx="68">
                  <c:v>-3.124158362510086E-2</c:v>
                </c:pt>
                <c:pt idx="69">
                  <c:v>3.3639143730886771E-2</c:v>
                </c:pt>
                <c:pt idx="70">
                  <c:v>1.4523937600860655E-2</c:v>
                </c:pt>
                <c:pt idx="71">
                  <c:v>-1.0604453870625625E-2</c:v>
                </c:pt>
                <c:pt idx="72">
                  <c:v>-3.2958199356913055E-2</c:v>
                </c:pt>
                <c:pt idx="73">
                  <c:v>5.541701302299638E-3</c:v>
                </c:pt>
                <c:pt idx="74">
                  <c:v>1.5431248277762533E-2</c:v>
                </c:pt>
                <c:pt idx="75">
                  <c:v>-1.1668928086838479E-2</c:v>
                </c:pt>
                <c:pt idx="76">
                  <c:v>-8.7863811092806707E-3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6-4377-92D2-F7C67F6F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34384"/>
        <c:axId val="509539304"/>
      </c:lineChart>
      <c:catAx>
        <c:axId val="50210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3600"/>
        <c:crosses val="autoZero"/>
        <c:auto val="1"/>
        <c:lblAlgn val="ctr"/>
        <c:lblOffset val="100"/>
        <c:noMultiLvlLbl val="0"/>
      </c:catAx>
      <c:valAx>
        <c:axId val="50210360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2288"/>
        <c:crosses val="autoZero"/>
        <c:crossBetween val="between"/>
      </c:valAx>
      <c:valAx>
        <c:axId val="509539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34384"/>
        <c:crosses val="max"/>
        <c:crossBetween val="between"/>
      </c:valAx>
      <c:catAx>
        <c:axId val="50953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539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Price of Canned Salmon Over time and Percent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Fish!$D$1</c:f>
              <c:strCache>
                <c:ptCount val="1"/>
                <c:pt idx="0">
                  <c:v>ARP4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Fish!$A$2:$A$78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Fish!$D$2:$D$78</c:f>
              <c:numCache>
                <c:formatCode>_("$"* #,##0.00_);_("$"* \(#,##0.00\);_("$"* "-"??_);_(@_)</c:formatCode>
                <c:ptCount val="77"/>
                <c:pt idx="0">
                  <c:v>4.3666666666666663</c:v>
                </c:pt>
                <c:pt idx="1">
                  <c:v>4.2866666666666662</c:v>
                </c:pt>
                <c:pt idx="2">
                  <c:v>4.25</c:v>
                </c:pt>
                <c:pt idx="3">
                  <c:v>4.203333333333334</c:v>
                </c:pt>
                <c:pt idx="4">
                  <c:v>4.0200000000000005</c:v>
                </c:pt>
                <c:pt idx="5">
                  <c:v>3.8466666666666671</c:v>
                </c:pt>
                <c:pt idx="6">
                  <c:v>3.89</c:v>
                </c:pt>
                <c:pt idx="7">
                  <c:v>3.8866666666666667</c:v>
                </c:pt>
                <c:pt idx="8">
                  <c:v>3.6366666666666667</c:v>
                </c:pt>
                <c:pt idx="9">
                  <c:v>3.56</c:v>
                </c:pt>
                <c:pt idx="10">
                  <c:v>3.6733333333333338</c:v>
                </c:pt>
                <c:pt idx="11">
                  <c:v>3.64</c:v>
                </c:pt>
                <c:pt idx="12">
                  <c:v>3.47</c:v>
                </c:pt>
                <c:pt idx="13">
                  <c:v>3.4766666666666666</c:v>
                </c:pt>
                <c:pt idx="14">
                  <c:v>3.5066666666666664</c:v>
                </c:pt>
                <c:pt idx="15">
                  <c:v>3.31</c:v>
                </c:pt>
                <c:pt idx="16">
                  <c:v>3.3633333333333333</c:v>
                </c:pt>
                <c:pt idx="17">
                  <c:v>3.4466666666666668</c:v>
                </c:pt>
                <c:pt idx="18">
                  <c:v>3.4200000000000004</c:v>
                </c:pt>
                <c:pt idx="19">
                  <c:v>3.3200000000000003</c:v>
                </c:pt>
                <c:pt idx="20">
                  <c:v>3.3033333333333332</c:v>
                </c:pt>
                <c:pt idx="21">
                  <c:v>3.23</c:v>
                </c:pt>
                <c:pt idx="22">
                  <c:v>3.1966666666666668</c:v>
                </c:pt>
                <c:pt idx="23">
                  <c:v>3.2333333333333329</c:v>
                </c:pt>
                <c:pt idx="24">
                  <c:v>3.2133333333333334</c:v>
                </c:pt>
                <c:pt idx="25">
                  <c:v>3.2533333333333334</c:v>
                </c:pt>
                <c:pt idx="26">
                  <c:v>3.3933333333333331</c:v>
                </c:pt>
                <c:pt idx="27">
                  <c:v>3.35</c:v>
                </c:pt>
                <c:pt idx="28">
                  <c:v>3.3166666666666664</c:v>
                </c:pt>
                <c:pt idx="29">
                  <c:v>3.3333333333333335</c:v>
                </c:pt>
                <c:pt idx="30">
                  <c:v>3.22</c:v>
                </c:pt>
                <c:pt idx="31">
                  <c:v>3.2266666666666666</c:v>
                </c:pt>
                <c:pt idx="32">
                  <c:v>3.3333333333333335</c:v>
                </c:pt>
                <c:pt idx="33">
                  <c:v>3.27</c:v>
                </c:pt>
                <c:pt idx="34">
                  <c:v>3.2833333333333332</c:v>
                </c:pt>
                <c:pt idx="35">
                  <c:v>3.3033333333333332</c:v>
                </c:pt>
                <c:pt idx="36">
                  <c:v>3.3433333333333333</c:v>
                </c:pt>
                <c:pt idx="37">
                  <c:v>3.31</c:v>
                </c:pt>
                <c:pt idx="38">
                  <c:v>3.2833333333333332</c:v>
                </c:pt>
                <c:pt idx="39">
                  <c:v>3.2633333333333332</c:v>
                </c:pt>
                <c:pt idx="40">
                  <c:v>3.1766666666666672</c:v>
                </c:pt>
                <c:pt idx="41">
                  <c:v>3.19</c:v>
                </c:pt>
                <c:pt idx="42">
                  <c:v>3.11</c:v>
                </c:pt>
                <c:pt idx="43">
                  <c:v>3.1666666666666665</c:v>
                </c:pt>
                <c:pt idx="44">
                  <c:v>3.08</c:v>
                </c:pt>
                <c:pt idx="45">
                  <c:v>3.0433333333333334</c:v>
                </c:pt>
                <c:pt idx="46">
                  <c:v>3.2533333333333334</c:v>
                </c:pt>
                <c:pt idx="47">
                  <c:v>3.3733333333333331</c:v>
                </c:pt>
                <c:pt idx="48">
                  <c:v>3.5533333333333332</c:v>
                </c:pt>
                <c:pt idx="49">
                  <c:v>3.6633333333333336</c:v>
                </c:pt>
                <c:pt idx="50">
                  <c:v>3.6733333333333333</c:v>
                </c:pt>
                <c:pt idx="51">
                  <c:v>3.75</c:v>
                </c:pt>
                <c:pt idx="52">
                  <c:v>3.7733333333333334</c:v>
                </c:pt>
                <c:pt idx="53">
                  <c:v>3.77</c:v>
                </c:pt>
                <c:pt idx="54">
                  <c:v>3.8766666666666665</c:v>
                </c:pt>
                <c:pt idx="55">
                  <c:v>4.3600000000000003</c:v>
                </c:pt>
                <c:pt idx="56">
                  <c:v>4.4733333333333336</c:v>
                </c:pt>
                <c:pt idx="57">
                  <c:v>4.6000000000000005</c:v>
                </c:pt>
                <c:pt idx="58">
                  <c:v>4.6733333333333329</c:v>
                </c:pt>
                <c:pt idx="59">
                  <c:v>4.6833333333333336</c:v>
                </c:pt>
                <c:pt idx="60">
                  <c:v>4.63</c:v>
                </c:pt>
                <c:pt idx="61">
                  <c:v>4.63</c:v>
                </c:pt>
                <c:pt idx="62">
                  <c:v>4.6566666666666663</c:v>
                </c:pt>
                <c:pt idx="63">
                  <c:v>4.5066666666666668</c:v>
                </c:pt>
                <c:pt idx="64">
                  <c:v>4.47</c:v>
                </c:pt>
                <c:pt idx="65">
                  <c:v>4.3599999999999994</c:v>
                </c:pt>
                <c:pt idx="66">
                  <c:v>4.4233333333333329</c:v>
                </c:pt>
                <c:pt idx="67">
                  <c:v>4.3099999999999996</c:v>
                </c:pt>
                <c:pt idx="68">
                  <c:v>4.3466666666666667</c:v>
                </c:pt>
                <c:pt idx="69">
                  <c:v>4.4233333333333329</c:v>
                </c:pt>
                <c:pt idx="70">
                  <c:v>4.34</c:v>
                </c:pt>
                <c:pt idx="71">
                  <c:v>4.4200000000000008</c:v>
                </c:pt>
                <c:pt idx="72">
                  <c:v>4.5766666666666671</c:v>
                </c:pt>
                <c:pt idx="73">
                  <c:v>4.5866666666666669</c:v>
                </c:pt>
                <c:pt idx="74">
                  <c:v>4.333333333333333</c:v>
                </c:pt>
                <c:pt idx="75">
                  <c:v>4.87</c:v>
                </c:pt>
                <c:pt idx="76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8-4816-B0EC-A7C64A08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72520"/>
        <c:axId val="676464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Fish!$C$1</c15:sqref>
                        </c15:formulaRef>
                      </c:ext>
                    </c:extLst>
                    <c:strCache>
                      <c:ptCount val="1"/>
                      <c:pt idx="0">
                        <c:v>PD4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Fish!$A$2:$A$78</c15:sqref>
                        </c15:formulaRef>
                      </c:ext>
                    </c:extLst>
                    <c:strCache>
                      <c:ptCount val="77"/>
                      <c:pt idx="0">
                        <c:v>Q1 2000</c:v>
                      </c:pt>
                      <c:pt idx="1">
                        <c:v>Q2 2000</c:v>
                      </c:pt>
                      <c:pt idx="2">
                        <c:v>Q3 2000</c:v>
                      </c:pt>
                      <c:pt idx="3">
                        <c:v>Q4 2000</c:v>
                      </c:pt>
                      <c:pt idx="4">
                        <c:v>Q1 2001</c:v>
                      </c:pt>
                      <c:pt idx="5">
                        <c:v>Q2 2001</c:v>
                      </c:pt>
                      <c:pt idx="6">
                        <c:v>Q3 2001</c:v>
                      </c:pt>
                      <c:pt idx="7">
                        <c:v>Q4 2001</c:v>
                      </c:pt>
                      <c:pt idx="8">
                        <c:v>Q1 2002</c:v>
                      </c:pt>
                      <c:pt idx="9">
                        <c:v>Q2 2002</c:v>
                      </c:pt>
                      <c:pt idx="10">
                        <c:v>Q3 2002</c:v>
                      </c:pt>
                      <c:pt idx="11">
                        <c:v>Q4 2002</c:v>
                      </c:pt>
                      <c:pt idx="12">
                        <c:v>Q1 2003</c:v>
                      </c:pt>
                      <c:pt idx="13">
                        <c:v>Q2 2003</c:v>
                      </c:pt>
                      <c:pt idx="14">
                        <c:v>Q3 2003</c:v>
                      </c:pt>
                      <c:pt idx="15">
                        <c:v>Q4 2003</c:v>
                      </c:pt>
                      <c:pt idx="16">
                        <c:v>Q1 2004</c:v>
                      </c:pt>
                      <c:pt idx="17">
                        <c:v>Q2 2004</c:v>
                      </c:pt>
                      <c:pt idx="18">
                        <c:v>Q3 2004</c:v>
                      </c:pt>
                      <c:pt idx="19">
                        <c:v>Q4 2004</c:v>
                      </c:pt>
                      <c:pt idx="20">
                        <c:v>Q1 2005</c:v>
                      </c:pt>
                      <c:pt idx="21">
                        <c:v>Q2 2005</c:v>
                      </c:pt>
                      <c:pt idx="22">
                        <c:v>Q3 2005</c:v>
                      </c:pt>
                      <c:pt idx="23">
                        <c:v>Q4 2005</c:v>
                      </c:pt>
                      <c:pt idx="24">
                        <c:v>Q1 2006</c:v>
                      </c:pt>
                      <c:pt idx="25">
                        <c:v>Q2 2006</c:v>
                      </c:pt>
                      <c:pt idx="26">
                        <c:v>Q3 2006</c:v>
                      </c:pt>
                      <c:pt idx="27">
                        <c:v>Q4 2006</c:v>
                      </c:pt>
                      <c:pt idx="28">
                        <c:v>Q1 2007</c:v>
                      </c:pt>
                      <c:pt idx="29">
                        <c:v>Q2 2007</c:v>
                      </c:pt>
                      <c:pt idx="30">
                        <c:v>Q3 2007</c:v>
                      </c:pt>
                      <c:pt idx="31">
                        <c:v>Q4 2007</c:v>
                      </c:pt>
                      <c:pt idx="32">
                        <c:v>Q1 2008</c:v>
                      </c:pt>
                      <c:pt idx="33">
                        <c:v>Q2 2008</c:v>
                      </c:pt>
                      <c:pt idx="34">
                        <c:v>Q3 2008</c:v>
                      </c:pt>
                      <c:pt idx="35">
                        <c:v>Q4 2008</c:v>
                      </c:pt>
                      <c:pt idx="36">
                        <c:v>Q1 2009</c:v>
                      </c:pt>
                      <c:pt idx="37">
                        <c:v>Q2 2009</c:v>
                      </c:pt>
                      <c:pt idx="38">
                        <c:v>Q3 2009</c:v>
                      </c:pt>
                      <c:pt idx="39">
                        <c:v>Q4 2009</c:v>
                      </c:pt>
                      <c:pt idx="40">
                        <c:v>Q1 2010</c:v>
                      </c:pt>
                      <c:pt idx="41">
                        <c:v>Q2 2010</c:v>
                      </c:pt>
                      <c:pt idx="42">
                        <c:v>Q3 2010</c:v>
                      </c:pt>
                      <c:pt idx="43">
                        <c:v>Q4 2010</c:v>
                      </c:pt>
                      <c:pt idx="44">
                        <c:v>Q1 2011</c:v>
                      </c:pt>
                      <c:pt idx="45">
                        <c:v>Q2 2011</c:v>
                      </c:pt>
                      <c:pt idx="46">
                        <c:v>Q3 2011</c:v>
                      </c:pt>
                      <c:pt idx="47">
                        <c:v>Q4 2011</c:v>
                      </c:pt>
                      <c:pt idx="48">
                        <c:v>Q1 2012</c:v>
                      </c:pt>
                      <c:pt idx="49">
                        <c:v>Q2 2012</c:v>
                      </c:pt>
                      <c:pt idx="50">
                        <c:v>Q3 2012</c:v>
                      </c:pt>
                      <c:pt idx="51">
                        <c:v>Q4 2012</c:v>
                      </c:pt>
                      <c:pt idx="52">
                        <c:v>Q1 2013</c:v>
                      </c:pt>
                      <c:pt idx="53">
                        <c:v>Q2 2013</c:v>
                      </c:pt>
                      <c:pt idx="54">
                        <c:v>Q3 2013</c:v>
                      </c:pt>
                      <c:pt idx="55">
                        <c:v>Q4 2013</c:v>
                      </c:pt>
                      <c:pt idx="56">
                        <c:v>Q1 2014</c:v>
                      </c:pt>
                      <c:pt idx="57">
                        <c:v>Q2 2014</c:v>
                      </c:pt>
                      <c:pt idx="58">
                        <c:v>Q3 2014</c:v>
                      </c:pt>
                      <c:pt idx="59">
                        <c:v>Q4 2014</c:v>
                      </c:pt>
                      <c:pt idx="60">
                        <c:v>Q1 2015</c:v>
                      </c:pt>
                      <c:pt idx="61">
                        <c:v>Q2 2015</c:v>
                      </c:pt>
                      <c:pt idx="62">
                        <c:v>Q3 2015</c:v>
                      </c:pt>
                      <c:pt idx="63">
                        <c:v>Q4 2015</c:v>
                      </c:pt>
                      <c:pt idx="64">
                        <c:v>Q1 2016</c:v>
                      </c:pt>
                      <c:pt idx="65">
                        <c:v>Q2 2016</c:v>
                      </c:pt>
                      <c:pt idx="66">
                        <c:v>Q3 2016</c:v>
                      </c:pt>
                      <c:pt idx="67">
                        <c:v>Q4 2016</c:v>
                      </c:pt>
                      <c:pt idx="68">
                        <c:v>Q1 2017</c:v>
                      </c:pt>
                      <c:pt idx="69">
                        <c:v>Q2 2017</c:v>
                      </c:pt>
                      <c:pt idx="70">
                        <c:v>Q3 2017</c:v>
                      </c:pt>
                      <c:pt idx="71">
                        <c:v>Q4 2017</c:v>
                      </c:pt>
                      <c:pt idx="72">
                        <c:v>Q1 2018</c:v>
                      </c:pt>
                      <c:pt idx="73">
                        <c:v>Q2 2018</c:v>
                      </c:pt>
                      <c:pt idx="74">
                        <c:v>Q3 2018</c:v>
                      </c:pt>
                      <c:pt idx="75">
                        <c:v>Q4 2018</c:v>
                      </c:pt>
                      <c:pt idx="76">
                        <c:v>Q1 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Fish!$C$2:$C$78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9.51</c:v>
                      </c:pt>
                      <c:pt idx="1">
                        <c:v>9.5449999999999999</c:v>
                      </c:pt>
                      <c:pt idx="2">
                        <c:v>9.58</c:v>
                      </c:pt>
                      <c:pt idx="3">
                        <c:v>9.6150000000000002</c:v>
                      </c:pt>
                      <c:pt idx="4">
                        <c:v>9.65</c:v>
                      </c:pt>
                      <c:pt idx="5">
                        <c:v>9.6275000000000013</c:v>
                      </c:pt>
                      <c:pt idx="6">
                        <c:v>9.6050000000000004</c:v>
                      </c:pt>
                      <c:pt idx="7">
                        <c:v>9.5824999999999996</c:v>
                      </c:pt>
                      <c:pt idx="8">
                        <c:v>9.56</c:v>
                      </c:pt>
                      <c:pt idx="9">
                        <c:v>9.6225000000000005</c:v>
                      </c:pt>
                      <c:pt idx="10">
                        <c:v>9.6850000000000005</c:v>
                      </c:pt>
                      <c:pt idx="11">
                        <c:v>9.7475000000000005</c:v>
                      </c:pt>
                      <c:pt idx="12">
                        <c:v>9.81</c:v>
                      </c:pt>
                      <c:pt idx="13">
                        <c:v>9.64</c:v>
                      </c:pt>
                      <c:pt idx="14">
                        <c:v>9.4700000000000006</c:v>
                      </c:pt>
                      <c:pt idx="15">
                        <c:v>9.3000000000000007</c:v>
                      </c:pt>
                      <c:pt idx="16">
                        <c:v>9.1300000000000008</c:v>
                      </c:pt>
                      <c:pt idx="17">
                        <c:v>9.0950000000000006</c:v>
                      </c:pt>
                      <c:pt idx="18">
                        <c:v>9.06</c:v>
                      </c:pt>
                      <c:pt idx="19">
                        <c:v>9.0250000000000004</c:v>
                      </c:pt>
                      <c:pt idx="20">
                        <c:v>8.99</c:v>
                      </c:pt>
                      <c:pt idx="21">
                        <c:v>9.01</c:v>
                      </c:pt>
                      <c:pt idx="22">
                        <c:v>9.0300000000000011</c:v>
                      </c:pt>
                      <c:pt idx="23">
                        <c:v>9.0500000000000007</c:v>
                      </c:pt>
                      <c:pt idx="24">
                        <c:v>9.07</c:v>
                      </c:pt>
                      <c:pt idx="25">
                        <c:v>8.8825000000000003</c:v>
                      </c:pt>
                      <c:pt idx="26">
                        <c:v>8.6950000000000003</c:v>
                      </c:pt>
                      <c:pt idx="27">
                        <c:v>8.5075000000000003</c:v>
                      </c:pt>
                      <c:pt idx="28">
                        <c:v>8.32</c:v>
                      </c:pt>
                      <c:pt idx="29">
                        <c:v>8.0449999999999999</c:v>
                      </c:pt>
                      <c:pt idx="30">
                        <c:v>7.77</c:v>
                      </c:pt>
                      <c:pt idx="31">
                        <c:v>7.4950000000000001</c:v>
                      </c:pt>
                      <c:pt idx="32">
                        <c:v>7.22</c:v>
                      </c:pt>
                      <c:pt idx="33">
                        <c:v>7.4275000000000002</c:v>
                      </c:pt>
                      <c:pt idx="34">
                        <c:v>7.6349999999999998</c:v>
                      </c:pt>
                      <c:pt idx="35">
                        <c:v>7.8425000000000002</c:v>
                      </c:pt>
                      <c:pt idx="36">
                        <c:v>8.0500000000000007</c:v>
                      </c:pt>
                      <c:pt idx="37">
                        <c:v>7.9150000000000009</c:v>
                      </c:pt>
                      <c:pt idx="38">
                        <c:v>7.78</c:v>
                      </c:pt>
                      <c:pt idx="39">
                        <c:v>7.6449999999999996</c:v>
                      </c:pt>
                      <c:pt idx="40">
                        <c:v>7.51</c:v>
                      </c:pt>
                      <c:pt idx="41">
                        <c:v>7.65</c:v>
                      </c:pt>
                      <c:pt idx="42">
                        <c:v>7.79</c:v>
                      </c:pt>
                      <c:pt idx="43">
                        <c:v>7.93</c:v>
                      </c:pt>
                      <c:pt idx="44">
                        <c:v>8.07</c:v>
                      </c:pt>
                      <c:pt idx="45">
                        <c:v>8.0400000000000009</c:v>
                      </c:pt>
                      <c:pt idx="46">
                        <c:v>8.01</c:v>
                      </c:pt>
                      <c:pt idx="47">
                        <c:v>7.98</c:v>
                      </c:pt>
                      <c:pt idx="48">
                        <c:v>7.95</c:v>
                      </c:pt>
                      <c:pt idx="49">
                        <c:v>8.0850000000000009</c:v>
                      </c:pt>
                      <c:pt idx="50">
                        <c:v>8.2200000000000006</c:v>
                      </c:pt>
                      <c:pt idx="51">
                        <c:v>8.3550000000000004</c:v>
                      </c:pt>
                      <c:pt idx="52">
                        <c:v>8.49</c:v>
                      </c:pt>
                      <c:pt idx="53">
                        <c:v>8.4550000000000001</c:v>
                      </c:pt>
                      <c:pt idx="54">
                        <c:v>8.42</c:v>
                      </c:pt>
                      <c:pt idx="55">
                        <c:v>8.3849999999999998</c:v>
                      </c:pt>
                      <c:pt idx="56">
                        <c:v>8.35</c:v>
                      </c:pt>
                      <c:pt idx="57">
                        <c:v>8.3125</c:v>
                      </c:pt>
                      <c:pt idx="58">
                        <c:v>8.2749999999999986</c:v>
                      </c:pt>
                      <c:pt idx="59">
                        <c:v>8.2374999999999989</c:v>
                      </c:pt>
                      <c:pt idx="60">
                        <c:v>8.1999999999999993</c:v>
                      </c:pt>
                      <c:pt idx="61">
                        <c:v>8.2925000000000004</c:v>
                      </c:pt>
                      <c:pt idx="62">
                        <c:v>8.3849999999999998</c:v>
                      </c:pt>
                      <c:pt idx="63">
                        <c:v>8.4774999999999991</c:v>
                      </c:pt>
                      <c:pt idx="64">
                        <c:v>8.57</c:v>
                      </c:pt>
                      <c:pt idx="65">
                        <c:v>8.5500000000000007</c:v>
                      </c:pt>
                      <c:pt idx="66">
                        <c:v>8.5300000000000011</c:v>
                      </c:pt>
                      <c:pt idx="67">
                        <c:v>8.51</c:v>
                      </c:pt>
                      <c:pt idx="68">
                        <c:v>8.49</c:v>
                      </c:pt>
                      <c:pt idx="69">
                        <c:v>8.64</c:v>
                      </c:pt>
                      <c:pt idx="70">
                        <c:v>8.7899999999999991</c:v>
                      </c:pt>
                      <c:pt idx="71">
                        <c:v>8.94</c:v>
                      </c:pt>
                      <c:pt idx="72">
                        <c:v>9.09</c:v>
                      </c:pt>
                      <c:pt idx="73">
                        <c:v>9.1024999999999991</c:v>
                      </c:pt>
                      <c:pt idx="74">
                        <c:v>9.1150000000000002</c:v>
                      </c:pt>
                      <c:pt idx="75">
                        <c:v>9.1275000000000013</c:v>
                      </c:pt>
                      <c:pt idx="76">
                        <c:v>9.14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18-4816-B0EC-A7C64A0845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Fish!$E$1</c15:sqref>
                        </c15:formulaRef>
                      </c:ext>
                    </c:extLst>
                    <c:strCache>
                      <c:ptCount val="1"/>
                      <c:pt idx="0">
                        <c:v>PD4%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Fish!$A$2:$A$78</c15:sqref>
                        </c15:formulaRef>
                      </c:ext>
                    </c:extLst>
                    <c:strCache>
                      <c:ptCount val="77"/>
                      <c:pt idx="0">
                        <c:v>Q1 2000</c:v>
                      </c:pt>
                      <c:pt idx="1">
                        <c:v>Q2 2000</c:v>
                      </c:pt>
                      <c:pt idx="2">
                        <c:v>Q3 2000</c:v>
                      </c:pt>
                      <c:pt idx="3">
                        <c:v>Q4 2000</c:v>
                      </c:pt>
                      <c:pt idx="4">
                        <c:v>Q1 2001</c:v>
                      </c:pt>
                      <c:pt idx="5">
                        <c:v>Q2 2001</c:v>
                      </c:pt>
                      <c:pt idx="6">
                        <c:v>Q3 2001</c:v>
                      </c:pt>
                      <c:pt idx="7">
                        <c:v>Q4 2001</c:v>
                      </c:pt>
                      <c:pt idx="8">
                        <c:v>Q1 2002</c:v>
                      </c:pt>
                      <c:pt idx="9">
                        <c:v>Q2 2002</c:v>
                      </c:pt>
                      <c:pt idx="10">
                        <c:v>Q3 2002</c:v>
                      </c:pt>
                      <c:pt idx="11">
                        <c:v>Q4 2002</c:v>
                      </c:pt>
                      <c:pt idx="12">
                        <c:v>Q1 2003</c:v>
                      </c:pt>
                      <c:pt idx="13">
                        <c:v>Q2 2003</c:v>
                      </c:pt>
                      <c:pt idx="14">
                        <c:v>Q3 2003</c:v>
                      </c:pt>
                      <c:pt idx="15">
                        <c:v>Q4 2003</c:v>
                      </c:pt>
                      <c:pt idx="16">
                        <c:v>Q1 2004</c:v>
                      </c:pt>
                      <c:pt idx="17">
                        <c:v>Q2 2004</c:v>
                      </c:pt>
                      <c:pt idx="18">
                        <c:v>Q3 2004</c:v>
                      </c:pt>
                      <c:pt idx="19">
                        <c:v>Q4 2004</c:v>
                      </c:pt>
                      <c:pt idx="20">
                        <c:v>Q1 2005</c:v>
                      </c:pt>
                      <c:pt idx="21">
                        <c:v>Q2 2005</c:v>
                      </c:pt>
                      <c:pt idx="22">
                        <c:v>Q3 2005</c:v>
                      </c:pt>
                      <c:pt idx="23">
                        <c:v>Q4 2005</c:v>
                      </c:pt>
                      <c:pt idx="24">
                        <c:v>Q1 2006</c:v>
                      </c:pt>
                      <c:pt idx="25">
                        <c:v>Q2 2006</c:v>
                      </c:pt>
                      <c:pt idx="26">
                        <c:v>Q3 2006</c:v>
                      </c:pt>
                      <c:pt idx="27">
                        <c:v>Q4 2006</c:v>
                      </c:pt>
                      <c:pt idx="28">
                        <c:v>Q1 2007</c:v>
                      </c:pt>
                      <c:pt idx="29">
                        <c:v>Q2 2007</c:v>
                      </c:pt>
                      <c:pt idx="30">
                        <c:v>Q3 2007</c:v>
                      </c:pt>
                      <c:pt idx="31">
                        <c:v>Q4 2007</c:v>
                      </c:pt>
                      <c:pt idx="32">
                        <c:v>Q1 2008</c:v>
                      </c:pt>
                      <c:pt idx="33">
                        <c:v>Q2 2008</c:v>
                      </c:pt>
                      <c:pt idx="34">
                        <c:v>Q3 2008</c:v>
                      </c:pt>
                      <c:pt idx="35">
                        <c:v>Q4 2008</c:v>
                      </c:pt>
                      <c:pt idx="36">
                        <c:v>Q1 2009</c:v>
                      </c:pt>
                      <c:pt idx="37">
                        <c:v>Q2 2009</c:v>
                      </c:pt>
                      <c:pt idx="38">
                        <c:v>Q3 2009</c:v>
                      </c:pt>
                      <c:pt idx="39">
                        <c:v>Q4 2009</c:v>
                      </c:pt>
                      <c:pt idx="40">
                        <c:v>Q1 2010</c:v>
                      </c:pt>
                      <c:pt idx="41">
                        <c:v>Q2 2010</c:v>
                      </c:pt>
                      <c:pt idx="42">
                        <c:v>Q3 2010</c:v>
                      </c:pt>
                      <c:pt idx="43">
                        <c:v>Q4 2010</c:v>
                      </c:pt>
                      <c:pt idx="44">
                        <c:v>Q1 2011</c:v>
                      </c:pt>
                      <c:pt idx="45">
                        <c:v>Q2 2011</c:v>
                      </c:pt>
                      <c:pt idx="46">
                        <c:v>Q3 2011</c:v>
                      </c:pt>
                      <c:pt idx="47">
                        <c:v>Q4 2011</c:v>
                      </c:pt>
                      <c:pt idx="48">
                        <c:v>Q1 2012</c:v>
                      </c:pt>
                      <c:pt idx="49">
                        <c:v>Q2 2012</c:v>
                      </c:pt>
                      <c:pt idx="50">
                        <c:v>Q3 2012</c:v>
                      </c:pt>
                      <c:pt idx="51">
                        <c:v>Q4 2012</c:v>
                      </c:pt>
                      <c:pt idx="52">
                        <c:v>Q1 2013</c:v>
                      </c:pt>
                      <c:pt idx="53">
                        <c:v>Q2 2013</c:v>
                      </c:pt>
                      <c:pt idx="54">
                        <c:v>Q3 2013</c:v>
                      </c:pt>
                      <c:pt idx="55">
                        <c:v>Q4 2013</c:v>
                      </c:pt>
                      <c:pt idx="56">
                        <c:v>Q1 2014</c:v>
                      </c:pt>
                      <c:pt idx="57">
                        <c:v>Q2 2014</c:v>
                      </c:pt>
                      <c:pt idx="58">
                        <c:v>Q3 2014</c:v>
                      </c:pt>
                      <c:pt idx="59">
                        <c:v>Q4 2014</c:v>
                      </c:pt>
                      <c:pt idx="60">
                        <c:v>Q1 2015</c:v>
                      </c:pt>
                      <c:pt idx="61">
                        <c:v>Q2 2015</c:v>
                      </c:pt>
                      <c:pt idx="62">
                        <c:v>Q3 2015</c:v>
                      </c:pt>
                      <c:pt idx="63">
                        <c:v>Q4 2015</c:v>
                      </c:pt>
                      <c:pt idx="64">
                        <c:v>Q1 2016</c:v>
                      </c:pt>
                      <c:pt idx="65">
                        <c:v>Q2 2016</c:v>
                      </c:pt>
                      <c:pt idx="66">
                        <c:v>Q3 2016</c:v>
                      </c:pt>
                      <c:pt idx="67">
                        <c:v>Q4 2016</c:v>
                      </c:pt>
                      <c:pt idx="68">
                        <c:v>Q1 2017</c:v>
                      </c:pt>
                      <c:pt idx="69">
                        <c:v>Q2 2017</c:v>
                      </c:pt>
                      <c:pt idx="70">
                        <c:v>Q3 2017</c:v>
                      </c:pt>
                      <c:pt idx="71">
                        <c:v>Q4 2017</c:v>
                      </c:pt>
                      <c:pt idx="72">
                        <c:v>Q1 2018</c:v>
                      </c:pt>
                      <c:pt idx="73">
                        <c:v>Q2 2018</c:v>
                      </c:pt>
                      <c:pt idx="74">
                        <c:v>Q3 2018</c:v>
                      </c:pt>
                      <c:pt idx="75">
                        <c:v>Q4 2018</c:v>
                      </c:pt>
                      <c:pt idx="76">
                        <c:v>Q1 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Fish!$E$2:$E$78</c15:sqref>
                        </c15:formulaRef>
                      </c:ext>
                    </c:extLst>
                    <c:numCache>
                      <c:formatCode>0.00%</c:formatCode>
                      <c:ptCount val="77"/>
                      <c:pt idx="1">
                        <c:v>3.6803364879074807E-3</c:v>
                      </c:pt>
                      <c:pt idx="2">
                        <c:v>3.6668412781561176E-3</c:v>
                      </c:pt>
                      <c:pt idx="3">
                        <c:v>3.6534446764092004E-3</c:v>
                      </c:pt>
                      <c:pt idx="4">
                        <c:v>3.6401456058242476E-3</c:v>
                      </c:pt>
                      <c:pt idx="5">
                        <c:v>-2.3316062176164847E-3</c:v>
                      </c:pt>
                      <c:pt idx="6">
                        <c:v>-2.3370553103090989E-3</c:v>
                      </c:pt>
                      <c:pt idx="7">
                        <c:v>-2.3425299323270019E-3</c:v>
                      </c:pt>
                      <c:pt idx="8">
                        <c:v>-2.3480302635010778E-3</c:v>
                      </c:pt>
                      <c:pt idx="9">
                        <c:v>6.5376569037656901E-3</c:v>
                      </c:pt>
                      <c:pt idx="10">
                        <c:v>6.4951935567679918E-3</c:v>
                      </c:pt>
                      <c:pt idx="11">
                        <c:v>6.4532782653588016E-3</c:v>
                      </c:pt>
                      <c:pt idx="12">
                        <c:v>6.4119004873044363E-3</c:v>
                      </c:pt>
                      <c:pt idx="13">
                        <c:v>-1.7329255861365946E-2</c:v>
                      </c:pt>
                      <c:pt idx="14">
                        <c:v>-1.7634854771784225E-2</c:v>
                      </c:pt>
                      <c:pt idx="15">
                        <c:v>-1.7951425554382252E-2</c:v>
                      </c:pt>
                      <c:pt idx="16">
                        <c:v>-1.8279569892473108E-2</c:v>
                      </c:pt>
                      <c:pt idx="17">
                        <c:v>-3.8335158817086679E-3</c:v>
                      </c:pt>
                      <c:pt idx="18">
                        <c:v>-3.8482682792743421E-3</c:v>
                      </c:pt>
                      <c:pt idx="19">
                        <c:v>-3.86313465783666E-3</c:v>
                      </c:pt>
                      <c:pt idx="20">
                        <c:v>-3.8781163434903204E-3</c:v>
                      </c:pt>
                      <c:pt idx="21">
                        <c:v>2.2246941045605756E-3</c:v>
                      </c:pt>
                      <c:pt idx="22">
                        <c:v>2.2197558268591956E-3</c:v>
                      </c:pt>
                      <c:pt idx="23">
                        <c:v>2.2148394241417024E-3</c:v>
                      </c:pt>
                      <c:pt idx="24">
                        <c:v>2.2099447513811684E-3</c:v>
                      </c:pt>
                      <c:pt idx="25">
                        <c:v>-2.0672546857772877E-2</c:v>
                      </c:pt>
                      <c:pt idx="26">
                        <c:v>-2.1108922037714608E-2</c:v>
                      </c:pt>
                      <c:pt idx="27">
                        <c:v>-2.1564117308798158E-2</c:v>
                      </c:pt>
                      <c:pt idx="28">
                        <c:v>-2.2039377020276227E-2</c:v>
                      </c:pt>
                      <c:pt idx="29">
                        <c:v>-3.3052884615384658E-2</c:v>
                      </c:pt>
                      <c:pt idx="30">
                        <c:v>-3.4182722187694262E-2</c:v>
                      </c:pt>
                      <c:pt idx="31">
                        <c:v>-3.5392535392535326E-2</c:v>
                      </c:pt>
                      <c:pt idx="32">
                        <c:v>-3.6691127418278902E-2</c:v>
                      </c:pt>
                      <c:pt idx="33">
                        <c:v>2.8739612188365717E-2</c:v>
                      </c:pt>
                      <c:pt idx="34">
                        <c:v>2.793672164254454E-2</c:v>
                      </c:pt>
                      <c:pt idx="35">
                        <c:v>2.7177472167649045E-2</c:v>
                      </c:pt>
                      <c:pt idx="36">
                        <c:v>2.6458399744979339E-2</c:v>
                      </c:pt>
                      <c:pt idx="37">
                        <c:v>-1.6770186335403697E-2</c:v>
                      </c:pt>
                      <c:pt idx="38">
                        <c:v>-1.7056222362602735E-2</c:v>
                      </c:pt>
                      <c:pt idx="39">
                        <c:v>-1.7352185089974378E-2</c:v>
                      </c:pt>
                      <c:pt idx="40">
                        <c:v>-1.7658600392413314E-2</c:v>
                      </c:pt>
                      <c:pt idx="41">
                        <c:v>1.8641810918775044E-2</c:v>
                      </c:pt>
                      <c:pt idx="42">
                        <c:v>1.8300653594771198E-2</c:v>
                      </c:pt>
                      <c:pt idx="43">
                        <c:v>1.7971758664955029E-2</c:v>
                      </c:pt>
                      <c:pt idx="44">
                        <c:v>1.7654476670870185E-2</c:v>
                      </c:pt>
                      <c:pt idx="45">
                        <c:v>-3.7174721189590283E-3</c:v>
                      </c:pt>
                      <c:pt idx="46">
                        <c:v>-3.7313432835822304E-3</c:v>
                      </c:pt>
                      <c:pt idx="47">
                        <c:v>-3.7453183520598453E-3</c:v>
                      </c:pt>
                      <c:pt idx="48">
                        <c:v>-3.7593984962406325E-3</c:v>
                      </c:pt>
                      <c:pt idx="49">
                        <c:v>1.6981132075471781E-2</c:v>
                      </c:pt>
                      <c:pt idx="50">
                        <c:v>1.6697588126159527E-2</c:v>
                      </c:pt>
                      <c:pt idx="51">
                        <c:v>1.642335766423355E-2</c:v>
                      </c:pt>
                      <c:pt idx="52">
                        <c:v>1.6157989228007156E-2</c:v>
                      </c:pt>
                      <c:pt idx="53">
                        <c:v>-4.1224970553592625E-3</c:v>
                      </c:pt>
                      <c:pt idx="54">
                        <c:v>-4.1395623891188815E-3</c:v>
                      </c:pt>
                      <c:pt idx="55">
                        <c:v>-4.1567695961995423E-3</c:v>
                      </c:pt>
                      <c:pt idx="56">
                        <c:v>-4.1741204531902379E-3</c:v>
                      </c:pt>
                      <c:pt idx="57">
                        <c:v>-4.4910179640718136E-3</c:v>
                      </c:pt>
                      <c:pt idx="58">
                        <c:v>-4.5112781954888929E-3</c:v>
                      </c:pt>
                      <c:pt idx="59">
                        <c:v>-4.5317220543806226E-3</c:v>
                      </c:pt>
                      <c:pt idx="60">
                        <c:v>-4.5523520485583795E-3</c:v>
                      </c:pt>
                      <c:pt idx="61">
                        <c:v>1.1280487804878189E-2</c:v>
                      </c:pt>
                      <c:pt idx="62">
                        <c:v>1.115465782333426E-2</c:v>
                      </c:pt>
                      <c:pt idx="63">
                        <c:v>1.1031604054859792E-2</c:v>
                      </c:pt>
                      <c:pt idx="64">
                        <c:v>1.0911235623709955E-2</c:v>
                      </c:pt>
                      <c:pt idx="65">
                        <c:v>-2.3337222870477917E-3</c:v>
                      </c:pt>
                      <c:pt idx="66">
                        <c:v>-2.3391812865496573E-3</c:v>
                      </c:pt>
                      <c:pt idx="67">
                        <c:v>-2.3446658851115298E-3</c:v>
                      </c:pt>
                      <c:pt idx="68">
                        <c:v>-2.3501762632196915E-3</c:v>
                      </c:pt>
                      <c:pt idx="69">
                        <c:v>1.766784452296824E-2</c:v>
                      </c:pt>
                      <c:pt idx="70">
                        <c:v>1.7361111111110945E-2</c:v>
                      </c:pt>
                      <c:pt idx="71">
                        <c:v>1.7064846416382295E-2</c:v>
                      </c:pt>
                      <c:pt idx="72">
                        <c:v>1.6778523489932928E-2</c:v>
                      </c:pt>
                      <c:pt idx="73">
                        <c:v>1.3751375137512969E-3</c:v>
                      </c:pt>
                      <c:pt idx="74">
                        <c:v>1.3732491073881975E-3</c:v>
                      </c:pt>
                      <c:pt idx="75">
                        <c:v>1.3713658804170121E-3</c:v>
                      </c:pt>
                      <c:pt idx="76">
                        <c:v>1.369487811558399E-3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18-4816-B0EC-A7C64A08456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Fish!$F$1</c:f>
              <c:strCache>
                <c:ptCount val="1"/>
                <c:pt idx="0">
                  <c:v>ARP4%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Fish!$A$2:$A$78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Fish!$F$2:$F$78</c:f>
              <c:numCache>
                <c:formatCode>0.00%</c:formatCode>
                <c:ptCount val="77"/>
                <c:pt idx="1">
                  <c:v>-1.8320610687022919E-2</c:v>
                </c:pt>
                <c:pt idx="2">
                  <c:v>-8.553654743390246E-3</c:v>
                </c:pt>
                <c:pt idx="3">
                  <c:v>-1.098039215686258E-2</c:v>
                </c:pt>
                <c:pt idx="4">
                  <c:v>-4.361617763679624E-2</c:v>
                </c:pt>
                <c:pt idx="5">
                  <c:v>-4.3117744610281922E-2</c:v>
                </c:pt>
                <c:pt idx="6">
                  <c:v>1.126516464471395E-2</c:v>
                </c:pt>
                <c:pt idx="7">
                  <c:v>-8.5689802913455277E-4</c:v>
                </c:pt>
                <c:pt idx="8">
                  <c:v>-6.4322469982847338E-2</c:v>
                </c:pt>
                <c:pt idx="9">
                  <c:v>-2.1081576535288724E-2</c:v>
                </c:pt>
                <c:pt idx="10">
                  <c:v>3.1835205992509476E-2</c:v>
                </c:pt>
                <c:pt idx="11">
                  <c:v>-9.0744101633394702E-3</c:v>
                </c:pt>
                <c:pt idx="12">
                  <c:v>-4.6703296703296683E-2</c:v>
                </c:pt>
                <c:pt idx="13">
                  <c:v>1.9212295869355551E-3</c:v>
                </c:pt>
                <c:pt idx="14">
                  <c:v>8.6289549376797146E-3</c:v>
                </c:pt>
                <c:pt idx="15">
                  <c:v>-5.6083650190113972E-2</c:v>
                </c:pt>
                <c:pt idx="16">
                  <c:v>1.6112789526686776E-2</c:v>
                </c:pt>
                <c:pt idx="17">
                  <c:v>2.4777006937561987E-2</c:v>
                </c:pt>
                <c:pt idx="18">
                  <c:v>-7.7369439071565942E-3</c:v>
                </c:pt>
                <c:pt idx="19">
                  <c:v>-2.9239766081871368E-2</c:v>
                </c:pt>
                <c:pt idx="20">
                  <c:v>-5.0200803212852559E-3</c:v>
                </c:pt>
                <c:pt idx="21">
                  <c:v>-2.2199798183652853E-2</c:v>
                </c:pt>
                <c:pt idx="22">
                  <c:v>-1.0319917440660438E-2</c:v>
                </c:pt>
                <c:pt idx="23">
                  <c:v>1.1470281543274091E-2</c:v>
                </c:pt>
                <c:pt idx="24">
                  <c:v>-6.1855670103091471E-3</c:v>
                </c:pt>
                <c:pt idx="25">
                  <c:v>1.2448132780082999E-2</c:v>
                </c:pt>
                <c:pt idx="26">
                  <c:v>4.3032786885245804E-2</c:v>
                </c:pt>
                <c:pt idx="27">
                  <c:v>-1.277013752455786E-2</c:v>
                </c:pt>
                <c:pt idx="28">
                  <c:v>-9.9502487562190024E-3</c:v>
                </c:pt>
                <c:pt idx="29">
                  <c:v>5.0251256281408198E-3</c:v>
                </c:pt>
                <c:pt idx="30">
                  <c:v>-3.3999999999999982E-2</c:v>
                </c:pt>
                <c:pt idx="31">
                  <c:v>2.0703933747411108E-3</c:v>
                </c:pt>
                <c:pt idx="32">
                  <c:v>3.3057851239669499E-2</c:v>
                </c:pt>
                <c:pt idx="33">
                  <c:v>-1.9000000000000038E-2</c:v>
                </c:pt>
                <c:pt idx="34">
                  <c:v>4.077471967380183E-3</c:v>
                </c:pt>
                <c:pt idx="35">
                  <c:v>6.0913705583756405E-3</c:v>
                </c:pt>
                <c:pt idx="36">
                  <c:v>1.2108980827447035E-2</c:v>
                </c:pt>
                <c:pt idx="37">
                  <c:v>-9.9700897308075426E-3</c:v>
                </c:pt>
                <c:pt idx="38">
                  <c:v>-8.0563947633434559E-3</c:v>
                </c:pt>
                <c:pt idx="39">
                  <c:v>-6.0913705583756405E-3</c:v>
                </c:pt>
                <c:pt idx="40">
                  <c:v>-2.6557711950970175E-2</c:v>
                </c:pt>
                <c:pt idx="41">
                  <c:v>4.1972717733471405E-3</c:v>
                </c:pt>
                <c:pt idx="42">
                  <c:v>-2.5078369905956136E-2</c:v>
                </c:pt>
                <c:pt idx="43">
                  <c:v>1.8220793140407282E-2</c:v>
                </c:pt>
                <c:pt idx="44">
                  <c:v>-2.7368421052631511E-2</c:v>
                </c:pt>
                <c:pt idx="45">
                  <c:v>-1.190476190476189E-2</c:v>
                </c:pt>
                <c:pt idx="46">
                  <c:v>6.9003285870755743E-2</c:v>
                </c:pt>
                <c:pt idx="47">
                  <c:v>3.6885245901639239E-2</c:v>
                </c:pt>
                <c:pt idx="48">
                  <c:v>5.3359683794466456E-2</c:v>
                </c:pt>
                <c:pt idx="49">
                  <c:v>3.0956848030018854E-2</c:v>
                </c:pt>
                <c:pt idx="50">
                  <c:v>2.7297543221109517E-3</c:v>
                </c:pt>
                <c:pt idx="51">
                  <c:v>2.0871143375680579E-2</c:v>
                </c:pt>
                <c:pt idx="52">
                  <c:v>6.2222222222222479E-3</c:v>
                </c:pt>
                <c:pt idx="53">
                  <c:v>-8.8339222614843027E-4</c:v>
                </c:pt>
                <c:pt idx="54">
                  <c:v>2.8293545534924792E-2</c:v>
                </c:pt>
                <c:pt idx="55">
                  <c:v>0.12467755803955302</c:v>
                </c:pt>
                <c:pt idx="56">
                  <c:v>2.5993883792048918E-2</c:v>
                </c:pt>
                <c:pt idx="57">
                  <c:v>2.831594634873329E-2</c:v>
                </c:pt>
                <c:pt idx="58">
                  <c:v>1.5942028985507034E-2</c:v>
                </c:pt>
                <c:pt idx="59">
                  <c:v>2.1398002853068492E-3</c:v>
                </c:pt>
                <c:pt idx="60">
                  <c:v>-1.1387900355871958E-2</c:v>
                </c:pt>
                <c:pt idx="61">
                  <c:v>0</c:v>
                </c:pt>
                <c:pt idx="62">
                  <c:v>5.7595392368609928E-3</c:v>
                </c:pt>
                <c:pt idx="63">
                  <c:v>-3.2211882605583282E-2</c:v>
                </c:pt>
                <c:pt idx="64">
                  <c:v>-8.1360946745563014E-3</c:v>
                </c:pt>
                <c:pt idx="65">
                  <c:v>-2.4608501118568306E-2</c:v>
                </c:pt>
                <c:pt idx="66">
                  <c:v>1.452599388379208E-2</c:v>
                </c:pt>
                <c:pt idx="67">
                  <c:v>-2.5621703089675953E-2</c:v>
                </c:pt>
                <c:pt idx="68">
                  <c:v>8.5073472544471163E-3</c:v>
                </c:pt>
                <c:pt idx="69">
                  <c:v>1.7638036809815846E-2</c:v>
                </c:pt>
                <c:pt idx="70">
                  <c:v>-1.8839487565938142E-2</c:v>
                </c:pt>
                <c:pt idx="71">
                  <c:v>1.8433179723502526E-2</c:v>
                </c:pt>
                <c:pt idx="72">
                  <c:v>3.5444947209653001E-2</c:v>
                </c:pt>
                <c:pt idx="73">
                  <c:v>2.1849963583393558E-3</c:v>
                </c:pt>
                <c:pt idx="74">
                  <c:v>-5.5232558139534996E-2</c:v>
                </c:pt>
                <c:pt idx="75">
                  <c:v>0.12384615384615395</c:v>
                </c:pt>
                <c:pt idx="76">
                  <c:v>0.11225188227241618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8-4816-B0EC-A7C64A08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856416"/>
        <c:axId val="668854120"/>
      </c:lineChart>
      <c:catAx>
        <c:axId val="67647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64648"/>
        <c:crosses val="autoZero"/>
        <c:auto val="1"/>
        <c:lblAlgn val="ctr"/>
        <c:lblOffset val="100"/>
        <c:noMultiLvlLbl val="0"/>
      </c:catAx>
      <c:valAx>
        <c:axId val="67646464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2520"/>
        <c:crosses val="autoZero"/>
        <c:crossBetween val="between"/>
      </c:valAx>
      <c:valAx>
        <c:axId val="668854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56416"/>
        <c:crosses val="max"/>
        <c:crossBetween val="between"/>
      </c:valAx>
      <c:catAx>
        <c:axId val="66885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854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Demand</a:t>
            </a:r>
            <a:r>
              <a:rPr lang="en-CA" baseline="0"/>
              <a:t> of Chicken Against Price of Chicken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Chicken!$C$1</c:f>
              <c:strCache>
                <c:ptCount val="1"/>
                <c:pt idx="0">
                  <c:v>PD1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Chicken!$A$2:$A$78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Chicken!$C$2:$C$78</c:f>
              <c:numCache>
                <c:formatCode>0.00</c:formatCode>
                <c:ptCount val="77"/>
                <c:pt idx="0">
                  <c:v>29.12</c:v>
                </c:pt>
                <c:pt idx="1">
                  <c:v>29.462499999999999</c:v>
                </c:pt>
                <c:pt idx="2">
                  <c:v>29.805</c:v>
                </c:pt>
                <c:pt idx="3">
                  <c:v>30.147500000000001</c:v>
                </c:pt>
                <c:pt idx="4">
                  <c:v>30.49</c:v>
                </c:pt>
                <c:pt idx="5">
                  <c:v>30.552499999999998</c:v>
                </c:pt>
                <c:pt idx="6">
                  <c:v>30.614999999999998</c:v>
                </c:pt>
                <c:pt idx="7">
                  <c:v>30.677499999999998</c:v>
                </c:pt>
                <c:pt idx="8">
                  <c:v>30.74</c:v>
                </c:pt>
                <c:pt idx="9">
                  <c:v>30.515000000000001</c:v>
                </c:pt>
                <c:pt idx="10">
                  <c:v>30.29</c:v>
                </c:pt>
                <c:pt idx="11">
                  <c:v>30.064999999999998</c:v>
                </c:pt>
                <c:pt idx="12">
                  <c:v>29.84</c:v>
                </c:pt>
                <c:pt idx="13">
                  <c:v>30.05</c:v>
                </c:pt>
                <c:pt idx="14">
                  <c:v>30.259999999999998</c:v>
                </c:pt>
                <c:pt idx="15">
                  <c:v>30.47</c:v>
                </c:pt>
                <c:pt idx="16">
                  <c:v>30.68</c:v>
                </c:pt>
                <c:pt idx="17">
                  <c:v>30.689999999999998</c:v>
                </c:pt>
                <c:pt idx="18">
                  <c:v>30.7</c:v>
                </c:pt>
                <c:pt idx="19">
                  <c:v>30.71</c:v>
                </c:pt>
                <c:pt idx="20">
                  <c:v>30.72</c:v>
                </c:pt>
                <c:pt idx="21">
                  <c:v>30.7425</c:v>
                </c:pt>
                <c:pt idx="22">
                  <c:v>30.765000000000001</c:v>
                </c:pt>
                <c:pt idx="23">
                  <c:v>30.787499999999998</c:v>
                </c:pt>
                <c:pt idx="24">
                  <c:v>30.81</c:v>
                </c:pt>
                <c:pt idx="25">
                  <c:v>30.854999999999997</c:v>
                </c:pt>
                <c:pt idx="26">
                  <c:v>30.9</c:v>
                </c:pt>
                <c:pt idx="27">
                  <c:v>30.945</c:v>
                </c:pt>
                <c:pt idx="28">
                  <c:v>30.99</c:v>
                </c:pt>
                <c:pt idx="29">
                  <c:v>30.934999999999999</c:v>
                </c:pt>
                <c:pt idx="30">
                  <c:v>30.88</c:v>
                </c:pt>
                <c:pt idx="31">
                  <c:v>30.824999999999999</c:v>
                </c:pt>
                <c:pt idx="32">
                  <c:v>30.77</c:v>
                </c:pt>
                <c:pt idx="33">
                  <c:v>30.857500000000002</c:v>
                </c:pt>
                <c:pt idx="34">
                  <c:v>30.945</c:v>
                </c:pt>
                <c:pt idx="35">
                  <c:v>31.032499999999999</c:v>
                </c:pt>
                <c:pt idx="36">
                  <c:v>31.12</c:v>
                </c:pt>
                <c:pt idx="37">
                  <c:v>30.9575</c:v>
                </c:pt>
                <c:pt idx="38">
                  <c:v>30.795000000000002</c:v>
                </c:pt>
                <c:pt idx="39">
                  <c:v>30.6325</c:v>
                </c:pt>
                <c:pt idx="40">
                  <c:v>30.47</c:v>
                </c:pt>
                <c:pt idx="41">
                  <c:v>30.349999999999998</c:v>
                </c:pt>
                <c:pt idx="42">
                  <c:v>30.229999999999997</c:v>
                </c:pt>
                <c:pt idx="43">
                  <c:v>30.11</c:v>
                </c:pt>
                <c:pt idx="44">
                  <c:v>29.99</c:v>
                </c:pt>
                <c:pt idx="45">
                  <c:v>29.924999999999997</c:v>
                </c:pt>
                <c:pt idx="46">
                  <c:v>29.86</c:v>
                </c:pt>
                <c:pt idx="47">
                  <c:v>29.795000000000002</c:v>
                </c:pt>
                <c:pt idx="48">
                  <c:v>29.73</c:v>
                </c:pt>
                <c:pt idx="49">
                  <c:v>29.815000000000001</c:v>
                </c:pt>
                <c:pt idx="50">
                  <c:v>29.9</c:v>
                </c:pt>
                <c:pt idx="51">
                  <c:v>29.984999999999999</c:v>
                </c:pt>
                <c:pt idx="52">
                  <c:v>30.07</c:v>
                </c:pt>
                <c:pt idx="53">
                  <c:v>30.327500000000001</c:v>
                </c:pt>
                <c:pt idx="54">
                  <c:v>30.585000000000001</c:v>
                </c:pt>
                <c:pt idx="55">
                  <c:v>30.842500000000001</c:v>
                </c:pt>
                <c:pt idx="56">
                  <c:v>31.1</c:v>
                </c:pt>
                <c:pt idx="57">
                  <c:v>31.315000000000001</c:v>
                </c:pt>
                <c:pt idx="58">
                  <c:v>31.53</c:v>
                </c:pt>
                <c:pt idx="59">
                  <c:v>31.745000000000001</c:v>
                </c:pt>
                <c:pt idx="60">
                  <c:v>31.96</c:v>
                </c:pt>
                <c:pt idx="61">
                  <c:v>32.137500000000003</c:v>
                </c:pt>
                <c:pt idx="62">
                  <c:v>32.314999999999998</c:v>
                </c:pt>
                <c:pt idx="63">
                  <c:v>32.4925</c:v>
                </c:pt>
                <c:pt idx="64">
                  <c:v>32.67</c:v>
                </c:pt>
                <c:pt idx="65">
                  <c:v>32.805</c:v>
                </c:pt>
                <c:pt idx="66">
                  <c:v>32.94</c:v>
                </c:pt>
                <c:pt idx="67">
                  <c:v>33.075000000000003</c:v>
                </c:pt>
                <c:pt idx="68">
                  <c:v>33.21</c:v>
                </c:pt>
                <c:pt idx="69">
                  <c:v>33.575000000000003</c:v>
                </c:pt>
                <c:pt idx="70">
                  <c:v>33.94</c:v>
                </c:pt>
                <c:pt idx="71">
                  <c:v>34.305</c:v>
                </c:pt>
                <c:pt idx="72">
                  <c:v>34.67</c:v>
                </c:pt>
                <c:pt idx="73">
                  <c:v>34.767499999999998</c:v>
                </c:pt>
                <c:pt idx="74">
                  <c:v>34.865000000000002</c:v>
                </c:pt>
                <c:pt idx="75">
                  <c:v>34.962500000000006</c:v>
                </c:pt>
                <c:pt idx="76">
                  <c:v>35.06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7-4492-BE96-55707FD6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604552"/>
        <c:axId val="676594712"/>
      </c:lineChart>
      <c:lineChart>
        <c:grouping val="standard"/>
        <c:varyColors val="0"/>
        <c:ser>
          <c:idx val="1"/>
          <c:order val="1"/>
          <c:tx>
            <c:strRef>
              <c:f>Chicken!$D$1</c:f>
              <c:strCache>
                <c:ptCount val="1"/>
                <c:pt idx="0">
                  <c:v>ARP1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Chicken!$A$2:$A$78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Chicken!$D$2:$D$78</c:f>
              <c:numCache>
                <c:formatCode>_("$"* #,##0.00_);_("$"* \(#,##0.00\);_("$"* "-"??_);_(@_)</c:formatCode>
                <c:ptCount val="77"/>
                <c:pt idx="0">
                  <c:v>4.3433333333333337</c:v>
                </c:pt>
                <c:pt idx="1">
                  <c:v>4.3833333333333329</c:v>
                </c:pt>
                <c:pt idx="2">
                  <c:v>4.4233333333333329</c:v>
                </c:pt>
                <c:pt idx="3">
                  <c:v>4.4499999999999993</c:v>
                </c:pt>
                <c:pt idx="4">
                  <c:v>4.4666666666666677</c:v>
                </c:pt>
                <c:pt idx="5">
                  <c:v>4.5599999999999996</c:v>
                </c:pt>
                <c:pt idx="6">
                  <c:v>4.7433333333333332</c:v>
                </c:pt>
                <c:pt idx="7">
                  <c:v>4.7566666666666668</c:v>
                </c:pt>
                <c:pt idx="8">
                  <c:v>4.7833333333333332</c:v>
                </c:pt>
                <c:pt idx="9">
                  <c:v>4.75</c:v>
                </c:pt>
                <c:pt idx="10">
                  <c:v>4.753333333333333</c:v>
                </c:pt>
                <c:pt idx="11">
                  <c:v>4.82</c:v>
                </c:pt>
                <c:pt idx="12">
                  <c:v>4.8133333333333335</c:v>
                </c:pt>
                <c:pt idx="13">
                  <c:v>4.9833333333333334</c:v>
                </c:pt>
                <c:pt idx="14">
                  <c:v>5.043333333333333</c:v>
                </c:pt>
                <c:pt idx="15">
                  <c:v>5.1133333333333333</c:v>
                </c:pt>
                <c:pt idx="16">
                  <c:v>5.1000000000000005</c:v>
                </c:pt>
                <c:pt idx="17">
                  <c:v>5.3</c:v>
                </c:pt>
                <c:pt idx="18">
                  <c:v>5.4933333333333332</c:v>
                </c:pt>
                <c:pt idx="19">
                  <c:v>5.376666666666666</c:v>
                </c:pt>
                <c:pt idx="20">
                  <c:v>5.2866666666666662</c:v>
                </c:pt>
                <c:pt idx="21">
                  <c:v>5.3366666666666669</c:v>
                </c:pt>
                <c:pt idx="22">
                  <c:v>5.36</c:v>
                </c:pt>
                <c:pt idx="23">
                  <c:v>5.2966666666666669</c:v>
                </c:pt>
                <c:pt idx="24">
                  <c:v>5.3066666666666658</c:v>
                </c:pt>
                <c:pt idx="25">
                  <c:v>5.2366666666666672</c:v>
                </c:pt>
                <c:pt idx="26">
                  <c:v>5.37</c:v>
                </c:pt>
                <c:pt idx="27">
                  <c:v>5.4233333333333329</c:v>
                </c:pt>
                <c:pt idx="28">
                  <c:v>5.55</c:v>
                </c:pt>
                <c:pt idx="29">
                  <c:v>5.7233333333333336</c:v>
                </c:pt>
                <c:pt idx="30">
                  <c:v>5.6733333333333347</c:v>
                </c:pt>
                <c:pt idx="31">
                  <c:v>5.7266666666666666</c:v>
                </c:pt>
                <c:pt idx="32">
                  <c:v>5.8533333333333326</c:v>
                </c:pt>
                <c:pt idx="33">
                  <c:v>5.88</c:v>
                </c:pt>
                <c:pt idx="34">
                  <c:v>6.1366666666666667</c:v>
                </c:pt>
                <c:pt idx="35">
                  <c:v>6.2666666666666666</c:v>
                </c:pt>
                <c:pt idx="36">
                  <c:v>6.37</c:v>
                </c:pt>
                <c:pt idx="37">
                  <c:v>6.41</c:v>
                </c:pt>
                <c:pt idx="38">
                  <c:v>6.3599999999999994</c:v>
                </c:pt>
                <c:pt idx="39">
                  <c:v>6.3533333333333344</c:v>
                </c:pt>
                <c:pt idx="40">
                  <c:v>6.3533333333333326</c:v>
                </c:pt>
                <c:pt idx="41">
                  <c:v>6.3266666666666671</c:v>
                </c:pt>
                <c:pt idx="42">
                  <c:v>6.47</c:v>
                </c:pt>
                <c:pt idx="43">
                  <c:v>6.5333333333333341</c:v>
                </c:pt>
                <c:pt idx="44">
                  <c:v>6.5900000000000007</c:v>
                </c:pt>
                <c:pt idx="45">
                  <c:v>6.6099999999999994</c:v>
                </c:pt>
                <c:pt idx="46">
                  <c:v>6.6466666666666674</c:v>
                </c:pt>
                <c:pt idx="47">
                  <c:v>6.7700000000000005</c:v>
                </c:pt>
                <c:pt idx="48">
                  <c:v>6.9766666666666666</c:v>
                </c:pt>
                <c:pt idx="49">
                  <c:v>7.0533333333333337</c:v>
                </c:pt>
                <c:pt idx="50">
                  <c:v>6.98</c:v>
                </c:pt>
                <c:pt idx="51">
                  <c:v>6.9333333333333336</c:v>
                </c:pt>
                <c:pt idx="52">
                  <c:v>7.1033333333333344</c:v>
                </c:pt>
                <c:pt idx="53">
                  <c:v>7.0933333333333337</c:v>
                </c:pt>
                <c:pt idx="54">
                  <c:v>7.1499999999999995</c:v>
                </c:pt>
                <c:pt idx="55">
                  <c:v>7.086666666666666</c:v>
                </c:pt>
                <c:pt idx="56">
                  <c:v>7.0200000000000005</c:v>
                </c:pt>
                <c:pt idx="57">
                  <c:v>7.1166666666666671</c:v>
                </c:pt>
                <c:pt idx="58">
                  <c:v>7.38</c:v>
                </c:pt>
                <c:pt idx="59">
                  <c:v>7.4066666666666663</c:v>
                </c:pt>
                <c:pt idx="60">
                  <c:v>7.43</c:v>
                </c:pt>
                <c:pt idx="61">
                  <c:v>7.5466666666666669</c:v>
                </c:pt>
                <c:pt idx="62">
                  <c:v>7.7166666666666659</c:v>
                </c:pt>
                <c:pt idx="63">
                  <c:v>7.7633333333333328</c:v>
                </c:pt>
                <c:pt idx="64">
                  <c:v>7.4666666666666659</c:v>
                </c:pt>
                <c:pt idx="65">
                  <c:v>7.5233333333333334</c:v>
                </c:pt>
                <c:pt idx="66">
                  <c:v>7.5533333333333337</c:v>
                </c:pt>
                <c:pt idx="67">
                  <c:v>7.4266666666666667</c:v>
                </c:pt>
                <c:pt idx="68">
                  <c:v>7.2933333333333339</c:v>
                </c:pt>
                <c:pt idx="69">
                  <c:v>7.2233333333333336</c:v>
                </c:pt>
                <c:pt idx="70">
                  <c:v>7.45</c:v>
                </c:pt>
                <c:pt idx="71">
                  <c:v>7.4633333333333338</c:v>
                </c:pt>
                <c:pt idx="72">
                  <c:v>7.4799999999999995</c:v>
                </c:pt>
                <c:pt idx="73">
                  <c:v>7.2166666666666659</c:v>
                </c:pt>
                <c:pt idx="74">
                  <c:v>7.2899999999999991</c:v>
                </c:pt>
                <c:pt idx="75">
                  <c:v>7.5799999999999992</c:v>
                </c:pt>
                <c:pt idx="76">
                  <c:v>7.4366666666666665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7-4492-BE96-55707FD6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85928"/>
        <c:axId val="632779368"/>
      </c:lineChart>
      <c:catAx>
        <c:axId val="67660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94712"/>
        <c:crosses val="autoZero"/>
        <c:auto val="1"/>
        <c:lblAlgn val="ctr"/>
        <c:lblOffset val="100"/>
        <c:noMultiLvlLbl val="0"/>
      </c:catAx>
      <c:valAx>
        <c:axId val="676594712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Demand</a:t>
                </a:r>
                <a:r>
                  <a:rPr lang="en-CA" baseline="0"/>
                  <a:t> of Chicken (per person, in kilograms)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04552"/>
        <c:crosses val="autoZero"/>
        <c:crossBetween val="between"/>
      </c:valAx>
      <c:valAx>
        <c:axId val="632779368"/>
        <c:scaling>
          <c:orientation val="minMax"/>
          <c:max val="8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  <a:r>
                  <a:rPr lang="en-CA" baseline="0"/>
                  <a:t> of Chicken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85928"/>
        <c:crosses val="max"/>
        <c:crossBetween val="between"/>
      </c:valAx>
      <c:catAx>
        <c:axId val="632785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77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Demand of Beef Against Price</a:t>
            </a:r>
            <a:r>
              <a:rPr lang="en-CA" baseline="0"/>
              <a:t> of Sirloin Steak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Beef!$C$1</c:f>
              <c:strCache>
                <c:ptCount val="1"/>
                <c:pt idx="0">
                  <c:v>PD2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Beef!$A$2:$A$78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Beef!$C$2:$C$78</c:f>
              <c:numCache>
                <c:formatCode>0.00</c:formatCode>
                <c:ptCount val="77"/>
                <c:pt idx="0">
                  <c:v>32.020000000000003</c:v>
                </c:pt>
                <c:pt idx="1">
                  <c:v>31.702500000000001</c:v>
                </c:pt>
                <c:pt idx="2">
                  <c:v>31.385000000000002</c:v>
                </c:pt>
                <c:pt idx="3">
                  <c:v>31.067500000000003</c:v>
                </c:pt>
                <c:pt idx="4">
                  <c:v>30.75</c:v>
                </c:pt>
                <c:pt idx="5">
                  <c:v>30.7075</c:v>
                </c:pt>
                <c:pt idx="6">
                  <c:v>30.664999999999999</c:v>
                </c:pt>
                <c:pt idx="7">
                  <c:v>30.622499999999999</c:v>
                </c:pt>
                <c:pt idx="8">
                  <c:v>30.58</c:v>
                </c:pt>
                <c:pt idx="9">
                  <c:v>31.034999999999997</c:v>
                </c:pt>
                <c:pt idx="10">
                  <c:v>31.49</c:v>
                </c:pt>
                <c:pt idx="11">
                  <c:v>31.945</c:v>
                </c:pt>
                <c:pt idx="12">
                  <c:v>32.4</c:v>
                </c:pt>
                <c:pt idx="13">
                  <c:v>32.087499999999999</c:v>
                </c:pt>
                <c:pt idx="14">
                  <c:v>31.774999999999999</c:v>
                </c:pt>
                <c:pt idx="15">
                  <c:v>31.462499999999999</c:v>
                </c:pt>
                <c:pt idx="16">
                  <c:v>31.15</c:v>
                </c:pt>
                <c:pt idx="17">
                  <c:v>30.934999999999999</c:v>
                </c:pt>
                <c:pt idx="18">
                  <c:v>30.72</c:v>
                </c:pt>
                <c:pt idx="19">
                  <c:v>30.504999999999999</c:v>
                </c:pt>
                <c:pt idx="20">
                  <c:v>30.29</c:v>
                </c:pt>
                <c:pt idx="21">
                  <c:v>30.202500000000001</c:v>
                </c:pt>
                <c:pt idx="22">
                  <c:v>30.115000000000002</c:v>
                </c:pt>
                <c:pt idx="23">
                  <c:v>30.0275</c:v>
                </c:pt>
                <c:pt idx="24">
                  <c:v>29.94</c:v>
                </c:pt>
                <c:pt idx="25">
                  <c:v>30.105</c:v>
                </c:pt>
                <c:pt idx="26">
                  <c:v>30.270000000000003</c:v>
                </c:pt>
                <c:pt idx="27">
                  <c:v>30.435000000000002</c:v>
                </c:pt>
                <c:pt idx="28">
                  <c:v>30.6</c:v>
                </c:pt>
                <c:pt idx="29">
                  <c:v>30.387500000000003</c:v>
                </c:pt>
                <c:pt idx="30">
                  <c:v>30.175000000000001</c:v>
                </c:pt>
                <c:pt idx="31">
                  <c:v>29.962499999999999</c:v>
                </c:pt>
                <c:pt idx="32">
                  <c:v>29.75</c:v>
                </c:pt>
                <c:pt idx="33">
                  <c:v>29.3825</c:v>
                </c:pt>
                <c:pt idx="34">
                  <c:v>29.015000000000001</c:v>
                </c:pt>
                <c:pt idx="35">
                  <c:v>28.647500000000001</c:v>
                </c:pt>
                <c:pt idx="36">
                  <c:v>28.28</c:v>
                </c:pt>
                <c:pt idx="37">
                  <c:v>28.18</c:v>
                </c:pt>
                <c:pt idx="38">
                  <c:v>28.08</c:v>
                </c:pt>
                <c:pt idx="39">
                  <c:v>27.98</c:v>
                </c:pt>
                <c:pt idx="40">
                  <c:v>27.88</c:v>
                </c:pt>
                <c:pt idx="41">
                  <c:v>27.727499999999999</c:v>
                </c:pt>
                <c:pt idx="42">
                  <c:v>27.574999999999999</c:v>
                </c:pt>
                <c:pt idx="43">
                  <c:v>27.422499999999999</c:v>
                </c:pt>
                <c:pt idx="44">
                  <c:v>27.27</c:v>
                </c:pt>
                <c:pt idx="45">
                  <c:v>27.36</c:v>
                </c:pt>
                <c:pt idx="46">
                  <c:v>27.45</c:v>
                </c:pt>
                <c:pt idx="47">
                  <c:v>27.54</c:v>
                </c:pt>
                <c:pt idx="48">
                  <c:v>27.63</c:v>
                </c:pt>
                <c:pt idx="49">
                  <c:v>27.572499999999998</c:v>
                </c:pt>
                <c:pt idx="50">
                  <c:v>27.515000000000001</c:v>
                </c:pt>
                <c:pt idx="51">
                  <c:v>27.4575</c:v>
                </c:pt>
                <c:pt idx="52">
                  <c:v>27.4</c:v>
                </c:pt>
                <c:pt idx="53">
                  <c:v>27.174999999999997</c:v>
                </c:pt>
                <c:pt idx="54">
                  <c:v>26.95</c:v>
                </c:pt>
                <c:pt idx="55">
                  <c:v>26.725000000000001</c:v>
                </c:pt>
                <c:pt idx="56">
                  <c:v>26.5</c:v>
                </c:pt>
                <c:pt idx="57">
                  <c:v>25.98</c:v>
                </c:pt>
                <c:pt idx="58">
                  <c:v>25.46</c:v>
                </c:pt>
                <c:pt idx="59">
                  <c:v>24.94</c:v>
                </c:pt>
                <c:pt idx="60">
                  <c:v>24.42</c:v>
                </c:pt>
                <c:pt idx="61">
                  <c:v>24.67</c:v>
                </c:pt>
                <c:pt idx="62">
                  <c:v>24.92</c:v>
                </c:pt>
                <c:pt idx="63">
                  <c:v>25.17</c:v>
                </c:pt>
                <c:pt idx="64">
                  <c:v>25.42</c:v>
                </c:pt>
                <c:pt idx="65">
                  <c:v>25.387500000000003</c:v>
                </c:pt>
                <c:pt idx="66">
                  <c:v>25.355</c:v>
                </c:pt>
                <c:pt idx="67">
                  <c:v>25.322499999999998</c:v>
                </c:pt>
                <c:pt idx="68">
                  <c:v>25.29</c:v>
                </c:pt>
                <c:pt idx="69">
                  <c:v>25.327500000000001</c:v>
                </c:pt>
                <c:pt idx="70">
                  <c:v>25.365000000000002</c:v>
                </c:pt>
                <c:pt idx="71">
                  <c:v>25.4025</c:v>
                </c:pt>
                <c:pt idx="72">
                  <c:v>25.44</c:v>
                </c:pt>
                <c:pt idx="73">
                  <c:v>25.450000000000003</c:v>
                </c:pt>
                <c:pt idx="74">
                  <c:v>25.46</c:v>
                </c:pt>
                <c:pt idx="75">
                  <c:v>25.47</c:v>
                </c:pt>
                <c:pt idx="76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EB7-935A-C9F45262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640264"/>
        <c:axId val="621641904"/>
      </c:lineChart>
      <c:lineChart>
        <c:grouping val="standard"/>
        <c:varyColors val="0"/>
        <c:ser>
          <c:idx val="1"/>
          <c:order val="1"/>
          <c:tx>
            <c:strRef>
              <c:f>Beef!$D$1</c:f>
              <c:strCache>
                <c:ptCount val="1"/>
                <c:pt idx="0">
                  <c:v>ARP2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Beef!$A$2:$A$78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Beef!$D$2:$D$78</c:f>
              <c:numCache>
                <c:formatCode>_("$"* #,##0.00_);_("$"* \(#,##0.00\);_("$"* "-"??_);_(@_)</c:formatCode>
                <c:ptCount val="77"/>
                <c:pt idx="0">
                  <c:v>11.163333333333334</c:v>
                </c:pt>
                <c:pt idx="1">
                  <c:v>12.066666666666668</c:v>
                </c:pt>
                <c:pt idx="2">
                  <c:v>12.546666666666667</c:v>
                </c:pt>
                <c:pt idx="3">
                  <c:v>12.006666666666668</c:v>
                </c:pt>
                <c:pt idx="4">
                  <c:v>13.106666666666667</c:v>
                </c:pt>
                <c:pt idx="5">
                  <c:v>14.58</c:v>
                </c:pt>
                <c:pt idx="6">
                  <c:v>14.246666666666664</c:v>
                </c:pt>
                <c:pt idx="7">
                  <c:v>13.200000000000001</c:v>
                </c:pt>
                <c:pt idx="8">
                  <c:v>13.746666666666668</c:v>
                </c:pt>
                <c:pt idx="9">
                  <c:v>14.323333333333332</c:v>
                </c:pt>
                <c:pt idx="10">
                  <c:v>14.036666666666667</c:v>
                </c:pt>
                <c:pt idx="11">
                  <c:v>13.626666666666665</c:v>
                </c:pt>
                <c:pt idx="12">
                  <c:v>14.103333333333332</c:v>
                </c:pt>
                <c:pt idx="13">
                  <c:v>14.316666666666668</c:v>
                </c:pt>
                <c:pt idx="14">
                  <c:v>13.966666666666667</c:v>
                </c:pt>
                <c:pt idx="15">
                  <c:v>13.773333333333333</c:v>
                </c:pt>
                <c:pt idx="16">
                  <c:v>13.76</c:v>
                </c:pt>
                <c:pt idx="17">
                  <c:v>15.283333333333333</c:v>
                </c:pt>
                <c:pt idx="18">
                  <c:v>16.309999999999999</c:v>
                </c:pt>
                <c:pt idx="19">
                  <c:v>14.936666666666667</c:v>
                </c:pt>
                <c:pt idx="20">
                  <c:v>14.923333333333332</c:v>
                </c:pt>
                <c:pt idx="21">
                  <c:v>15.123333333333335</c:v>
                </c:pt>
                <c:pt idx="22">
                  <c:v>14.663333333333334</c:v>
                </c:pt>
                <c:pt idx="23">
                  <c:v>14.643333333333333</c:v>
                </c:pt>
                <c:pt idx="24">
                  <c:v>14.336666666666666</c:v>
                </c:pt>
                <c:pt idx="25">
                  <c:v>14.75</c:v>
                </c:pt>
                <c:pt idx="26">
                  <c:v>15.410000000000002</c:v>
                </c:pt>
                <c:pt idx="27">
                  <c:v>15.263333333333335</c:v>
                </c:pt>
                <c:pt idx="28">
                  <c:v>15.036666666666667</c:v>
                </c:pt>
                <c:pt idx="29">
                  <c:v>16.07</c:v>
                </c:pt>
                <c:pt idx="30">
                  <c:v>15.46</c:v>
                </c:pt>
                <c:pt idx="31">
                  <c:v>14.993333333333332</c:v>
                </c:pt>
                <c:pt idx="32">
                  <c:v>15.15</c:v>
                </c:pt>
                <c:pt idx="33">
                  <c:v>14.943333333333333</c:v>
                </c:pt>
                <c:pt idx="34">
                  <c:v>15.666666666666666</c:v>
                </c:pt>
                <c:pt idx="35">
                  <c:v>15.516666666666666</c:v>
                </c:pt>
                <c:pt idx="36">
                  <c:v>15.36</c:v>
                </c:pt>
                <c:pt idx="37">
                  <c:v>16.309999999999999</c:v>
                </c:pt>
                <c:pt idx="38">
                  <c:v>16.41</c:v>
                </c:pt>
                <c:pt idx="39">
                  <c:v>16.073333333333334</c:v>
                </c:pt>
                <c:pt idx="40">
                  <c:v>15.159999999999998</c:v>
                </c:pt>
                <c:pt idx="41">
                  <c:v>15.266666666666666</c:v>
                </c:pt>
                <c:pt idx="42">
                  <c:v>15.163333333333334</c:v>
                </c:pt>
                <c:pt idx="43">
                  <c:v>15.516666666666666</c:v>
                </c:pt>
                <c:pt idx="44">
                  <c:v>15.506666666666666</c:v>
                </c:pt>
                <c:pt idx="45">
                  <c:v>16.216666666666669</c:v>
                </c:pt>
                <c:pt idx="46">
                  <c:v>16.28</c:v>
                </c:pt>
                <c:pt idx="47">
                  <c:v>16.66</c:v>
                </c:pt>
                <c:pt idx="48">
                  <c:v>17.273333333333333</c:v>
                </c:pt>
                <c:pt idx="49">
                  <c:v>17.343333333333334</c:v>
                </c:pt>
                <c:pt idx="50">
                  <c:v>17.53</c:v>
                </c:pt>
                <c:pt idx="51">
                  <c:v>17.023333333333337</c:v>
                </c:pt>
                <c:pt idx="52">
                  <c:v>17.823333333333334</c:v>
                </c:pt>
                <c:pt idx="53">
                  <c:v>17.37</c:v>
                </c:pt>
                <c:pt idx="54">
                  <c:v>17.623333333333331</c:v>
                </c:pt>
                <c:pt idx="55">
                  <c:v>18.273333333333333</c:v>
                </c:pt>
                <c:pt idx="56">
                  <c:v>18.96</c:v>
                </c:pt>
                <c:pt idx="57">
                  <c:v>19.866666666666667</c:v>
                </c:pt>
                <c:pt idx="58">
                  <c:v>20.853333333333335</c:v>
                </c:pt>
                <c:pt idx="59">
                  <c:v>21.276666666666667</c:v>
                </c:pt>
                <c:pt idx="60">
                  <c:v>21.39</c:v>
                </c:pt>
                <c:pt idx="61">
                  <c:v>24.03</c:v>
                </c:pt>
                <c:pt idx="62">
                  <c:v>24.456666666666667</c:v>
                </c:pt>
                <c:pt idx="63">
                  <c:v>24.516666666666666</c:v>
                </c:pt>
                <c:pt idx="64">
                  <c:v>24.173333333333332</c:v>
                </c:pt>
                <c:pt idx="65">
                  <c:v>24.939999999999998</c:v>
                </c:pt>
                <c:pt idx="66">
                  <c:v>23.996666666666666</c:v>
                </c:pt>
                <c:pt idx="67">
                  <c:v>22.766666666666669</c:v>
                </c:pt>
                <c:pt idx="68">
                  <c:v>22.37</c:v>
                </c:pt>
                <c:pt idx="69">
                  <c:v>23.266666666666666</c:v>
                </c:pt>
                <c:pt idx="70">
                  <c:v>23.233333333333331</c:v>
                </c:pt>
                <c:pt idx="71">
                  <c:v>22.483333333333334</c:v>
                </c:pt>
                <c:pt idx="72">
                  <c:v>22.5</c:v>
                </c:pt>
                <c:pt idx="73">
                  <c:v>22.626666666666665</c:v>
                </c:pt>
                <c:pt idx="74">
                  <c:v>22.796666666666667</c:v>
                </c:pt>
                <c:pt idx="75">
                  <c:v>21.959999999999997</c:v>
                </c:pt>
                <c:pt idx="76">
                  <c:v>22.596666666666668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EB7-935A-C9F45262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76672"/>
        <c:axId val="676576016"/>
      </c:lineChart>
      <c:catAx>
        <c:axId val="62164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41904"/>
        <c:crosses val="autoZero"/>
        <c:auto val="1"/>
        <c:lblAlgn val="ctr"/>
        <c:lblOffset val="100"/>
        <c:noMultiLvlLbl val="0"/>
      </c:catAx>
      <c:valAx>
        <c:axId val="621641904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Demand for Beef (per Person,</a:t>
                </a:r>
                <a:r>
                  <a:rPr lang="en-CA" baseline="0"/>
                  <a:t> per Kilogram)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40264"/>
        <c:crosses val="autoZero"/>
        <c:crossBetween val="between"/>
      </c:valAx>
      <c:valAx>
        <c:axId val="676576016"/>
        <c:scaling>
          <c:orientation val="minMax"/>
          <c:max val="25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of Sirloin Steak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76672"/>
        <c:crosses val="max"/>
        <c:crossBetween val="between"/>
      </c:valAx>
      <c:catAx>
        <c:axId val="6765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57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Demand for Pork</a:t>
            </a:r>
            <a:r>
              <a:rPr lang="en-CA" baseline="0"/>
              <a:t> Against Price of Pork Chops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Pork!$C$1</c:f>
              <c:strCache>
                <c:ptCount val="1"/>
                <c:pt idx="0">
                  <c:v>PD3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Pork!$A$2:$A$78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Pork!$C$2:$C$78</c:f>
              <c:numCache>
                <c:formatCode>0.00</c:formatCode>
                <c:ptCount val="77"/>
                <c:pt idx="0">
                  <c:v>28.69</c:v>
                </c:pt>
                <c:pt idx="1">
                  <c:v>28.752500000000001</c:v>
                </c:pt>
                <c:pt idx="2">
                  <c:v>28.815000000000001</c:v>
                </c:pt>
                <c:pt idx="3">
                  <c:v>28.877500000000001</c:v>
                </c:pt>
                <c:pt idx="4">
                  <c:v>28.94</c:v>
                </c:pt>
                <c:pt idx="5">
                  <c:v>28.657499999999999</c:v>
                </c:pt>
                <c:pt idx="6">
                  <c:v>28.375</c:v>
                </c:pt>
                <c:pt idx="7">
                  <c:v>28.092500000000001</c:v>
                </c:pt>
                <c:pt idx="8">
                  <c:v>27.81</c:v>
                </c:pt>
                <c:pt idx="9">
                  <c:v>27.1325</c:v>
                </c:pt>
                <c:pt idx="10">
                  <c:v>26.454999999999998</c:v>
                </c:pt>
                <c:pt idx="11">
                  <c:v>25.7775</c:v>
                </c:pt>
                <c:pt idx="12">
                  <c:v>25.1</c:v>
                </c:pt>
                <c:pt idx="13">
                  <c:v>25.484999999999999</c:v>
                </c:pt>
                <c:pt idx="14">
                  <c:v>25.87</c:v>
                </c:pt>
                <c:pt idx="15">
                  <c:v>26.255000000000003</c:v>
                </c:pt>
                <c:pt idx="16">
                  <c:v>26.64</c:v>
                </c:pt>
                <c:pt idx="17">
                  <c:v>25.745000000000001</c:v>
                </c:pt>
                <c:pt idx="18">
                  <c:v>24.85</c:v>
                </c:pt>
                <c:pt idx="19">
                  <c:v>23.954999999999998</c:v>
                </c:pt>
                <c:pt idx="20">
                  <c:v>23.06</c:v>
                </c:pt>
                <c:pt idx="21">
                  <c:v>23.145</c:v>
                </c:pt>
                <c:pt idx="22">
                  <c:v>23.229999999999997</c:v>
                </c:pt>
                <c:pt idx="23">
                  <c:v>23.314999999999998</c:v>
                </c:pt>
                <c:pt idx="24">
                  <c:v>23.4</c:v>
                </c:pt>
                <c:pt idx="25">
                  <c:v>23.835000000000001</c:v>
                </c:pt>
                <c:pt idx="26">
                  <c:v>24.27</c:v>
                </c:pt>
                <c:pt idx="27">
                  <c:v>24.704999999999998</c:v>
                </c:pt>
                <c:pt idx="28">
                  <c:v>25.14</c:v>
                </c:pt>
                <c:pt idx="29">
                  <c:v>24.827500000000001</c:v>
                </c:pt>
                <c:pt idx="30">
                  <c:v>24.515000000000001</c:v>
                </c:pt>
                <c:pt idx="31">
                  <c:v>24.202500000000001</c:v>
                </c:pt>
                <c:pt idx="32">
                  <c:v>23.89</c:v>
                </c:pt>
                <c:pt idx="33">
                  <c:v>23.810000000000002</c:v>
                </c:pt>
                <c:pt idx="34">
                  <c:v>23.73</c:v>
                </c:pt>
                <c:pt idx="35">
                  <c:v>23.65</c:v>
                </c:pt>
                <c:pt idx="36">
                  <c:v>23.57</c:v>
                </c:pt>
                <c:pt idx="37">
                  <c:v>23.19</c:v>
                </c:pt>
                <c:pt idx="38">
                  <c:v>22.810000000000002</c:v>
                </c:pt>
                <c:pt idx="39">
                  <c:v>22.43</c:v>
                </c:pt>
                <c:pt idx="40">
                  <c:v>22.05</c:v>
                </c:pt>
                <c:pt idx="41">
                  <c:v>21.912500000000001</c:v>
                </c:pt>
                <c:pt idx="42">
                  <c:v>21.774999999999999</c:v>
                </c:pt>
                <c:pt idx="43">
                  <c:v>21.637499999999999</c:v>
                </c:pt>
                <c:pt idx="44">
                  <c:v>21.5</c:v>
                </c:pt>
                <c:pt idx="45">
                  <c:v>21.704999999999998</c:v>
                </c:pt>
                <c:pt idx="46">
                  <c:v>21.91</c:v>
                </c:pt>
                <c:pt idx="47">
                  <c:v>22.115000000000002</c:v>
                </c:pt>
                <c:pt idx="48">
                  <c:v>22.32</c:v>
                </c:pt>
                <c:pt idx="49">
                  <c:v>21.97</c:v>
                </c:pt>
                <c:pt idx="50">
                  <c:v>21.62</c:v>
                </c:pt>
                <c:pt idx="51">
                  <c:v>21.270000000000003</c:v>
                </c:pt>
                <c:pt idx="52">
                  <c:v>20.92</c:v>
                </c:pt>
                <c:pt idx="53">
                  <c:v>20.835000000000001</c:v>
                </c:pt>
                <c:pt idx="54">
                  <c:v>20.75</c:v>
                </c:pt>
                <c:pt idx="55">
                  <c:v>20.664999999999999</c:v>
                </c:pt>
                <c:pt idx="56">
                  <c:v>20.58</c:v>
                </c:pt>
                <c:pt idx="57">
                  <c:v>21.2425</c:v>
                </c:pt>
                <c:pt idx="58">
                  <c:v>21.905000000000001</c:v>
                </c:pt>
                <c:pt idx="59">
                  <c:v>22.567499999999999</c:v>
                </c:pt>
                <c:pt idx="60">
                  <c:v>23.23</c:v>
                </c:pt>
                <c:pt idx="61">
                  <c:v>22.6175</c:v>
                </c:pt>
                <c:pt idx="62">
                  <c:v>22.005000000000003</c:v>
                </c:pt>
                <c:pt idx="63">
                  <c:v>21.392500000000002</c:v>
                </c:pt>
                <c:pt idx="64">
                  <c:v>20.78</c:v>
                </c:pt>
                <c:pt idx="65">
                  <c:v>20.782499999999999</c:v>
                </c:pt>
                <c:pt idx="66">
                  <c:v>20.785</c:v>
                </c:pt>
                <c:pt idx="67">
                  <c:v>20.787500000000001</c:v>
                </c:pt>
                <c:pt idx="68">
                  <c:v>20.79</c:v>
                </c:pt>
                <c:pt idx="69">
                  <c:v>21.017499999999998</c:v>
                </c:pt>
                <c:pt idx="70">
                  <c:v>21.244999999999997</c:v>
                </c:pt>
                <c:pt idx="71">
                  <c:v>21.4725</c:v>
                </c:pt>
                <c:pt idx="72">
                  <c:v>21.7</c:v>
                </c:pt>
                <c:pt idx="73">
                  <c:v>21.814999999999998</c:v>
                </c:pt>
                <c:pt idx="74">
                  <c:v>21.93</c:v>
                </c:pt>
                <c:pt idx="75">
                  <c:v>22.045000000000002</c:v>
                </c:pt>
                <c:pt idx="76">
                  <c:v>22.16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CFF-B524-A266A579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62896"/>
        <c:axId val="676566832"/>
      </c:lineChart>
      <c:lineChart>
        <c:grouping val="standard"/>
        <c:varyColors val="0"/>
        <c:ser>
          <c:idx val="1"/>
          <c:order val="1"/>
          <c:tx>
            <c:strRef>
              <c:f>Pork!$D$1</c:f>
              <c:strCache>
                <c:ptCount val="1"/>
                <c:pt idx="0">
                  <c:v>ARP3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Pork!$A$2:$A$78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Pork!$D$2:$D$78</c:f>
              <c:numCache>
                <c:formatCode>_("$"* #,##0.00_);_("$"* \(#,##0.00\);_("$"* "-"??_);_(@_)</c:formatCode>
                <c:ptCount val="77"/>
                <c:pt idx="0">
                  <c:v>8.2466666666666679</c:v>
                </c:pt>
                <c:pt idx="1">
                  <c:v>8.8600000000000012</c:v>
                </c:pt>
                <c:pt idx="2">
                  <c:v>9.2333333333333325</c:v>
                </c:pt>
                <c:pt idx="3">
                  <c:v>9.14</c:v>
                </c:pt>
                <c:pt idx="4">
                  <c:v>9.2266666666666666</c:v>
                </c:pt>
                <c:pt idx="5">
                  <c:v>9.9966666666666679</c:v>
                </c:pt>
                <c:pt idx="6">
                  <c:v>10.026666666666666</c:v>
                </c:pt>
                <c:pt idx="7">
                  <c:v>9.9533333333333331</c:v>
                </c:pt>
                <c:pt idx="8">
                  <c:v>9.8266666666666662</c:v>
                </c:pt>
                <c:pt idx="9">
                  <c:v>9.6066666666666674</c:v>
                </c:pt>
                <c:pt idx="10">
                  <c:v>9.4100000000000019</c:v>
                </c:pt>
                <c:pt idx="11">
                  <c:v>9.3800000000000008</c:v>
                </c:pt>
                <c:pt idx="12">
                  <c:v>9.4733333333333345</c:v>
                </c:pt>
                <c:pt idx="13">
                  <c:v>9.5766666666666662</c:v>
                </c:pt>
                <c:pt idx="14">
                  <c:v>9.3833333333333329</c:v>
                </c:pt>
                <c:pt idx="15">
                  <c:v>9.5266666666666655</c:v>
                </c:pt>
                <c:pt idx="16">
                  <c:v>9.4433333333333334</c:v>
                </c:pt>
                <c:pt idx="17">
                  <c:v>10.073333333333332</c:v>
                </c:pt>
                <c:pt idx="18">
                  <c:v>10.65</c:v>
                </c:pt>
                <c:pt idx="19">
                  <c:v>10.346666666666666</c:v>
                </c:pt>
                <c:pt idx="20">
                  <c:v>10.229999999999999</c:v>
                </c:pt>
                <c:pt idx="21">
                  <c:v>10.116666666666667</c:v>
                </c:pt>
                <c:pt idx="22">
                  <c:v>10</c:v>
                </c:pt>
                <c:pt idx="23">
                  <c:v>9.84</c:v>
                </c:pt>
                <c:pt idx="24">
                  <c:v>9.4333333333333336</c:v>
                </c:pt>
                <c:pt idx="25">
                  <c:v>9.3466666666666658</c:v>
                </c:pt>
                <c:pt idx="26">
                  <c:v>9.4699999999999989</c:v>
                </c:pt>
                <c:pt idx="27">
                  <c:v>9.41</c:v>
                </c:pt>
                <c:pt idx="28">
                  <c:v>9.3299999999999983</c:v>
                </c:pt>
                <c:pt idx="29">
                  <c:v>9.4466666666666672</c:v>
                </c:pt>
                <c:pt idx="30">
                  <c:v>9.51</c:v>
                </c:pt>
                <c:pt idx="31">
                  <c:v>9.1533333333333342</c:v>
                </c:pt>
                <c:pt idx="32">
                  <c:v>9.0866666666666678</c:v>
                </c:pt>
                <c:pt idx="33">
                  <c:v>9.14</c:v>
                </c:pt>
                <c:pt idx="34">
                  <c:v>9.3533333333333335</c:v>
                </c:pt>
                <c:pt idx="35">
                  <c:v>9.44</c:v>
                </c:pt>
                <c:pt idx="36">
                  <c:v>9.65</c:v>
                </c:pt>
                <c:pt idx="37">
                  <c:v>9.7633333333333336</c:v>
                </c:pt>
                <c:pt idx="38">
                  <c:v>9.5666666666666682</c:v>
                </c:pt>
                <c:pt idx="39">
                  <c:v>9.3800000000000008</c:v>
                </c:pt>
                <c:pt idx="40">
                  <c:v>9.18</c:v>
                </c:pt>
                <c:pt idx="41">
                  <c:v>9.4366666666666674</c:v>
                </c:pt>
                <c:pt idx="42">
                  <c:v>9.5499999999999989</c:v>
                </c:pt>
                <c:pt idx="43">
                  <c:v>9.83</c:v>
                </c:pt>
                <c:pt idx="44">
                  <c:v>9.8466666666666676</c:v>
                </c:pt>
                <c:pt idx="45">
                  <c:v>10.046666666666667</c:v>
                </c:pt>
                <c:pt idx="46">
                  <c:v>10.243333333333334</c:v>
                </c:pt>
                <c:pt idx="47">
                  <c:v>10.283333333333333</c:v>
                </c:pt>
                <c:pt idx="48">
                  <c:v>10.363333333333333</c:v>
                </c:pt>
                <c:pt idx="49">
                  <c:v>10.659999999999998</c:v>
                </c:pt>
                <c:pt idx="50">
                  <c:v>10.663333333333334</c:v>
                </c:pt>
                <c:pt idx="51">
                  <c:v>10.756666666666668</c:v>
                </c:pt>
                <c:pt idx="52">
                  <c:v>10.64</c:v>
                </c:pt>
                <c:pt idx="53">
                  <c:v>10.636666666666667</c:v>
                </c:pt>
                <c:pt idx="54">
                  <c:v>11.086666666666668</c:v>
                </c:pt>
                <c:pt idx="55">
                  <c:v>11.133333333333333</c:v>
                </c:pt>
                <c:pt idx="56">
                  <c:v>11.213333333333333</c:v>
                </c:pt>
                <c:pt idx="57">
                  <c:v>12.530000000000001</c:v>
                </c:pt>
                <c:pt idx="58">
                  <c:v>12.696666666666667</c:v>
                </c:pt>
                <c:pt idx="59">
                  <c:v>12.979999999999999</c:v>
                </c:pt>
                <c:pt idx="60">
                  <c:v>12.963333333333333</c:v>
                </c:pt>
                <c:pt idx="61">
                  <c:v>12.83</c:v>
                </c:pt>
                <c:pt idx="62">
                  <c:v>12.973333333333334</c:v>
                </c:pt>
                <c:pt idx="63">
                  <c:v>13.079999999999998</c:v>
                </c:pt>
                <c:pt idx="64">
                  <c:v>12.833333333333334</c:v>
                </c:pt>
                <c:pt idx="65">
                  <c:v>12.360000000000001</c:v>
                </c:pt>
                <c:pt idx="66">
                  <c:v>12.683333333333332</c:v>
                </c:pt>
                <c:pt idx="67">
                  <c:v>12.376666666666665</c:v>
                </c:pt>
                <c:pt idx="68">
                  <c:v>11.99</c:v>
                </c:pt>
                <c:pt idx="69">
                  <c:v>12.393333333333333</c:v>
                </c:pt>
                <c:pt idx="70">
                  <c:v>12.573333333333332</c:v>
                </c:pt>
                <c:pt idx="71">
                  <c:v>12.44</c:v>
                </c:pt>
                <c:pt idx="72">
                  <c:v>12.030000000000001</c:v>
                </c:pt>
                <c:pt idx="73">
                  <c:v>12.096666666666666</c:v>
                </c:pt>
                <c:pt idx="74">
                  <c:v>12.283333333333333</c:v>
                </c:pt>
                <c:pt idx="75">
                  <c:v>12.14</c:v>
                </c:pt>
                <c:pt idx="76">
                  <c:v>12.033333333333333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CFF-B524-A266A579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594208"/>
        <c:axId val="537595520"/>
      </c:lineChart>
      <c:catAx>
        <c:axId val="6765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66832"/>
        <c:crosses val="autoZero"/>
        <c:auto val="1"/>
        <c:lblAlgn val="ctr"/>
        <c:lblOffset val="100"/>
        <c:noMultiLvlLbl val="0"/>
      </c:catAx>
      <c:valAx>
        <c:axId val="676566832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Demand for</a:t>
                </a:r>
                <a:r>
                  <a:rPr lang="en-CA" baseline="0"/>
                  <a:t> Pork (per person, in Kilograms)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62896"/>
        <c:crosses val="autoZero"/>
        <c:crossBetween val="between"/>
      </c:valAx>
      <c:valAx>
        <c:axId val="537595520"/>
        <c:scaling>
          <c:orientation val="minMax"/>
          <c:min val="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of Pork</a:t>
                </a:r>
                <a:r>
                  <a:rPr lang="en-CA" baseline="0"/>
                  <a:t> Chops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94208"/>
        <c:crosses val="max"/>
        <c:crossBetween val="between"/>
      </c:valAx>
      <c:catAx>
        <c:axId val="53759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595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Fish</a:t>
            </a:r>
            <a:r>
              <a:rPr lang="en-CA" baseline="0"/>
              <a:t> Demand Against Price of Canned Salmon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Fish!$C$1</c:f>
              <c:strCache>
                <c:ptCount val="1"/>
                <c:pt idx="0">
                  <c:v>PD4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Fish!$A$2:$A$78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Fish!$C$2:$C$78</c:f>
              <c:numCache>
                <c:formatCode>0.00</c:formatCode>
                <c:ptCount val="77"/>
                <c:pt idx="0">
                  <c:v>9.51</c:v>
                </c:pt>
                <c:pt idx="1">
                  <c:v>9.5449999999999999</c:v>
                </c:pt>
                <c:pt idx="2">
                  <c:v>9.58</c:v>
                </c:pt>
                <c:pt idx="3">
                  <c:v>9.6150000000000002</c:v>
                </c:pt>
                <c:pt idx="4">
                  <c:v>9.65</c:v>
                </c:pt>
                <c:pt idx="5">
                  <c:v>9.6275000000000013</c:v>
                </c:pt>
                <c:pt idx="6">
                  <c:v>9.6050000000000004</c:v>
                </c:pt>
                <c:pt idx="7">
                  <c:v>9.5824999999999996</c:v>
                </c:pt>
                <c:pt idx="8">
                  <c:v>9.56</c:v>
                </c:pt>
                <c:pt idx="9">
                  <c:v>9.6225000000000005</c:v>
                </c:pt>
                <c:pt idx="10">
                  <c:v>9.6850000000000005</c:v>
                </c:pt>
                <c:pt idx="11">
                  <c:v>9.7475000000000005</c:v>
                </c:pt>
                <c:pt idx="12">
                  <c:v>9.81</c:v>
                </c:pt>
                <c:pt idx="13">
                  <c:v>9.64</c:v>
                </c:pt>
                <c:pt idx="14">
                  <c:v>9.4700000000000006</c:v>
                </c:pt>
                <c:pt idx="15">
                  <c:v>9.3000000000000007</c:v>
                </c:pt>
                <c:pt idx="16">
                  <c:v>9.1300000000000008</c:v>
                </c:pt>
                <c:pt idx="17">
                  <c:v>9.0950000000000006</c:v>
                </c:pt>
                <c:pt idx="18">
                  <c:v>9.06</c:v>
                </c:pt>
                <c:pt idx="19">
                  <c:v>9.0250000000000004</c:v>
                </c:pt>
                <c:pt idx="20">
                  <c:v>8.99</c:v>
                </c:pt>
                <c:pt idx="21">
                  <c:v>9.01</c:v>
                </c:pt>
                <c:pt idx="22">
                  <c:v>9.0300000000000011</c:v>
                </c:pt>
                <c:pt idx="23">
                  <c:v>9.0500000000000007</c:v>
                </c:pt>
                <c:pt idx="24">
                  <c:v>9.07</c:v>
                </c:pt>
                <c:pt idx="25">
                  <c:v>8.8825000000000003</c:v>
                </c:pt>
                <c:pt idx="26">
                  <c:v>8.6950000000000003</c:v>
                </c:pt>
                <c:pt idx="27">
                  <c:v>8.5075000000000003</c:v>
                </c:pt>
                <c:pt idx="28">
                  <c:v>8.32</c:v>
                </c:pt>
                <c:pt idx="29">
                  <c:v>8.0449999999999999</c:v>
                </c:pt>
                <c:pt idx="30">
                  <c:v>7.77</c:v>
                </c:pt>
                <c:pt idx="31">
                  <c:v>7.4950000000000001</c:v>
                </c:pt>
                <c:pt idx="32">
                  <c:v>7.22</c:v>
                </c:pt>
                <c:pt idx="33">
                  <c:v>7.4275000000000002</c:v>
                </c:pt>
                <c:pt idx="34">
                  <c:v>7.6349999999999998</c:v>
                </c:pt>
                <c:pt idx="35">
                  <c:v>7.8425000000000002</c:v>
                </c:pt>
                <c:pt idx="36">
                  <c:v>8.0500000000000007</c:v>
                </c:pt>
                <c:pt idx="37">
                  <c:v>7.9150000000000009</c:v>
                </c:pt>
                <c:pt idx="38">
                  <c:v>7.78</c:v>
                </c:pt>
                <c:pt idx="39">
                  <c:v>7.6449999999999996</c:v>
                </c:pt>
                <c:pt idx="40">
                  <c:v>7.51</c:v>
                </c:pt>
                <c:pt idx="41">
                  <c:v>7.65</c:v>
                </c:pt>
                <c:pt idx="42">
                  <c:v>7.79</c:v>
                </c:pt>
                <c:pt idx="43">
                  <c:v>7.93</c:v>
                </c:pt>
                <c:pt idx="44">
                  <c:v>8.07</c:v>
                </c:pt>
                <c:pt idx="45">
                  <c:v>8.0400000000000009</c:v>
                </c:pt>
                <c:pt idx="46">
                  <c:v>8.01</c:v>
                </c:pt>
                <c:pt idx="47">
                  <c:v>7.98</c:v>
                </c:pt>
                <c:pt idx="48">
                  <c:v>7.95</c:v>
                </c:pt>
                <c:pt idx="49">
                  <c:v>8.0850000000000009</c:v>
                </c:pt>
                <c:pt idx="50">
                  <c:v>8.2200000000000006</c:v>
                </c:pt>
                <c:pt idx="51">
                  <c:v>8.3550000000000004</c:v>
                </c:pt>
                <c:pt idx="52">
                  <c:v>8.49</c:v>
                </c:pt>
                <c:pt idx="53">
                  <c:v>8.4550000000000001</c:v>
                </c:pt>
                <c:pt idx="54">
                  <c:v>8.42</c:v>
                </c:pt>
                <c:pt idx="55">
                  <c:v>8.3849999999999998</c:v>
                </c:pt>
                <c:pt idx="56">
                  <c:v>8.35</c:v>
                </c:pt>
                <c:pt idx="57">
                  <c:v>8.3125</c:v>
                </c:pt>
                <c:pt idx="58">
                  <c:v>8.2749999999999986</c:v>
                </c:pt>
                <c:pt idx="59">
                  <c:v>8.2374999999999989</c:v>
                </c:pt>
                <c:pt idx="60">
                  <c:v>8.1999999999999993</c:v>
                </c:pt>
                <c:pt idx="61">
                  <c:v>8.2925000000000004</c:v>
                </c:pt>
                <c:pt idx="62">
                  <c:v>8.3849999999999998</c:v>
                </c:pt>
                <c:pt idx="63">
                  <c:v>8.4774999999999991</c:v>
                </c:pt>
                <c:pt idx="64">
                  <c:v>8.57</c:v>
                </c:pt>
                <c:pt idx="65">
                  <c:v>8.5500000000000007</c:v>
                </c:pt>
                <c:pt idx="66">
                  <c:v>8.5300000000000011</c:v>
                </c:pt>
                <c:pt idx="67">
                  <c:v>8.51</c:v>
                </c:pt>
                <c:pt idx="68">
                  <c:v>8.49</c:v>
                </c:pt>
                <c:pt idx="69">
                  <c:v>8.64</c:v>
                </c:pt>
                <c:pt idx="70">
                  <c:v>8.7899999999999991</c:v>
                </c:pt>
                <c:pt idx="71">
                  <c:v>8.94</c:v>
                </c:pt>
                <c:pt idx="72">
                  <c:v>9.09</c:v>
                </c:pt>
                <c:pt idx="73">
                  <c:v>9.1024999999999991</c:v>
                </c:pt>
                <c:pt idx="74">
                  <c:v>9.1150000000000002</c:v>
                </c:pt>
                <c:pt idx="75">
                  <c:v>9.1275000000000013</c:v>
                </c:pt>
                <c:pt idx="76">
                  <c:v>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D-4651-88A5-2C583349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604224"/>
        <c:axId val="676602256"/>
      </c:lineChart>
      <c:lineChart>
        <c:grouping val="standard"/>
        <c:varyColors val="0"/>
        <c:ser>
          <c:idx val="1"/>
          <c:order val="1"/>
          <c:tx>
            <c:strRef>
              <c:f>Fish!$D$1</c:f>
              <c:strCache>
                <c:ptCount val="1"/>
                <c:pt idx="0">
                  <c:v>ARP4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Fish!$A$2:$A$78</c:f>
              <c:strCache>
                <c:ptCount val="77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</c:strCache>
            </c:strRef>
          </c:cat>
          <c:val>
            <c:numRef>
              <c:f>Fish!$D$2:$D$78</c:f>
              <c:numCache>
                <c:formatCode>_("$"* #,##0.00_);_("$"* \(#,##0.00\);_("$"* "-"??_);_(@_)</c:formatCode>
                <c:ptCount val="77"/>
                <c:pt idx="0">
                  <c:v>4.3666666666666663</c:v>
                </c:pt>
                <c:pt idx="1">
                  <c:v>4.2866666666666662</c:v>
                </c:pt>
                <c:pt idx="2">
                  <c:v>4.25</c:v>
                </c:pt>
                <c:pt idx="3">
                  <c:v>4.203333333333334</c:v>
                </c:pt>
                <c:pt idx="4">
                  <c:v>4.0200000000000005</c:v>
                </c:pt>
                <c:pt idx="5">
                  <c:v>3.8466666666666671</c:v>
                </c:pt>
                <c:pt idx="6">
                  <c:v>3.89</c:v>
                </c:pt>
                <c:pt idx="7">
                  <c:v>3.8866666666666667</c:v>
                </c:pt>
                <c:pt idx="8">
                  <c:v>3.6366666666666667</c:v>
                </c:pt>
                <c:pt idx="9">
                  <c:v>3.56</c:v>
                </c:pt>
                <c:pt idx="10">
                  <c:v>3.6733333333333338</c:v>
                </c:pt>
                <c:pt idx="11">
                  <c:v>3.64</c:v>
                </c:pt>
                <c:pt idx="12">
                  <c:v>3.47</c:v>
                </c:pt>
                <c:pt idx="13">
                  <c:v>3.4766666666666666</c:v>
                </c:pt>
                <c:pt idx="14">
                  <c:v>3.5066666666666664</c:v>
                </c:pt>
                <c:pt idx="15">
                  <c:v>3.31</c:v>
                </c:pt>
                <c:pt idx="16">
                  <c:v>3.3633333333333333</c:v>
                </c:pt>
                <c:pt idx="17">
                  <c:v>3.4466666666666668</c:v>
                </c:pt>
                <c:pt idx="18">
                  <c:v>3.4200000000000004</c:v>
                </c:pt>
                <c:pt idx="19">
                  <c:v>3.3200000000000003</c:v>
                </c:pt>
                <c:pt idx="20">
                  <c:v>3.3033333333333332</c:v>
                </c:pt>
                <c:pt idx="21">
                  <c:v>3.23</c:v>
                </c:pt>
                <c:pt idx="22">
                  <c:v>3.1966666666666668</c:v>
                </c:pt>
                <c:pt idx="23">
                  <c:v>3.2333333333333329</c:v>
                </c:pt>
                <c:pt idx="24">
                  <c:v>3.2133333333333334</c:v>
                </c:pt>
                <c:pt idx="25">
                  <c:v>3.2533333333333334</c:v>
                </c:pt>
                <c:pt idx="26">
                  <c:v>3.3933333333333331</c:v>
                </c:pt>
                <c:pt idx="27">
                  <c:v>3.35</c:v>
                </c:pt>
                <c:pt idx="28">
                  <c:v>3.3166666666666664</c:v>
                </c:pt>
                <c:pt idx="29">
                  <c:v>3.3333333333333335</c:v>
                </c:pt>
                <c:pt idx="30">
                  <c:v>3.22</c:v>
                </c:pt>
                <c:pt idx="31">
                  <c:v>3.2266666666666666</c:v>
                </c:pt>
                <c:pt idx="32">
                  <c:v>3.3333333333333335</c:v>
                </c:pt>
                <c:pt idx="33">
                  <c:v>3.27</c:v>
                </c:pt>
                <c:pt idx="34">
                  <c:v>3.2833333333333332</c:v>
                </c:pt>
                <c:pt idx="35">
                  <c:v>3.3033333333333332</c:v>
                </c:pt>
                <c:pt idx="36">
                  <c:v>3.3433333333333333</c:v>
                </c:pt>
                <c:pt idx="37">
                  <c:v>3.31</c:v>
                </c:pt>
                <c:pt idx="38">
                  <c:v>3.2833333333333332</c:v>
                </c:pt>
                <c:pt idx="39">
                  <c:v>3.2633333333333332</c:v>
                </c:pt>
                <c:pt idx="40">
                  <c:v>3.1766666666666672</c:v>
                </c:pt>
                <c:pt idx="41">
                  <c:v>3.19</c:v>
                </c:pt>
                <c:pt idx="42">
                  <c:v>3.11</c:v>
                </c:pt>
                <c:pt idx="43">
                  <c:v>3.1666666666666665</c:v>
                </c:pt>
                <c:pt idx="44">
                  <c:v>3.08</c:v>
                </c:pt>
                <c:pt idx="45">
                  <c:v>3.0433333333333334</c:v>
                </c:pt>
                <c:pt idx="46">
                  <c:v>3.2533333333333334</c:v>
                </c:pt>
                <c:pt idx="47">
                  <c:v>3.3733333333333331</c:v>
                </c:pt>
                <c:pt idx="48">
                  <c:v>3.5533333333333332</c:v>
                </c:pt>
                <c:pt idx="49">
                  <c:v>3.6633333333333336</c:v>
                </c:pt>
                <c:pt idx="50">
                  <c:v>3.6733333333333333</c:v>
                </c:pt>
                <c:pt idx="51">
                  <c:v>3.75</c:v>
                </c:pt>
                <c:pt idx="52">
                  <c:v>3.7733333333333334</c:v>
                </c:pt>
                <c:pt idx="53">
                  <c:v>3.77</c:v>
                </c:pt>
                <c:pt idx="54">
                  <c:v>3.8766666666666665</c:v>
                </c:pt>
                <c:pt idx="55">
                  <c:v>4.3600000000000003</c:v>
                </c:pt>
                <c:pt idx="56">
                  <c:v>4.4733333333333336</c:v>
                </c:pt>
                <c:pt idx="57">
                  <c:v>4.6000000000000005</c:v>
                </c:pt>
                <c:pt idx="58">
                  <c:v>4.6733333333333329</c:v>
                </c:pt>
                <c:pt idx="59">
                  <c:v>4.6833333333333336</c:v>
                </c:pt>
                <c:pt idx="60">
                  <c:v>4.63</c:v>
                </c:pt>
                <c:pt idx="61">
                  <c:v>4.63</c:v>
                </c:pt>
                <c:pt idx="62">
                  <c:v>4.6566666666666663</c:v>
                </c:pt>
                <c:pt idx="63">
                  <c:v>4.5066666666666668</c:v>
                </c:pt>
                <c:pt idx="64">
                  <c:v>4.47</c:v>
                </c:pt>
                <c:pt idx="65">
                  <c:v>4.3599999999999994</c:v>
                </c:pt>
                <c:pt idx="66">
                  <c:v>4.4233333333333329</c:v>
                </c:pt>
                <c:pt idx="67">
                  <c:v>4.3099999999999996</c:v>
                </c:pt>
                <c:pt idx="68">
                  <c:v>4.3466666666666667</c:v>
                </c:pt>
                <c:pt idx="69">
                  <c:v>4.4233333333333329</c:v>
                </c:pt>
                <c:pt idx="70">
                  <c:v>4.34</c:v>
                </c:pt>
                <c:pt idx="71">
                  <c:v>4.4200000000000008</c:v>
                </c:pt>
                <c:pt idx="72">
                  <c:v>4.5766666666666671</c:v>
                </c:pt>
                <c:pt idx="73">
                  <c:v>4.5866666666666669</c:v>
                </c:pt>
                <c:pt idx="74">
                  <c:v>4.333333333333333</c:v>
                </c:pt>
                <c:pt idx="75">
                  <c:v>4.87</c:v>
                </c:pt>
                <c:pt idx="76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D-4651-88A5-2C583349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927272"/>
        <c:axId val="631926944"/>
      </c:lineChart>
      <c:catAx>
        <c:axId val="67660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02256"/>
        <c:crosses val="autoZero"/>
        <c:auto val="1"/>
        <c:lblAlgn val="ctr"/>
        <c:lblOffset val="100"/>
        <c:noMultiLvlLbl val="0"/>
      </c:catAx>
      <c:valAx>
        <c:axId val="676602256"/>
        <c:scaling>
          <c:orientation val="minMax"/>
          <c:max val="10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Demand</a:t>
                </a:r>
                <a:r>
                  <a:rPr lang="en-CA" baseline="0"/>
                  <a:t> for Fish (per Person, in Kilograms)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04224"/>
        <c:crosses val="autoZero"/>
        <c:crossBetween val="between"/>
      </c:valAx>
      <c:valAx>
        <c:axId val="631926944"/>
        <c:scaling>
          <c:orientation val="minMax"/>
          <c:max val="6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of Canned Salmon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7272"/>
        <c:crosses val="max"/>
        <c:crossBetween val="between"/>
      </c:valAx>
      <c:catAx>
        <c:axId val="63192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92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285748</xdr:colOff>
      <xdr:row>1</xdr:row>
      <xdr:rowOff>9524</xdr:rowOff>
    </xdr:from>
    <xdr:to>
      <xdr:col>12</xdr:col>
      <xdr:colOff>38099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42F14-C58D-42A3-BE22-21EEC9ABC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23</xdr:col>
      <xdr:colOff>333376</xdr:colOff>
      <xdr:row>20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B487F1-D52B-4961-A567-620246DF6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25</xdr:col>
      <xdr:colOff>142875</xdr:colOff>
      <xdr:row>46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1543E-5B4A-46B4-BA60-EF4BC6569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25</xdr:col>
      <xdr:colOff>371475</xdr:colOff>
      <xdr:row>73</xdr:row>
      <xdr:rowOff>52389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DC3533-8F87-4C69-9773-ADAF39B28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609599</xdr:colOff>
      <xdr:row>74</xdr:row>
      <xdr:rowOff>190499</xdr:rowOff>
    </xdr:from>
    <xdr:to>
      <xdr:col>25</xdr:col>
      <xdr:colOff>390524</xdr:colOff>
      <xdr:row>95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574B8A-29B3-4F6C-9336-CD8DAC67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257735</xdr:colOff>
      <xdr:row>25</xdr:row>
      <xdr:rowOff>44825</xdr:rowOff>
    </xdr:from>
    <xdr:to>
      <xdr:col>6</xdr:col>
      <xdr:colOff>212912</xdr:colOff>
      <xdr:row>32</xdr:row>
      <xdr:rowOff>145678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A6BB64-CA31-4B7F-B664-7D1EB8C42C03}"/>
            </a:ext>
          </a:extLst>
        </xdr:cNvPr>
        <xdr:cNvSpPr txBox="1"/>
      </xdr:nvSpPr>
      <xdr:spPr>
        <a:xfrm>
          <a:off x="257735" y="4807325"/>
          <a:ext cx="3585883" cy="143435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 b="1"/>
            <a:t>Fish</a:t>
          </a:r>
          <a:r>
            <a:rPr lang="en-CA" sz="1800" b="1" baseline="0"/>
            <a:t> (PD4 was left out of the demand chart because demand was significantly less compared to other meat proteins.</a:t>
          </a:r>
          <a:endParaRPr lang="en-CA" sz="18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0.43481</cdr:x>
      <cdr:y>0.39451</cdr:y>
    </cdr:from>
    <cdr:to>
      <cdr:x>0.56519</cdr:x>
      <cdr:y>0.60549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370E05-81F7-4940-8751-EB7F9C828152}"/>
            </a:ext>
          </a:extLst>
        </cdr:cNvPr>
        <cdr:cNvSpPr txBox="1"/>
      </cdr:nvSpPr>
      <cdr:spPr>
        <a:xfrm xmlns:a="http://schemas.openxmlformats.org/drawingml/2006/main">
          <a:off x="3049681" y="17097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128586</xdr:rowOff>
    </xdr:from>
    <xdr:to>
      <xdr:col>16</xdr:col>
      <xdr:colOff>581024</xdr:colOff>
      <xdr:row>20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36A9C-01BA-484B-9014-A3635B082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23812</xdr:rowOff>
    </xdr:from>
    <xdr:to>
      <xdr:col>17</xdr:col>
      <xdr:colOff>400050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7C345-5D9C-443B-9CD5-1839762A5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357186</xdr:colOff>
      <xdr:row>0</xdr:row>
      <xdr:rowOff>176211</xdr:rowOff>
    </xdr:from>
    <xdr:to>
      <xdr:col>18</xdr:col>
      <xdr:colOff>352425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26D6B-72BD-4BE9-A3E2-9370F0F40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96122</xdr:colOff>
      <xdr:row>0</xdr:row>
      <xdr:rowOff>0</xdr:rowOff>
    </xdr:from>
    <xdr:to>
      <xdr:col>18</xdr:col>
      <xdr:colOff>456033</xdr:colOff>
      <xdr:row>24</xdr:row>
      <xdr:rowOff>161052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814B6-3A83-477A-BD76-B70FB0C79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212082</xdr:colOff>
      <xdr:row>0</xdr:row>
      <xdr:rowOff>57069</xdr:rowOff>
    </xdr:from>
    <xdr:to>
      <xdr:col>16</xdr:col>
      <xdr:colOff>289890</xdr:colOff>
      <xdr:row>24</xdr:row>
      <xdr:rowOff>149086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27141-3CF5-4109-BC86-6B0D840C4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0</xdr:row>
      <xdr:rowOff>109537</xdr:rowOff>
    </xdr:from>
    <xdr:to>
      <xdr:col>14</xdr:col>
      <xdr:colOff>609599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97CE6-120D-4121-9D8C-153894D8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vin Lim" id="{49EF0BFA-2B05-4E5D-A2D4-F8CD0EAD9E57}" userId="Kevin Lim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8" dT="2020-12-24T00:07:41.06" personId="{49EF0BFA-2B05-4E5D-A2D4-F8CD0EAD9E57}" id="{6A7F33D6-B663-4B7E-A10D-CD664983F53E}">
    <text>Highest demand for beef</text>
  </threadedComment>
  <threadedComment ref="D38" dT="2020-12-24T00:11:33.16" personId="{49EF0BFA-2B05-4E5D-A2D4-F8CD0EAD9E57}" id="{0CF5E384-BE82-45B8-ACFD-EC4C2C2EEA35}">
    <text>Highest demand for pork occurred before Great Recession</text>
  </threadedComment>
  <threadedComment ref="B93" dT="2020-12-24T00:08:39.25" personId="{49EF0BFA-2B05-4E5D-A2D4-F8CD0EAD9E57}" id="{9742CF7D-3AB1-49EB-86CE-79EAEDE3A092}">
    <text>Highest demand for chicken. Greater than beef's maximum pre-recession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25318/1410030601-eng" TargetMode="External"/><Relationship Id="rId3" Type="http://schemas.openxmlformats.org/officeDocument/2006/relationships/hyperlink" Target="https://www150.statcan.gc.ca/t1/tbl1/en/tv.action?pid=1710000901" TargetMode="External"/><Relationship Id="rId7" Type="http://schemas.openxmlformats.org/officeDocument/2006/relationships/hyperlink" Target="https://doi.org/10.25318/1410030601-eng" TargetMode="External"/><Relationship Id="rId2" Type="http://schemas.openxmlformats.org/officeDocument/2006/relationships/hyperlink" Target="https://www150.statcan.gc.ca/t1/tbl1/en/tv.action?pid=1810000201" TargetMode="External"/><Relationship Id="rId1" Type="http://schemas.openxmlformats.org/officeDocument/2006/relationships/hyperlink" Target="https://www5.agr.gc.ca/eng/animal-industry/red-meat-and-livestock-market-information/protein-disappearance-and-demand-by-species/?id=1415860000022" TargetMode="External"/><Relationship Id="rId6" Type="http://schemas.openxmlformats.org/officeDocument/2006/relationships/hyperlink" Target="https://www150.statcan.gc.ca/t1/tbl1/en/tv.action?pid=1810000201" TargetMode="External"/><Relationship Id="rId5" Type="http://schemas.openxmlformats.org/officeDocument/2006/relationships/hyperlink" Target="https://www150.statcan.gc.ca/t1/tbl1/en/tv.action?pid=1710000901" TargetMode="External"/><Relationship Id="rId4" Type="http://schemas.openxmlformats.org/officeDocument/2006/relationships/hyperlink" Target="https://www5.agr.gc.ca/eng/animal-industry/red-meat-and-livestock-market-information/protein-disappearance-and-demand-by-species/?id=1415860000022" TargetMode="External"/><Relationship Id="rId9" Type="http://schemas.openxmlformats.org/officeDocument/2006/relationships/hyperlink" Target="https://doi.org/10.25318/1410030601-e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82BC-E70E-41E0-9CB0-A2B484D931C3}">
  <dimension ref="A1:K252"/>
  <sheetViews>
    <sheetView zoomScale="130" zoomScaleNormal="130" workbookViewId="0">
      <selection activeCell="F1" sqref="F1"/>
    </sheetView>
  </sheetViews>
  <sheetFormatPr defaultRowHeight="15"/>
  <cols>
    <col min="5" max="5" width="9" customWidth="1"/>
    <col min="6" max="6" width="10.140625" customWidth="1"/>
    <col min="11" max="11" width="15.42578125" customWidth="1"/>
  </cols>
  <sheetData>
    <row r="1" spans="1:11">
      <c r="A1" s="41" t="s">
        <v>98</v>
      </c>
      <c r="B1" s="42" t="s">
        <v>3</v>
      </c>
      <c r="C1" s="42" t="s">
        <v>4</v>
      </c>
      <c r="D1" s="42" t="s">
        <v>5</v>
      </c>
      <c r="E1" s="42" t="s">
        <v>97</v>
      </c>
      <c r="F1" s="42" t="s">
        <v>192</v>
      </c>
      <c r="G1" s="42" t="s">
        <v>171</v>
      </c>
      <c r="H1" s="42" t="s">
        <v>172</v>
      </c>
      <c r="I1" s="42" t="s">
        <v>173</v>
      </c>
      <c r="J1" s="42" t="s">
        <v>174</v>
      </c>
      <c r="K1" s="42" t="s">
        <v>15</v>
      </c>
    </row>
    <row r="2" spans="1:11">
      <c r="A2" s="43">
        <v>36526</v>
      </c>
      <c r="B2" s="46">
        <v>29.12</v>
      </c>
      <c r="C2" s="46">
        <v>32.020000000000003</v>
      </c>
      <c r="D2" s="46">
        <v>28.69</v>
      </c>
      <c r="E2" s="46">
        <v>9.51</v>
      </c>
      <c r="F2" s="51">
        <v>701.14</v>
      </c>
      <c r="G2" s="44">
        <v>4.37</v>
      </c>
      <c r="H2" s="44">
        <v>11.09</v>
      </c>
      <c r="I2" s="44">
        <v>8.17</v>
      </c>
      <c r="J2" s="44">
        <v>4.45</v>
      </c>
      <c r="K2" s="48">
        <v>30525872</v>
      </c>
    </row>
    <row r="3" spans="1:11">
      <c r="A3" s="43">
        <v>36557</v>
      </c>
      <c r="F3" s="51">
        <v>699.97</v>
      </c>
      <c r="G3" s="44">
        <v>4.28</v>
      </c>
      <c r="H3" s="44">
        <v>11.23</v>
      </c>
      <c r="I3" s="44">
        <v>8.18</v>
      </c>
      <c r="J3" s="44">
        <v>4.3099999999999996</v>
      </c>
      <c r="K3" s="48"/>
    </row>
    <row r="4" spans="1:11">
      <c r="A4" s="43">
        <v>36586</v>
      </c>
      <c r="F4" s="51">
        <v>700.05</v>
      </c>
      <c r="G4" s="44">
        <v>4.38</v>
      </c>
      <c r="H4" s="44">
        <v>11.17</v>
      </c>
      <c r="I4" s="44">
        <v>8.39</v>
      </c>
      <c r="J4" s="44">
        <v>4.34</v>
      </c>
      <c r="K4" s="48"/>
    </row>
    <row r="5" spans="1:11">
      <c r="A5" s="43">
        <v>36617</v>
      </c>
      <c r="F5" s="51">
        <v>705.39</v>
      </c>
      <c r="G5" s="44">
        <v>4.38</v>
      </c>
      <c r="H5" s="44">
        <v>11.88</v>
      </c>
      <c r="I5" s="44">
        <v>8.57</v>
      </c>
      <c r="J5" s="44">
        <v>4.32</v>
      </c>
      <c r="K5" s="48">
        <v>30594030</v>
      </c>
    </row>
    <row r="6" spans="1:11">
      <c r="A6" s="43">
        <v>36647</v>
      </c>
      <c r="F6" s="51">
        <v>696.89</v>
      </c>
      <c r="G6" s="44">
        <v>4.3899999999999997</v>
      </c>
      <c r="H6" s="44">
        <v>12.16</v>
      </c>
      <c r="I6" s="44">
        <v>8.92</v>
      </c>
      <c r="J6" s="44">
        <v>4.26</v>
      </c>
      <c r="K6" s="48"/>
    </row>
    <row r="7" spans="1:11">
      <c r="A7" s="43">
        <v>36678</v>
      </c>
      <c r="F7" s="51">
        <v>692.85</v>
      </c>
      <c r="G7" s="44">
        <v>4.38</v>
      </c>
      <c r="H7" s="44">
        <v>12.16</v>
      </c>
      <c r="I7" s="44">
        <v>9.09</v>
      </c>
      <c r="J7" s="44">
        <v>4.28</v>
      </c>
      <c r="K7" s="48"/>
    </row>
    <row r="8" spans="1:11">
      <c r="A8" s="43">
        <v>36708</v>
      </c>
      <c r="F8" s="51">
        <v>684.55</v>
      </c>
      <c r="G8" s="44">
        <v>4.4400000000000004</v>
      </c>
      <c r="H8" s="44">
        <v>12.27</v>
      </c>
      <c r="I8" s="44">
        <v>9.25</v>
      </c>
      <c r="J8" s="44">
        <v>4.24</v>
      </c>
      <c r="K8" s="48">
        <v>30685730</v>
      </c>
    </row>
    <row r="9" spans="1:11">
      <c r="A9" s="43">
        <v>36739</v>
      </c>
      <c r="F9" s="51">
        <v>689.66</v>
      </c>
      <c r="G9" s="44">
        <v>4.47</v>
      </c>
      <c r="H9" s="44">
        <v>12.57</v>
      </c>
      <c r="I9" s="44">
        <v>9.26</v>
      </c>
      <c r="J9" s="44">
        <v>4.2699999999999996</v>
      </c>
      <c r="K9" s="48"/>
    </row>
    <row r="10" spans="1:11">
      <c r="A10" s="43">
        <v>36770</v>
      </c>
      <c r="F10" s="51">
        <v>713.77</v>
      </c>
      <c r="G10" s="44">
        <v>4.3600000000000003</v>
      </c>
      <c r="H10" s="44">
        <v>12.8</v>
      </c>
      <c r="I10" s="44">
        <v>9.19</v>
      </c>
      <c r="J10" s="44">
        <v>4.24</v>
      </c>
      <c r="K10" s="48"/>
    </row>
    <row r="11" spans="1:11">
      <c r="A11" s="43">
        <v>36800</v>
      </c>
      <c r="F11" s="51">
        <v>715.41</v>
      </c>
      <c r="G11" s="44">
        <v>4.51</v>
      </c>
      <c r="H11" s="44">
        <v>11.97</v>
      </c>
      <c r="I11" s="44">
        <v>9.1300000000000008</v>
      </c>
      <c r="J11" s="44">
        <v>4.24</v>
      </c>
      <c r="K11" s="48">
        <v>30783969</v>
      </c>
    </row>
    <row r="12" spans="1:11">
      <c r="A12" s="43">
        <v>36831</v>
      </c>
      <c r="F12" s="51">
        <v>716.86</v>
      </c>
      <c r="G12" s="44">
        <v>4.3899999999999997</v>
      </c>
      <c r="H12" s="44">
        <v>11.73</v>
      </c>
      <c r="I12" s="44">
        <v>9.0500000000000007</v>
      </c>
      <c r="J12" s="44">
        <v>4.22</v>
      </c>
      <c r="K12" s="48"/>
    </row>
    <row r="13" spans="1:11">
      <c r="A13" s="43">
        <v>36861</v>
      </c>
      <c r="F13" s="51">
        <v>717.85</v>
      </c>
      <c r="G13" s="44">
        <v>4.45</v>
      </c>
      <c r="H13" s="44">
        <v>12.32</v>
      </c>
      <c r="I13" s="44">
        <v>9.24</v>
      </c>
      <c r="J13" s="44">
        <v>4.1500000000000004</v>
      </c>
      <c r="K13" s="48"/>
    </row>
    <row r="14" spans="1:11">
      <c r="A14" s="43">
        <v>36892</v>
      </c>
      <c r="B14" s="46">
        <v>30.49</v>
      </c>
      <c r="C14" s="46">
        <v>30.75</v>
      </c>
      <c r="D14" s="46">
        <v>28.94</v>
      </c>
      <c r="E14" s="46">
        <v>9.65</v>
      </c>
      <c r="F14" s="51">
        <v>724.02</v>
      </c>
      <c r="G14" s="44">
        <v>4.53</v>
      </c>
      <c r="H14" s="44">
        <v>12.77</v>
      </c>
      <c r="I14" s="44">
        <v>9.2100000000000009</v>
      </c>
      <c r="J14" s="44">
        <v>4.18</v>
      </c>
      <c r="K14" s="48">
        <v>30824441</v>
      </c>
    </row>
    <row r="15" spans="1:11">
      <c r="A15" s="43">
        <v>36923</v>
      </c>
      <c r="F15" s="51">
        <v>727.01</v>
      </c>
      <c r="G15" s="44">
        <v>4.4800000000000004</v>
      </c>
      <c r="H15" s="44">
        <v>13.05</v>
      </c>
      <c r="I15" s="44">
        <v>9.0500000000000007</v>
      </c>
      <c r="J15" s="44">
        <v>3.97</v>
      </c>
      <c r="K15" s="48"/>
    </row>
    <row r="16" spans="1:11">
      <c r="A16" s="43">
        <v>36951</v>
      </c>
      <c r="F16" s="51">
        <v>728.87</v>
      </c>
      <c r="G16" s="44">
        <v>4.3899999999999997</v>
      </c>
      <c r="H16" s="44">
        <v>13.5</v>
      </c>
      <c r="I16" s="44">
        <v>9.42</v>
      </c>
      <c r="J16" s="44">
        <v>3.91</v>
      </c>
      <c r="K16" s="48"/>
    </row>
    <row r="17" spans="1:11">
      <c r="A17" s="43">
        <v>36982</v>
      </c>
      <c r="F17" s="51">
        <v>731.05</v>
      </c>
      <c r="G17" s="44">
        <v>4.53</v>
      </c>
      <c r="H17" s="44">
        <v>13.87</v>
      </c>
      <c r="I17" s="44">
        <v>10.130000000000001</v>
      </c>
      <c r="J17" s="44">
        <v>4</v>
      </c>
      <c r="K17" s="48">
        <v>30910996</v>
      </c>
    </row>
    <row r="18" spans="1:11">
      <c r="A18" s="43">
        <v>37012</v>
      </c>
      <c r="F18" s="51">
        <v>726.02</v>
      </c>
      <c r="G18" s="44">
        <v>4.5599999999999996</v>
      </c>
      <c r="H18" s="44">
        <v>14.95</v>
      </c>
      <c r="I18" s="44">
        <v>9.8699999999999992</v>
      </c>
      <c r="J18" s="44">
        <v>3.81</v>
      </c>
      <c r="K18" s="48"/>
    </row>
    <row r="19" spans="1:11">
      <c r="A19" s="43">
        <v>37043</v>
      </c>
      <c r="F19" s="51">
        <v>718.57</v>
      </c>
      <c r="G19" s="44">
        <v>4.59</v>
      </c>
      <c r="H19" s="44">
        <v>14.92</v>
      </c>
      <c r="I19" s="44">
        <v>9.99</v>
      </c>
      <c r="J19" s="44">
        <v>3.73</v>
      </c>
      <c r="K19" s="48"/>
    </row>
    <row r="20" spans="1:11">
      <c r="A20" s="43">
        <v>37073</v>
      </c>
      <c r="F20" s="51">
        <v>704.3</v>
      </c>
      <c r="G20" s="44">
        <v>4.7300000000000004</v>
      </c>
      <c r="H20" s="44">
        <v>14.33</v>
      </c>
      <c r="I20" s="44">
        <v>10.1</v>
      </c>
      <c r="J20" s="44">
        <v>3.89</v>
      </c>
      <c r="K20" s="48">
        <v>31020902</v>
      </c>
    </row>
    <row r="21" spans="1:11">
      <c r="A21" s="43">
        <v>37104</v>
      </c>
      <c r="F21" s="51">
        <v>707.44</v>
      </c>
      <c r="G21" s="44">
        <v>4.7300000000000004</v>
      </c>
      <c r="H21" s="44">
        <v>14.21</v>
      </c>
      <c r="I21" s="44">
        <v>10.119999999999999</v>
      </c>
      <c r="J21" s="44">
        <v>3.87</v>
      </c>
      <c r="K21" s="48"/>
    </row>
    <row r="22" spans="1:11">
      <c r="A22" s="43">
        <v>37135</v>
      </c>
      <c r="F22" s="51">
        <v>727.38</v>
      </c>
      <c r="G22" s="44">
        <v>4.7699999999999996</v>
      </c>
      <c r="H22" s="44">
        <v>14.2</v>
      </c>
      <c r="I22" s="44">
        <v>9.86</v>
      </c>
      <c r="J22" s="44">
        <v>3.91</v>
      </c>
      <c r="K22" s="48"/>
    </row>
    <row r="23" spans="1:11">
      <c r="A23" s="43">
        <v>37165</v>
      </c>
      <c r="F23" s="51">
        <v>730.9</v>
      </c>
      <c r="G23" s="44">
        <v>4.83</v>
      </c>
      <c r="H23" s="44">
        <v>13.3</v>
      </c>
      <c r="I23" s="44">
        <v>10.1</v>
      </c>
      <c r="J23" s="44">
        <v>3.95</v>
      </c>
      <c r="K23" s="48">
        <v>31129119</v>
      </c>
    </row>
    <row r="24" spans="1:11">
      <c r="A24" s="43">
        <v>37196</v>
      </c>
      <c r="F24" s="51">
        <v>737.46</v>
      </c>
      <c r="G24" s="44">
        <v>4.74</v>
      </c>
      <c r="H24" s="44">
        <v>13.09</v>
      </c>
      <c r="I24" s="44">
        <v>9.91</v>
      </c>
      <c r="J24" s="44">
        <v>3.86</v>
      </c>
      <c r="K24" s="48"/>
    </row>
    <row r="25" spans="1:11">
      <c r="A25" s="43">
        <v>37226</v>
      </c>
      <c r="F25" s="51">
        <v>742.02</v>
      </c>
      <c r="G25" s="44">
        <v>4.7</v>
      </c>
      <c r="H25" s="44">
        <v>13.21</v>
      </c>
      <c r="I25" s="44">
        <v>9.85</v>
      </c>
      <c r="J25" s="44">
        <v>3.85</v>
      </c>
      <c r="K25" s="48"/>
    </row>
    <row r="26" spans="1:11">
      <c r="A26" s="43">
        <v>37257</v>
      </c>
      <c r="B26" s="46">
        <v>30.74</v>
      </c>
      <c r="C26" s="46">
        <v>30.58</v>
      </c>
      <c r="D26" s="46">
        <v>27.81</v>
      </c>
      <c r="E26" s="46">
        <v>9.56</v>
      </c>
      <c r="F26" s="51">
        <v>747.38</v>
      </c>
      <c r="G26" s="44">
        <v>4.8600000000000003</v>
      </c>
      <c r="H26" s="44">
        <v>13.53</v>
      </c>
      <c r="I26" s="44">
        <v>9.91</v>
      </c>
      <c r="J26" s="44">
        <v>3.78</v>
      </c>
      <c r="K26" s="48">
        <v>31169393</v>
      </c>
    </row>
    <row r="27" spans="1:11">
      <c r="A27" s="43">
        <v>37288</v>
      </c>
      <c r="F27" s="51">
        <v>748.64</v>
      </c>
      <c r="G27" s="44">
        <v>4.75</v>
      </c>
      <c r="H27" s="44">
        <v>13.56</v>
      </c>
      <c r="I27" s="44">
        <v>10</v>
      </c>
      <c r="J27" s="44">
        <v>3.6</v>
      </c>
      <c r="K27" s="48"/>
    </row>
    <row r="28" spans="1:11">
      <c r="A28" s="43">
        <v>37316</v>
      </c>
      <c r="F28" s="51">
        <v>751.81</v>
      </c>
      <c r="G28" s="44">
        <v>4.74</v>
      </c>
      <c r="H28" s="44">
        <v>14.15</v>
      </c>
      <c r="I28" s="44">
        <v>9.57</v>
      </c>
      <c r="J28" s="44">
        <v>3.53</v>
      </c>
      <c r="K28" s="48"/>
    </row>
    <row r="29" spans="1:11">
      <c r="A29" s="43">
        <v>37347</v>
      </c>
      <c r="F29" s="51">
        <v>752.03</v>
      </c>
      <c r="G29" s="44">
        <v>4.71</v>
      </c>
      <c r="H29" s="44">
        <v>14.64</v>
      </c>
      <c r="I29" s="44">
        <v>9.61</v>
      </c>
      <c r="J29" s="44">
        <v>3.45</v>
      </c>
      <c r="K29" s="48">
        <v>31253382</v>
      </c>
    </row>
    <row r="30" spans="1:11">
      <c r="A30" s="43">
        <v>37377</v>
      </c>
      <c r="F30" s="51">
        <v>741.67</v>
      </c>
      <c r="G30" s="44">
        <v>4.82</v>
      </c>
      <c r="H30" s="44">
        <v>14.24</v>
      </c>
      <c r="I30" s="44">
        <v>9.5399999999999991</v>
      </c>
      <c r="J30" s="44">
        <v>3.61</v>
      </c>
      <c r="K30" s="48"/>
    </row>
    <row r="31" spans="1:11">
      <c r="A31" s="43">
        <v>37408</v>
      </c>
      <c r="F31" s="51">
        <v>736.85</v>
      </c>
      <c r="G31" s="44">
        <v>4.72</v>
      </c>
      <c r="H31" s="44">
        <v>14.09</v>
      </c>
      <c r="I31" s="44">
        <v>9.67</v>
      </c>
      <c r="J31" s="44">
        <v>3.62</v>
      </c>
      <c r="K31" s="48"/>
    </row>
    <row r="32" spans="1:11">
      <c r="A32" s="43">
        <v>37438</v>
      </c>
      <c r="F32" s="51">
        <v>722.44</v>
      </c>
      <c r="G32" s="44">
        <v>4.82</v>
      </c>
      <c r="H32" s="44">
        <v>14.09</v>
      </c>
      <c r="I32" s="44">
        <v>9.3699999999999992</v>
      </c>
      <c r="J32" s="44">
        <v>3.7</v>
      </c>
      <c r="K32" s="48">
        <v>31360079</v>
      </c>
    </row>
    <row r="33" spans="1:11">
      <c r="A33" s="43">
        <v>37469</v>
      </c>
      <c r="F33" s="51">
        <v>726.66</v>
      </c>
      <c r="G33" s="44">
        <v>4.7699999999999996</v>
      </c>
      <c r="H33" s="44">
        <v>13.94</v>
      </c>
      <c r="I33" s="44">
        <v>9.48</v>
      </c>
      <c r="J33" s="44">
        <v>3.68</v>
      </c>
      <c r="K33" s="48"/>
    </row>
    <row r="34" spans="1:11">
      <c r="A34" s="43">
        <v>37500</v>
      </c>
      <c r="F34" s="51">
        <v>750.59</v>
      </c>
      <c r="G34" s="44">
        <v>4.67</v>
      </c>
      <c r="H34" s="44">
        <v>14.08</v>
      </c>
      <c r="I34" s="44">
        <v>9.3800000000000008</v>
      </c>
      <c r="J34" s="44">
        <v>3.64</v>
      </c>
      <c r="K34" s="48"/>
    </row>
    <row r="35" spans="1:11">
      <c r="A35" s="43">
        <v>37530</v>
      </c>
      <c r="F35" s="51">
        <v>750.96</v>
      </c>
      <c r="G35" s="44">
        <v>4.82</v>
      </c>
      <c r="H35" s="44">
        <v>13.92</v>
      </c>
      <c r="I35" s="44">
        <v>9.48</v>
      </c>
      <c r="J35" s="44">
        <v>3.63</v>
      </c>
      <c r="K35" s="48">
        <v>31451764</v>
      </c>
    </row>
    <row r="36" spans="1:11">
      <c r="A36" s="43">
        <v>37561</v>
      </c>
      <c r="F36" s="51">
        <v>755.86</v>
      </c>
      <c r="G36" s="44">
        <v>4.83</v>
      </c>
      <c r="H36" s="44">
        <v>13.53</v>
      </c>
      <c r="I36" s="44">
        <v>9.32</v>
      </c>
      <c r="J36" s="44">
        <v>3.68</v>
      </c>
      <c r="K36" s="48"/>
    </row>
    <row r="37" spans="1:11">
      <c r="A37" s="43">
        <v>37591</v>
      </c>
      <c r="F37" s="51">
        <v>754.1</v>
      </c>
      <c r="G37" s="44">
        <v>4.8099999999999996</v>
      </c>
      <c r="H37" s="44">
        <v>13.43</v>
      </c>
      <c r="I37" s="44">
        <v>9.34</v>
      </c>
      <c r="J37" s="44">
        <v>3.61</v>
      </c>
      <c r="K37" s="48"/>
    </row>
    <row r="38" spans="1:11">
      <c r="A38" s="43">
        <v>37622</v>
      </c>
      <c r="B38" s="46">
        <v>29.84</v>
      </c>
      <c r="C38" s="46">
        <v>32.4</v>
      </c>
      <c r="D38" s="46">
        <v>25.1</v>
      </c>
      <c r="E38" s="46">
        <v>9.81</v>
      </c>
      <c r="F38" s="51">
        <v>762.35</v>
      </c>
      <c r="G38" s="44">
        <v>4.84</v>
      </c>
      <c r="H38" s="44">
        <v>13.76</v>
      </c>
      <c r="I38" s="44">
        <v>9.4</v>
      </c>
      <c r="J38" s="44">
        <v>3.51</v>
      </c>
      <c r="K38" s="48">
        <v>31480672</v>
      </c>
    </row>
    <row r="39" spans="1:11">
      <c r="A39" s="43">
        <v>37653</v>
      </c>
      <c r="F39" s="51">
        <v>765.73</v>
      </c>
      <c r="G39" s="44">
        <v>4.7300000000000004</v>
      </c>
      <c r="H39" s="44">
        <v>14.29</v>
      </c>
      <c r="I39" s="44">
        <v>9.4</v>
      </c>
      <c r="J39" s="44">
        <v>3.45</v>
      </c>
      <c r="K39" s="48"/>
    </row>
    <row r="40" spans="1:11">
      <c r="A40" s="43">
        <v>37681</v>
      </c>
      <c r="F40" s="51">
        <v>760.66</v>
      </c>
      <c r="G40" s="44">
        <v>4.87</v>
      </c>
      <c r="H40" s="44">
        <v>14.26</v>
      </c>
      <c r="I40" s="44">
        <v>9.6199999999999992</v>
      </c>
      <c r="J40" s="44">
        <v>3.45</v>
      </c>
      <c r="K40" s="48"/>
    </row>
    <row r="41" spans="1:11">
      <c r="A41" s="43">
        <v>37712</v>
      </c>
      <c r="F41" s="51">
        <v>760.87</v>
      </c>
      <c r="G41" s="44">
        <v>4.9800000000000004</v>
      </c>
      <c r="H41" s="44">
        <v>14.14</v>
      </c>
      <c r="I41" s="44">
        <v>9.43</v>
      </c>
      <c r="J41" s="44">
        <v>3.41</v>
      </c>
      <c r="K41" s="48">
        <v>31550768</v>
      </c>
    </row>
    <row r="42" spans="1:11">
      <c r="A42" s="43">
        <v>37742</v>
      </c>
      <c r="F42" s="51">
        <v>757.56</v>
      </c>
      <c r="G42" s="44">
        <v>4.99</v>
      </c>
      <c r="H42" s="44">
        <v>14.16</v>
      </c>
      <c r="I42" s="44">
        <v>9.57</v>
      </c>
      <c r="J42" s="44">
        <v>3.46</v>
      </c>
      <c r="K42" s="48"/>
    </row>
    <row r="43" spans="1:11">
      <c r="A43" s="43">
        <v>37773</v>
      </c>
      <c r="F43" s="51">
        <v>746.57</v>
      </c>
      <c r="G43" s="44">
        <v>4.9800000000000004</v>
      </c>
      <c r="H43" s="44">
        <v>14.65</v>
      </c>
      <c r="I43" s="44">
        <v>9.73</v>
      </c>
      <c r="J43" s="44">
        <v>3.56</v>
      </c>
      <c r="K43" s="48"/>
    </row>
    <row r="44" spans="1:11">
      <c r="A44" s="43">
        <v>37803</v>
      </c>
      <c r="F44" s="51">
        <v>738.87</v>
      </c>
      <c r="G44" s="44">
        <v>5.05</v>
      </c>
      <c r="H44" s="44">
        <v>13.8</v>
      </c>
      <c r="I44" s="44">
        <v>9.57</v>
      </c>
      <c r="J44" s="44">
        <v>3.57</v>
      </c>
      <c r="K44" s="48">
        <v>31644028</v>
      </c>
    </row>
    <row r="45" spans="1:11">
      <c r="A45" s="43">
        <v>37834</v>
      </c>
      <c r="F45" s="51">
        <v>742.95</v>
      </c>
      <c r="G45" s="44">
        <v>5.0999999999999996</v>
      </c>
      <c r="H45" s="44">
        <v>14.31</v>
      </c>
      <c r="I45" s="44">
        <v>9.41</v>
      </c>
      <c r="J45" s="44">
        <v>3.44</v>
      </c>
      <c r="K45" s="48"/>
    </row>
    <row r="46" spans="1:11">
      <c r="A46" s="43">
        <v>37865</v>
      </c>
      <c r="F46" s="51">
        <v>769.74</v>
      </c>
      <c r="G46" s="44">
        <v>4.9800000000000004</v>
      </c>
      <c r="H46" s="44">
        <v>13.79</v>
      </c>
      <c r="I46" s="44">
        <v>9.17</v>
      </c>
      <c r="J46" s="44">
        <v>3.51</v>
      </c>
      <c r="K46" s="48"/>
    </row>
    <row r="47" spans="1:11">
      <c r="A47" s="43">
        <v>37895</v>
      </c>
      <c r="F47" s="51">
        <v>770.19</v>
      </c>
      <c r="G47" s="44">
        <v>5.08</v>
      </c>
      <c r="H47" s="44">
        <v>13.36</v>
      </c>
      <c r="I47" s="44">
        <v>9.64</v>
      </c>
      <c r="J47" s="44">
        <v>3.36</v>
      </c>
      <c r="K47" s="48">
        <v>31737869</v>
      </c>
    </row>
    <row r="48" spans="1:11">
      <c r="A48" s="43">
        <v>37926</v>
      </c>
      <c r="F48" s="51">
        <v>772.71</v>
      </c>
      <c r="G48" s="44">
        <v>5.16</v>
      </c>
      <c r="H48" s="44">
        <v>14.1</v>
      </c>
      <c r="I48" s="44">
        <v>9.44</v>
      </c>
      <c r="J48" s="44">
        <v>3.33</v>
      </c>
      <c r="K48" s="48"/>
    </row>
    <row r="49" spans="1:11">
      <c r="A49" s="43">
        <v>37956</v>
      </c>
      <c r="F49" s="51">
        <v>775.38</v>
      </c>
      <c r="G49" s="44">
        <v>5.0999999999999996</v>
      </c>
      <c r="H49" s="44">
        <v>13.86</v>
      </c>
      <c r="I49" s="44">
        <v>9.5</v>
      </c>
      <c r="J49" s="44">
        <v>3.24</v>
      </c>
      <c r="K49" s="48"/>
    </row>
    <row r="50" spans="1:11">
      <c r="A50" s="43">
        <v>37987</v>
      </c>
      <c r="B50" s="46">
        <v>30.68</v>
      </c>
      <c r="C50" s="46">
        <v>31.15</v>
      </c>
      <c r="D50" s="46">
        <v>26.64</v>
      </c>
      <c r="E50" s="46">
        <v>9.1300000000000008</v>
      </c>
      <c r="F50" s="51">
        <v>781.97</v>
      </c>
      <c r="G50" s="44">
        <v>5.12</v>
      </c>
      <c r="H50" s="44">
        <v>14.11</v>
      </c>
      <c r="I50" s="44">
        <v>9.2799999999999994</v>
      </c>
      <c r="J50" s="44">
        <v>3.36</v>
      </c>
      <c r="K50" s="48">
        <v>31777704</v>
      </c>
    </row>
    <row r="51" spans="1:11">
      <c r="A51" s="43">
        <v>38018</v>
      </c>
      <c r="F51" s="51">
        <v>782.86</v>
      </c>
      <c r="G51" s="44">
        <v>5.13</v>
      </c>
      <c r="H51" s="44">
        <v>13.37</v>
      </c>
      <c r="I51" s="44">
        <v>9.5</v>
      </c>
      <c r="J51" s="44">
        <v>3.39</v>
      </c>
      <c r="K51" s="48"/>
    </row>
    <row r="52" spans="1:11">
      <c r="A52" s="43">
        <v>38047</v>
      </c>
      <c r="F52" s="51">
        <v>783.45</v>
      </c>
      <c r="G52" s="44">
        <v>5.05</v>
      </c>
      <c r="H52" s="44">
        <v>13.8</v>
      </c>
      <c r="I52" s="44">
        <v>9.5500000000000007</v>
      </c>
      <c r="J52" s="44">
        <v>3.34</v>
      </c>
      <c r="K52" s="48"/>
    </row>
    <row r="53" spans="1:11">
      <c r="A53" s="43">
        <v>38078</v>
      </c>
      <c r="F53" s="51">
        <v>782.41</v>
      </c>
      <c r="G53" s="44">
        <v>5.0999999999999996</v>
      </c>
      <c r="H53" s="44">
        <v>14.01</v>
      </c>
      <c r="I53" s="44">
        <v>9.61</v>
      </c>
      <c r="J53" s="44">
        <v>3.43</v>
      </c>
      <c r="K53" s="48">
        <v>31846669</v>
      </c>
    </row>
    <row r="54" spans="1:11">
      <c r="A54" s="43">
        <v>38108</v>
      </c>
      <c r="F54" s="51">
        <v>775.37</v>
      </c>
      <c r="G54" s="44">
        <v>5.24</v>
      </c>
      <c r="H54" s="44">
        <v>15.31</v>
      </c>
      <c r="I54" s="44">
        <v>9.99</v>
      </c>
      <c r="J54" s="44">
        <v>3.41</v>
      </c>
      <c r="K54" s="48"/>
    </row>
    <row r="55" spans="1:11">
      <c r="A55" s="43">
        <v>38139</v>
      </c>
      <c r="F55" s="51">
        <v>767.37</v>
      </c>
      <c r="G55" s="44">
        <v>5.56</v>
      </c>
      <c r="H55" s="44">
        <v>16.53</v>
      </c>
      <c r="I55" s="44">
        <v>10.62</v>
      </c>
      <c r="J55" s="44">
        <v>3.5</v>
      </c>
      <c r="K55" s="48"/>
    </row>
    <row r="56" spans="1:11">
      <c r="A56" s="43">
        <v>38169</v>
      </c>
      <c r="F56" s="51">
        <v>756.2</v>
      </c>
      <c r="G56" s="44">
        <v>5.44</v>
      </c>
      <c r="H56" s="44">
        <v>16.62</v>
      </c>
      <c r="I56" s="44">
        <v>10.73</v>
      </c>
      <c r="J56" s="44">
        <v>3.48</v>
      </c>
      <c r="K56" s="48">
        <v>31940655</v>
      </c>
    </row>
    <row r="57" spans="1:11">
      <c r="A57" s="43">
        <v>38200</v>
      </c>
      <c r="F57" s="51">
        <v>757.47</v>
      </c>
      <c r="G57" s="44">
        <v>5.54</v>
      </c>
      <c r="H57" s="44">
        <v>16.239999999999998</v>
      </c>
      <c r="I57" s="44">
        <v>10.72</v>
      </c>
      <c r="J57" s="44">
        <v>3.41</v>
      </c>
      <c r="K57" s="48"/>
    </row>
    <row r="58" spans="1:11">
      <c r="A58" s="43">
        <v>38231</v>
      </c>
      <c r="F58" s="51">
        <v>782.41</v>
      </c>
      <c r="G58" s="44">
        <v>5.5</v>
      </c>
      <c r="H58" s="44">
        <v>16.07</v>
      </c>
      <c r="I58" s="44">
        <v>10.5</v>
      </c>
      <c r="J58" s="44">
        <v>3.37</v>
      </c>
      <c r="K58" s="48"/>
    </row>
    <row r="59" spans="1:11">
      <c r="A59" s="43">
        <v>38261</v>
      </c>
      <c r="F59" s="51">
        <v>786.97</v>
      </c>
      <c r="G59" s="44">
        <v>5.51</v>
      </c>
      <c r="H59" s="44">
        <v>15.31</v>
      </c>
      <c r="I59" s="44">
        <v>10.63</v>
      </c>
      <c r="J59" s="44">
        <v>3.32</v>
      </c>
      <c r="K59" s="48">
        <v>32039959</v>
      </c>
    </row>
    <row r="60" spans="1:11">
      <c r="A60" s="43">
        <v>38292</v>
      </c>
      <c r="F60" s="51">
        <v>792.61</v>
      </c>
      <c r="G60" s="44">
        <v>5.27</v>
      </c>
      <c r="H60" s="44">
        <v>14.67</v>
      </c>
      <c r="I60" s="44">
        <v>10.199999999999999</v>
      </c>
      <c r="J60" s="44">
        <v>3.35</v>
      </c>
      <c r="K60" s="48"/>
    </row>
    <row r="61" spans="1:11">
      <c r="A61" s="43">
        <v>38322</v>
      </c>
      <c r="F61" s="51">
        <v>792.29</v>
      </c>
      <c r="G61" s="44">
        <v>5.35</v>
      </c>
      <c r="H61" s="44">
        <v>14.83</v>
      </c>
      <c r="I61" s="44">
        <v>10.210000000000001</v>
      </c>
      <c r="J61" s="44">
        <v>3.29</v>
      </c>
      <c r="K61" s="48"/>
    </row>
    <row r="62" spans="1:11">
      <c r="A62" s="43">
        <v>38353</v>
      </c>
      <c r="B62" s="46">
        <v>30.72</v>
      </c>
      <c r="C62" s="46">
        <v>30.29</v>
      </c>
      <c r="D62" s="46">
        <v>23.06</v>
      </c>
      <c r="E62" s="46">
        <v>8.99</v>
      </c>
      <c r="F62" s="51">
        <v>804.29</v>
      </c>
      <c r="G62" s="44">
        <v>5.32</v>
      </c>
      <c r="H62" s="44">
        <v>15.2</v>
      </c>
      <c r="I62" s="44">
        <v>10.19</v>
      </c>
      <c r="J62" s="44">
        <v>3.3</v>
      </c>
      <c r="K62" s="48">
        <v>32076720</v>
      </c>
    </row>
    <row r="63" spans="1:11">
      <c r="A63" s="43">
        <v>38384</v>
      </c>
      <c r="F63" s="51">
        <v>803.7</v>
      </c>
      <c r="G63" s="44">
        <v>5.25</v>
      </c>
      <c r="H63" s="44">
        <v>14.75</v>
      </c>
      <c r="I63" s="44">
        <v>10.36</v>
      </c>
      <c r="J63" s="44">
        <v>3.31</v>
      </c>
      <c r="K63" s="48"/>
    </row>
    <row r="64" spans="1:11">
      <c r="A64" s="43">
        <v>38412</v>
      </c>
      <c r="F64" s="51">
        <v>805.71</v>
      </c>
      <c r="G64" s="44">
        <v>5.29</v>
      </c>
      <c r="H64" s="44">
        <v>14.82</v>
      </c>
      <c r="I64" s="44">
        <v>10.14</v>
      </c>
      <c r="J64" s="44">
        <v>3.3</v>
      </c>
      <c r="K64" s="48"/>
    </row>
    <row r="65" spans="1:11">
      <c r="A65" s="43">
        <v>38443</v>
      </c>
      <c r="F65" s="51">
        <v>806.11</v>
      </c>
      <c r="G65" s="44">
        <v>5.35</v>
      </c>
      <c r="H65" s="44">
        <v>14.86</v>
      </c>
      <c r="I65" s="44">
        <v>10.08</v>
      </c>
      <c r="J65" s="44">
        <v>3.27</v>
      </c>
      <c r="K65" s="48">
        <v>32141943</v>
      </c>
    </row>
    <row r="66" spans="1:11">
      <c r="A66" s="43">
        <v>38473</v>
      </c>
      <c r="F66" s="51">
        <v>793.61</v>
      </c>
      <c r="G66" s="44">
        <v>5.36</v>
      </c>
      <c r="H66" s="44">
        <v>15.13</v>
      </c>
      <c r="I66" s="44">
        <v>10.050000000000001</v>
      </c>
      <c r="J66" s="44">
        <v>3.16</v>
      </c>
      <c r="K66" s="48"/>
    </row>
    <row r="67" spans="1:11">
      <c r="A67" s="43">
        <v>38504</v>
      </c>
      <c r="F67" s="51">
        <v>791.58</v>
      </c>
      <c r="G67" s="44">
        <v>5.3</v>
      </c>
      <c r="H67" s="44">
        <v>15.38</v>
      </c>
      <c r="I67" s="44">
        <v>10.220000000000001</v>
      </c>
      <c r="J67" s="44">
        <v>3.26</v>
      </c>
      <c r="K67" s="48"/>
    </row>
    <row r="68" spans="1:11">
      <c r="A68" s="43">
        <v>38534</v>
      </c>
      <c r="F68" s="51">
        <v>781.25</v>
      </c>
      <c r="G68" s="44">
        <v>5.37</v>
      </c>
      <c r="H68" s="44">
        <v>14.44</v>
      </c>
      <c r="I68" s="44">
        <v>10.09</v>
      </c>
      <c r="J68" s="44">
        <v>3.16</v>
      </c>
      <c r="K68" s="48">
        <v>32243753</v>
      </c>
    </row>
    <row r="69" spans="1:11">
      <c r="A69" s="43">
        <v>38565</v>
      </c>
      <c r="F69" s="51">
        <v>786.93</v>
      </c>
      <c r="G69" s="44">
        <v>5.32</v>
      </c>
      <c r="H69" s="44">
        <v>14.81</v>
      </c>
      <c r="I69" s="44">
        <v>10.029999999999999</v>
      </c>
      <c r="J69" s="44">
        <v>3.16</v>
      </c>
      <c r="K69" s="48"/>
    </row>
    <row r="70" spans="1:11">
      <c r="A70" s="43">
        <v>38596</v>
      </c>
      <c r="F70" s="51">
        <v>811.35</v>
      </c>
      <c r="G70" s="44">
        <v>5.39</v>
      </c>
      <c r="H70" s="44">
        <v>14.74</v>
      </c>
      <c r="I70" s="44">
        <v>9.8800000000000008</v>
      </c>
      <c r="J70" s="44">
        <v>3.27</v>
      </c>
      <c r="K70" s="48"/>
    </row>
    <row r="71" spans="1:11">
      <c r="A71" s="43">
        <v>38626</v>
      </c>
      <c r="F71" s="51">
        <v>818.45</v>
      </c>
      <c r="G71" s="44">
        <v>5.4</v>
      </c>
      <c r="H71" s="44">
        <v>14.8</v>
      </c>
      <c r="I71" s="44">
        <v>9.9700000000000006</v>
      </c>
      <c r="J71" s="44">
        <v>3.28</v>
      </c>
      <c r="K71" s="48">
        <v>32353968</v>
      </c>
    </row>
    <row r="72" spans="1:11">
      <c r="A72" s="43">
        <v>38657</v>
      </c>
      <c r="F72" s="51">
        <v>821.83</v>
      </c>
      <c r="G72" s="44">
        <v>5.3</v>
      </c>
      <c r="H72" s="44">
        <v>14.85</v>
      </c>
      <c r="I72" s="44">
        <v>9.75</v>
      </c>
      <c r="J72" s="44">
        <v>3.25</v>
      </c>
      <c r="K72" s="48"/>
    </row>
    <row r="73" spans="1:11">
      <c r="A73" s="43">
        <v>38687</v>
      </c>
      <c r="F73" s="51">
        <v>821.61</v>
      </c>
      <c r="G73" s="44">
        <v>5.19</v>
      </c>
      <c r="H73" s="44">
        <v>14.28</v>
      </c>
      <c r="I73" s="44">
        <v>9.8000000000000007</v>
      </c>
      <c r="J73" s="44">
        <v>3.17</v>
      </c>
      <c r="K73" s="48"/>
    </row>
    <row r="74" spans="1:11">
      <c r="A74" s="43">
        <v>38718</v>
      </c>
      <c r="B74" s="46">
        <v>30.81</v>
      </c>
      <c r="C74" s="46">
        <v>29.94</v>
      </c>
      <c r="D74" s="46">
        <v>23.4</v>
      </c>
      <c r="E74" s="46">
        <v>9.07</v>
      </c>
      <c r="F74" s="51">
        <v>831.58</v>
      </c>
      <c r="G74" s="44">
        <v>5.38</v>
      </c>
      <c r="H74" s="44">
        <v>14.47</v>
      </c>
      <c r="I74" s="44">
        <v>9.42</v>
      </c>
      <c r="J74" s="44">
        <v>3.19</v>
      </c>
      <c r="K74" s="48">
        <v>32395309</v>
      </c>
    </row>
    <row r="75" spans="1:11">
      <c r="A75" s="43">
        <v>38749</v>
      </c>
      <c r="F75" s="51">
        <v>832.06</v>
      </c>
      <c r="G75" s="44">
        <v>5.25</v>
      </c>
      <c r="H75" s="44">
        <v>14.44</v>
      </c>
      <c r="I75" s="44">
        <v>9.6300000000000008</v>
      </c>
      <c r="J75" s="44">
        <v>3.25</v>
      </c>
      <c r="K75" s="48"/>
    </row>
    <row r="76" spans="1:11">
      <c r="A76" s="43">
        <v>38777</v>
      </c>
      <c r="F76" s="51">
        <v>835.14</v>
      </c>
      <c r="G76" s="44">
        <v>5.29</v>
      </c>
      <c r="H76" s="44">
        <v>14.1</v>
      </c>
      <c r="I76" s="44">
        <v>9.25</v>
      </c>
      <c r="J76" s="44">
        <v>3.2</v>
      </c>
      <c r="K76" s="48"/>
    </row>
    <row r="77" spans="1:11">
      <c r="A77" s="43">
        <v>38808</v>
      </c>
      <c r="F77" s="51">
        <v>833.67</v>
      </c>
      <c r="G77" s="44">
        <v>5.24</v>
      </c>
      <c r="H77" s="44">
        <v>14.45</v>
      </c>
      <c r="I77" s="44">
        <v>9.5299999999999994</v>
      </c>
      <c r="J77" s="44">
        <v>3.25</v>
      </c>
      <c r="K77" s="48">
        <v>32470303</v>
      </c>
    </row>
    <row r="78" spans="1:11">
      <c r="A78" s="43">
        <v>38838</v>
      </c>
      <c r="F78" s="51">
        <v>824.76</v>
      </c>
      <c r="G78" s="44">
        <v>5.26</v>
      </c>
      <c r="H78" s="44">
        <v>14.7</v>
      </c>
      <c r="I78" s="44">
        <v>9.27</v>
      </c>
      <c r="J78" s="44">
        <v>3.27</v>
      </c>
      <c r="K78" s="48"/>
    </row>
    <row r="79" spans="1:11">
      <c r="A79" s="43">
        <v>38869</v>
      </c>
      <c r="F79" s="51">
        <v>822.07</v>
      </c>
      <c r="G79" s="44">
        <v>5.21</v>
      </c>
      <c r="H79" s="44">
        <v>15.1</v>
      </c>
      <c r="I79" s="44">
        <v>9.24</v>
      </c>
      <c r="J79" s="44">
        <v>3.24</v>
      </c>
      <c r="K79" s="48"/>
    </row>
    <row r="80" spans="1:11">
      <c r="A80" s="43">
        <v>38899</v>
      </c>
      <c r="F80" s="51">
        <v>811.23</v>
      </c>
      <c r="G80" s="44">
        <v>5.36</v>
      </c>
      <c r="H80" s="44">
        <v>15.53</v>
      </c>
      <c r="I80" s="44">
        <v>9.24</v>
      </c>
      <c r="J80" s="44">
        <v>3.43</v>
      </c>
      <c r="K80" s="48">
        <v>32571174</v>
      </c>
    </row>
    <row r="81" spans="1:11">
      <c r="A81" s="43">
        <v>38930</v>
      </c>
      <c r="F81" s="51">
        <v>813.14</v>
      </c>
      <c r="G81" s="44">
        <v>5.35</v>
      </c>
      <c r="H81" s="44">
        <v>15.61</v>
      </c>
      <c r="I81" s="44">
        <v>9.5500000000000007</v>
      </c>
      <c r="J81" s="44">
        <v>3.34</v>
      </c>
      <c r="K81" s="48"/>
    </row>
    <row r="82" spans="1:11">
      <c r="A82" s="43">
        <v>38961</v>
      </c>
      <c r="F82" s="51">
        <v>835.55</v>
      </c>
      <c r="G82" s="44">
        <v>5.4</v>
      </c>
      <c r="H82" s="44">
        <v>15.09</v>
      </c>
      <c r="I82" s="44">
        <v>9.6199999999999992</v>
      </c>
      <c r="J82" s="44">
        <v>3.41</v>
      </c>
      <c r="K82" s="48"/>
    </row>
    <row r="83" spans="1:11">
      <c r="A83" s="43">
        <v>38991</v>
      </c>
      <c r="F83" s="51">
        <v>839.67</v>
      </c>
      <c r="G83" s="44">
        <v>5.47</v>
      </c>
      <c r="H83" s="44">
        <v>15.42</v>
      </c>
      <c r="I83" s="44">
        <v>9.58</v>
      </c>
      <c r="J83" s="44">
        <v>3.4</v>
      </c>
      <c r="K83" s="48">
        <v>32680712</v>
      </c>
    </row>
    <row r="84" spans="1:11">
      <c r="A84" s="43">
        <v>39022</v>
      </c>
      <c r="F84" s="51">
        <v>845.42</v>
      </c>
      <c r="G84" s="44">
        <v>5.5</v>
      </c>
      <c r="H84" s="44">
        <v>15.57</v>
      </c>
      <c r="I84" s="44">
        <v>9.31</v>
      </c>
      <c r="J84" s="44">
        <v>3.42</v>
      </c>
      <c r="K84" s="48"/>
    </row>
    <row r="85" spans="1:11">
      <c r="A85" s="43">
        <v>39052</v>
      </c>
      <c r="F85" s="51">
        <v>841.89</v>
      </c>
      <c r="G85" s="44">
        <v>5.3</v>
      </c>
      <c r="H85" s="44">
        <v>14.8</v>
      </c>
      <c r="I85" s="44">
        <v>9.34</v>
      </c>
      <c r="J85" s="44">
        <v>3.23</v>
      </c>
      <c r="K85" s="48"/>
    </row>
    <row r="86" spans="1:11">
      <c r="A86" s="43">
        <v>39083</v>
      </c>
      <c r="B86" s="46">
        <v>30.99</v>
      </c>
      <c r="C86" s="46">
        <v>30.6</v>
      </c>
      <c r="D86" s="46">
        <v>25.14</v>
      </c>
      <c r="E86" s="46">
        <v>8.32</v>
      </c>
      <c r="F86" s="51">
        <v>846.57</v>
      </c>
      <c r="G86" s="44">
        <v>5.45</v>
      </c>
      <c r="H86" s="44">
        <v>14.45</v>
      </c>
      <c r="I86" s="44">
        <v>9.5299999999999994</v>
      </c>
      <c r="J86" s="44">
        <v>3.27</v>
      </c>
      <c r="K86" s="48">
        <v>32717701</v>
      </c>
    </row>
    <row r="87" spans="1:11">
      <c r="A87" s="43">
        <v>39114</v>
      </c>
      <c r="F87" s="51">
        <v>852.01</v>
      </c>
      <c r="G87" s="44">
        <v>5.6</v>
      </c>
      <c r="H87" s="44">
        <v>15.16</v>
      </c>
      <c r="I87" s="44">
        <v>9.34</v>
      </c>
      <c r="J87" s="44">
        <v>3.32</v>
      </c>
      <c r="K87" s="48"/>
    </row>
    <row r="88" spans="1:11">
      <c r="A88" s="43">
        <v>39142</v>
      </c>
      <c r="F88" s="51">
        <v>850.68</v>
      </c>
      <c r="G88" s="44">
        <v>5.6</v>
      </c>
      <c r="H88" s="44">
        <v>15.5</v>
      </c>
      <c r="I88" s="44">
        <v>9.1199999999999992</v>
      </c>
      <c r="J88" s="44">
        <v>3.36</v>
      </c>
      <c r="K88" s="48"/>
    </row>
    <row r="89" spans="1:11">
      <c r="A89" s="43">
        <v>39173</v>
      </c>
      <c r="F89" s="51">
        <v>854.93</v>
      </c>
      <c r="G89" s="44">
        <v>5.8</v>
      </c>
      <c r="H89" s="44">
        <v>16.100000000000001</v>
      </c>
      <c r="I89" s="44">
        <v>9.5299999999999994</v>
      </c>
      <c r="J89" s="44">
        <v>3.3</v>
      </c>
      <c r="K89" s="48">
        <v>32786014</v>
      </c>
    </row>
    <row r="90" spans="1:11">
      <c r="A90" s="43">
        <v>39203</v>
      </c>
      <c r="F90" s="51">
        <v>849.16</v>
      </c>
      <c r="G90" s="44">
        <v>5.7</v>
      </c>
      <c r="H90" s="44">
        <v>15.96</v>
      </c>
      <c r="I90" s="44">
        <v>9.42</v>
      </c>
      <c r="J90" s="44">
        <v>3.35</v>
      </c>
      <c r="K90" s="48"/>
    </row>
    <row r="91" spans="1:11">
      <c r="A91" s="43">
        <v>39234</v>
      </c>
      <c r="F91" s="51">
        <v>848.23</v>
      </c>
      <c r="G91" s="44">
        <v>5.67</v>
      </c>
      <c r="H91" s="44">
        <v>16.149999999999999</v>
      </c>
      <c r="I91" s="44">
        <v>9.39</v>
      </c>
      <c r="J91" s="44">
        <v>3.35</v>
      </c>
      <c r="K91" s="48"/>
    </row>
    <row r="92" spans="1:11">
      <c r="A92" s="43">
        <v>39264</v>
      </c>
      <c r="F92" s="51">
        <v>837.49</v>
      </c>
      <c r="G92" s="44">
        <v>5.72</v>
      </c>
      <c r="H92" s="44">
        <v>15.83</v>
      </c>
      <c r="I92" s="44">
        <v>9.52</v>
      </c>
      <c r="J92" s="44">
        <v>3.26</v>
      </c>
      <c r="K92" s="48">
        <v>32889025</v>
      </c>
    </row>
    <row r="93" spans="1:11">
      <c r="A93" s="43">
        <v>39295</v>
      </c>
      <c r="F93" s="51">
        <v>845.61</v>
      </c>
      <c r="G93" s="44">
        <v>5.65</v>
      </c>
      <c r="H93" s="44">
        <v>15.24</v>
      </c>
      <c r="I93" s="44">
        <v>9.52</v>
      </c>
      <c r="J93" s="44">
        <v>3.22</v>
      </c>
      <c r="K93" s="48"/>
    </row>
    <row r="94" spans="1:11">
      <c r="A94" s="43">
        <v>39326</v>
      </c>
      <c r="F94" s="51">
        <v>872.12</v>
      </c>
      <c r="G94" s="44">
        <v>5.65</v>
      </c>
      <c r="H94" s="44">
        <v>15.31</v>
      </c>
      <c r="I94" s="44">
        <v>9.49</v>
      </c>
      <c r="J94" s="44">
        <v>3.18</v>
      </c>
      <c r="K94" s="48"/>
    </row>
    <row r="95" spans="1:11">
      <c r="A95" s="43">
        <v>39356</v>
      </c>
      <c r="F95" s="51">
        <v>878.06</v>
      </c>
      <c r="G95" s="44">
        <v>5.7</v>
      </c>
      <c r="H95" s="44">
        <v>15.22</v>
      </c>
      <c r="I95" s="44">
        <v>9.36</v>
      </c>
      <c r="J95" s="44">
        <v>3.3</v>
      </c>
      <c r="K95" s="48">
        <v>33002138</v>
      </c>
    </row>
    <row r="96" spans="1:11">
      <c r="A96" s="43">
        <v>39387</v>
      </c>
      <c r="F96" s="51">
        <v>883</v>
      </c>
      <c r="G96" s="44">
        <v>5.72</v>
      </c>
      <c r="H96" s="44">
        <v>14.61</v>
      </c>
      <c r="I96" s="44">
        <v>9.16</v>
      </c>
      <c r="J96" s="44">
        <v>3.22</v>
      </c>
      <c r="K96" s="48"/>
    </row>
    <row r="97" spans="1:11">
      <c r="A97" s="43">
        <v>39417</v>
      </c>
      <c r="F97" s="51">
        <v>886.73</v>
      </c>
      <c r="G97" s="44">
        <v>5.76</v>
      </c>
      <c r="H97" s="44">
        <v>15.15</v>
      </c>
      <c r="I97" s="44">
        <v>8.94</v>
      </c>
      <c r="J97" s="44">
        <v>3.16</v>
      </c>
      <c r="K97" s="48"/>
    </row>
    <row r="98" spans="1:11">
      <c r="A98" s="43">
        <v>39448</v>
      </c>
      <c r="B98" s="46">
        <v>30.77</v>
      </c>
      <c r="C98" s="46">
        <v>29.75</v>
      </c>
      <c r="D98" s="46">
        <v>23.89</v>
      </c>
      <c r="E98" s="46">
        <v>7.22</v>
      </c>
      <c r="F98" s="51">
        <v>886.22</v>
      </c>
      <c r="G98" s="44">
        <v>5.87</v>
      </c>
      <c r="H98" s="44">
        <v>15.07</v>
      </c>
      <c r="I98" s="44">
        <v>9.2100000000000009</v>
      </c>
      <c r="J98" s="44">
        <v>3.32</v>
      </c>
      <c r="K98" s="48">
        <v>33050613</v>
      </c>
    </row>
    <row r="99" spans="1:11">
      <c r="A99" s="43">
        <v>39479</v>
      </c>
      <c r="F99" s="51">
        <v>888.76</v>
      </c>
      <c r="G99" s="44">
        <v>5.89</v>
      </c>
      <c r="H99" s="44">
        <v>15.32</v>
      </c>
      <c r="I99" s="44">
        <v>9.0500000000000007</v>
      </c>
      <c r="J99" s="44">
        <v>3.36</v>
      </c>
      <c r="K99" s="48"/>
    </row>
    <row r="100" spans="1:11">
      <c r="A100" s="43">
        <v>39508</v>
      </c>
      <c r="F100" s="51">
        <v>888.84</v>
      </c>
      <c r="G100" s="44">
        <v>5.8</v>
      </c>
      <c r="H100" s="44">
        <v>15.06</v>
      </c>
      <c r="I100" s="44">
        <v>9</v>
      </c>
      <c r="J100" s="44">
        <v>3.32</v>
      </c>
      <c r="K100" s="48"/>
    </row>
    <row r="101" spans="1:11">
      <c r="A101" s="43">
        <v>39539</v>
      </c>
      <c r="F101" s="51">
        <v>889.47</v>
      </c>
      <c r="G101" s="44">
        <v>5.76</v>
      </c>
      <c r="H101" s="44">
        <v>15.31</v>
      </c>
      <c r="I101" s="44">
        <v>9.06</v>
      </c>
      <c r="J101" s="44">
        <v>3.23</v>
      </c>
      <c r="K101" s="48">
        <v>33127520</v>
      </c>
    </row>
    <row r="102" spans="1:11">
      <c r="A102" s="43">
        <v>39569</v>
      </c>
      <c r="F102" s="51">
        <v>887.16</v>
      </c>
      <c r="G102" s="44">
        <v>5.95</v>
      </c>
      <c r="H102" s="44">
        <v>14.48</v>
      </c>
      <c r="I102" s="44">
        <v>9.17</v>
      </c>
      <c r="J102" s="44">
        <v>3.33</v>
      </c>
      <c r="K102" s="48"/>
    </row>
    <row r="103" spans="1:11">
      <c r="A103" s="43">
        <v>39600</v>
      </c>
      <c r="F103" s="51">
        <v>880.75</v>
      </c>
      <c r="G103" s="44">
        <v>5.93</v>
      </c>
      <c r="H103" s="44">
        <v>15.04</v>
      </c>
      <c r="I103" s="44">
        <v>9.19</v>
      </c>
      <c r="J103" s="44">
        <v>3.25</v>
      </c>
      <c r="K103" s="48"/>
    </row>
    <row r="104" spans="1:11">
      <c r="A104" s="43">
        <v>39630</v>
      </c>
      <c r="F104" s="51">
        <v>868.44</v>
      </c>
      <c r="G104" s="44">
        <v>6.11</v>
      </c>
      <c r="H104" s="44">
        <v>15.08</v>
      </c>
      <c r="I104" s="44">
        <v>9.18</v>
      </c>
      <c r="J104" s="44">
        <v>3.29</v>
      </c>
      <c r="K104" s="48">
        <v>33247118</v>
      </c>
    </row>
    <row r="105" spans="1:11">
      <c r="A105" s="43">
        <v>39661</v>
      </c>
      <c r="F105" s="51">
        <v>876.97</v>
      </c>
      <c r="G105" s="44">
        <v>6.21</v>
      </c>
      <c r="H105" s="44">
        <v>15.69</v>
      </c>
      <c r="I105" s="44">
        <v>9.3800000000000008</v>
      </c>
      <c r="J105" s="44">
        <v>3.25</v>
      </c>
      <c r="K105" s="48"/>
    </row>
    <row r="106" spans="1:11">
      <c r="A106" s="43">
        <v>39692</v>
      </c>
      <c r="F106" s="51">
        <v>909.53</v>
      </c>
      <c r="G106" s="44">
        <v>6.09</v>
      </c>
      <c r="H106" s="44">
        <v>16.23</v>
      </c>
      <c r="I106" s="44">
        <v>9.5</v>
      </c>
      <c r="J106" s="44">
        <v>3.31</v>
      </c>
      <c r="K106" s="48"/>
    </row>
    <row r="107" spans="1:11">
      <c r="A107" s="43">
        <v>39722</v>
      </c>
      <c r="F107" s="51">
        <v>913.24</v>
      </c>
      <c r="G107" s="44">
        <v>6.19</v>
      </c>
      <c r="H107" s="44">
        <v>15.37</v>
      </c>
      <c r="I107" s="44">
        <v>9.3699999999999992</v>
      </c>
      <c r="J107" s="44">
        <v>3.3</v>
      </c>
      <c r="K107" s="48">
        <v>33372418</v>
      </c>
    </row>
    <row r="108" spans="1:11">
      <c r="A108" s="43">
        <v>39753</v>
      </c>
      <c r="F108" s="51">
        <v>921.21</v>
      </c>
      <c r="G108" s="44">
        <v>6.46</v>
      </c>
      <c r="H108" s="44">
        <v>15.73</v>
      </c>
      <c r="I108" s="44">
        <v>9.44</v>
      </c>
      <c r="J108" s="44">
        <v>3.29</v>
      </c>
      <c r="K108" s="48"/>
    </row>
    <row r="109" spans="1:11">
      <c r="A109" s="43">
        <v>39783</v>
      </c>
      <c r="F109" s="51">
        <v>921.12</v>
      </c>
      <c r="G109" s="44">
        <v>6.15</v>
      </c>
      <c r="H109" s="44">
        <v>15.45</v>
      </c>
      <c r="I109" s="44">
        <v>9.51</v>
      </c>
      <c r="J109" s="44">
        <v>3.32</v>
      </c>
      <c r="K109" s="48"/>
    </row>
    <row r="110" spans="1:11">
      <c r="A110" s="43">
        <v>39814</v>
      </c>
      <c r="B110" s="46">
        <v>31.12</v>
      </c>
      <c r="C110" s="46">
        <v>28.28</v>
      </c>
      <c r="D110" s="46">
        <v>23.57</v>
      </c>
      <c r="E110" s="46">
        <v>8.0500000000000007</v>
      </c>
      <c r="F110" s="51">
        <v>930.09</v>
      </c>
      <c r="G110" s="44">
        <v>6.38</v>
      </c>
      <c r="H110" s="44">
        <v>15.02</v>
      </c>
      <c r="I110" s="44">
        <v>9.5399999999999991</v>
      </c>
      <c r="J110" s="44">
        <v>3.25</v>
      </c>
      <c r="K110" s="48">
        <v>33427050</v>
      </c>
    </row>
    <row r="111" spans="1:11">
      <c r="A111" s="43">
        <v>39845</v>
      </c>
      <c r="F111" s="51">
        <v>924.16</v>
      </c>
      <c r="G111" s="44">
        <v>6.27</v>
      </c>
      <c r="H111" s="44">
        <v>15.73</v>
      </c>
      <c r="I111" s="44">
        <v>9.6</v>
      </c>
      <c r="J111" s="44">
        <v>3.36</v>
      </c>
      <c r="K111" s="48"/>
    </row>
    <row r="112" spans="1:11">
      <c r="A112" s="43">
        <v>39873</v>
      </c>
      <c r="F112" s="51">
        <v>923.88</v>
      </c>
      <c r="G112" s="44">
        <v>6.46</v>
      </c>
      <c r="H112" s="44">
        <v>15.33</v>
      </c>
      <c r="I112" s="44">
        <v>9.81</v>
      </c>
      <c r="J112" s="44">
        <v>3.42</v>
      </c>
      <c r="K112" s="48"/>
    </row>
    <row r="113" spans="1:11">
      <c r="A113" s="43">
        <v>39904</v>
      </c>
      <c r="F113" s="51">
        <v>923.78</v>
      </c>
      <c r="G113" s="44">
        <v>6.5</v>
      </c>
      <c r="H113" s="44">
        <v>16.02</v>
      </c>
      <c r="I113" s="44">
        <v>9.7799999999999994</v>
      </c>
      <c r="J113" s="44">
        <v>3.39</v>
      </c>
      <c r="K113" s="48">
        <v>33511275</v>
      </c>
    </row>
    <row r="114" spans="1:11">
      <c r="A114" s="43">
        <v>39934</v>
      </c>
      <c r="F114" s="51">
        <v>911.52</v>
      </c>
      <c r="G114" s="44">
        <v>6.34</v>
      </c>
      <c r="H114" s="44">
        <v>16.11</v>
      </c>
      <c r="I114" s="44">
        <v>9.84</v>
      </c>
      <c r="J114" s="44">
        <v>3.3</v>
      </c>
      <c r="K114" s="48"/>
    </row>
    <row r="115" spans="1:11">
      <c r="A115" s="43">
        <v>39965</v>
      </c>
      <c r="F115" s="51">
        <v>910.62</v>
      </c>
      <c r="G115" s="44">
        <v>6.39</v>
      </c>
      <c r="H115" s="44">
        <v>16.8</v>
      </c>
      <c r="I115" s="44">
        <v>9.67</v>
      </c>
      <c r="J115" s="44">
        <v>3.24</v>
      </c>
      <c r="K115" s="48"/>
    </row>
    <row r="116" spans="1:11">
      <c r="A116" s="43">
        <v>39995</v>
      </c>
      <c r="F116" s="51">
        <v>897.27</v>
      </c>
      <c r="G116" s="44">
        <v>6.39</v>
      </c>
      <c r="H116" s="44">
        <v>16.399999999999999</v>
      </c>
      <c r="I116" s="44">
        <v>9.5</v>
      </c>
      <c r="J116" s="44">
        <v>3.33</v>
      </c>
      <c r="K116" s="48">
        <v>33628895</v>
      </c>
    </row>
    <row r="117" spans="1:11">
      <c r="A117" s="43">
        <v>40026</v>
      </c>
      <c r="F117" s="51">
        <v>902.68</v>
      </c>
      <c r="G117" s="44">
        <v>6.35</v>
      </c>
      <c r="H117" s="44">
        <v>16.28</v>
      </c>
      <c r="I117" s="44">
        <v>9.6</v>
      </c>
      <c r="J117" s="44">
        <v>3.29</v>
      </c>
      <c r="K117" s="48"/>
    </row>
    <row r="118" spans="1:11">
      <c r="A118" s="43">
        <v>40057</v>
      </c>
      <c r="F118" s="51">
        <v>929.63</v>
      </c>
      <c r="G118" s="44">
        <v>6.34</v>
      </c>
      <c r="H118" s="44">
        <v>16.55</v>
      </c>
      <c r="I118" s="44">
        <v>9.6</v>
      </c>
      <c r="J118" s="44">
        <v>3.23</v>
      </c>
      <c r="K118" s="48"/>
    </row>
    <row r="119" spans="1:11">
      <c r="A119" s="43">
        <v>40087</v>
      </c>
      <c r="F119" s="51">
        <v>936.15</v>
      </c>
      <c r="G119" s="44">
        <v>6.31</v>
      </c>
      <c r="H119" s="44">
        <v>16.53</v>
      </c>
      <c r="I119" s="44">
        <v>9.48</v>
      </c>
      <c r="J119" s="44">
        <v>3.33</v>
      </c>
      <c r="K119" s="48">
        <v>33757077</v>
      </c>
    </row>
    <row r="120" spans="1:11">
      <c r="A120" s="43">
        <v>40118</v>
      </c>
      <c r="F120" s="51">
        <v>935.17</v>
      </c>
      <c r="G120" s="44">
        <v>6.35</v>
      </c>
      <c r="H120" s="44">
        <v>15.96</v>
      </c>
      <c r="I120" s="44">
        <v>9.5</v>
      </c>
      <c r="J120" s="44">
        <v>3.21</v>
      </c>
      <c r="K120" s="48"/>
    </row>
    <row r="121" spans="1:11">
      <c r="A121" s="43">
        <v>40148</v>
      </c>
      <c r="F121" s="51">
        <v>940.89</v>
      </c>
      <c r="G121" s="44">
        <v>6.4</v>
      </c>
      <c r="H121" s="44">
        <v>15.73</v>
      </c>
      <c r="I121" s="44">
        <v>9.16</v>
      </c>
      <c r="J121" s="44">
        <v>3.25</v>
      </c>
      <c r="K121" s="48"/>
    </row>
    <row r="122" spans="1:11">
      <c r="A122" s="43">
        <v>40179</v>
      </c>
      <c r="B122" s="46">
        <v>30.47</v>
      </c>
      <c r="C122" s="46">
        <v>27.88</v>
      </c>
      <c r="D122" s="46">
        <v>22.05</v>
      </c>
      <c r="E122" s="46">
        <v>7.51</v>
      </c>
      <c r="F122" s="51">
        <v>945.79</v>
      </c>
      <c r="G122" s="44">
        <v>6.35</v>
      </c>
      <c r="H122" s="44">
        <v>15.55</v>
      </c>
      <c r="I122" s="44">
        <v>9.19</v>
      </c>
      <c r="J122" s="44">
        <v>3.1</v>
      </c>
      <c r="K122" s="48">
        <v>33807529</v>
      </c>
    </row>
    <row r="123" spans="1:11">
      <c r="A123" s="43">
        <v>40210</v>
      </c>
      <c r="F123" s="51">
        <v>942.91</v>
      </c>
      <c r="G123" s="44">
        <v>6.35</v>
      </c>
      <c r="H123" s="44">
        <v>14.6</v>
      </c>
      <c r="I123" s="44">
        <v>9.33</v>
      </c>
      <c r="J123" s="44">
        <v>3.2</v>
      </c>
      <c r="K123" s="48"/>
    </row>
    <row r="124" spans="1:11">
      <c r="A124" s="43">
        <v>40238</v>
      </c>
      <c r="F124" s="51">
        <v>946.31</v>
      </c>
      <c r="G124" s="44">
        <v>6.36</v>
      </c>
      <c r="H124" s="44">
        <v>15.33</v>
      </c>
      <c r="I124" s="44">
        <v>9.02</v>
      </c>
      <c r="J124" s="44">
        <v>3.23</v>
      </c>
      <c r="K124" s="48"/>
    </row>
    <row r="125" spans="1:11">
      <c r="A125" s="43">
        <v>40269</v>
      </c>
      <c r="F125" s="51">
        <v>944.97</v>
      </c>
      <c r="G125" s="44">
        <v>6.49</v>
      </c>
      <c r="H125" s="44">
        <v>15.36</v>
      </c>
      <c r="I125" s="44">
        <v>9.24</v>
      </c>
      <c r="J125" s="44">
        <v>3.11</v>
      </c>
      <c r="K125" s="48">
        <v>33889236</v>
      </c>
    </row>
    <row r="126" spans="1:11">
      <c r="A126" s="43">
        <v>40299</v>
      </c>
      <c r="F126" s="51">
        <v>934.73</v>
      </c>
      <c r="G126" s="44">
        <v>6.24</v>
      </c>
      <c r="H126" s="44">
        <v>15.29</v>
      </c>
      <c r="I126" s="44">
        <v>9.56</v>
      </c>
      <c r="J126" s="44">
        <v>3.22</v>
      </c>
      <c r="K126" s="48"/>
    </row>
    <row r="127" spans="1:11">
      <c r="A127" s="43">
        <v>40330</v>
      </c>
      <c r="F127" s="51">
        <v>927.34</v>
      </c>
      <c r="G127" s="44">
        <v>6.25</v>
      </c>
      <c r="H127" s="44">
        <v>15.15</v>
      </c>
      <c r="I127" s="44">
        <v>9.51</v>
      </c>
      <c r="J127" s="44">
        <v>3.24</v>
      </c>
      <c r="K127" s="48"/>
    </row>
    <row r="128" spans="1:11">
      <c r="A128" s="43">
        <v>40360</v>
      </c>
      <c r="F128" s="51">
        <v>917.29</v>
      </c>
      <c r="G128" s="44">
        <v>6.51</v>
      </c>
      <c r="H128" s="44">
        <v>15.17</v>
      </c>
      <c r="I128" s="44">
        <v>9.42</v>
      </c>
      <c r="J128" s="44">
        <v>3.06</v>
      </c>
      <c r="K128" s="48">
        <v>34004889</v>
      </c>
    </row>
    <row r="129" spans="1:11">
      <c r="A129" s="43">
        <v>40391</v>
      </c>
      <c r="F129" s="51">
        <v>922.25</v>
      </c>
      <c r="G129" s="44">
        <v>6.44</v>
      </c>
      <c r="H129" s="44">
        <v>14.88</v>
      </c>
      <c r="I129" s="44">
        <v>9.5500000000000007</v>
      </c>
      <c r="J129" s="44">
        <v>3.12</v>
      </c>
      <c r="K129" s="48"/>
    </row>
    <row r="130" spans="1:11">
      <c r="A130" s="43">
        <v>40422</v>
      </c>
      <c r="F130" s="51">
        <v>948.85</v>
      </c>
      <c r="G130" s="44">
        <v>6.46</v>
      </c>
      <c r="H130" s="44">
        <v>15.44</v>
      </c>
      <c r="I130" s="44">
        <v>9.68</v>
      </c>
      <c r="J130" s="44">
        <v>3.15</v>
      </c>
      <c r="K130" s="48"/>
    </row>
    <row r="131" spans="1:11">
      <c r="A131" s="43">
        <v>40452</v>
      </c>
      <c r="F131" s="51">
        <v>950.77</v>
      </c>
      <c r="G131" s="44">
        <v>6.54</v>
      </c>
      <c r="H131" s="44">
        <v>15.74</v>
      </c>
      <c r="I131" s="44">
        <v>10.050000000000001</v>
      </c>
      <c r="J131" s="44">
        <v>3.21</v>
      </c>
      <c r="K131" s="48">
        <v>34131683</v>
      </c>
    </row>
    <row r="132" spans="1:11">
      <c r="A132" s="43">
        <v>40483</v>
      </c>
      <c r="F132" s="51">
        <v>958.49</v>
      </c>
      <c r="G132" s="44">
        <v>6.53</v>
      </c>
      <c r="H132" s="44">
        <v>15.49</v>
      </c>
      <c r="I132" s="44">
        <v>9.7200000000000006</v>
      </c>
      <c r="J132" s="44">
        <v>3.15</v>
      </c>
      <c r="K132" s="48"/>
    </row>
    <row r="133" spans="1:11">
      <c r="A133" s="43">
        <v>40513</v>
      </c>
      <c r="F133" s="51">
        <v>958.62</v>
      </c>
      <c r="G133" s="44">
        <v>6.53</v>
      </c>
      <c r="H133" s="44">
        <v>15.32</v>
      </c>
      <c r="I133" s="44">
        <v>9.7200000000000006</v>
      </c>
      <c r="J133" s="44">
        <v>3.14</v>
      </c>
      <c r="K133" s="48"/>
    </row>
    <row r="134" spans="1:11">
      <c r="A134" s="43">
        <v>40544</v>
      </c>
      <c r="B134" s="46">
        <v>29.99</v>
      </c>
      <c r="C134" s="46">
        <v>27.27</v>
      </c>
      <c r="D134" s="46">
        <v>21.5</v>
      </c>
      <c r="E134" s="46">
        <v>8.07</v>
      </c>
      <c r="F134" s="51">
        <v>965.18</v>
      </c>
      <c r="G134" s="44">
        <v>6.78</v>
      </c>
      <c r="H134" s="44">
        <v>15.42</v>
      </c>
      <c r="I134" s="44">
        <v>9.73</v>
      </c>
      <c r="J134" s="44">
        <v>3.13</v>
      </c>
      <c r="K134" s="48">
        <v>34166099</v>
      </c>
    </row>
    <row r="135" spans="1:11">
      <c r="A135" s="43">
        <v>40575</v>
      </c>
      <c r="F135" s="51">
        <v>971.41</v>
      </c>
      <c r="G135" s="44">
        <v>6.48</v>
      </c>
      <c r="H135" s="44">
        <v>15.56</v>
      </c>
      <c r="I135" s="44">
        <v>9.83</v>
      </c>
      <c r="J135" s="44">
        <v>3.01</v>
      </c>
      <c r="K135" s="48"/>
    </row>
    <row r="136" spans="1:11">
      <c r="A136" s="43">
        <v>40603</v>
      </c>
      <c r="F136" s="51">
        <v>968.49</v>
      </c>
      <c r="G136" s="44">
        <v>6.51</v>
      </c>
      <c r="H136" s="44">
        <v>15.54</v>
      </c>
      <c r="I136" s="44">
        <v>9.98</v>
      </c>
      <c r="J136" s="44">
        <v>3.1</v>
      </c>
      <c r="K136" s="48"/>
    </row>
    <row r="137" spans="1:11">
      <c r="A137" s="43">
        <v>40634</v>
      </c>
      <c r="F137" s="51">
        <v>968.97</v>
      </c>
      <c r="G137" s="44">
        <v>6.56</v>
      </c>
      <c r="H137" s="44">
        <v>16.149999999999999</v>
      </c>
      <c r="I137" s="44">
        <v>10.06</v>
      </c>
      <c r="J137" s="44">
        <v>3.06</v>
      </c>
      <c r="K137" s="48">
        <v>34230378</v>
      </c>
    </row>
    <row r="138" spans="1:11">
      <c r="A138" s="43">
        <v>40664</v>
      </c>
      <c r="F138" s="51">
        <v>957.66</v>
      </c>
      <c r="G138" s="44">
        <v>6.57</v>
      </c>
      <c r="H138" s="44">
        <v>16.13</v>
      </c>
      <c r="I138" s="44">
        <v>10.11</v>
      </c>
      <c r="J138" s="44">
        <v>2.97</v>
      </c>
      <c r="K138" s="48"/>
    </row>
    <row r="139" spans="1:11">
      <c r="A139" s="43">
        <v>40695</v>
      </c>
      <c r="F139" s="51">
        <v>945.76</v>
      </c>
      <c r="G139" s="44">
        <v>6.7</v>
      </c>
      <c r="H139" s="44">
        <v>16.37</v>
      </c>
      <c r="I139" s="44">
        <v>9.9700000000000006</v>
      </c>
      <c r="J139" s="44">
        <v>3.1</v>
      </c>
      <c r="K139" s="48"/>
    </row>
    <row r="140" spans="1:11">
      <c r="A140" s="43">
        <v>40725</v>
      </c>
      <c r="F140" s="51">
        <v>934.5</v>
      </c>
      <c r="G140" s="44">
        <v>6.8</v>
      </c>
      <c r="H140" s="44">
        <v>15.9</v>
      </c>
      <c r="I140" s="44">
        <v>10.039999999999999</v>
      </c>
      <c r="J140" s="44">
        <v>3.17</v>
      </c>
      <c r="K140" s="48">
        <v>34339328</v>
      </c>
    </row>
    <row r="141" spans="1:11">
      <c r="A141" s="43">
        <v>40756</v>
      </c>
      <c r="F141" s="51">
        <v>936.01</v>
      </c>
      <c r="G141" s="44">
        <v>6.57</v>
      </c>
      <c r="H141" s="44">
        <v>16.28</v>
      </c>
      <c r="I141" s="44">
        <v>10.24</v>
      </c>
      <c r="J141" s="44">
        <v>3.29</v>
      </c>
      <c r="K141" s="48"/>
    </row>
    <row r="142" spans="1:11">
      <c r="A142" s="43">
        <v>40787</v>
      </c>
      <c r="F142" s="51">
        <v>964.91</v>
      </c>
      <c r="G142" s="44">
        <v>6.57</v>
      </c>
      <c r="H142" s="44">
        <v>16.66</v>
      </c>
      <c r="I142" s="44">
        <v>10.45</v>
      </c>
      <c r="J142" s="44">
        <v>3.3</v>
      </c>
      <c r="K142" s="48"/>
    </row>
    <row r="143" spans="1:11">
      <c r="A143" s="43">
        <v>40817</v>
      </c>
      <c r="F143" s="51">
        <v>969.05</v>
      </c>
      <c r="G143" s="44">
        <v>6.73</v>
      </c>
      <c r="H143" s="44">
        <v>16.93</v>
      </c>
      <c r="I143" s="44">
        <v>10.17</v>
      </c>
      <c r="J143" s="44">
        <v>3.26</v>
      </c>
      <c r="K143" s="48">
        <v>34457998</v>
      </c>
    </row>
    <row r="144" spans="1:11">
      <c r="A144" s="43">
        <v>40848</v>
      </c>
      <c r="F144" s="51">
        <v>977.25</v>
      </c>
      <c r="G144" s="44">
        <v>6.82</v>
      </c>
      <c r="H144" s="44">
        <v>16.39</v>
      </c>
      <c r="I144" s="44">
        <v>10.3</v>
      </c>
      <c r="J144" s="44">
        <v>3.42</v>
      </c>
      <c r="K144" s="48"/>
    </row>
    <row r="145" spans="1:11">
      <c r="A145" s="43">
        <v>40878</v>
      </c>
      <c r="F145" s="51">
        <v>982.11</v>
      </c>
      <c r="G145" s="44">
        <v>6.76</v>
      </c>
      <c r="H145" s="44">
        <v>16.66</v>
      </c>
      <c r="I145" s="44">
        <v>10.38</v>
      </c>
      <c r="J145" s="44">
        <v>3.44</v>
      </c>
      <c r="K145" s="48"/>
    </row>
    <row r="146" spans="1:11">
      <c r="A146" s="43">
        <v>40909</v>
      </c>
      <c r="B146" s="46">
        <v>29.73</v>
      </c>
      <c r="C146" s="46">
        <v>27.63</v>
      </c>
      <c r="D146" s="46">
        <v>22.32</v>
      </c>
      <c r="E146" s="46">
        <v>7.95</v>
      </c>
      <c r="F146" s="51">
        <v>990.87</v>
      </c>
      <c r="G146" s="44">
        <v>7.09</v>
      </c>
      <c r="H146" s="44">
        <v>17.22</v>
      </c>
      <c r="I146" s="44">
        <v>10.09</v>
      </c>
      <c r="J146" s="44">
        <v>3.55</v>
      </c>
      <c r="K146" s="48">
        <v>34516352</v>
      </c>
    </row>
    <row r="147" spans="1:11">
      <c r="A147" s="43">
        <v>40940</v>
      </c>
      <c r="F147" s="51">
        <v>992.27</v>
      </c>
      <c r="G147" s="44">
        <v>6.92</v>
      </c>
      <c r="H147" s="44">
        <v>17.170000000000002</v>
      </c>
      <c r="I147" s="44">
        <v>10.46</v>
      </c>
      <c r="J147" s="44">
        <v>3.49</v>
      </c>
      <c r="K147" s="48"/>
    </row>
    <row r="148" spans="1:11">
      <c r="A148" s="43">
        <v>40969</v>
      </c>
      <c r="F148" s="51">
        <v>993.23</v>
      </c>
      <c r="G148" s="44">
        <v>6.92</v>
      </c>
      <c r="H148" s="44">
        <v>17.43</v>
      </c>
      <c r="I148" s="44">
        <v>10.54</v>
      </c>
      <c r="J148" s="44">
        <v>3.62</v>
      </c>
      <c r="K148" s="48"/>
    </row>
    <row r="149" spans="1:11">
      <c r="A149" s="43">
        <v>41000</v>
      </c>
      <c r="F149" s="51">
        <v>993.03</v>
      </c>
      <c r="G149" s="44">
        <v>7.07</v>
      </c>
      <c r="H149" s="44">
        <v>17.670000000000002</v>
      </c>
      <c r="I149" s="44">
        <v>10.91</v>
      </c>
      <c r="J149" s="44">
        <v>3.64</v>
      </c>
      <c r="K149" s="48">
        <v>34592779</v>
      </c>
    </row>
    <row r="150" spans="1:11">
      <c r="A150" s="43">
        <v>41030</v>
      </c>
      <c r="F150" s="51">
        <v>982.63</v>
      </c>
      <c r="G150" s="44">
        <v>7.05</v>
      </c>
      <c r="H150" s="44">
        <v>17.23</v>
      </c>
      <c r="I150" s="44">
        <v>10.7</v>
      </c>
      <c r="J150" s="44">
        <v>3.7</v>
      </c>
      <c r="K150" s="48"/>
    </row>
    <row r="151" spans="1:11">
      <c r="A151" s="43">
        <v>41061</v>
      </c>
      <c r="F151" s="51">
        <v>978.9</v>
      </c>
      <c r="G151" s="44">
        <v>7.04</v>
      </c>
      <c r="H151" s="44">
        <v>17.13</v>
      </c>
      <c r="I151" s="44">
        <v>10.37</v>
      </c>
      <c r="J151" s="44">
        <v>3.65</v>
      </c>
      <c r="K151" s="48"/>
    </row>
    <row r="152" spans="1:11">
      <c r="A152" s="43">
        <v>41091</v>
      </c>
      <c r="F152" s="51">
        <v>969.51</v>
      </c>
      <c r="G152" s="44">
        <v>7.09</v>
      </c>
      <c r="H152" s="44">
        <v>17.309999999999999</v>
      </c>
      <c r="I152" s="44">
        <v>10.65</v>
      </c>
      <c r="J152" s="44">
        <v>3.67</v>
      </c>
      <c r="K152" s="48">
        <v>34714222</v>
      </c>
    </row>
    <row r="153" spans="1:11">
      <c r="A153" s="43">
        <v>41122</v>
      </c>
      <c r="F153" s="51">
        <v>973.37</v>
      </c>
      <c r="G153" s="44">
        <v>6.9</v>
      </c>
      <c r="H153" s="44">
        <v>17.760000000000002</v>
      </c>
      <c r="I153" s="44">
        <v>10.81</v>
      </c>
      <c r="J153" s="44">
        <v>3.69</v>
      </c>
      <c r="K153" s="48"/>
    </row>
    <row r="154" spans="1:11">
      <c r="A154" s="43">
        <v>41153</v>
      </c>
      <c r="F154" s="51">
        <v>996.83</v>
      </c>
      <c r="G154" s="44">
        <v>6.95</v>
      </c>
      <c r="H154" s="44">
        <v>17.52</v>
      </c>
      <c r="I154" s="44">
        <v>10.53</v>
      </c>
      <c r="J154" s="44">
        <v>3.66</v>
      </c>
      <c r="K154" s="48"/>
    </row>
    <row r="155" spans="1:11">
      <c r="A155" s="43">
        <v>41183</v>
      </c>
      <c r="F155" s="56">
        <v>1000.63</v>
      </c>
      <c r="G155" s="44">
        <v>7.07</v>
      </c>
      <c r="H155" s="44">
        <v>17.39</v>
      </c>
      <c r="I155" s="44">
        <v>10.81</v>
      </c>
      <c r="J155" s="44">
        <v>3.79</v>
      </c>
      <c r="K155" s="48">
        <v>34836008</v>
      </c>
    </row>
    <row r="156" spans="1:11">
      <c r="A156" s="43">
        <v>41214</v>
      </c>
      <c r="F156" s="56">
        <v>1002.76</v>
      </c>
      <c r="G156" s="44">
        <v>6.85</v>
      </c>
      <c r="H156" s="44">
        <v>16.45</v>
      </c>
      <c r="I156" s="44">
        <v>10.71</v>
      </c>
      <c r="J156" s="44">
        <v>3.73</v>
      </c>
      <c r="K156" s="48"/>
    </row>
    <row r="157" spans="1:11">
      <c r="A157" s="43">
        <v>41244</v>
      </c>
      <c r="F157" s="56">
        <v>1007.22</v>
      </c>
      <c r="G157" s="44">
        <v>6.88</v>
      </c>
      <c r="H157" s="44">
        <v>17.23</v>
      </c>
      <c r="I157" s="44">
        <v>10.75</v>
      </c>
      <c r="J157" s="44">
        <v>3.73</v>
      </c>
      <c r="K157" s="48"/>
    </row>
    <row r="158" spans="1:11">
      <c r="A158" s="43">
        <v>41275</v>
      </c>
      <c r="B158" s="46">
        <v>30.07</v>
      </c>
      <c r="C158" s="46">
        <v>27.4</v>
      </c>
      <c r="D158" s="46">
        <v>20.92</v>
      </c>
      <c r="E158" s="46">
        <v>8.49</v>
      </c>
      <c r="F158" s="56">
        <v>1012.01</v>
      </c>
      <c r="G158" s="44">
        <v>7.21</v>
      </c>
      <c r="H158" s="44">
        <v>17.71</v>
      </c>
      <c r="I158" s="44">
        <v>10.55</v>
      </c>
      <c r="J158" s="44">
        <v>3.79</v>
      </c>
      <c r="K158" s="48">
        <v>34883119</v>
      </c>
    </row>
    <row r="159" spans="1:11">
      <c r="A159" s="43">
        <v>41306</v>
      </c>
      <c r="F159" s="56">
        <v>1012.6</v>
      </c>
      <c r="G159" s="44">
        <v>6.93</v>
      </c>
      <c r="H159" s="44">
        <v>18.07</v>
      </c>
      <c r="I159" s="44">
        <v>10.62</v>
      </c>
      <c r="J159" s="44">
        <v>3.76</v>
      </c>
      <c r="K159" s="48"/>
    </row>
    <row r="160" spans="1:11">
      <c r="A160" s="43">
        <v>41334</v>
      </c>
      <c r="F160" s="56">
        <v>1017.04</v>
      </c>
      <c r="G160" s="44">
        <v>7.17</v>
      </c>
      <c r="H160" s="44">
        <v>17.690000000000001</v>
      </c>
      <c r="I160" s="44">
        <v>10.75</v>
      </c>
      <c r="J160" s="44">
        <v>3.77</v>
      </c>
      <c r="K160" s="48"/>
    </row>
    <row r="161" spans="1:11">
      <c r="A161" s="43">
        <v>41365</v>
      </c>
      <c r="F161" s="56">
        <v>1018.54</v>
      </c>
      <c r="G161" s="44">
        <v>7.16</v>
      </c>
      <c r="H161" s="44">
        <v>17.96</v>
      </c>
      <c r="I161" s="44">
        <v>10.42</v>
      </c>
      <c r="J161" s="44">
        <v>3.75</v>
      </c>
      <c r="K161" s="48">
        <v>34958216</v>
      </c>
    </row>
    <row r="162" spans="1:11">
      <c r="A162" s="43">
        <v>41395</v>
      </c>
      <c r="F162" s="56">
        <v>1007.43</v>
      </c>
      <c r="G162" s="44">
        <v>7.1</v>
      </c>
      <c r="H162" s="44">
        <v>16.809999999999999</v>
      </c>
      <c r="I162" s="44">
        <v>10.6</v>
      </c>
      <c r="J162" s="44">
        <v>3.81</v>
      </c>
      <c r="K162" s="48"/>
    </row>
    <row r="163" spans="1:11">
      <c r="A163" s="43">
        <v>41426</v>
      </c>
      <c r="F163" s="56">
        <v>1002.3</v>
      </c>
      <c r="G163" s="44">
        <v>7.02</v>
      </c>
      <c r="H163" s="44">
        <v>17.34</v>
      </c>
      <c r="I163" s="44">
        <v>10.89</v>
      </c>
      <c r="J163" s="44">
        <v>3.75</v>
      </c>
      <c r="K163" s="48"/>
    </row>
    <row r="164" spans="1:11">
      <c r="A164" s="43">
        <v>41456</v>
      </c>
      <c r="F164" s="51">
        <v>984.76</v>
      </c>
      <c r="G164" s="44">
        <v>7.1</v>
      </c>
      <c r="H164" s="44">
        <v>17.54</v>
      </c>
      <c r="I164" s="44">
        <v>11.09</v>
      </c>
      <c r="J164" s="44">
        <v>3.78</v>
      </c>
      <c r="K164" s="48">
        <v>35082954</v>
      </c>
    </row>
    <row r="165" spans="1:11">
      <c r="A165" s="43">
        <v>41487</v>
      </c>
      <c r="F165" s="51">
        <v>990.72</v>
      </c>
      <c r="G165" s="44">
        <v>7.28</v>
      </c>
      <c r="H165" s="44">
        <v>17.399999999999999</v>
      </c>
      <c r="I165" s="44">
        <v>10.97</v>
      </c>
      <c r="J165" s="44">
        <v>3.9</v>
      </c>
      <c r="K165" s="48"/>
    </row>
    <row r="166" spans="1:11">
      <c r="A166" s="43">
        <v>41518</v>
      </c>
      <c r="F166" s="56">
        <v>1020.24</v>
      </c>
      <c r="G166" s="44">
        <v>7.07</v>
      </c>
      <c r="H166" s="44">
        <v>17.93</v>
      </c>
      <c r="I166" s="44">
        <v>11.2</v>
      </c>
      <c r="J166" s="44">
        <v>3.95</v>
      </c>
      <c r="K166" s="48"/>
    </row>
    <row r="167" spans="1:11">
      <c r="A167" s="43">
        <v>41548</v>
      </c>
      <c r="F167" s="56">
        <v>1023.96</v>
      </c>
      <c r="G167" s="44">
        <v>7.27</v>
      </c>
      <c r="H167" s="44">
        <v>18.27</v>
      </c>
      <c r="I167" s="44">
        <v>11.28</v>
      </c>
      <c r="J167" s="44">
        <v>4.26</v>
      </c>
      <c r="K167" s="48">
        <v>35211866</v>
      </c>
    </row>
    <row r="168" spans="1:11">
      <c r="A168" s="43">
        <v>41579</v>
      </c>
      <c r="F168" s="56">
        <v>1031.1400000000001</v>
      </c>
      <c r="G168" s="44">
        <v>6.99</v>
      </c>
      <c r="H168" s="44">
        <v>18.34</v>
      </c>
      <c r="I168" s="44">
        <v>11.08</v>
      </c>
      <c r="J168" s="44">
        <v>4.38</v>
      </c>
      <c r="K168" s="48"/>
    </row>
    <row r="169" spans="1:11">
      <c r="A169" s="43">
        <v>41609</v>
      </c>
      <c r="F169" s="56">
        <v>1028.8399999999999</v>
      </c>
      <c r="G169" s="44">
        <v>7</v>
      </c>
      <c r="H169" s="44">
        <v>18.21</v>
      </c>
      <c r="I169" s="44">
        <v>11.04</v>
      </c>
      <c r="J169" s="44">
        <v>4.4400000000000004</v>
      </c>
      <c r="K169" s="48"/>
    </row>
    <row r="170" spans="1:11">
      <c r="A170" s="43">
        <v>41640</v>
      </c>
      <c r="B170" s="46">
        <v>31.1</v>
      </c>
      <c r="C170" s="46">
        <v>26.5</v>
      </c>
      <c r="D170" s="46">
        <v>20.58</v>
      </c>
      <c r="E170" s="46">
        <v>8.35</v>
      </c>
      <c r="F170" s="56">
        <v>1034.56</v>
      </c>
      <c r="G170" s="44">
        <v>7.01</v>
      </c>
      <c r="H170" s="44">
        <v>18.28</v>
      </c>
      <c r="I170" s="44">
        <v>11.1</v>
      </c>
      <c r="J170" s="44">
        <v>4.5</v>
      </c>
      <c r="K170" s="48">
        <v>35249639</v>
      </c>
    </row>
    <row r="171" spans="1:11">
      <c r="A171" s="43">
        <v>41671</v>
      </c>
      <c r="F171" s="56">
        <v>1035.45</v>
      </c>
      <c r="G171" s="44">
        <v>7.04</v>
      </c>
      <c r="H171" s="44">
        <v>19.059999999999999</v>
      </c>
      <c r="I171" s="44">
        <v>11.3</v>
      </c>
      <c r="J171" s="44">
        <v>4.4800000000000004</v>
      </c>
      <c r="K171" s="48"/>
    </row>
    <row r="172" spans="1:11">
      <c r="A172" s="43">
        <v>41699</v>
      </c>
      <c r="F172" s="56">
        <v>1038.67</v>
      </c>
      <c r="G172" s="44">
        <v>7.01</v>
      </c>
      <c r="H172" s="44">
        <v>19.54</v>
      </c>
      <c r="I172" s="44">
        <v>11.24</v>
      </c>
      <c r="J172" s="44">
        <v>4.4400000000000004</v>
      </c>
      <c r="K172" s="48"/>
    </row>
    <row r="173" spans="1:11">
      <c r="A173" s="43">
        <v>41730</v>
      </c>
      <c r="F173" s="56">
        <v>1037.7</v>
      </c>
      <c r="G173" s="44">
        <v>7.11</v>
      </c>
      <c r="H173" s="44">
        <v>20.12</v>
      </c>
      <c r="I173" s="44">
        <v>12.09</v>
      </c>
      <c r="J173" s="44">
        <v>4.5999999999999996</v>
      </c>
      <c r="K173" s="48">
        <v>35323533</v>
      </c>
    </row>
    <row r="174" spans="1:11">
      <c r="A174" s="43">
        <v>41760</v>
      </c>
      <c r="F174" s="56">
        <v>1021.86</v>
      </c>
      <c r="G174" s="44">
        <v>7.15</v>
      </c>
      <c r="H174" s="44">
        <v>19.62</v>
      </c>
      <c r="I174" s="44">
        <v>12.62</v>
      </c>
      <c r="J174" s="44">
        <v>4.58</v>
      </c>
      <c r="K174" s="48"/>
    </row>
    <row r="175" spans="1:11">
      <c r="A175" s="43">
        <v>41791</v>
      </c>
      <c r="F175" s="56">
        <v>1015.59</v>
      </c>
      <c r="G175" s="44">
        <v>7.09</v>
      </c>
      <c r="H175" s="44">
        <v>19.86</v>
      </c>
      <c r="I175" s="44">
        <v>12.88</v>
      </c>
      <c r="J175" s="44">
        <v>4.62</v>
      </c>
      <c r="K175" s="48"/>
    </row>
    <row r="176" spans="1:11">
      <c r="A176" s="43">
        <v>41821</v>
      </c>
      <c r="F176" s="56">
        <v>1008.15</v>
      </c>
      <c r="G176" s="44">
        <v>7.39</v>
      </c>
      <c r="H176" s="44">
        <v>20.46</v>
      </c>
      <c r="I176" s="44">
        <v>12.76</v>
      </c>
      <c r="J176" s="44">
        <v>4.63</v>
      </c>
      <c r="K176" s="48">
        <v>35437435</v>
      </c>
    </row>
    <row r="177" spans="1:11">
      <c r="A177" s="43">
        <v>41852</v>
      </c>
      <c r="F177" s="56">
        <v>1010.73</v>
      </c>
      <c r="G177" s="44">
        <v>7.25</v>
      </c>
      <c r="H177" s="44">
        <v>20.67</v>
      </c>
      <c r="I177" s="44">
        <v>12.53</v>
      </c>
      <c r="J177" s="44">
        <v>4.67</v>
      </c>
      <c r="K177" s="48"/>
    </row>
    <row r="178" spans="1:11">
      <c r="A178" s="43">
        <v>41883</v>
      </c>
      <c r="F178" s="56">
        <v>1039.8399999999999</v>
      </c>
      <c r="G178" s="44">
        <v>7.5</v>
      </c>
      <c r="H178" s="44">
        <v>21.43</v>
      </c>
      <c r="I178" s="44">
        <v>12.8</v>
      </c>
      <c r="J178" s="44">
        <v>4.72</v>
      </c>
      <c r="K178" s="48"/>
    </row>
    <row r="179" spans="1:11">
      <c r="A179" s="43">
        <v>41913</v>
      </c>
      <c r="F179" s="56">
        <v>1040.6099999999999</v>
      </c>
      <c r="G179" s="44">
        <v>7.49</v>
      </c>
      <c r="H179" s="44">
        <v>21.4</v>
      </c>
      <c r="I179" s="44">
        <v>13.05</v>
      </c>
      <c r="J179" s="44">
        <v>4.7300000000000004</v>
      </c>
      <c r="K179" s="48">
        <v>35559047</v>
      </c>
    </row>
    <row r="180" spans="1:11">
      <c r="A180" s="43">
        <v>41944</v>
      </c>
      <c r="F180" s="56">
        <v>1040.3</v>
      </c>
      <c r="G180" s="44">
        <v>7.3</v>
      </c>
      <c r="H180" s="44">
        <v>21.29</v>
      </c>
      <c r="I180" s="44">
        <v>12.87</v>
      </c>
      <c r="J180" s="44">
        <v>4.5999999999999996</v>
      </c>
      <c r="K180" s="48"/>
    </row>
    <row r="181" spans="1:11">
      <c r="A181" s="43">
        <v>41974</v>
      </c>
      <c r="F181" s="56">
        <v>1046.32</v>
      </c>
      <c r="G181" s="44">
        <v>7.43</v>
      </c>
      <c r="H181" s="44">
        <v>21.14</v>
      </c>
      <c r="I181" s="44">
        <v>13.02</v>
      </c>
      <c r="J181" s="44">
        <v>4.72</v>
      </c>
      <c r="K181" s="48"/>
    </row>
    <row r="182" spans="1:11">
      <c r="A182" s="43">
        <v>42005</v>
      </c>
      <c r="B182" s="46">
        <v>31.96</v>
      </c>
      <c r="C182" s="46">
        <v>24.42</v>
      </c>
      <c r="D182" s="46">
        <v>23.23</v>
      </c>
      <c r="E182" s="46">
        <v>8.1999999999999993</v>
      </c>
      <c r="F182" s="56">
        <v>1052.78</v>
      </c>
      <c r="G182" s="44">
        <v>7.46</v>
      </c>
      <c r="H182" s="44">
        <v>21.03</v>
      </c>
      <c r="I182" s="44">
        <v>12.99</v>
      </c>
      <c r="J182" s="44">
        <v>4.59</v>
      </c>
      <c r="K182" s="48">
        <v>35575187</v>
      </c>
    </row>
    <row r="183" spans="1:11">
      <c r="A183" s="43">
        <v>42036</v>
      </c>
      <c r="F183" s="56">
        <v>1055.05</v>
      </c>
      <c r="G183" s="44">
        <v>7.41</v>
      </c>
      <c r="H183" s="44">
        <v>21.28</v>
      </c>
      <c r="I183" s="44">
        <v>12.93</v>
      </c>
      <c r="J183" s="44">
        <v>4.71</v>
      </c>
      <c r="K183" s="48"/>
    </row>
    <row r="184" spans="1:11">
      <c r="A184" s="43">
        <v>42064</v>
      </c>
      <c r="F184" s="56">
        <v>1057.1199999999999</v>
      </c>
      <c r="G184" s="44">
        <v>7.42</v>
      </c>
      <c r="H184" s="44">
        <v>21.86</v>
      </c>
      <c r="I184" s="44">
        <v>12.97</v>
      </c>
      <c r="J184" s="44">
        <v>4.59</v>
      </c>
      <c r="K184" s="48"/>
    </row>
    <row r="185" spans="1:11">
      <c r="A185" s="43">
        <v>42095</v>
      </c>
      <c r="F185" s="56">
        <v>1060.23</v>
      </c>
      <c r="G185" s="44">
        <v>7.59</v>
      </c>
      <c r="H185" s="44">
        <v>23.26</v>
      </c>
      <c r="I185" s="44">
        <v>12.93</v>
      </c>
      <c r="J185" s="44">
        <v>4.67</v>
      </c>
      <c r="K185" s="48">
        <v>35611271</v>
      </c>
    </row>
    <row r="186" spans="1:11">
      <c r="A186" s="43">
        <v>42125</v>
      </c>
      <c r="F186" s="56">
        <v>1053.49</v>
      </c>
      <c r="G186" s="44">
        <v>7.47</v>
      </c>
      <c r="H186" s="44">
        <v>24.22</v>
      </c>
      <c r="I186" s="44">
        <v>12.84</v>
      </c>
      <c r="J186" s="44">
        <v>4.59</v>
      </c>
      <c r="K186" s="48"/>
    </row>
    <row r="187" spans="1:11">
      <c r="A187" s="43">
        <v>42156</v>
      </c>
      <c r="F187" s="56">
        <v>1043.53</v>
      </c>
      <c r="G187" s="44">
        <v>7.58</v>
      </c>
      <c r="H187" s="44">
        <v>24.61</v>
      </c>
      <c r="I187" s="44">
        <v>12.72</v>
      </c>
      <c r="J187" s="44">
        <v>4.63</v>
      </c>
      <c r="K187" s="48"/>
    </row>
    <row r="188" spans="1:11">
      <c r="A188" s="43">
        <v>42186</v>
      </c>
      <c r="F188" s="56">
        <v>1040.8599999999999</v>
      </c>
      <c r="G188" s="44">
        <v>7.64</v>
      </c>
      <c r="H188" s="44">
        <v>25.05</v>
      </c>
      <c r="I188" s="44">
        <v>12.77</v>
      </c>
      <c r="J188" s="44">
        <v>4.68</v>
      </c>
      <c r="K188" s="48">
        <v>35702908</v>
      </c>
    </row>
    <row r="189" spans="1:11">
      <c r="A189" s="43">
        <v>42217</v>
      </c>
      <c r="F189" s="56">
        <v>1042.9000000000001</v>
      </c>
      <c r="G189" s="44">
        <v>7.65</v>
      </c>
      <c r="H189" s="44">
        <v>24.06</v>
      </c>
      <c r="I189" s="44">
        <v>12.99</v>
      </c>
      <c r="J189" s="44">
        <v>4.68</v>
      </c>
      <c r="K189" s="48"/>
    </row>
    <row r="190" spans="1:11">
      <c r="A190" s="43">
        <v>42248</v>
      </c>
      <c r="F190" s="56">
        <v>1067.3699999999999</v>
      </c>
      <c r="G190" s="44">
        <v>7.86</v>
      </c>
      <c r="H190" s="44">
        <v>24.26</v>
      </c>
      <c r="I190" s="44">
        <v>13.16</v>
      </c>
      <c r="J190" s="44">
        <v>4.6100000000000003</v>
      </c>
      <c r="K190" s="48"/>
    </row>
    <row r="191" spans="1:11">
      <c r="A191" s="43">
        <v>42278</v>
      </c>
      <c r="F191" s="56">
        <v>1067.03</v>
      </c>
      <c r="G191" s="44">
        <v>7.82</v>
      </c>
      <c r="H191" s="44">
        <v>24.74</v>
      </c>
      <c r="I191" s="44">
        <v>13.26</v>
      </c>
      <c r="J191" s="44">
        <v>4.47</v>
      </c>
      <c r="K191" s="48">
        <v>35822894</v>
      </c>
    </row>
    <row r="192" spans="1:11">
      <c r="A192" s="43">
        <v>42309</v>
      </c>
      <c r="F192" s="56">
        <v>1071.28</v>
      </c>
      <c r="G192" s="44">
        <v>7.77</v>
      </c>
      <c r="H192" s="44">
        <v>24.65</v>
      </c>
      <c r="I192" s="44">
        <v>12.89</v>
      </c>
      <c r="J192" s="44">
        <v>4.54</v>
      </c>
      <c r="K192" s="48"/>
    </row>
    <row r="193" spans="1:11">
      <c r="A193" s="43">
        <v>42339</v>
      </c>
      <c r="F193" s="56">
        <v>1076.42</v>
      </c>
      <c r="G193" s="44">
        <v>7.7</v>
      </c>
      <c r="H193" s="44">
        <v>24.16</v>
      </c>
      <c r="I193" s="44">
        <v>13.09</v>
      </c>
      <c r="J193" s="44">
        <v>4.51</v>
      </c>
      <c r="K193" s="48"/>
    </row>
    <row r="194" spans="1:11">
      <c r="A194" s="43">
        <v>42370</v>
      </c>
      <c r="B194" s="46">
        <v>32.67</v>
      </c>
      <c r="C194" s="46">
        <v>25.42</v>
      </c>
      <c r="D194" s="46">
        <v>20.78</v>
      </c>
      <c r="E194" s="46">
        <v>8.57</v>
      </c>
      <c r="F194" s="56">
        <v>1079.79</v>
      </c>
      <c r="G194" s="44">
        <v>7.54</v>
      </c>
      <c r="H194" s="44">
        <v>24.07</v>
      </c>
      <c r="I194" s="44">
        <v>12.99</v>
      </c>
      <c r="J194" s="44">
        <v>4.38</v>
      </c>
      <c r="K194" s="48">
        <v>35871136</v>
      </c>
    </row>
    <row r="195" spans="1:11">
      <c r="A195" s="43">
        <v>42401</v>
      </c>
      <c r="F195" s="56">
        <v>1087.8399999999999</v>
      </c>
      <c r="G195" s="44">
        <v>7.34</v>
      </c>
      <c r="H195" s="44">
        <v>23.87</v>
      </c>
      <c r="I195" s="44">
        <v>12.51</v>
      </c>
      <c r="J195" s="44">
        <v>4.57</v>
      </c>
      <c r="K195" s="48"/>
    </row>
    <row r="196" spans="1:11">
      <c r="A196" s="43">
        <v>42430</v>
      </c>
      <c r="F196" s="56">
        <v>1090.6600000000001</v>
      </c>
      <c r="G196" s="44">
        <v>7.52</v>
      </c>
      <c r="H196" s="44">
        <v>24.58</v>
      </c>
      <c r="I196" s="44">
        <v>13</v>
      </c>
      <c r="J196" s="44">
        <v>4.46</v>
      </c>
      <c r="K196" s="48"/>
    </row>
    <row r="197" spans="1:11">
      <c r="A197" s="43">
        <v>42461</v>
      </c>
      <c r="F197" s="56">
        <v>1090.68</v>
      </c>
      <c r="G197" s="44">
        <v>7.52</v>
      </c>
      <c r="H197" s="44">
        <v>24.72</v>
      </c>
      <c r="I197" s="44">
        <v>12.46</v>
      </c>
      <c r="J197" s="44">
        <v>4.4000000000000004</v>
      </c>
      <c r="K197" s="48">
        <v>35970303</v>
      </c>
    </row>
    <row r="198" spans="1:11">
      <c r="A198" s="43">
        <v>42491</v>
      </c>
      <c r="F198" s="56">
        <v>1070.4000000000001</v>
      </c>
      <c r="G198" s="44">
        <v>7.53</v>
      </c>
      <c r="H198" s="44">
        <v>25.08</v>
      </c>
      <c r="I198" s="44">
        <v>12.38</v>
      </c>
      <c r="J198" s="44">
        <v>4.37</v>
      </c>
      <c r="K198" s="48"/>
    </row>
    <row r="199" spans="1:11">
      <c r="A199" s="43">
        <v>42522</v>
      </c>
      <c r="F199" s="56">
        <v>1066.8399999999999</v>
      </c>
      <c r="G199" s="44">
        <v>7.52</v>
      </c>
      <c r="H199" s="44">
        <v>25.02</v>
      </c>
      <c r="I199" s="44">
        <v>12.24</v>
      </c>
      <c r="J199" s="44">
        <v>4.3099999999999996</v>
      </c>
      <c r="K199" s="48"/>
    </row>
    <row r="200" spans="1:11">
      <c r="A200" s="43">
        <v>42552</v>
      </c>
      <c r="F200" s="56">
        <v>1056.92</v>
      </c>
      <c r="G200" s="44">
        <v>7.71</v>
      </c>
      <c r="H200" s="44">
        <v>24.25</v>
      </c>
      <c r="I200" s="44">
        <v>12.9</v>
      </c>
      <c r="J200" s="44">
        <v>4.4800000000000004</v>
      </c>
      <c r="K200" s="48">
        <v>36109487</v>
      </c>
    </row>
    <row r="201" spans="1:11">
      <c r="A201" s="43">
        <v>42583</v>
      </c>
      <c r="F201" s="56">
        <v>1057.6300000000001</v>
      </c>
      <c r="G201" s="44">
        <v>7.49</v>
      </c>
      <c r="H201" s="44">
        <v>23.75</v>
      </c>
      <c r="I201" s="44">
        <v>12.6</v>
      </c>
      <c r="J201" s="44">
        <v>4.42</v>
      </c>
      <c r="K201" s="48"/>
    </row>
    <row r="202" spans="1:11">
      <c r="A202" s="43">
        <v>42614</v>
      </c>
      <c r="F202" s="56">
        <v>1079.55</v>
      </c>
      <c r="G202" s="44">
        <v>7.46</v>
      </c>
      <c r="H202" s="44">
        <v>23.99</v>
      </c>
      <c r="I202" s="44">
        <v>12.55</v>
      </c>
      <c r="J202" s="44">
        <v>4.37</v>
      </c>
      <c r="K202" s="48"/>
    </row>
    <row r="203" spans="1:11">
      <c r="A203" s="43">
        <v>42644</v>
      </c>
      <c r="F203" s="56">
        <v>1084.1500000000001</v>
      </c>
      <c r="G203" s="44">
        <v>7.53</v>
      </c>
      <c r="H203" s="44">
        <v>23.74</v>
      </c>
      <c r="I203" s="44">
        <v>12.29</v>
      </c>
      <c r="J203" s="44">
        <v>4.2300000000000004</v>
      </c>
      <c r="K203" s="48">
        <v>36258726</v>
      </c>
    </row>
    <row r="204" spans="1:11">
      <c r="A204" s="43">
        <v>42675</v>
      </c>
      <c r="F204" s="56">
        <v>1092.23</v>
      </c>
      <c r="G204" s="44">
        <v>7.27</v>
      </c>
      <c r="H204" s="44">
        <v>22.21</v>
      </c>
      <c r="I204" s="44">
        <v>12.37</v>
      </c>
      <c r="J204" s="44">
        <v>4.3499999999999996</v>
      </c>
      <c r="K204" s="48"/>
    </row>
    <row r="205" spans="1:11">
      <c r="A205" s="43">
        <v>42705</v>
      </c>
      <c r="F205" s="56">
        <v>1094.17</v>
      </c>
      <c r="G205" s="44">
        <v>7.48</v>
      </c>
      <c r="H205" s="44">
        <v>22.35</v>
      </c>
      <c r="I205" s="44">
        <v>12.47</v>
      </c>
      <c r="J205" s="44">
        <v>4.3499999999999996</v>
      </c>
      <c r="K205" s="48"/>
    </row>
    <row r="206" spans="1:11">
      <c r="A206" s="43">
        <v>42736</v>
      </c>
      <c r="B206" s="46">
        <v>33.21</v>
      </c>
      <c r="C206" s="46">
        <v>25.29</v>
      </c>
      <c r="D206" s="46">
        <v>20.79</v>
      </c>
      <c r="E206" s="46">
        <v>8.49</v>
      </c>
      <c r="F206" s="56">
        <v>1094.06</v>
      </c>
      <c r="G206" s="44">
        <v>7.44</v>
      </c>
      <c r="H206" s="44">
        <v>22.09</v>
      </c>
      <c r="I206" s="44">
        <v>12.15</v>
      </c>
      <c r="J206" s="44">
        <v>4.29</v>
      </c>
      <c r="K206" s="48">
        <v>36314099</v>
      </c>
    </row>
    <row r="207" spans="1:11">
      <c r="A207" s="43">
        <v>42767</v>
      </c>
      <c r="F207" s="56">
        <v>1099.79</v>
      </c>
      <c r="G207" s="44">
        <v>7.27</v>
      </c>
      <c r="H207" s="44">
        <v>22.45</v>
      </c>
      <c r="I207" s="44">
        <v>11.96</v>
      </c>
      <c r="J207" s="44">
        <v>4.37</v>
      </c>
      <c r="K207" s="48"/>
    </row>
    <row r="208" spans="1:11">
      <c r="A208" s="43">
        <v>42795</v>
      </c>
      <c r="F208" s="56">
        <v>1100.45</v>
      </c>
      <c r="G208" s="44">
        <v>7.17</v>
      </c>
      <c r="H208" s="44">
        <v>22.57</v>
      </c>
      <c r="I208" s="44">
        <v>11.86</v>
      </c>
      <c r="J208" s="44">
        <v>4.38</v>
      </c>
      <c r="K208" s="48"/>
    </row>
    <row r="209" spans="1:11">
      <c r="A209" s="43">
        <v>42826</v>
      </c>
      <c r="F209" s="56">
        <v>1094.49</v>
      </c>
      <c r="G209" s="44">
        <v>7.25</v>
      </c>
      <c r="H209" s="44">
        <v>22.7</v>
      </c>
      <c r="I209" s="44">
        <v>12.43</v>
      </c>
      <c r="J209" s="44">
        <v>4.38</v>
      </c>
      <c r="K209" s="48">
        <v>36398040</v>
      </c>
    </row>
    <row r="210" spans="1:11">
      <c r="A210" s="43">
        <v>42856</v>
      </c>
      <c r="F210" s="56">
        <v>1082.25</v>
      </c>
      <c r="G210" s="44">
        <v>7.17</v>
      </c>
      <c r="H210" s="44">
        <v>23.45</v>
      </c>
      <c r="I210" s="44">
        <v>12.31</v>
      </c>
      <c r="J210" s="44">
        <v>4.46</v>
      </c>
      <c r="K210" s="48"/>
    </row>
    <row r="211" spans="1:11">
      <c r="A211" s="43">
        <v>42887</v>
      </c>
      <c r="F211" s="56">
        <v>1078.03</v>
      </c>
      <c r="G211" s="44">
        <v>7.25</v>
      </c>
      <c r="H211" s="44">
        <v>23.65</v>
      </c>
      <c r="I211" s="44">
        <v>12.44</v>
      </c>
      <c r="J211" s="44">
        <v>4.43</v>
      </c>
      <c r="K211" s="48"/>
    </row>
    <row r="212" spans="1:11">
      <c r="A212" s="43">
        <v>42917</v>
      </c>
      <c r="F212" s="56">
        <v>1070</v>
      </c>
      <c r="G212" s="44">
        <v>7.38</v>
      </c>
      <c r="H212" s="44">
        <v>23.39</v>
      </c>
      <c r="I212" s="44">
        <v>12.61</v>
      </c>
      <c r="J212" s="44">
        <v>4.3600000000000003</v>
      </c>
      <c r="K212" s="48">
        <v>36545295</v>
      </c>
    </row>
    <row r="213" spans="1:11">
      <c r="A213" s="43">
        <v>42948</v>
      </c>
      <c r="F213" s="56">
        <v>1078.27</v>
      </c>
      <c r="G213" s="44">
        <v>7.46</v>
      </c>
      <c r="H213" s="44">
        <v>22.88</v>
      </c>
      <c r="I213" s="44">
        <v>12.77</v>
      </c>
      <c r="J213" s="44">
        <v>4.3099999999999996</v>
      </c>
      <c r="K213" s="48"/>
    </row>
    <row r="214" spans="1:11">
      <c r="A214" s="43">
        <v>42979</v>
      </c>
      <c r="F214" s="56">
        <v>1103</v>
      </c>
      <c r="G214" s="44">
        <v>7.51</v>
      </c>
      <c r="H214" s="44">
        <v>23.43</v>
      </c>
      <c r="I214" s="44">
        <v>12.34</v>
      </c>
      <c r="J214" s="44">
        <v>4.3499999999999996</v>
      </c>
      <c r="K214" s="48"/>
    </row>
    <row r="215" spans="1:11">
      <c r="A215" s="43">
        <v>43009</v>
      </c>
      <c r="F215" s="56">
        <v>1109.4000000000001</v>
      </c>
      <c r="G215" s="44">
        <v>7.41</v>
      </c>
      <c r="H215" s="44">
        <v>22.76</v>
      </c>
      <c r="I215" s="44">
        <v>12.47</v>
      </c>
      <c r="J215" s="44">
        <v>4.4000000000000004</v>
      </c>
      <c r="K215" s="48">
        <v>36721242</v>
      </c>
    </row>
    <row r="216" spans="1:11">
      <c r="A216" s="43">
        <v>43040</v>
      </c>
      <c r="F216" s="56">
        <v>1115.5</v>
      </c>
      <c r="G216" s="44">
        <v>7.38</v>
      </c>
      <c r="H216" s="44">
        <v>22</v>
      </c>
      <c r="I216" s="44">
        <v>12.31</v>
      </c>
      <c r="J216" s="44">
        <v>4.45</v>
      </c>
      <c r="K216" s="48"/>
    </row>
    <row r="217" spans="1:11">
      <c r="A217" s="43">
        <v>43070</v>
      </c>
      <c r="F217" s="56">
        <v>1120.57</v>
      </c>
      <c r="G217" s="44">
        <v>7.6</v>
      </c>
      <c r="H217" s="44">
        <v>22.69</v>
      </c>
      <c r="I217" s="44">
        <v>12.54</v>
      </c>
      <c r="J217" s="44">
        <v>4.41</v>
      </c>
      <c r="K217" s="48"/>
    </row>
    <row r="218" spans="1:11">
      <c r="A218" s="43">
        <v>43101</v>
      </c>
      <c r="B218" s="46">
        <v>34.67</v>
      </c>
      <c r="C218" s="46">
        <v>25.44</v>
      </c>
      <c r="D218" s="46">
        <v>21.7</v>
      </c>
      <c r="E218" s="46">
        <v>9.09</v>
      </c>
      <c r="F218" s="56">
        <v>1122.95</v>
      </c>
      <c r="G218" s="44">
        <v>7.6</v>
      </c>
      <c r="H218" s="44">
        <v>22.71</v>
      </c>
      <c r="I218" s="44">
        <v>12.05</v>
      </c>
      <c r="J218" s="44">
        <v>4.59</v>
      </c>
      <c r="K218" s="48">
        <v>36798442</v>
      </c>
    </row>
    <row r="219" spans="1:11">
      <c r="A219" s="43">
        <v>43132</v>
      </c>
      <c r="F219" s="56">
        <v>1129.22</v>
      </c>
      <c r="G219" s="44">
        <v>7.49</v>
      </c>
      <c r="H219" s="44">
        <v>22.47</v>
      </c>
      <c r="I219" s="44">
        <v>12.13</v>
      </c>
      <c r="J219" s="44">
        <v>4.57</v>
      </c>
      <c r="K219" s="48"/>
    </row>
    <row r="220" spans="1:11">
      <c r="A220" s="43">
        <v>43160</v>
      </c>
      <c r="F220" s="56">
        <v>1128.8900000000001</v>
      </c>
      <c r="G220" s="44">
        <v>7.35</v>
      </c>
      <c r="H220" s="44">
        <v>22.32</v>
      </c>
      <c r="I220" s="44">
        <v>11.91</v>
      </c>
      <c r="J220" s="44">
        <v>4.57</v>
      </c>
      <c r="K220" s="48"/>
    </row>
    <row r="221" spans="1:11">
      <c r="A221" s="43">
        <v>43191</v>
      </c>
      <c r="F221" s="56">
        <v>1127.29</v>
      </c>
      <c r="G221" s="44">
        <v>7.5</v>
      </c>
      <c r="H221" s="44">
        <v>22.54</v>
      </c>
      <c r="I221" s="44">
        <v>12.3</v>
      </c>
      <c r="J221" s="44">
        <v>4.67</v>
      </c>
      <c r="K221" s="48">
        <v>36898490</v>
      </c>
    </row>
    <row r="222" spans="1:11">
      <c r="A222" s="43">
        <v>43221</v>
      </c>
      <c r="F222" s="56">
        <v>1119.6500000000001</v>
      </c>
      <c r="G222" s="44">
        <v>7.08</v>
      </c>
      <c r="H222" s="44">
        <v>22.53</v>
      </c>
      <c r="I222" s="44">
        <v>11.87</v>
      </c>
      <c r="J222" s="44">
        <v>4.51</v>
      </c>
      <c r="K222" s="48"/>
    </row>
    <row r="223" spans="1:11">
      <c r="A223" s="43">
        <v>43252</v>
      </c>
      <c r="F223" s="56">
        <v>1114.08</v>
      </c>
      <c r="G223" s="44">
        <v>7.07</v>
      </c>
      <c r="H223" s="44">
        <v>22.81</v>
      </c>
      <c r="I223" s="44">
        <v>12.12</v>
      </c>
      <c r="J223" s="44">
        <v>4.58</v>
      </c>
      <c r="K223" s="48"/>
    </row>
    <row r="224" spans="1:11">
      <c r="A224" s="43">
        <v>43282</v>
      </c>
      <c r="F224" s="56">
        <v>1097.9000000000001</v>
      </c>
      <c r="G224" s="44">
        <v>7.31</v>
      </c>
      <c r="H224" s="44">
        <v>23.52</v>
      </c>
      <c r="I224" s="44">
        <v>12.43</v>
      </c>
      <c r="J224" s="44">
        <v>4.37</v>
      </c>
      <c r="K224" s="48">
        <v>37065178</v>
      </c>
    </row>
    <row r="225" spans="1:11">
      <c r="A225" s="43">
        <v>43313</v>
      </c>
      <c r="F225" s="56">
        <v>1098.17</v>
      </c>
      <c r="G225" s="44">
        <v>7.31</v>
      </c>
      <c r="H225" s="44">
        <v>22.29</v>
      </c>
      <c r="I225" s="44">
        <v>12.21</v>
      </c>
      <c r="J225" s="44">
        <v>4.1900000000000004</v>
      </c>
      <c r="K225" s="48"/>
    </row>
    <row r="226" spans="1:11">
      <c r="A226" s="43">
        <v>43344</v>
      </c>
      <c r="F226" s="56">
        <v>1125.0999999999999</v>
      </c>
      <c r="G226" s="44">
        <v>7.25</v>
      </c>
      <c r="H226" s="44">
        <v>22.58</v>
      </c>
      <c r="I226" s="44">
        <v>12.21</v>
      </c>
      <c r="J226" s="44">
        <v>4.4400000000000004</v>
      </c>
      <c r="K226" s="48"/>
    </row>
    <row r="227" spans="1:11">
      <c r="A227" s="43">
        <v>43374</v>
      </c>
      <c r="F227" s="56">
        <v>1125.07</v>
      </c>
      <c r="G227" s="44">
        <v>7.64</v>
      </c>
      <c r="H227" s="44">
        <v>21.6</v>
      </c>
      <c r="I227" s="44">
        <v>12.31</v>
      </c>
      <c r="J227" s="44">
        <v>4.6900000000000004</v>
      </c>
      <c r="K227" s="48">
        <v>37249240</v>
      </c>
    </row>
    <row r="228" spans="1:11">
      <c r="A228" s="43">
        <v>43405</v>
      </c>
      <c r="F228" s="56">
        <v>1129.8499999999999</v>
      </c>
      <c r="G228" s="44">
        <v>7.58</v>
      </c>
      <c r="H228" s="44">
        <v>22.28</v>
      </c>
      <c r="I228" s="44">
        <v>12.07</v>
      </c>
      <c r="J228" s="44">
        <v>4.82</v>
      </c>
      <c r="K228" s="48"/>
    </row>
    <row r="229" spans="1:11">
      <c r="A229" s="43">
        <v>43435</v>
      </c>
      <c r="F229" s="56">
        <v>1136.21</v>
      </c>
      <c r="G229" s="44">
        <v>7.52</v>
      </c>
      <c r="H229" s="44">
        <v>22</v>
      </c>
      <c r="I229" s="44">
        <v>12.04</v>
      </c>
      <c r="J229" s="44">
        <v>5.0999999999999996</v>
      </c>
      <c r="K229" s="48"/>
    </row>
    <row r="230" spans="1:11">
      <c r="A230" s="43">
        <v>43466</v>
      </c>
      <c r="B230" s="46">
        <v>35.06</v>
      </c>
      <c r="C230" s="46">
        <v>25.48</v>
      </c>
      <c r="D230" s="46">
        <v>22.16</v>
      </c>
      <c r="E230" s="46">
        <v>9.14</v>
      </c>
      <c r="F230" s="56">
        <v>1140.07</v>
      </c>
      <c r="G230" s="44">
        <v>7.52</v>
      </c>
      <c r="H230" s="44">
        <v>22.39</v>
      </c>
      <c r="I230" s="44">
        <v>12.33</v>
      </c>
      <c r="J230" s="44">
        <v>5.09</v>
      </c>
      <c r="K230" s="48">
        <v>37324239</v>
      </c>
    </row>
    <row r="231" spans="1:11">
      <c r="A231" s="43">
        <v>43497</v>
      </c>
      <c r="F231" s="56">
        <v>1151.76</v>
      </c>
      <c r="G231" s="44">
        <v>7.5</v>
      </c>
      <c r="H231" s="44">
        <v>22.34</v>
      </c>
      <c r="I231" s="44">
        <v>12.05</v>
      </c>
      <c r="J231" s="44">
        <v>5.48</v>
      </c>
      <c r="K231" s="48"/>
    </row>
    <row r="232" spans="1:11">
      <c r="A232" s="43">
        <v>43525</v>
      </c>
      <c r="F232" s="56">
        <v>1154.5899999999999</v>
      </c>
      <c r="G232" s="44">
        <v>7.29</v>
      </c>
      <c r="H232" s="44">
        <v>23.06</v>
      </c>
      <c r="I232" s="44">
        <v>11.72</v>
      </c>
      <c r="J232" s="44">
        <v>5.68</v>
      </c>
      <c r="K232" s="48"/>
    </row>
    <row r="233" spans="1:11">
      <c r="A233" s="43">
        <v>43556</v>
      </c>
      <c r="F233" s="56">
        <v>1156.95</v>
      </c>
      <c r="G233" s="44">
        <v>7.44</v>
      </c>
      <c r="H233" s="44">
        <v>22.96</v>
      </c>
      <c r="I233" s="44">
        <v>11.92</v>
      </c>
      <c r="J233" s="44">
        <v>5.75</v>
      </c>
      <c r="K233" s="49">
        <v>37417155</v>
      </c>
    </row>
    <row r="234" spans="1:11">
      <c r="A234" s="43">
        <v>43586</v>
      </c>
      <c r="F234" s="56">
        <v>1149.32</v>
      </c>
      <c r="G234" s="44">
        <v>7.52</v>
      </c>
      <c r="H234" s="44">
        <v>22.65</v>
      </c>
      <c r="I234" s="44">
        <v>12.2</v>
      </c>
      <c r="J234" s="44">
        <v>5.67</v>
      </c>
      <c r="K234" s="49"/>
    </row>
    <row r="235" spans="1:11">
      <c r="A235" s="43">
        <v>43617</v>
      </c>
      <c r="F235" s="56">
        <v>1157.1099999999999</v>
      </c>
      <c r="G235" s="44">
        <v>7.52</v>
      </c>
      <c r="H235" s="44">
        <v>23.38</v>
      </c>
      <c r="I235" s="44">
        <v>12.26</v>
      </c>
      <c r="J235" s="44">
        <v>5.57</v>
      </c>
      <c r="K235" s="49"/>
    </row>
    <row r="236" spans="1:11">
      <c r="A236" s="43">
        <v>43647</v>
      </c>
      <c r="F236" s="56">
        <v>1148.55</v>
      </c>
      <c r="G236" s="44">
        <v>7.72</v>
      </c>
      <c r="H236" s="44">
        <v>22.17</v>
      </c>
      <c r="I236" s="44">
        <v>12.02</v>
      </c>
      <c r="J236" s="44">
        <v>5.84</v>
      </c>
      <c r="K236" s="49">
        <v>37593384</v>
      </c>
    </row>
    <row r="237" spans="1:11">
      <c r="A237" s="43">
        <v>43678</v>
      </c>
      <c r="F237" s="56">
        <v>1143.3399999999999</v>
      </c>
      <c r="G237" s="44">
        <v>7.39</v>
      </c>
      <c r="H237" s="44">
        <v>22.17</v>
      </c>
      <c r="I237" s="44">
        <v>11.72</v>
      </c>
      <c r="J237" s="44">
        <v>5.89</v>
      </c>
      <c r="K237" s="49"/>
    </row>
    <row r="238" spans="1:11">
      <c r="A238" s="43">
        <v>43709</v>
      </c>
      <c r="F238" s="56">
        <v>1172.51</v>
      </c>
      <c r="G238" s="44">
        <v>7.44</v>
      </c>
      <c r="H238" s="44">
        <v>22.42</v>
      </c>
      <c r="I238" s="44">
        <v>12.07</v>
      </c>
      <c r="J238" s="44">
        <v>5.81</v>
      </c>
      <c r="K238" s="49"/>
    </row>
    <row r="239" spans="1:11">
      <c r="A239" s="43">
        <v>43739</v>
      </c>
      <c r="F239" s="56">
        <v>1178.72</v>
      </c>
      <c r="G239" s="44">
        <v>7.55</v>
      </c>
      <c r="H239" s="44">
        <v>22.17</v>
      </c>
      <c r="I239" s="44">
        <v>11.8</v>
      </c>
      <c r="J239" s="44">
        <v>5.83</v>
      </c>
      <c r="K239" s="49">
        <v>37802043</v>
      </c>
    </row>
    <row r="240" spans="1:11">
      <c r="A240" s="43">
        <v>43770</v>
      </c>
      <c r="F240" s="56">
        <v>1180.8399999999999</v>
      </c>
      <c r="G240" s="44">
        <v>7.36</v>
      </c>
      <c r="H240" s="44">
        <v>22.43</v>
      </c>
      <c r="I240" s="44">
        <v>11.58</v>
      </c>
      <c r="J240" s="44">
        <v>5.81</v>
      </c>
      <c r="K240" s="49"/>
    </row>
    <row r="241" spans="1:11">
      <c r="A241" s="43">
        <v>43800</v>
      </c>
      <c r="F241" s="56">
        <v>1178.03</v>
      </c>
      <c r="G241" s="44">
        <v>7.04</v>
      </c>
      <c r="H241" s="44">
        <v>22.12</v>
      </c>
      <c r="I241" s="44">
        <v>12.02</v>
      </c>
      <c r="J241" s="44">
        <v>5.8</v>
      </c>
      <c r="K241" s="49"/>
    </row>
    <row r="242" spans="1:11">
      <c r="A242" s="43">
        <v>43831</v>
      </c>
      <c r="F242" s="56">
        <v>1192.5899999999999</v>
      </c>
      <c r="G242" s="44">
        <v>7.43</v>
      </c>
      <c r="H242" s="44">
        <v>21.81</v>
      </c>
      <c r="I242" s="44">
        <v>11.72</v>
      </c>
      <c r="J242" s="44">
        <v>6.09</v>
      </c>
      <c r="K242" s="49">
        <v>37899277</v>
      </c>
    </row>
    <row r="243" spans="1:11">
      <c r="A243" s="43">
        <v>43862</v>
      </c>
      <c r="F243" s="56">
        <v>1199.19</v>
      </c>
      <c r="G243" s="44">
        <v>7.46</v>
      </c>
      <c r="H243" s="44">
        <v>21.67</v>
      </c>
      <c r="I243" s="44">
        <v>12.07</v>
      </c>
      <c r="J243" s="44">
        <v>6.08</v>
      </c>
      <c r="K243" s="49"/>
    </row>
    <row r="244" spans="1:11">
      <c r="A244" s="43">
        <v>43891</v>
      </c>
      <c r="F244" s="56">
        <v>1216.71</v>
      </c>
      <c r="G244" s="44">
        <v>7.6</v>
      </c>
      <c r="H244" s="44">
        <v>21.88</v>
      </c>
      <c r="I244" s="44">
        <v>11.54</v>
      </c>
      <c r="J244" s="44">
        <v>6.07</v>
      </c>
      <c r="K244" s="49"/>
    </row>
    <row r="245" spans="1:11">
      <c r="A245" s="43">
        <v>43922</v>
      </c>
      <c r="F245" s="56">
        <v>1254.7</v>
      </c>
      <c r="G245" s="44">
        <v>7.21</v>
      </c>
      <c r="H245" s="44">
        <v>22.51</v>
      </c>
      <c r="I245" s="44">
        <v>12.15</v>
      </c>
      <c r="J245" s="44">
        <v>6.04</v>
      </c>
      <c r="K245" s="49">
        <v>37979854</v>
      </c>
    </row>
    <row r="246" spans="1:11">
      <c r="A246" s="43">
        <v>43952</v>
      </c>
      <c r="F246" s="56">
        <v>1245.3800000000001</v>
      </c>
      <c r="G246" s="44">
        <v>7.05</v>
      </c>
      <c r="H246" s="44">
        <v>23.77</v>
      </c>
      <c r="I246" s="44">
        <v>11.98</v>
      </c>
      <c r="J246" s="44">
        <v>6.2</v>
      </c>
      <c r="K246" s="49"/>
    </row>
    <row r="247" spans="1:11">
      <c r="A247" s="43">
        <v>43983</v>
      </c>
      <c r="F247" s="56">
        <v>1226.8599999999999</v>
      </c>
      <c r="G247" s="44">
        <v>6.87</v>
      </c>
      <c r="H247" s="44">
        <v>26.68</v>
      </c>
      <c r="I247" s="44">
        <v>12.58</v>
      </c>
      <c r="J247" s="44">
        <v>6.22</v>
      </c>
      <c r="K247" s="49"/>
    </row>
    <row r="248" spans="1:11">
      <c r="A248" s="43">
        <v>44013</v>
      </c>
      <c r="F248" s="56">
        <v>1221.5899999999999</v>
      </c>
      <c r="G248" s="44">
        <v>7.41</v>
      </c>
      <c r="H248" s="44">
        <v>24.45</v>
      </c>
      <c r="I248" s="44">
        <v>12.39</v>
      </c>
      <c r="J248" s="44">
        <v>6.32</v>
      </c>
      <c r="K248" s="49">
        <v>38005238</v>
      </c>
    </row>
    <row r="249" spans="1:11">
      <c r="A249" s="43">
        <v>44044</v>
      </c>
      <c r="F249" s="56">
        <v>1215.33</v>
      </c>
      <c r="G249" s="44">
        <v>7.59</v>
      </c>
      <c r="H249" s="44">
        <v>22.49</v>
      </c>
      <c r="I249" s="44">
        <v>12.04</v>
      </c>
      <c r="J249" s="44">
        <v>6.35</v>
      </c>
    </row>
    <row r="250" spans="1:11">
      <c r="A250" s="43">
        <v>44075</v>
      </c>
      <c r="F250" s="56">
        <v>1234.6400000000001</v>
      </c>
      <c r="G250" s="44">
        <v>7.57</v>
      </c>
      <c r="H250" s="44">
        <v>22.6</v>
      </c>
      <c r="I250" s="44">
        <v>11.96</v>
      </c>
      <c r="J250" s="44">
        <v>6.61</v>
      </c>
    </row>
    <row r="251" spans="1:11">
      <c r="A251" s="43">
        <v>44105</v>
      </c>
      <c r="F251" s="56">
        <v>1237.03</v>
      </c>
      <c r="G251" s="44">
        <v>7.94</v>
      </c>
      <c r="H251" s="44">
        <v>23.29</v>
      </c>
      <c r="I251" s="44">
        <v>11.65</v>
      </c>
      <c r="J251" s="44">
        <v>6.71</v>
      </c>
    </row>
    <row r="252" spans="1:11">
      <c r="A252" s="43">
        <v>44136</v>
      </c>
      <c r="F252" s="56">
        <v>1232.4100000000001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A774-BB3D-4678-B548-50F0F80B4C41}">
  <dimension ref="A1:Z85"/>
  <sheetViews>
    <sheetView zoomScale="98" zoomScaleNormal="98" workbookViewId="0">
      <selection sqref="A1:F78"/>
    </sheetView>
  </sheetViews>
  <sheetFormatPr defaultRowHeight="15"/>
  <cols>
    <col min="2" max="2" width="10.7109375" customWidth="1"/>
    <col min="3" max="3" width="9.140625" style="5"/>
    <col min="4" max="4" width="9.28515625" bestFit="1" customWidth="1"/>
  </cols>
  <sheetData>
    <row r="1" spans="1:6">
      <c r="A1" t="s">
        <v>98</v>
      </c>
      <c r="B1" t="s">
        <v>98</v>
      </c>
      <c r="C1" s="5" t="s">
        <v>97</v>
      </c>
      <c r="D1" t="s">
        <v>11</v>
      </c>
      <c r="E1" t="s">
        <v>109</v>
      </c>
      <c r="F1" t="s">
        <v>110</v>
      </c>
    </row>
    <row r="2" spans="1:6">
      <c r="A2" t="s">
        <v>20</v>
      </c>
      <c r="B2" s="8">
        <v>36526</v>
      </c>
      <c r="C2" s="5">
        <v>9.51</v>
      </c>
      <c r="D2" s="14">
        <v>4.3666666666666663</v>
      </c>
    </row>
    <row r="3" spans="1:6">
      <c r="A3" t="s">
        <v>21</v>
      </c>
      <c r="B3" s="8">
        <v>36617</v>
      </c>
      <c r="C3" s="5">
        <v>9.5449999999999999</v>
      </c>
      <c r="D3" s="14">
        <v>4.2866666666666662</v>
      </c>
      <c r="E3" s="6">
        <f>(C3-C2)/C2</f>
        <v>3.6803364879074807E-3</v>
      </c>
      <c r="F3" s="6">
        <f>(D3-D2)/D2</f>
        <v>-1.8320610687022919E-2</v>
      </c>
    </row>
    <row r="4" spans="1:6">
      <c r="A4" t="s">
        <v>22</v>
      </c>
      <c r="B4" s="8">
        <v>36708</v>
      </c>
      <c r="C4" s="5">
        <v>9.58</v>
      </c>
      <c r="D4" s="14">
        <v>4.25</v>
      </c>
      <c r="E4" s="6">
        <f t="shared" ref="E4:F67" si="0">(C4-C3)/C3</f>
        <v>3.6668412781561176E-3</v>
      </c>
      <c r="F4" s="6">
        <f t="shared" si="0"/>
        <v>-8.553654743390246E-3</v>
      </c>
    </row>
    <row r="5" spans="1:6">
      <c r="A5" t="s">
        <v>23</v>
      </c>
      <c r="B5" s="8">
        <v>44105</v>
      </c>
      <c r="C5" s="5">
        <v>9.6150000000000002</v>
      </c>
      <c r="D5" s="14">
        <v>4.203333333333334</v>
      </c>
      <c r="E5" s="6">
        <f t="shared" si="0"/>
        <v>3.6534446764092004E-3</v>
      </c>
      <c r="F5" s="6">
        <f t="shared" si="0"/>
        <v>-1.098039215686258E-2</v>
      </c>
    </row>
    <row r="6" spans="1:6">
      <c r="A6" t="s">
        <v>24</v>
      </c>
      <c r="B6" s="8">
        <v>36892</v>
      </c>
      <c r="C6" s="5">
        <v>9.65</v>
      </c>
      <c r="D6" s="14">
        <v>4.0200000000000005</v>
      </c>
      <c r="E6" s="6">
        <f t="shared" si="0"/>
        <v>3.6401456058242476E-3</v>
      </c>
      <c r="F6" s="6">
        <f t="shared" si="0"/>
        <v>-4.361617763679624E-2</v>
      </c>
    </row>
    <row r="7" spans="1:6">
      <c r="A7" t="s">
        <v>25</v>
      </c>
      <c r="B7" s="8">
        <v>36982</v>
      </c>
      <c r="C7" s="5">
        <v>9.6275000000000013</v>
      </c>
      <c r="D7" s="14">
        <v>3.8466666666666671</v>
      </c>
      <c r="E7" s="6">
        <f t="shared" si="0"/>
        <v>-2.3316062176164847E-3</v>
      </c>
      <c r="F7" s="6">
        <f t="shared" si="0"/>
        <v>-4.3117744610281922E-2</v>
      </c>
    </row>
    <row r="8" spans="1:6">
      <c r="A8" t="s">
        <v>26</v>
      </c>
      <c r="B8" s="8">
        <v>37073</v>
      </c>
      <c r="C8" s="5">
        <v>9.6050000000000004</v>
      </c>
      <c r="D8" s="14">
        <v>3.89</v>
      </c>
      <c r="E8" s="6">
        <f t="shared" si="0"/>
        <v>-2.3370553103090989E-3</v>
      </c>
      <c r="F8" s="6">
        <f t="shared" si="0"/>
        <v>1.126516464471395E-2</v>
      </c>
    </row>
    <row r="9" spans="1:6">
      <c r="A9" t="s">
        <v>27</v>
      </c>
      <c r="B9" s="8">
        <v>37165</v>
      </c>
      <c r="C9" s="5">
        <v>9.5824999999999996</v>
      </c>
      <c r="D9" s="14">
        <v>3.8866666666666667</v>
      </c>
      <c r="E9" s="6">
        <f t="shared" si="0"/>
        <v>-2.3425299323270019E-3</v>
      </c>
      <c r="F9" s="6">
        <f t="shared" si="0"/>
        <v>-8.5689802913455277E-4</v>
      </c>
    </row>
    <row r="10" spans="1:6">
      <c r="A10" t="s">
        <v>28</v>
      </c>
      <c r="B10" s="8">
        <v>37257</v>
      </c>
      <c r="C10" s="5">
        <v>9.56</v>
      </c>
      <c r="D10" s="14">
        <v>3.6366666666666667</v>
      </c>
      <c r="E10" s="6">
        <f t="shared" si="0"/>
        <v>-2.3480302635010778E-3</v>
      </c>
      <c r="F10" s="6">
        <f t="shared" si="0"/>
        <v>-6.4322469982847338E-2</v>
      </c>
    </row>
    <row r="11" spans="1:6">
      <c r="A11" t="s">
        <v>29</v>
      </c>
      <c r="B11" s="8">
        <v>37347</v>
      </c>
      <c r="C11" s="5">
        <v>9.6225000000000005</v>
      </c>
      <c r="D11" s="14">
        <v>3.56</v>
      </c>
      <c r="E11" s="6">
        <f t="shared" si="0"/>
        <v>6.5376569037656901E-3</v>
      </c>
      <c r="F11" s="6">
        <f t="shared" si="0"/>
        <v>-2.1081576535288724E-2</v>
      </c>
    </row>
    <row r="12" spans="1:6">
      <c r="A12" t="s">
        <v>30</v>
      </c>
      <c r="B12" s="8">
        <v>37438</v>
      </c>
      <c r="C12" s="5">
        <v>9.6850000000000005</v>
      </c>
      <c r="D12" s="14">
        <v>3.6733333333333338</v>
      </c>
      <c r="E12" s="6">
        <f t="shared" si="0"/>
        <v>6.4951935567679918E-3</v>
      </c>
      <c r="F12" s="6">
        <f t="shared" si="0"/>
        <v>3.1835205992509476E-2</v>
      </c>
    </row>
    <row r="13" spans="1:6">
      <c r="A13" t="s">
        <v>31</v>
      </c>
      <c r="B13" s="8">
        <v>37530</v>
      </c>
      <c r="C13" s="5">
        <v>9.7475000000000005</v>
      </c>
      <c r="D13" s="14">
        <v>3.64</v>
      </c>
      <c r="E13" s="6">
        <f t="shared" si="0"/>
        <v>6.4532782653588016E-3</v>
      </c>
      <c r="F13" s="6">
        <f t="shared" si="0"/>
        <v>-9.0744101633394702E-3</v>
      </c>
    </row>
    <row r="14" spans="1:6">
      <c r="A14" t="s">
        <v>32</v>
      </c>
      <c r="B14" s="8">
        <v>37622.857141203705</v>
      </c>
      <c r="C14" s="5">
        <v>9.81</v>
      </c>
      <c r="D14" s="14">
        <v>3.47</v>
      </c>
      <c r="E14" s="6">
        <f t="shared" si="0"/>
        <v>6.4119004873044363E-3</v>
      </c>
      <c r="F14" s="6">
        <f t="shared" si="0"/>
        <v>-4.6703296703296683E-2</v>
      </c>
    </row>
    <row r="15" spans="1:6">
      <c r="A15" t="s">
        <v>33</v>
      </c>
      <c r="B15" s="8">
        <v>37712.047619047597</v>
      </c>
      <c r="C15" s="5">
        <v>9.64</v>
      </c>
      <c r="D15" s="14">
        <v>3.4766666666666666</v>
      </c>
      <c r="E15" s="6">
        <f t="shared" si="0"/>
        <v>-1.7329255861365946E-2</v>
      </c>
      <c r="F15" s="6">
        <f t="shared" si="0"/>
        <v>1.9212295869355551E-3</v>
      </c>
    </row>
    <row r="16" spans="1:6">
      <c r="A16" t="s">
        <v>34</v>
      </c>
      <c r="B16" s="8">
        <v>37803</v>
      </c>
      <c r="C16" s="5">
        <v>9.4700000000000006</v>
      </c>
      <c r="D16" s="14">
        <v>3.5066666666666664</v>
      </c>
      <c r="E16" s="6">
        <f t="shared" si="0"/>
        <v>-1.7634854771784225E-2</v>
      </c>
      <c r="F16" s="6">
        <f t="shared" si="0"/>
        <v>8.6289549376797146E-3</v>
      </c>
    </row>
    <row r="17" spans="1:19">
      <c r="A17" t="s">
        <v>35</v>
      </c>
      <c r="B17" s="8">
        <v>37895</v>
      </c>
      <c r="C17" s="5">
        <v>9.3000000000000007</v>
      </c>
      <c r="D17" s="14">
        <v>3.31</v>
      </c>
      <c r="E17" s="6">
        <f t="shared" si="0"/>
        <v>-1.7951425554382252E-2</v>
      </c>
      <c r="F17" s="6">
        <f t="shared" si="0"/>
        <v>-5.6083650190113972E-2</v>
      </c>
    </row>
    <row r="18" spans="1:19">
      <c r="A18" t="s">
        <v>36</v>
      </c>
      <c r="B18" s="8">
        <v>37987</v>
      </c>
      <c r="C18" s="5">
        <v>9.1300000000000008</v>
      </c>
      <c r="D18" s="14">
        <v>3.3633333333333333</v>
      </c>
      <c r="E18" s="6">
        <f t="shared" si="0"/>
        <v>-1.8279569892473108E-2</v>
      </c>
      <c r="F18" s="6">
        <f t="shared" si="0"/>
        <v>1.6112789526686776E-2</v>
      </c>
    </row>
    <row r="19" spans="1:19">
      <c r="A19" t="s">
        <v>37</v>
      </c>
      <c r="B19" s="8">
        <v>38078</v>
      </c>
      <c r="C19" s="5">
        <v>9.0950000000000006</v>
      </c>
      <c r="D19" s="14">
        <v>3.4466666666666668</v>
      </c>
      <c r="E19" s="6">
        <f t="shared" si="0"/>
        <v>-3.8335158817086679E-3</v>
      </c>
      <c r="F19" s="6">
        <f t="shared" si="0"/>
        <v>2.4777006937561987E-2</v>
      </c>
    </row>
    <row r="20" spans="1:19">
      <c r="A20" t="s">
        <v>38</v>
      </c>
      <c r="B20" s="8">
        <v>38169</v>
      </c>
      <c r="C20" s="5">
        <v>9.06</v>
      </c>
      <c r="D20" s="14">
        <v>3.4200000000000004</v>
      </c>
      <c r="E20" s="6">
        <f t="shared" si="0"/>
        <v>-3.8482682792743421E-3</v>
      </c>
      <c r="F20" s="6">
        <f t="shared" si="0"/>
        <v>-7.7369439071565942E-3</v>
      </c>
    </row>
    <row r="21" spans="1:19">
      <c r="A21" t="s">
        <v>39</v>
      </c>
      <c r="B21" s="8">
        <v>38261</v>
      </c>
      <c r="C21" s="5">
        <v>9.0250000000000004</v>
      </c>
      <c r="D21" s="14">
        <v>3.3200000000000003</v>
      </c>
      <c r="E21" s="6">
        <f t="shared" si="0"/>
        <v>-3.86313465783666E-3</v>
      </c>
      <c r="F21" s="6">
        <f t="shared" si="0"/>
        <v>-2.9239766081871368E-2</v>
      </c>
    </row>
    <row r="22" spans="1:19">
      <c r="A22" t="s">
        <v>40</v>
      </c>
      <c r="B22" s="8">
        <v>38353</v>
      </c>
      <c r="C22" s="5">
        <v>8.99</v>
      </c>
      <c r="D22" s="14">
        <v>3.3033333333333332</v>
      </c>
      <c r="E22" s="6">
        <f t="shared" si="0"/>
        <v>-3.8781163434903204E-3</v>
      </c>
      <c r="F22" s="6">
        <f t="shared" si="0"/>
        <v>-5.0200803212852559E-3</v>
      </c>
    </row>
    <row r="23" spans="1:19">
      <c r="A23" t="s">
        <v>41</v>
      </c>
      <c r="B23" s="8">
        <v>38443</v>
      </c>
      <c r="C23" s="5">
        <v>9.01</v>
      </c>
      <c r="D23" s="14">
        <v>3.23</v>
      </c>
      <c r="E23" s="6">
        <f t="shared" si="0"/>
        <v>2.2246941045605756E-3</v>
      </c>
      <c r="F23" s="6">
        <f t="shared" si="0"/>
        <v>-2.2199798183652853E-2</v>
      </c>
    </row>
    <row r="24" spans="1:19">
      <c r="A24" t="s">
        <v>42</v>
      </c>
      <c r="B24" s="8">
        <v>38534</v>
      </c>
      <c r="C24" s="5">
        <v>9.0300000000000011</v>
      </c>
      <c r="D24" s="14">
        <v>3.1966666666666668</v>
      </c>
      <c r="E24" s="6">
        <f t="shared" si="0"/>
        <v>2.2197558268591956E-3</v>
      </c>
      <c r="F24" s="6">
        <f t="shared" si="0"/>
        <v>-1.0319917440660438E-2</v>
      </c>
    </row>
    <row r="25" spans="1:19">
      <c r="A25" t="s">
        <v>43</v>
      </c>
      <c r="B25" s="8">
        <v>38626</v>
      </c>
      <c r="C25" s="5">
        <v>9.0500000000000007</v>
      </c>
      <c r="D25" s="14">
        <v>3.2333333333333329</v>
      </c>
      <c r="E25" s="6">
        <f t="shared" si="0"/>
        <v>2.2148394241417024E-3</v>
      </c>
      <c r="F25" s="6">
        <f t="shared" si="0"/>
        <v>1.1470281543274091E-2</v>
      </c>
    </row>
    <row r="26" spans="1:19">
      <c r="A26" t="s">
        <v>44</v>
      </c>
      <c r="B26" s="8">
        <v>38718</v>
      </c>
      <c r="C26" s="5">
        <v>9.07</v>
      </c>
      <c r="D26" s="14">
        <v>3.2133333333333334</v>
      </c>
      <c r="E26" s="6">
        <f t="shared" si="0"/>
        <v>2.2099447513811684E-3</v>
      </c>
      <c r="F26" s="6">
        <f t="shared" si="0"/>
        <v>-6.1855670103091471E-3</v>
      </c>
    </row>
    <row r="27" spans="1:19">
      <c r="A27" t="s">
        <v>45</v>
      </c>
      <c r="B27" s="8">
        <v>38808</v>
      </c>
      <c r="C27" s="5">
        <v>8.8825000000000003</v>
      </c>
      <c r="D27" s="14">
        <v>3.2533333333333334</v>
      </c>
      <c r="E27" s="6">
        <f t="shared" si="0"/>
        <v>-2.0672546857772877E-2</v>
      </c>
      <c r="F27" s="6">
        <f t="shared" si="0"/>
        <v>1.2448132780082999E-2</v>
      </c>
    </row>
    <row r="28" spans="1:19">
      <c r="A28" t="s">
        <v>46</v>
      </c>
      <c r="B28" s="8">
        <v>38899</v>
      </c>
      <c r="C28" s="5">
        <v>8.6950000000000003</v>
      </c>
      <c r="D28" s="14">
        <v>3.3933333333333331</v>
      </c>
      <c r="E28" s="6">
        <f t="shared" si="0"/>
        <v>-2.1108922037714608E-2</v>
      </c>
      <c r="F28" s="6">
        <f t="shared" si="0"/>
        <v>4.3032786885245804E-2</v>
      </c>
      <c r="H28" t="s">
        <v>149</v>
      </c>
      <c r="R28" t="s">
        <v>148</v>
      </c>
    </row>
    <row r="29" spans="1:19" ht="15.75" thickBot="1">
      <c r="A29" t="s">
        <v>47</v>
      </c>
      <c r="B29" s="8">
        <v>38991</v>
      </c>
      <c r="C29" s="5">
        <v>8.5075000000000003</v>
      </c>
      <c r="D29" s="14">
        <v>3.35</v>
      </c>
      <c r="E29" s="6">
        <f t="shared" si="0"/>
        <v>-2.1564117308798158E-2</v>
      </c>
      <c r="F29" s="6">
        <f t="shared" si="0"/>
        <v>-1.277013752455786E-2</v>
      </c>
    </row>
    <row r="30" spans="1:19">
      <c r="A30" t="s">
        <v>48</v>
      </c>
      <c r="B30" s="8">
        <v>39083</v>
      </c>
      <c r="C30" s="5">
        <v>8.32</v>
      </c>
      <c r="D30" s="14">
        <v>3.3166666666666664</v>
      </c>
      <c r="E30" s="6">
        <f t="shared" si="0"/>
        <v>-2.2039377020276227E-2</v>
      </c>
      <c r="F30" s="6">
        <f t="shared" si="0"/>
        <v>-9.9502487562190024E-3</v>
      </c>
      <c r="H30" s="12" t="s">
        <v>115</v>
      </c>
      <c r="I30" s="12"/>
      <c r="R30" s="12" t="s">
        <v>115</v>
      </c>
      <c r="S30" s="12"/>
    </row>
    <row r="31" spans="1:19">
      <c r="A31" t="s">
        <v>49</v>
      </c>
      <c r="B31" s="8">
        <v>39173</v>
      </c>
      <c r="C31" s="5">
        <v>8.0449999999999999</v>
      </c>
      <c r="D31" s="14">
        <v>3.3333333333333335</v>
      </c>
      <c r="E31" s="6">
        <f t="shared" si="0"/>
        <v>-3.3052884615384658E-2</v>
      </c>
      <c r="F31" s="6">
        <f t="shared" si="0"/>
        <v>5.0251256281408198E-3</v>
      </c>
      <c r="H31" s="9" t="s">
        <v>116</v>
      </c>
      <c r="I31" s="9">
        <v>0.99544248823574522</v>
      </c>
      <c r="R31" s="9" t="s">
        <v>116</v>
      </c>
      <c r="S31" s="9">
        <v>0.96593680927749348</v>
      </c>
    </row>
    <row r="32" spans="1:19">
      <c r="A32" t="s">
        <v>50</v>
      </c>
      <c r="B32" s="8">
        <v>39264</v>
      </c>
      <c r="C32" s="5">
        <v>7.77</v>
      </c>
      <c r="D32" s="14">
        <v>3.22</v>
      </c>
      <c r="E32" s="6">
        <f t="shared" si="0"/>
        <v>-3.4182722187694262E-2</v>
      </c>
      <c r="F32" s="6">
        <f t="shared" si="0"/>
        <v>-3.3999999999999982E-2</v>
      </c>
      <c r="H32" s="9" t="s">
        <v>117</v>
      </c>
      <c r="I32" s="9">
        <v>0.99090574738497172</v>
      </c>
      <c r="R32" s="9" t="s">
        <v>117</v>
      </c>
      <c r="S32" s="9">
        <v>0.93303391951718484</v>
      </c>
    </row>
    <row r="33" spans="1:26">
      <c r="A33" t="s">
        <v>51</v>
      </c>
      <c r="B33" s="8">
        <v>39356</v>
      </c>
      <c r="C33" s="5">
        <v>7.4950000000000001</v>
      </c>
      <c r="D33" s="14">
        <v>3.2266666666666666</v>
      </c>
      <c r="E33" s="6">
        <f t="shared" si="0"/>
        <v>-3.5392535392535326E-2</v>
      </c>
      <c r="F33" s="6">
        <f t="shared" si="0"/>
        <v>2.0703933747411108E-3</v>
      </c>
      <c r="H33" s="9" t="s">
        <v>118</v>
      </c>
      <c r="I33" s="9">
        <v>0.98960656843996764</v>
      </c>
      <c r="R33" s="9" t="s">
        <v>118</v>
      </c>
      <c r="S33" s="9">
        <v>0.9274534128102836</v>
      </c>
    </row>
    <row r="34" spans="1:26">
      <c r="A34" t="s">
        <v>52</v>
      </c>
      <c r="B34" s="8">
        <v>39448</v>
      </c>
      <c r="C34" s="5">
        <v>7.22</v>
      </c>
      <c r="D34" s="14">
        <v>3.3333333333333335</v>
      </c>
      <c r="E34" s="6">
        <f t="shared" si="0"/>
        <v>-3.6691127418278902E-2</v>
      </c>
      <c r="F34" s="6">
        <f t="shared" si="0"/>
        <v>3.3057851239669499E-2</v>
      </c>
      <c r="H34" s="9" t="s">
        <v>119</v>
      </c>
      <c r="I34" s="9">
        <v>6.4863083444679559E-2</v>
      </c>
      <c r="R34" s="9" t="s">
        <v>119</v>
      </c>
      <c r="S34" s="9">
        <v>0.135698692989074</v>
      </c>
    </row>
    <row r="35" spans="1:26" ht="15.75" thickBot="1">
      <c r="A35" t="s">
        <v>53</v>
      </c>
      <c r="B35" s="8">
        <v>39539</v>
      </c>
      <c r="C35" s="5">
        <v>7.4275000000000002</v>
      </c>
      <c r="D35" s="14">
        <v>3.27</v>
      </c>
      <c r="E35" s="6">
        <f t="shared" si="0"/>
        <v>2.8739612188365717E-2</v>
      </c>
      <c r="F35" s="6">
        <f t="shared" si="0"/>
        <v>-1.9000000000000038E-2</v>
      </c>
      <c r="H35" s="10" t="s">
        <v>120</v>
      </c>
      <c r="I35" s="10">
        <v>9</v>
      </c>
      <c r="R35" s="10" t="s">
        <v>120</v>
      </c>
      <c r="S35" s="10">
        <v>14</v>
      </c>
    </row>
    <row r="36" spans="1:26">
      <c r="A36" t="s">
        <v>54</v>
      </c>
      <c r="B36" s="8">
        <v>39630</v>
      </c>
      <c r="C36" s="5">
        <v>7.6349999999999998</v>
      </c>
      <c r="D36" s="14">
        <v>3.2833333333333332</v>
      </c>
      <c r="E36" s="6">
        <f t="shared" si="0"/>
        <v>2.793672164254454E-2</v>
      </c>
      <c r="F36" s="6">
        <f t="shared" si="0"/>
        <v>4.077471967380183E-3</v>
      </c>
    </row>
    <row r="37" spans="1:26" ht="15.75" thickBot="1">
      <c r="A37" t="s">
        <v>55</v>
      </c>
      <c r="B37" s="8">
        <v>39722</v>
      </c>
      <c r="C37" s="5">
        <v>7.8425000000000002</v>
      </c>
      <c r="D37" s="14">
        <v>3.3033333333333332</v>
      </c>
      <c r="E37" s="6">
        <f t="shared" si="0"/>
        <v>2.7177472167649045E-2</v>
      </c>
      <c r="F37" s="6">
        <f t="shared" si="0"/>
        <v>6.0913705583756405E-3</v>
      </c>
      <c r="H37" t="s">
        <v>121</v>
      </c>
      <c r="R37" t="s">
        <v>121</v>
      </c>
    </row>
    <row r="38" spans="1:26">
      <c r="A38" t="s">
        <v>56</v>
      </c>
      <c r="B38" s="8">
        <v>39814</v>
      </c>
      <c r="C38" s="5">
        <v>8.0500000000000007</v>
      </c>
      <c r="D38" s="14">
        <v>3.3433333333333333</v>
      </c>
      <c r="E38" s="6">
        <f t="shared" si="0"/>
        <v>2.6458399744979339E-2</v>
      </c>
      <c r="F38" s="6">
        <f t="shared" si="0"/>
        <v>1.2108980827447035E-2</v>
      </c>
      <c r="H38" s="11"/>
      <c r="I38" s="11" t="s">
        <v>126</v>
      </c>
      <c r="J38" s="11" t="s">
        <v>127</v>
      </c>
      <c r="K38" s="11" t="s">
        <v>128</v>
      </c>
      <c r="L38" s="11" t="s">
        <v>129</v>
      </c>
      <c r="M38" s="11" t="s">
        <v>130</v>
      </c>
      <c r="R38" s="11"/>
      <c r="S38" s="11" t="s">
        <v>126</v>
      </c>
      <c r="T38" s="11" t="s">
        <v>127</v>
      </c>
      <c r="U38" s="11" t="s">
        <v>128</v>
      </c>
      <c r="V38" s="11" t="s">
        <v>129</v>
      </c>
      <c r="W38" s="11" t="s">
        <v>130</v>
      </c>
    </row>
    <row r="39" spans="1:26">
      <c r="A39" t="s">
        <v>57</v>
      </c>
      <c r="B39" s="8">
        <v>39904</v>
      </c>
      <c r="C39" s="5">
        <v>7.9150000000000009</v>
      </c>
      <c r="D39" s="14">
        <v>3.31</v>
      </c>
      <c r="E39" s="6">
        <f t="shared" si="0"/>
        <v>-1.6770186335403697E-2</v>
      </c>
      <c r="F39" s="6">
        <f t="shared" si="0"/>
        <v>-9.9700897308075426E-3</v>
      </c>
      <c r="H39" s="9" t="s">
        <v>122</v>
      </c>
      <c r="I39" s="9">
        <v>1</v>
      </c>
      <c r="J39" s="9">
        <v>3.2089175183978966</v>
      </c>
      <c r="K39" s="9">
        <v>3.2089175183978966</v>
      </c>
      <c r="L39" s="9">
        <v>762.71690762498292</v>
      </c>
      <c r="M39" s="9">
        <v>2.0948765959773333E-8</v>
      </c>
      <c r="R39" s="9" t="s">
        <v>122</v>
      </c>
      <c r="S39" s="9">
        <v>1</v>
      </c>
      <c r="T39" s="9">
        <v>3.0787549798272886</v>
      </c>
      <c r="U39" s="9">
        <v>3.0787549798272886</v>
      </c>
      <c r="V39" s="9">
        <v>167.19519723241763</v>
      </c>
      <c r="W39" s="9">
        <v>2.0955109714068196E-8</v>
      </c>
    </row>
    <row r="40" spans="1:26">
      <c r="A40" t="s">
        <v>58</v>
      </c>
      <c r="B40" s="8">
        <v>39995</v>
      </c>
      <c r="C40" s="5">
        <v>7.78</v>
      </c>
      <c r="D40" s="14">
        <v>3.2833333333333332</v>
      </c>
      <c r="E40" s="6">
        <f t="shared" si="0"/>
        <v>-1.7056222362602735E-2</v>
      </c>
      <c r="F40" s="6">
        <f t="shared" si="0"/>
        <v>-8.0563947633434559E-3</v>
      </c>
      <c r="H40" s="9" t="s">
        <v>123</v>
      </c>
      <c r="I40" s="9">
        <v>7</v>
      </c>
      <c r="J40" s="9">
        <v>2.9450537157660241E-2</v>
      </c>
      <c r="K40" s="9">
        <v>4.2072195939514634E-3</v>
      </c>
      <c r="L40" s="9"/>
      <c r="M40" s="9"/>
      <c r="R40" s="9" t="s">
        <v>123</v>
      </c>
      <c r="S40" s="9">
        <v>12</v>
      </c>
      <c r="T40" s="9">
        <v>0.22096962334731557</v>
      </c>
      <c r="U40" s="9">
        <v>1.8414135278942964E-2</v>
      </c>
      <c r="V40" s="9"/>
      <c r="W40" s="9"/>
    </row>
    <row r="41" spans="1:26" ht="15.75" thickBot="1">
      <c r="A41" t="s">
        <v>59</v>
      </c>
      <c r="B41" s="8">
        <v>40087</v>
      </c>
      <c r="C41" s="5">
        <v>7.6449999999999996</v>
      </c>
      <c r="D41" s="14">
        <v>3.2633333333333332</v>
      </c>
      <c r="E41" s="6">
        <f t="shared" si="0"/>
        <v>-1.7352185089974378E-2</v>
      </c>
      <c r="F41" s="6">
        <f t="shared" si="0"/>
        <v>-6.0913705583756405E-3</v>
      </c>
      <c r="H41" s="10" t="s">
        <v>124</v>
      </c>
      <c r="I41" s="10">
        <v>8</v>
      </c>
      <c r="J41" s="10">
        <v>3.238368055555557</v>
      </c>
      <c r="K41" s="10"/>
      <c r="L41" s="10"/>
      <c r="M41" s="10"/>
      <c r="R41" s="10" t="s">
        <v>124</v>
      </c>
      <c r="S41" s="10">
        <v>13</v>
      </c>
      <c r="T41" s="10">
        <v>3.2997246031746044</v>
      </c>
      <c r="U41" s="10"/>
      <c r="V41" s="10"/>
      <c r="W41" s="10"/>
    </row>
    <row r="42" spans="1:26" ht="15.75" thickBot="1">
      <c r="A42" t="s">
        <v>60</v>
      </c>
      <c r="B42" s="8">
        <v>40179</v>
      </c>
      <c r="C42" s="5">
        <v>7.51</v>
      </c>
      <c r="D42" s="14">
        <v>3.1766666666666672</v>
      </c>
      <c r="E42" s="6">
        <f t="shared" si="0"/>
        <v>-1.7658600392413314E-2</v>
      </c>
      <c r="F42" s="6">
        <f t="shared" si="0"/>
        <v>-2.6557711950970175E-2</v>
      </c>
    </row>
    <row r="43" spans="1:26">
      <c r="A43" t="s">
        <v>61</v>
      </c>
      <c r="B43" s="8">
        <v>40269</v>
      </c>
      <c r="C43" s="5">
        <v>7.65</v>
      </c>
      <c r="D43" s="14">
        <v>3.19</v>
      </c>
      <c r="E43" s="6">
        <f t="shared" si="0"/>
        <v>1.8641810918775044E-2</v>
      </c>
      <c r="F43" s="6">
        <f t="shared" si="0"/>
        <v>4.1972717733471405E-3</v>
      </c>
      <c r="H43" s="11"/>
      <c r="I43" s="11" t="s">
        <v>131</v>
      </c>
      <c r="J43" s="11" t="s">
        <v>119</v>
      </c>
      <c r="K43" s="11" t="s">
        <v>132</v>
      </c>
      <c r="L43" s="11" t="s">
        <v>133</v>
      </c>
      <c r="M43" s="11" t="s">
        <v>134</v>
      </c>
      <c r="N43" s="11" t="s">
        <v>135</v>
      </c>
      <c r="O43" s="11" t="s">
        <v>136</v>
      </c>
      <c r="P43" s="11" t="s">
        <v>137</v>
      </c>
      <c r="R43" s="11"/>
      <c r="S43" s="11" t="s">
        <v>131</v>
      </c>
      <c r="T43" s="11" t="s">
        <v>119</v>
      </c>
      <c r="U43" s="11" t="s">
        <v>132</v>
      </c>
      <c r="V43" s="11" t="s">
        <v>133</v>
      </c>
      <c r="W43" s="11" t="s">
        <v>134</v>
      </c>
      <c r="X43" s="11" t="s">
        <v>135</v>
      </c>
      <c r="Y43" s="11" t="s">
        <v>136</v>
      </c>
      <c r="Z43" s="11" t="s">
        <v>137</v>
      </c>
    </row>
    <row r="44" spans="1:26">
      <c r="A44" t="s">
        <v>62</v>
      </c>
      <c r="B44" s="8">
        <v>40360</v>
      </c>
      <c r="C44" s="5">
        <v>7.79</v>
      </c>
      <c r="D44" s="14">
        <v>3.11</v>
      </c>
      <c r="E44" s="6">
        <f t="shared" si="0"/>
        <v>1.8300653594771198E-2</v>
      </c>
      <c r="F44" s="6">
        <f t="shared" si="0"/>
        <v>-2.5078369905956136E-2</v>
      </c>
      <c r="H44" s="9" t="s">
        <v>125</v>
      </c>
      <c r="I44" s="9">
        <v>107.25334889204487</v>
      </c>
      <c r="J44" s="9">
        <v>3.5858778472221506</v>
      </c>
      <c r="K44" s="9">
        <v>29.909928185403789</v>
      </c>
      <c r="L44" s="9">
        <v>1.2037482935947664E-8</v>
      </c>
      <c r="M44" s="9">
        <v>98.774095171254046</v>
      </c>
      <c r="N44" s="9">
        <v>115.73260261283569</v>
      </c>
      <c r="O44" s="9">
        <v>98.774095171254046</v>
      </c>
      <c r="P44" s="9">
        <v>115.73260261283569</v>
      </c>
      <c r="R44" s="9" t="s">
        <v>125</v>
      </c>
      <c r="S44" s="9">
        <v>-48.662580142700804</v>
      </c>
      <c r="T44" s="9">
        <v>4.0609847901360467</v>
      </c>
      <c r="U44" s="9">
        <v>-11.982950603730423</v>
      </c>
      <c r="V44" s="9">
        <v>4.9131412047977571E-8</v>
      </c>
      <c r="W44" s="9">
        <v>-57.510705904532699</v>
      </c>
      <c r="X44" s="9">
        <v>-39.814454380868909</v>
      </c>
      <c r="Y44" s="9">
        <v>-57.510705904532699</v>
      </c>
      <c r="Z44" s="9">
        <v>-39.814454380868909</v>
      </c>
    </row>
    <row r="45" spans="1:26" ht="15.75" thickBot="1">
      <c r="A45" t="s">
        <v>63</v>
      </c>
      <c r="B45" s="8">
        <v>40452</v>
      </c>
      <c r="C45" s="5">
        <v>7.93</v>
      </c>
      <c r="D45" s="14">
        <v>3.1666666666666665</v>
      </c>
      <c r="E45" s="6">
        <f t="shared" si="0"/>
        <v>1.7971758664955029E-2</v>
      </c>
      <c r="F45" s="6">
        <f t="shared" si="0"/>
        <v>1.8220793140407282E-2</v>
      </c>
      <c r="H45" s="10" t="s">
        <v>138</v>
      </c>
      <c r="I45" s="13">
        <v>-2.5339032809131856E-3</v>
      </c>
      <c r="J45" s="10">
        <v>9.1750480418320367E-5</v>
      </c>
      <c r="K45" s="10">
        <v>-27.617329842419288</v>
      </c>
      <c r="L45" s="10">
        <v>2.0948765959773333E-8</v>
      </c>
      <c r="M45" s="10">
        <v>-2.7508586920056348E-3</v>
      </c>
      <c r="N45" s="10">
        <v>-2.3169478698207365E-3</v>
      </c>
      <c r="O45" s="10">
        <v>-2.7508586920056348E-3</v>
      </c>
      <c r="P45" s="10">
        <v>-2.3169478698207365E-3</v>
      </c>
      <c r="R45" s="10" t="s">
        <v>138</v>
      </c>
      <c r="S45" s="13">
        <v>1.2735974190037976E-3</v>
      </c>
      <c r="T45" s="10">
        <v>9.8496380447436358E-5</v>
      </c>
      <c r="U45" s="10">
        <v>12.930398185377648</v>
      </c>
      <c r="V45" s="10">
        <v>2.0955109714068266E-8</v>
      </c>
      <c r="W45" s="10">
        <v>1.0589922416091389E-3</v>
      </c>
      <c r="X45" s="10">
        <v>1.4882025963984563E-3</v>
      </c>
      <c r="Y45" s="10">
        <v>1.0589922416091389E-3</v>
      </c>
      <c r="Z45" s="10">
        <v>1.4882025963984563E-3</v>
      </c>
    </row>
    <row r="46" spans="1:26">
      <c r="A46" t="s">
        <v>64</v>
      </c>
      <c r="B46" s="8">
        <v>40544</v>
      </c>
      <c r="C46" s="5">
        <v>8.07</v>
      </c>
      <c r="D46" s="14">
        <v>3.08</v>
      </c>
      <c r="E46" s="6">
        <f t="shared" si="0"/>
        <v>1.7654476670870185E-2</v>
      </c>
      <c r="F46" s="6">
        <f t="shared" si="0"/>
        <v>-2.7368421052631511E-2</v>
      </c>
    </row>
    <row r="47" spans="1:26">
      <c r="A47" t="s">
        <v>65</v>
      </c>
      <c r="B47" s="8">
        <v>40634</v>
      </c>
      <c r="C47" s="5">
        <v>8.0400000000000009</v>
      </c>
      <c r="D47" s="14">
        <v>3.0433333333333334</v>
      </c>
      <c r="E47" s="6">
        <f t="shared" si="0"/>
        <v>-3.7174721189590283E-3</v>
      </c>
      <c r="F47" s="6">
        <f t="shared" si="0"/>
        <v>-1.190476190476189E-2</v>
      </c>
    </row>
    <row r="48" spans="1:26">
      <c r="A48" t="s">
        <v>66</v>
      </c>
      <c r="B48" s="8">
        <v>40725</v>
      </c>
      <c r="C48" s="5">
        <v>8.01</v>
      </c>
      <c r="D48" s="14">
        <v>3.2533333333333334</v>
      </c>
      <c r="E48" s="6">
        <f t="shared" si="0"/>
        <v>-3.7313432835822304E-3</v>
      </c>
      <c r="F48" s="6">
        <f t="shared" si="0"/>
        <v>6.9003285870755743E-2</v>
      </c>
      <c r="H48" t="s">
        <v>150</v>
      </c>
    </row>
    <row r="49" spans="1:16" ht="15.75" thickBot="1">
      <c r="A49" t="s">
        <v>67</v>
      </c>
      <c r="B49" s="8">
        <v>40817</v>
      </c>
      <c r="C49" s="5">
        <v>7.98</v>
      </c>
      <c r="D49" s="14">
        <v>3.3733333333333331</v>
      </c>
      <c r="E49" s="6">
        <f t="shared" si="0"/>
        <v>-3.7453183520598453E-3</v>
      </c>
      <c r="F49" s="6">
        <f t="shared" si="0"/>
        <v>3.6885245901639239E-2</v>
      </c>
    </row>
    <row r="50" spans="1:16">
      <c r="A50" t="s">
        <v>68</v>
      </c>
      <c r="B50" s="8">
        <v>40909</v>
      </c>
      <c r="C50" s="5">
        <v>7.95</v>
      </c>
      <c r="D50" s="14">
        <v>3.5533333333333332</v>
      </c>
      <c r="E50" s="6">
        <f t="shared" si="0"/>
        <v>-3.7593984962406325E-3</v>
      </c>
      <c r="F50" s="6">
        <f t="shared" si="0"/>
        <v>5.3359683794466456E-2</v>
      </c>
      <c r="H50" s="12" t="s">
        <v>115</v>
      </c>
      <c r="I50" s="12"/>
    </row>
    <row r="51" spans="1:16">
      <c r="A51" t="s">
        <v>69</v>
      </c>
      <c r="B51" s="8">
        <v>41000</v>
      </c>
      <c r="C51" s="5">
        <v>8.0850000000000009</v>
      </c>
      <c r="D51" s="14">
        <v>3.6633333333333336</v>
      </c>
      <c r="E51" s="6">
        <f t="shared" si="0"/>
        <v>1.6981132075471781E-2</v>
      </c>
      <c r="F51" s="6">
        <f t="shared" si="0"/>
        <v>3.0956848030018854E-2</v>
      </c>
      <c r="H51" s="9" t="s">
        <v>116</v>
      </c>
      <c r="I51" s="9">
        <v>0.99998860341783469</v>
      </c>
    </row>
    <row r="52" spans="1:16">
      <c r="A52" t="s">
        <v>70</v>
      </c>
      <c r="B52" s="8">
        <v>41091</v>
      </c>
      <c r="C52" s="5">
        <v>8.2200000000000006</v>
      </c>
      <c r="D52" s="14">
        <v>3.6733333333333333</v>
      </c>
      <c r="E52" s="6">
        <f t="shared" si="0"/>
        <v>1.6697588126159527E-2</v>
      </c>
      <c r="F52" s="6">
        <f t="shared" si="0"/>
        <v>2.7297543221109517E-3</v>
      </c>
      <c r="H52" s="9" t="s">
        <v>117</v>
      </c>
      <c r="I52" s="9">
        <v>0.99997720696555137</v>
      </c>
    </row>
    <row r="53" spans="1:16">
      <c r="A53" t="s">
        <v>71</v>
      </c>
      <c r="B53" s="8">
        <v>41183</v>
      </c>
      <c r="C53" s="5">
        <v>8.3550000000000004</v>
      </c>
      <c r="D53" s="14">
        <v>3.75</v>
      </c>
      <c r="E53" s="6">
        <f t="shared" si="0"/>
        <v>1.642335766423355E-2</v>
      </c>
      <c r="F53" s="6">
        <f t="shared" si="0"/>
        <v>2.0871143375680579E-2</v>
      </c>
      <c r="H53" s="9" t="s">
        <v>118</v>
      </c>
      <c r="I53" s="9">
        <v>0.99996960928740186</v>
      </c>
    </row>
    <row r="54" spans="1:16">
      <c r="A54" t="s">
        <v>72</v>
      </c>
      <c r="B54" s="8">
        <v>41275</v>
      </c>
      <c r="C54" s="5">
        <v>8.49</v>
      </c>
      <c r="D54" s="14">
        <v>3.7733333333333334</v>
      </c>
      <c r="E54" s="6">
        <f t="shared" si="0"/>
        <v>1.6157989228007156E-2</v>
      </c>
      <c r="F54" s="6">
        <f t="shared" si="0"/>
        <v>6.2222222222222479E-3</v>
      </c>
      <c r="H54" s="9" t="s">
        <v>119</v>
      </c>
      <c r="I54" s="9">
        <v>1.2203052557919311E-3</v>
      </c>
    </row>
    <row r="55" spans="1:16" ht="15.75" thickBot="1">
      <c r="A55" t="s">
        <v>73</v>
      </c>
      <c r="B55" s="8">
        <v>41365</v>
      </c>
      <c r="C55" s="5">
        <v>8.4550000000000001</v>
      </c>
      <c r="D55" s="14">
        <v>3.77</v>
      </c>
      <c r="E55" s="6">
        <f t="shared" si="0"/>
        <v>-4.1224970553592625E-3</v>
      </c>
      <c r="F55" s="6">
        <f t="shared" si="0"/>
        <v>-8.8339222614843027E-4</v>
      </c>
      <c r="H55" s="10" t="s">
        <v>120</v>
      </c>
      <c r="I55" s="10">
        <v>5</v>
      </c>
    </row>
    <row r="56" spans="1:16">
      <c r="A56" t="s">
        <v>74</v>
      </c>
      <c r="B56" s="8">
        <v>41456</v>
      </c>
      <c r="C56" s="5">
        <v>8.42</v>
      </c>
      <c r="D56" s="14">
        <v>3.8766666666666665</v>
      </c>
      <c r="E56" s="6">
        <f t="shared" si="0"/>
        <v>-4.1395623891188815E-3</v>
      </c>
      <c r="F56" s="6">
        <f t="shared" si="0"/>
        <v>2.8293545534924792E-2</v>
      </c>
    </row>
    <row r="57" spans="1:16" ht="15.75" thickBot="1">
      <c r="A57" t="s">
        <v>75</v>
      </c>
      <c r="B57" s="8">
        <v>41548</v>
      </c>
      <c r="C57" s="5">
        <v>8.3849999999999998</v>
      </c>
      <c r="D57" s="14">
        <v>4.3600000000000003</v>
      </c>
      <c r="E57" s="6">
        <f t="shared" si="0"/>
        <v>-4.1567695961995423E-3</v>
      </c>
      <c r="F57" s="6">
        <f t="shared" si="0"/>
        <v>0.12467755803955302</v>
      </c>
      <c r="H57" t="s">
        <v>121</v>
      </c>
    </row>
    <row r="58" spans="1:16">
      <c r="A58" t="s">
        <v>76</v>
      </c>
      <c r="B58" s="8">
        <v>41640</v>
      </c>
      <c r="C58" s="5">
        <v>8.35</v>
      </c>
      <c r="D58" s="14">
        <v>4.4733333333333336</v>
      </c>
      <c r="E58" s="6">
        <f t="shared" si="0"/>
        <v>-4.1741204531902379E-3</v>
      </c>
      <c r="F58" s="6">
        <f t="shared" si="0"/>
        <v>2.5993883792048918E-2</v>
      </c>
      <c r="H58" s="11"/>
      <c r="I58" s="11" t="s">
        <v>126</v>
      </c>
      <c r="J58" s="11" t="s">
        <v>127</v>
      </c>
      <c r="K58" s="11" t="s">
        <v>128</v>
      </c>
      <c r="L58" s="11" t="s">
        <v>129</v>
      </c>
      <c r="M58" s="11" t="s">
        <v>130</v>
      </c>
    </row>
    <row r="59" spans="1:16">
      <c r="A59" t="s">
        <v>77</v>
      </c>
      <c r="B59" s="8">
        <v>41730</v>
      </c>
      <c r="C59" s="5">
        <v>8.3125</v>
      </c>
      <c r="D59" s="14">
        <v>4.6000000000000005</v>
      </c>
      <c r="E59" s="6">
        <f t="shared" si="0"/>
        <v>-4.4910179640718136E-3</v>
      </c>
      <c r="F59" s="6">
        <f t="shared" si="0"/>
        <v>2.831594634873329E-2</v>
      </c>
      <c r="H59" s="9" t="s">
        <v>122</v>
      </c>
      <c r="I59" s="9">
        <v>1</v>
      </c>
      <c r="J59" s="9">
        <v>0.19599553256524815</v>
      </c>
      <c r="K59" s="9">
        <v>0.19599553256524815</v>
      </c>
      <c r="L59" s="9">
        <v>131616.1578947244</v>
      </c>
      <c r="M59" s="9">
        <v>4.618437320444485E-8</v>
      </c>
    </row>
    <row r="60" spans="1:16">
      <c r="A60" t="s">
        <v>78</v>
      </c>
      <c r="B60" s="8">
        <v>41821</v>
      </c>
      <c r="C60" s="5">
        <v>8.2749999999999986</v>
      </c>
      <c r="D60" s="14">
        <v>4.6733333333333329</v>
      </c>
      <c r="E60" s="6">
        <f t="shared" si="0"/>
        <v>-4.5112781954888929E-3</v>
      </c>
      <c r="F60" s="6">
        <f t="shared" si="0"/>
        <v>1.5942028985507034E-2</v>
      </c>
      <c r="H60" s="9" t="s">
        <v>123</v>
      </c>
      <c r="I60" s="9">
        <v>3</v>
      </c>
      <c r="J60" s="9">
        <v>4.4674347519402321E-6</v>
      </c>
      <c r="K60" s="9">
        <v>1.4891449173134107E-6</v>
      </c>
      <c r="L60" s="9"/>
      <c r="M60" s="9"/>
    </row>
    <row r="61" spans="1:16" ht="15.75" thickBot="1">
      <c r="A61" t="s">
        <v>79</v>
      </c>
      <c r="B61" s="8">
        <v>41913</v>
      </c>
      <c r="C61" s="5">
        <v>8.2374999999999989</v>
      </c>
      <c r="D61" s="14">
        <v>4.6833333333333336</v>
      </c>
      <c r="E61" s="6">
        <f t="shared" si="0"/>
        <v>-4.5317220543806226E-3</v>
      </c>
      <c r="F61" s="6">
        <f t="shared" si="0"/>
        <v>2.1398002853068492E-3</v>
      </c>
      <c r="H61" s="10" t="s">
        <v>124</v>
      </c>
      <c r="I61" s="10">
        <v>4</v>
      </c>
      <c r="J61" s="10">
        <v>0.19600000000000009</v>
      </c>
      <c r="K61" s="10"/>
      <c r="L61" s="10"/>
      <c r="M61" s="10"/>
    </row>
    <row r="62" spans="1:16" ht="15.75" thickBot="1">
      <c r="A62" t="s">
        <v>80</v>
      </c>
      <c r="B62" s="8">
        <v>42005</v>
      </c>
      <c r="C62" s="5">
        <v>8.1999999999999993</v>
      </c>
      <c r="D62" s="14">
        <v>4.63</v>
      </c>
      <c r="E62" s="6">
        <f t="shared" si="0"/>
        <v>-4.5523520485583795E-3</v>
      </c>
      <c r="F62" s="6">
        <f t="shared" si="0"/>
        <v>-1.1387900355871958E-2</v>
      </c>
    </row>
    <row r="63" spans="1:16">
      <c r="A63" t="s">
        <v>81</v>
      </c>
      <c r="B63" s="8">
        <v>42095</v>
      </c>
      <c r="C63" s="5">
        <v>8.2925000000000004</v>
      </c>
      <c r="D63" s="14">
        <v>4.63</v>
      </c>
      <c r="E63" s="6">
        <f t="shared" si="0"/>
        <v>1.1280487804878189E-2</v>
      </c>
      <c r="F63" s="6">
        <f t="shared" si="0"/>
        <v>0</v>
      </c>
      <c r="H63" s="11"/>
      <c r="I63" s="11" t="s">
        <v>131</v>
      </c>
      <c r="J63" s="11" t="s">
        <v>119</v>
      </c>
      <c r="K63" s="11" t="s">
        <v>132</v>
      </c>
      <c r="L63" s="11" t="s">
        <v>133</v>
      </c>
      <c r="M63" s="11" t="s">
        <v>134</v>
      </c>
      <c r="N63" s="11" t="s">
        <v>135</v>
      </c>
      <c r="O63" s="11" t="s">
        <v>136</v>
      </c>
      <c r="P63" s="11" t="s">
        <v>137</v>
      </c>
    </row>
    <row r="64" spans="1:16">
      <c r="A64" t="s">
        <v>82</v>
      </c>
      <c r="B64" s="8">
        <v>42186</v>
      </c>
      <c r="C64" s="5">
        <v>8.3849999999999998</v>
      </c>
      <c r="D64" s="14">
        <v>4.6566666666666663</v>
      </c>
      <c r="E64" s="6">
        <f t="shared" si="0"/>
        <v>1.115465782333426E-2</v>
      </c>
      <c r="F64" s="6">
        <f t="shared" si="0"/>
        <v>5.7595392368609928E-3</v>
      </c>
      <c r="H64" s="9" t="s">
        <v>125</v>
      </c>
      <c r="I64" s="9">
        <v>-54.098096469718875</v>
      </c>
      <c r="J64" s="9">
        <v>0.1705904610577853</v>
      </c>
      <c r="K64" s="9">
        <v>-317.12263472571215</v>
      </c>
      <c r="L64" s="9">
        <v>6.914702133320471E-8</v>
      </c>
      <c r="M64" s="9">
        <v>-54.640991452228867</v>
      </c>
      <c r="N64" s="9">
        <v>-53.555201487208883</v>
      </c>
      <c r="O64" s="9">
        <v>-54.640991452228867</v>
      </c>
      <c r="P64" s="9">
        <v>-53.555201487208883</v>
      </c>
    </row>
    <row r="65" spans="1:16" ht="15.75" thickBot="1">
      <c r="A65" t="s">
        <v>83</v>
      </c>
      <c r="B65" s="8">
        <v>42278</v>
      </c>
      <c r="C65" s="5">
        <v>8.4774999999999991</v>
      </c>
      <c r="D65" s="14">
        <v>4.5066666666666668</v>
      </c>
      <c r="E65" s="6">
        <f t="shared" si="0"/>
        <v>1.1031604054859792E-2</v>
      </c>
      <c r="F65" s="6">
        <f t="shared" si="0"/>
        <v>-3.2211882605583282E-2</v>
      </c>
      <c r="H65" s="10" t="s">
        <v>138</v>
      </c>
      <c r="I65" s="13">
        <v>1.533371401699641E-3</v>
      </c>
      <c r="J65" s="10">
        <v>4.2266156300152877E-6</v>
      </c>
      <c r="K65" s="10">
        <v>362.78941260009839</v>
      </c>
      <c r="L65" s="10">
        <v>4.618437320444485E-8</v>
      </c>
      <c r="M65" s="10">
        <v>1.5199204244040444E-3</v>
      </c>
      <c r="N65" s="10">
        <v>1.5468223789952375E-3</v>
      </c>
      <c r="O65" s="10">
        <v>1.5199204244040444E-3</v>
      </c>
      <c r="P65" s="10">
        <v>1.5468223789952375E-3</v>
      </c>
    </row>
    <row r="66" spans="1:16">
      <c r="A66" t="s">
        <v>84</v>
      </c>
      <c r="B66" s="8">
        <v>42370</v>
      </c>
      <c r="C66" s="5">
        <v>8.57</v>
      </c>
      <c r="D66" s="14">
        <v>4.47</v>
      </c>
      <c r="E66" s="6">
        <f t="shared" si="0"/>
        <v>1.0911235623709955E-2</v>
      </c>
      <c r="F66" s="6">
        <f t="shared" si="0"/>
        <v>-8.1360946745563014E-3</v>
      </c>
    </row>
    <row r="67" spans="1:16">
      <c r="A67" t="s">
        <v>85</v>
      </c>
      <c r="B67" s="8">
        <v>42461</v>
      </c>
      <c r="C67" s="5">
        <v>8.5500000000000007</v>
      </c>
      <c r="D67" s="14">
        <v>4.3599999999999994</v>
      </c>
      <c r="E67" s="6">
        <f t="shared" si="0"/>
        <v>-2.3337222870477917E-3</v>
      </c>
      <c r="F67" s="6">
        <f t="shared" si="0"/>
        <v>-2.4608501118568306E-2</v>
      </c>
    </row>
    <row r="68" spans="1:16">
      <c r="A68" t="s">
        <v>86</v>
      </c>
      <c r="B68" s="8">
        <v>42552</v>
      </c>
      <c r="C68" s="5">
        <v>8.5300000000000011</v>
      </c>
      <c r="D68" s="14">
        <v>4.4233333333333329</v>
      </c>
      <c r="E68" s="6">
        <f t="shared" ref="E68:F78" si="1">(C68-C67)/C67</f>
        <v>-2.3391812865496573E-3</v>
      </c>
      <c r="F68" s="6">
        <f t="shared" si="1"/>
        <v>1.452599388379208E-2</v>
      </c>
      <c r="H68" t="s">
        <v>151</v>
      </c>
    </row>
    <row r="69" spans="1:16" ht="15.75" thickBot="1">
      <c r="A69" t="s">
        <v>87</v>
      </c>
      <c r="B69" s="8">
        <v>42644</v>
      </c>
      <c r="C69" s="5">
        <v>8.51</v>
      </c>
      <c r="D69" s="14">
        <v>4.3099999999999996</v>
      </c>
      <c r="E69" s="6">
        <f t="shared" si="1"/>
        <v>-2.3446658851115298E-3</v>
      </c>
      <c r="F69" s="6">
        <f t="shared" si="1"/>
        <v>-2.5621703089675953E-2</v>
      </c>
    </row>
    <row r="70" spans="1:16">
      <c r="A70" t="s">
        <v>88</v>
      </c>
      <c r="B70" s="8">
        <v>42736</v>
      </c>
      <c r="C70" s="5">
        <v>8.49</v>
      </c>
      <c r="D70" s="14">
        <v>4.3466666666666667</v>
      </c>
      <c r="E70" s="6">
        <f t="shared" si="1"/>
        <v>-2.3501762632196915E-3</v>
      </c>
      <c r="F70" s="6">
        <f t="shared" si="1"/>
        <v>8.5073472544471163E-3</v>
      </c>
      <c r="H70" s="12" t="s">
        <v>115</v>
      </c>
      <c r="I70" s="12"/>
    </row>
    <row r="71" spans="1:16">
      <c r="A71" t="s">
        <v>89</v>
      </c>
      <c r="B71" s="8">
        <v>42826</v>
      </c>
      <c r="C71" s="5">
        <v>8.64</v>
      </c>
      <c r="D71" s="14">
        <v>4.4233333333333329</v>
      </c>
      <c r="E71" s="6">
        <f t="shared" si="1"/>
        <v>1.766784452296824E-2</v>
      </c>
      <c r="F71" s="6">
        <f t="shared" si="1"/>
        <v>1.7638036809815846E-2</v>
      </c>
      <c r="H71" s="9" t="s">
        <v>116</v>
      </c>
      <c r="I71" s="9">
        <v>0.95597154100155834</v>
      </c>
    </row>
    <row r="72" spans="1:16">
      <c r="A72" t="s">
        <v>90</v>
      </c>
      <c r="B72" s="8">
        <v>42917</v>
      </c>
      <c r="C72" s="5">
        <v>8.7899999999999991</v>
      </c>
      <c r="D72" s="14">
        <v>4.34</v>
      </c>
      <c r="E72" s="6">
        <f t="shared" si="1"/>
        <v>1.7361111111110945E-2</v>
      </c>
      <c r="F72" s="6">
        <f t="shared" si="1"/>
        <v>-1.8839487565938142E-2</v>
      </c>
      <c r="H72" s="9" t="s">
        <v>117</v>
      </c>
      <c r="I72" s="9">
        <v>0.91388158720489421</v>
      </c>
    </row>
    <row r="73" spans="1:16">
      <c r="A73" t="s">
        <v>91</v>
      </c>
      <c r="B73" s="8">
        <v>43009</v>
      </c>
      <c r="C73" s="5">
        <v>8.94</v>
      </c>
      <c r="D73" s="14">
        <v>4.4200000000000008</v>
      </c>
      <c r="E73" s="6">
        <f t="shared" si="1"/>
        <v>1.7064846416382295E-2</v>
      </c>
      <c r="F73" s="6">
        <f t="shared" si="1"/>
        <v>1.8433179723502526E-2</v>
      </c>
      <c r="H73" s="9" t="s">
        <v>118</v>
      </c>
      <c r="I73" s="9">
        <v>0.90814035968522044</v>
      </c>
    </row>
    <row r="74" spans="1:16">
      <c r="A74" t="s">
        <v>92</v>
      </c>
      <c r="B74" s="8">
        <v>43101</v>
      </c>
      <c r="C74" s="5">
        <v>9.09</v>
      </c>
      <c r="D74" s="14">
        <v>4.5766666666666671</v>
      </c>
      <c r="E74" s="6">
        <f t="shared" si="1"/>
        <v>1.6778523489932928E-2</v>
      </c>
      <c r="F74" s="6">
        <f t="shared" si="1"/>
        <v>3.5444947209653001E-2</v>
      </c>
      <c r="H74" s="9" t="s">
        <v>119</v>
      </c>
      <c r="I74" s="9">
        <v>9.7185666686330455E-2</v>
      </c>
    </row>
    <row r="75" spans="1:16" ht="15.75" thickBot="1">
      <c r="A75" t="s">
        <v>93</v>
      </c>
      <c r="B75" s="8">
        <v>43191</v>
      </c>
      <c r="C75" s="5">
        <v>9.1024999999999991</v>
      </c>
      <c r="D75" s="14">
        <v>4.5866666666666669</v>
      </c>
      <c r="E75" s="6">
        <f t="shared" si="1"/>
        <v>1.3751375137512969E-3</v>
      </c>
      <c r="F75" s="6">
        <f t="shared" si="1"/>
        <v>2.1849963583393558E-3</v>
      </c>
      <c r="H75" s="10" t="s">
        <v>120</v>
      </c>
      <c r="I75" s="10">
        <v>17</v>
      </c>
    </row>
    <row r="76" spans="1:16">
      <c r="A76" t="s">
        <v>94</v>
      </c>
      <c r="B76" s="8">
        <v>43282</v>
      </c>
      <c r="C76" s="5">
        <v>9.1150000000000002</v>
      </c>
      <c r="D76" s="14">
        <v>4.333333333333333</v>
      </c>
      <c r="E76" s="6">
        <f t="shared" si="1"/>
        <v>1.3732491073881975E-3</v>
      </c>
      <c r="F76" s="6">
        <f t="shared" si="1"/>
        <v>-5.5232558139534996E-2</v>
      </c>
    </row>
    <row r="77" spans="1:16" ht="15.75" thickBot="1">
      <c r="A77" t="s">
        <v>95</v>
      </c>
      <c r="B77" s="8">
        <v>43374</v>
      </c>
      <c r="C77" s="5">
        <v>9.1275000000000013</v>
      </c>
      <c r="D77" s="14">
        <v>4.87</v>
      </c>
      <c r="E77" s="6">
        <f t="shared" si="1"/>
        <v>1.3713658804170121E-3</v>
      </c>
      <c r="F77" s="6">
        <f t="shared" si="1"/>
        <v>0.12384615384615395</v>
      </c>
      <c r="H77" t="s">
        <v>121</v>
      </c>
    </row>
    <row r="78" spans="1:16">
      <c r="A78" t="s">
        <v>96</v>
      </c>
      <c r="B78" s="8">
        <v>43466</v>
      </c>
      <c r="C78" s="5">
        <v>9.14</v>
      </c>
      <c r="D78" s="14">
        <v>5.416666666666667</v>
      </c>
      <c r="E78" s="6">
        <f t="shared" si="1"/>
        <v>1.369487811558399E-3</v>
      </c>
      <c r="F78" s="6">
        <f t="shared" si="1"/>
        <v>0.11225188227241618</v>
      </c>
      <c r="H78" s="11"/>
      <c r="I78" s="11" t="s">
        <v>126</v>
      </c>
      <c r="J78" s="11" t="s">
        <v>127</v>
      </c>
      <c r="K78" s="11" t="s">
        <v>128</v>
      </c>
      <c r="L78" s="11" t="s">
        <v>129</v>
      </c>
      <c r="M78" s="11" t="s">
        <v>130</v>
      </c>
    </row>
    <row r="79" spans="1:16">
      <c r="D79" s="4"/>
      <c r="H79" s="9" t="s">
        <v>122</v>
      </c>
      <c r="I79" s="9">
        <v>1</v>
      </c>
      <c r="J79" s="9">
        <v>1.5034521340374734</v>
      </c>
      <c r="K79" s="9">
        <v>1.5034521340374734</v>
      </c>
      <c r="L79" s="9">
        <v>159.17877911531218</v>
      </c>
      <c r="M79" s="9">
        <v>2.1729906612417652E-9</v>
      </c>
    </row>
    <row r="80" spans="1:16">
      <c r="D80" s="4"/>
      <c r="H80" s="9" t="s">
        <v>123</v>
      </c>
      <c r="I80" s="9">
        <v>15</v>
      </c>
      <c r="J80" s="9">
        <v>0.1416758071389978</v>
      </c>
      <c r="K80" s="9">
        <v>9.4450538092665202E-3</v>
      </c>
      <c r="L80" s="9"/>
      <c r="M80" s="9"/>
    </row>
    <row r="81" spans="4:16" ht="15.75" thickBot="1">
      <c r="D81" s="4"/>
      <c r="H81" s="10" t="s">
        <v>124</v>
      </c>
      <c r="I81" s="10">
        <v>16</v>
      </c>
      <c r="J81" s="10">
        <v>1.6451279411764712</v>
      </c>
      <c r="K81" s="10"/>
      <c r="L81" s="10"/>
      <c r="M81" s="10"/>
    </row>
    <row r="82" spans="4:16" ht="15.75" thickBot="1">
      <c r="D82" s="4"/>
    </row>
    <row r="83" spans="4:16">
      <c r="D83" s="4"/>
      <c r="H83" s="11"/>
      <c r="I83" s="11" t="s">
        <v>131</v>
      </c>
      <c r="J83" s="11" t="s">
        <v>119</v>
      </c>
      <c r="K83" s="11" t="s">
        <v>132</v>
      </c>
      <c r="L83" s="11" t="s">
        <v>133</v>
      </c>
      <c r="M83" s="11" t="s">
        <v>134</v>
      </c>
      <c r="N83" s="11" t="s">
        <v>135</v>
      </c>
      <c r="O83" s="11" t="s">
        <v>136</v>
      </c>
      <c r="P83" s="11" t="s">
        <v>137</v>
      </c>
    </row>
    <row r="84" spans="4:16">
      <c r="D84" s="4"/>
      <c r="H84" s="9" t="s">
        <v>125</v>
      </c>
      <c r="I84" s="9">
        <v>-19.701802100698995</v>
      </c>
      <c r="J84" s="9">
        <v>2.2515006903355301</v>
      </c>
      <c r="K84" s="9">
        <v>-8.7505201243189195</v>
      </c>
      <c r="L84" s="9">
        <v>2.8060960831659204E-7</v>
      </c>
      <c r="M84" s="9">
        <v>-24.500762223942179</v>
      </c>
      <c r="N84" s="9">
        <v>-14.902841977455811</v>
      </c>
      <c r="O84" s="9">
        <v>-24.500762223942179</v>
      </c>
      <c r="P84" s="9">
        <v>-14.902841977455811</v>
      </c>
    </row>
    <row r="85" spans="4:16" ht="15.75" thickBot="1">
      <c r="H85" s="10" t="s">
        <v>138</v>
      </c>
      <c r="I85" s="13">
        <v>6.6467348716626714E-4</v>
      </c>
      <c r="J85" s="10">
        <v>5.2682426639156649E-5</v>
      </c>
      <c r="K85" s="10">
        <v>12.616607274355184</v>
      </c>
      <c r="L85" s="10">
        <v>2.1729906612417652E-9</v>
      </c>
      <c r="M85" s="10">
        <v>5.5238355284725055E-4</v>
      </c>
      <c r="N85" s="10">
        <v>7.7696342148528372E-4</v>
      </c>
      <c r="O85" s="10">
        <v>5.5238355284725055E-4</v>
      </c>
      <c r="P85" s="10">
        <v>7.7696342148528372E-4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3EAE-FC9C-4FDB-A484-A660B6F60EEA}">
  <dimension ref="A1:O78"/>
  <sheetViews>
    <sheetView zoomScaleNormal="100" workbookViewId="0">
      <selection activeCell="R43" sqref="R43"/>
    </sheetView>
  </sheetViews>
  <sheetFormatPr defaultRowHeight="15"/>
  <cols>
    <col min="2" max="2" width="11.28515625" bestFit="1" customWidth="1"/>
    <col min="3" max="3" width="11" customWidth="1"/>
  </cols>
  <sheetData>
    <row r="1" spans="1:4">
      <c r="A1" t="s">
        <v>98</v>
      </c>
      <c r="B1" t="s">
        <v>111</v>
      </c>
      <c r="C1" t="s">
        <v>113</v>
      </c>
      <c r="D1" t="s">
        <v>114</v>
      </c>
    </row>
    <row r="2" spans="1:4">
      <c r="A2" t="s">
        <v>20</v>
      </c>
      <c r="B2" s="8">
        <v>36526</v>
      </c>
      <c r="C2" s="4">
        <v>8404.64</v>
      </c>
      <c r="D2" s="7"/>
    </row>
    <row r="3" spans="1:4">
      <c r="A3" t="s">
        <v>21</v>
      </c>
      <c r="B3" s="8">
        <v>36617</v>
      </c>
      <c r="C3" s="4">
        <v>8380.52</v>
      </c>
      <c r="D3" s="7">
        <f>(C3-C2)/C2</f>
        <v>-2.8698433246396016E-3</v>
      </c>
    </row>
    <row r="4" spans="1:4">
      <c r="A4" t="s">
        <v>22</v>
      </c>
      <c r="B4" s="8">
        <v>36708</v>
      </c>
      <c r="C4" s="4">
        <v>8351.92</v>
      </c>
      <c r="D4" s="7">
        <f t="shared" ref="D4:D67" si="0">(C4-C3)/C3</f>
        <v>-3.4126760630605693E-3</v>
      </c>
    </row>
    <row r="5" spans="1:4">
      <c r="A5" t="s">
        <v>23</v>
      </c>
      <c r="B5" s="8">
        <v>44105</v>
      </c>
      <c r="C5" s="4">
        <v>8600.48</v>
      </c>
      <c r="D5" s="7">
        <f t="shared" si="0"/>
        <v>2.9760821463807062E-2</v>
      </c>
    </row>
    <row r="6" spans="1:4">
      <c r="A6" t="s">
        <v>24</v>
      </c>
      <c r="B6" s="8">
        <v>36892</v>
      </c>
      <c r="C6" s="4">
        <v>8719.6</v>
      </c>
      <c r="D6" s="7">
        <f t="shared" si="0"/>
        <v>1.3850389745688706E-2</v>
      </c>
    </row>
    <row r="7" spans="1:4">
      <c r="A7" t="s">
        <v>25</v>
      </c>
      <c r="B7" s="8">
        <v>36982</v>
      </c>
      <c r="C7" s="4">
        <v>8702.56</v>
      </c>
      <c r="D7" s="7">
        <f t="shared" si="0"/>
        <v>-1.9542180833984212E-3</v>
      </c>
    </row>
    <row r="8" spans="1:4">
      <c r="A8" t="s">
        <v>26</v>
      </c>
      <c r="B8" s="8">
        <v>37073</v>
      </c>
      <c r="C8" s="4">
        <v>8556.48</v>
      </c>
      <c r="D8" s="7">
        <f t="shared" si="0"/>
        <v>-1.6785865308598841E-2</v>
      </c>
    </row>
    <row r="9" spans="1:4">
      <c r="A9" t="s">
        <v>27</v>
      </c>
      <c r="B9" s="8">
        <v>37165</v>
      </c>
      <c r="C9" s="4">
        <v>8841.52</v>
      </c>
      <c r="D9" s="7">
        <f t="shared" si="0"/>
        <v>3.3312764127304786E-2</v>
      </c>
    </row>
    <row r="10" spans="1:4">
      <c r="A10" t="s">
        <v>28</v>
      </c>
      <c r="B10" s="8">
        <v>37257</v>
      </c>
      <c r="C10" s="4">
        <v>8991.32</v>
      </c>
      <c r="D10" s="7">
        <f t="shared" si="0"/>
        <v>1.6942788117880102E-2</v>
      </c>
    </row>
    <row r="11" spans="1:4">
      <c r="A11" t="s">
        <v>29</v>
      </c>
      <c r="B11" s="8">
        <v>37347</v>
      </c>
      <c r="C11" s="4">
        <v>8922.1999999999989</v>
      </c>
      <c r="D11" s="7">
        <f t="shared" si="0"/>
        <v>-7.6874140838053594E-3</v>
      </c>
    </row>
    <row r="12" spans="1:4">
      <c r="A12" t="s">
        <v>30</v>
      </c>
      <c r="B12" s="8">
        <v>37438</v>
      </c>
      <c r="C12" s="4">
        <v>8798.76</v>
      </c>
      <c r="D12" s="7">
        <f t="shared" si="0"/>
        <v>-1.3835152765012968E-2</v>
      </c>
    </row>
    <row r="13" spans="1:4">
      <c r="A13" t="s">
        <v>31</v>
      </c>
      <c r="B13" s="8">
        <v>37530</v>
      </c>
      <c r="C13" s="4">
        <v>9043.68</v>
      </c>
      <c r="D13" s="7">
        <f t="shared" si="0"/>
        <v>2.7835740490705516E-2</v>
      </c>
    </row>
    <row r="14" spans="1:4">
      <c r="A14" t="s">
        <v>32</v>
      </c>
      <c r="B14" s="8">
        <v>37622.857141203705</v>
      </c>
      <c r="C14" s="4">
        <v>9154.9599999999991</v>
      </c>
      <c r="D14" s="7">
        <f t="shared" si="0"/>
        <v>1.2304725509969264E-2</v>
      </c>
    </row>
    <row r="15" spans="1:4">
      <c r="A15" t="s">
        <v>33</v>
      </c>
      <c r="B15" s="8">
        <v>37712.047619047597</v>
      </c>
      <c r="C15" s="4">
        <v>9060</v>
      </c>
      <c r="D15" s="7">
        <f t="shared" si="0"/>
        <v>-1.0372519377473974E-2</v>
      </c>
    </row>
    <row r="16" spans="1:4">
      <c r="A16" t="s">
        <v>34</v>
      </c>
      <c r="B16" s="8">
        <v>37803</v>
      </c>
      <c r="C16" s="4">
        <v>9006.2400000000016</v>
      </c>
      <c r="D16" s="7">
        <f t="shared" si="0"/>
        <v>-5.9337748344369095E-3</v>
      </c>
    </row>
    <row r="17" spans="1:8">
      <c r="A17" t="s">
        <v>35</v>
      </c>
      <c r="B17" s="8">
        <v>37895</v>
      </c>
      <c r="C17" s="4">
        <v>9273.1200000000008</v>
      </c>
      <c r="D17" s="7">
        <f t="shared" si="0"/>
        <v>2.9632787933699209E-2</v>
      </c>
    </row>
    <row r="18" spans="1:8">
      <c r="A18" t="s">
        <v>36</v>
      </c>
      <c r="B18" s="8">
        <v>37987</v>
      </c>
      <c r="C18" s="4">
        <v>9393.119999999999</v>
      </c>
      <c r="D18" s="7">
        <f t="shared" si="0"/>
        <v>1.2940628396914757E-2</v>
      </c>
    </row>
    <row r="19" spans="1:8">
      <c r="A19" t="s">
        <v>37</v>
      </c>
      <c r="B19" s="8">
        <v>38078</v>
      </c>
      <c r="C19" s="4">
        <v>9300.6</v>
      </c>
      <c r="D19" s="7">
        <f t="shared" si="0"/>
        <v>-9.8497623792731942E-3</v>
      </c>
    </row>
    <row r="20" spans="1:8">
      <c r="A20" t="s">
        <v>38</v>
      </c>
      <c r="B20" s="8">
        <v>38169</v>
      </c>
      <c r="C20" s="4">
        <v>9184.32</v>
      </c>
      <c r="D20" s="7">
        <f t="shared" si="0"/>
        <v>-1.250241919876144E-2</v>
      </c>
    </row>
    <row r="21" spans="1:8">
      <c r="A21" t="s">
        <v>39</v>
      </c>
      <c r="B21" s="8">
        <v>38261</v>
      </c>
      <c r="C21" s="4">
        <v>9487.48</v>
      </c>
      <c r="D21" s="7">
        <f t="shared" si="0"/>
        <v>3.30084317619595E-2</v>
      </c>
    </row>
    <row r="22" spans="1:8">
      <c r="A22" t="s">
        <v>40</v>
      </c>
      <c r="B22" s="8">
        <v>38353</v>
      </c>
      <c r="C22" s="4">
        <v>9654.7999999999993</v>
      </c>
      <c r="D22" s="7">
        <f t="shared" si="0"/>
        <v>1.7635873804213522E-2</v>
      </c>
    </row>
    <row r="23" spans="1:8">
      <c r="A23" t="s">
        <v>41</v>
      </c>
      <c r="B23" s="8">
        <v>38443</v>
      </c>
      <c r="C23" s="4">
        <v>9565.2000000000007</v>
      </c>
      <c r="D23" s="7">
        <f t="shared" si="0"/>
        <v>-9.2803579566638934E-3</v>
      </c>
    </row>
    <row r="24" spans="1:8">
      <c r="A24" t="s">
        <v>42</v>
      </c>
      <c r="B24" s="8">
        <v>38534</v>
      </c>
      <c r="C24" s="4">
        <v>9518.119999999999</v>
      </c>
      <c r="D24" s="7">
        <f t="shared" si="0"/>
        <v>-4.9220089491073624E-3</v>
      </c>
    </row>
    <row r="25" spans="1:8">
      <c r="A25" t="s">
        <v>43</v>
      </c>
      <c r="B25" s="8">
        <v>38626</v>
      </c>
      <c r="C25" s="4">
        <v>9847.5600000000013</v>
      </c>
      <c r="D25" s="7">
        <f t="shared" si="0"/>
        <v>3.461187713540094E-2</v>
      </c>
    </row>
    <row r="26" spans="1:8">
      <c r="A26" t="s">
        <v>44</v>
      </c>
      <c r="B26" s="8">
        <v>38718</v>
      </c>
      <c r="C26" s="4">
        <v>9995.119999999999</v>
      </c>
      <c r="D26" s="7">
        <f t="shared" si="0"/>
        <v>1.4984422537156174E-2</v>
      </c>
    </row>
    <row r="27" spans="1:8">
      <c r="A27" t="s">
        <v>45</v>
      </c>
      <c r="B27" s="8">
        <v>38808</v>
      </c>
      <c r="C27" s="4">
        <v>9922</v>
      </c>
      <c r="D27" s="7">
        <f t="shared" si="0"/>
        <v>-7.3155699981590008E-3</v>
      </c>
    </row>
    <row r="28" spans="1:8">
      <c r="A28" t="s">
        <v>46</v>
      </c>
      <c r="B28" s="8">
        <v>38899</v>
      </c>
      <c r="C28" s="4">
        <v>9839.68</v>
      </c>
      <c r="D28" s="7">
        <f t="shared" si="0"/>
        <v>-8.2967143721023699E-3</v>
      </c>
      <c r="G28" t="s">
        <v>154</v>
      </c>
    </row>
    <row r="29" spans="1:8" ht="15.75" thickBot="1">
      <c r="A29" t="s">
        <v>47</v>
      </c>
      <c r="B29" s="8">
        <v>38991</v>
      </c>
      <c r="C29" s="4">
        <v>10107.92</v>
      </c>
      <c r="D29" s="7">
        <f t="shared" si="0"/>
        <v>2.7261049139809403E-2</v>
      </c>
    </row>
    <row r="30" spans="1:8">
      <c r="A30" t="s">
        <v>48</v>
      </c>
      <c r="B30" s="8">
        <v>39083</v>
      </c>
      <c r="C30" s="4">
        <v>10197.039999999999</v>
      </c>
      <c r="D30" s="7">
        <f t="shared" si="0"/>
        <v>8.8168485702299765E-3</v>
      </c>
      <c r="G30" s="12" t="s">
        <v>115</v>
      </c>
      <c r="H30" s="12"/>
    </row>
    <row r="31" spans="1:8">
      <c r="A31" t="s">
        <v>49</v>
      </c>
      <c r="B31" s="8">
        <v>39173</v>
      </c>
      <c r="C31" s="4">
        <v>10209.279999999999</v>
      </c>
      <c r="D31" s="7">
        <f t="shared" si="0"/>
        <v>1.2003483363799477E-3</v>
      </c>
      <c r="G31" s="9" t="s">
        <v>116</v>
      </c>
      <c r="H31" s="9">
        <v>0.59708071623640957</v>
      </c>
    </row>
    <row r="32" spans="1:8">
      <c r="A32" t="s">
        <v>50</v>
      </c>
      <c r="B32" s="8">
        <v>39264</v>
      </c>
      <c r="C32" s="4">
        <v>10220.879999999999</v>
      </c>
      <c r="D32" s="7">
        <f t="shared" si="0"/>
        <v>1.1362211634905071E-3</v>
      </c>
      <c r="G32" s="9" t="s">
        <v>117</v>
      </c>
      <c r="H32" s="9">
        <v>0.35650538170138379</v>
      </c>
    </row>
    <row r="33" spans="1:15">
      <c r="A33" t="s">
        <v>51</v>
      </c>
      <c r="B33" s="8">
        <v>39356</v>
      </c>
      <c r="C33" s="4">
        <v>10591.16</v>
      </c>
      <c r="D33" s="7">
        <f t="shared" si="0"/>
        <v>3.6227800345958537E-2</v>
      </c>
      <c r="G33" s="9" t="s">
        <v>118</v>
      </c>
      <c r="H33" s="9">
        <v>0.3395713127987886</v>
      </c>
    </row>
    <row r="34" spans="1:15">
      <c r="A34" t="s">
        <v>52</v>
      </c>
      <c r="B34" s="8">
        <v>39448</v>
      </c>
      <c r="C34" s="4">
        <v>10655.28</v>
      </c>
      <c r="D34" s="7">
        <f t="shared" si="0"/>
        <v>6.0541054993032677E-3</v>
      </c>
      <c r="G34" s="9" t="s">
        <v>119</v>
      </c>
      <c r="H34" s="9">
        <v>693.2137364547051</v>
      </c>
    </row>
    <row r="35" spans="1:15" ht="15.75" thickBot="1">
      <c r="A35" t="s">
        <v>53</v>
      </c>
      <c r="B35" s="8">
        <v>39539</v>
      </c>
      <c r="C35" s="4">
        <v>10629.52</v>
      </c>
      <c r="D35" s="7">
        <f t="shared" si="0"/>
        <v>-2.4175807674692937E-3</v>
      </c>
      <c r="G35" s="10" t="s">
        <v>120</v>
      </c>
      <c r="H35" s="10">
        <v>40</v>
      </c>
    </row>
    <row r="36" spans="1:15">
      <c r="A36" t="s">
        <v>54</v>
      </c>
      <c r="B36" s="8">
        <v>39630</v>
      </c>
      <c r="C36" s="4">
        <v>10619.76</v>
      </c>
      <c r="D36" s="7">
        <f t="shared" si="0"/>
        <v>-9.1819762322289413E-4</v>
      </c>
    </row>
    <row r="37" spans="1:15" ht="15.75" thickBot="1">
      <c r="A37" t="s">
        <v>55</v>
      </c>
      <c r="B37" s="8">
        <v>39722</v>
      </c>
      <c r="C37" s="4">
        <v>11022.28</v>
      </c>
      <c r="D37" s="7">
        <f t="shared" si="0"/>
        <v>3.7902928126436045E-2</v>
      </c>
      <c r="G37" t="s">
        <v>121</v>
      </c>
    </row>
    <row r="38" spans="1:15">
      <c r="A38" t="s">
        <v>56</v>
      </c>
      <c r="B38" s="8">
        <v>39814</v>
      </c>
      <c r="C38" s="4">
        <v>11112.52</v>
      </c>
      <c r="D38" s="7">
        <f t="shared" si="0"/>
        <v>8.1870538581854009E-3</v>
      </c>
      <c r="G38" s="11"/>
      <c r="H38" s="11" t="s">
        <v>126</v>
      </c>
      <c r="I38" s="11" t="s">
        <v>127</v>
      </c>
      <c r="J38" s="11" t="s">
        <v>128</v>
      </c>
      <c r="K38" s="11" t="s">
        <v>129</v>
      </c>
      <c r="L38" s="11" t="s">
        <v>130</v>
      </c>
    </row>
    <row r="39" spans="1:15">
      <c r="A39" t="s">
        <v>57</v>
      </c>
      <c r="B39" s="8">
        <v>39904</v>
      </c>
      <c r="C39" s="4">
        <v>10983.68</v>
      </c>
      <c r="D39" s="7">
        <f t="shared" si="0"/>
        <v>-1.1594129864333216E-2</v>
      </c>
      <c r="G39" s="9" t="s">
        <v>122</v>
      </c>
      <c r="H39" s="9">
        <v>1</v>
      </c>
      <c r="I39" s="9">
        <v>10116705.029879261</v>
      </c>
      <c r="J39" s="9">
        <v>10116705.029879261</v>
      </c>
      <c r="K39" s="9">
        <v>21.052552918734669</v>
      </c>
      <c r="L39" s="9">
        <v>4.7606752182172313E-5</v>
      </c>
    </row>
    <row r="40" spans="1:15">
      <c r="A40" t="s">
        <v>58</v>
      </c>
      <c r="B40" s="8">
        <v>39995</v>
      </c>
      <c r="C40" s="4">
        <v>10918.32</v>
      </c>
      <c r="D40" s="7">
        <f t="shared" si="0"/>
        <v>-5.9506467777648824E-3</v>
      </c>
      <c r="G40" s="9" t="s">
        <v>123</v>
      </c>
      <c r="H40" s="9">
        <v>38</v>
      </c>
      <c r="I40" s="9">
        <v>18260720.807560746</v>
      </c>
      <c r="J40" s="9">
        <v>480545.28440949332</v>
      </c>
      <c r="K40" s="9"/>
      <c r="L40" s="9"/>
    </row>
    <row r="41" spans="1:15" ht="15.75" thickBot="1">
      <c r="A41" t="s">
        <v>59</v>
      </c>
      <c r="B41" s="8">
        <v>40087</v>
      </c>
      <c r="C41" s="4">
        <v>11248.84</v>
      </c>
      <c r="D41" s="7">
        <f t="shared" si="0"/>
        <v>3.0272056506861902E-2</v>
      </c>
      <c r="G41" s="10" t="s">
        <v>124</v>
      </c>
      <c r="H41" s="10">
        <v>39</v>
      </c>
      <c r="I41" s="10">
        <v>28377425.837440006</v>
      </c>
      <c r="J41" s="10"/>
      <c r="K41" s="10"/>
      <c r="L41" s="10"/>
    </row>
    <row r="42" spans="1:15" ht="15.75" thickBot="1">
      <c r="A42" t="s">
        <v>60</v>
      </c>
      <c r="B42" s="8">
        <v>40179</v>
      </c>
      <c r="C42" s="4">
        <v>11340.039999999999</v>
      </c>
      <c r="D42" s="7">
        <f t="shared" si="0"/>
        <v>8.1075026402721451E-3</v>
      </c>
    </row>
    <row r="43" spans="1:15">
      <c r="A43" t="s">
        <v>61</v>
      </c>
      <c r="B43" s="8">
        <v>40269</v>
      </c>
      <c r="C43" s="4">
        <v>11228.16</v>
      </c>
      <c r="D43" s="7">
        <f t="shared" si="0"/>
        <v>-9.8659263988486109E-3</v>
      </c>
      <c r="G43" s="11"/>
      <c r="H43" s="11" t="s">
        <v>131</v>
      </c>
      <c r="I43" s="11" t="s">
        <v>119</v>
      </c>
      <c r="J43" s="11" t="s">
        <v>132</v>
      </c>
      <c r="K43" s="11" t="s">
        <v>133</v>
      </c>
      <c r="L43" s="11" t="s">
        <v>134</v>
      </c>
      <c r="M43" s="11" t="s">
        <v>135</v>
      </c>
      <c r="N43" s="11" t="s">
        <v>136</v>
      </c>
      <c r="O43" s="11" t="s">
        <v>137</v>
      </c>
    </row>
    <row r="44" spans="1:15">
      <c r="A44" t="s">
        <v>62</v>
      </c>
      <c r="B44" s="8">
        <v>40360</v>
      </c>
      <c r="C44" s="4">
        <v>11153.56</v>
      </c>
      <c r="D44" s="7">
        <f t="shared" si="0"/>
        <v>-6.6440093479252487E-3</v>
      </c>
      <c r="G44" s="9" t="s">
        <v>125</v>
      </c>
      <c r="H44" s="9">
        <v>-4561.2661837328906</v>
      </c>
      <c r="I44" s="9">
        <v>3093.9498629931654</v>
      </c>
      <c r="J44" s="9">
        <v>-1.4742534254644342</v>
      </c>
      <c r="K44" s="9">
        <v>0.14865042048875377</v>
      </c>
      <c r="L44" s="9">
        <v>-10824.640229812496</v>
      </c>
      <c r="M44" s="9">
        <v>1702.1078623467138</v>
      </c>
      <c r="N44" s="9">
        <v>-10824.640229812496</v>
      </c>
      <c r="O44" s="9">
        <v>1702.1078623467138</v>
      </c>
    </row>
    <row r="45" spans="1:15" ht="15.75" thickBot="1">
      <c r="A45" t="s">
        <v>63</v>
      </c>
      <c r="B45" s="8">
        <v>40452</v>
      </c>
      <c r="C45" s="4">
        <v>11471.52</v>
      </c>
      <c r="D45" s="7">
        <f t="shared" si="0"/>
        <v>2.8507489985260398E-2</v>
      </c>
      <c r="G45" s="10" t="s">
        <v>138</v>
      </c>
      <c r="H45" s="13">
        <v>0.36860207167323311</v>
      </c>
      <c r="I45" s="10">
        <v>8.0335109120756518E-2</v>
      </c>
      <c r="J45" s="10">
        <v>4.588306105605275</v>
      </c>
      <c r="K45" s="10">
        <v>4.7606752182172753E-5</v>
      </c>
      <c r="L45" s="10">
        <v>0.20597214561194233</v>
      </c>
      <c r="M45" s="10">
        <v>0.5312319977345239</v>
      </c>
      <c r="N45" s="10">
        <v>0.20597214561194233</v>
      </c>
      <c r="O45" s="10">
        <v>0.5312319977345239</v>
      </c>
    </row>
    <row r="46" spans="1:15">
      <c r="A46" t="s">
        <v>64</v>
      </c>
      <c r="B46" s="8">
        <v>40544</v>
      </c>
      <c r="C46" s="4">
        <v>11620.32</v>
      </c>
      <c r="D46" s="7">
        <f t="shared" si="0"/>
        <v>1.2971254027365098E-2</v>
      </c>
    </row>
    <row r="47" spans="1:15">
      <c r="A47" t="s">
        <v>65</v>
      </c>
      <c r="B47" s="8">
        <v>40634</v>
      </c>
      <c r="C47" s="4">
        <v>11489.560000000001</v>
      </c>
      <c r="D47" s="7">
        <f t="shared" si="0"/>
        <v>-1.1252702163107246E-2</v>
      </c>
    </row>
    <row r="48" spans="1:15">
      <c r="A48" t="s">
        <v>66</v>
      </c>
      <c r="B48" s="8">
        <v>40725</v>
      </c>
      <c r="C48" s="4">
        <v>11341.68</v>
      </c>
      <c r="D48" s="7">
        <f t="shared" si="0"/>
        <v>-1.2870814896305951E-2</v>
      </c>
    </row>
    <row r="49" spans="1:15">
      <c r="A49" t="s">
        <v>67</v>
      </c>
      <c r="B49" s="8">
        <v>40817</v>
      </c>
      <c r="C49" s="4">
        <v>11713.64</v>
      </c>
      <c r="D49" s="7">
        <f t="shared" si="0"/>
        <v>3.2795846823398221E-2</v>
      </c>
      <c r="G49" t="s">
        <v>153</v>
      </c>
    </row>
    <row r="50" spans="1:15" ht="15.75" thickBot="1">
      <c r="A50" t="s">
        <v>68</v>
      </c>
      <c r="B50" s="8">
        <v>40909</v>
      </c>
      <c r="C50" s="4">
        <v>11905.48</v>
      </c>
      <c r="D50" s="7">
        <f t="shared" si="0"/>
        <v>1.6377488124955195E-2</v>
      </c>
    </row>
    <row r="51" spans="1:15">
      <c r="A51" t="s">
        <v>69</v>
      </c>
      <c r="B51" s="8">
        <v>41000</v>
      </c>
      <c r="C51" s="4">
        <v>11818.24</v>
      </c>
      <c r="D51" s="7">
        <f t="shared" si="0"/>
        <v>-7.3277179920507012E-3</v>
      </c>
      <c r="G51" s="12" t="s">
        <v>115</v>
      </c>
      <c r="H51" s="12"/>
    </row>
    <row r="52" spans="1:15">
      <c r="A52" t="s">
        <v>70</v>
      </c>
      <c r="B52" s="8">
        <v>41091</v>
      </c>
      <c r="C52" s="4">
        <v>11758.84</v>
      </c>
      <c r="D52" s="7">
        <f t="shared" si="0"/>
        <v>-5.02612910213362E-3</v>
      </c>
      <c r="G52" s="9" t="s">
        <v>116</v>
      </c>
      <c r="H52" s="9">
        <v>0.98430488704597174</v>
      </c>
    </row>
    <row r="53" spans="1:15">
      <c r="A53" t="s">
        <v>71</v>
      </c>
      <c r="B53" s="8">
        <v>41183</v>
      </c>
      <c r="C53" s="4">
        <v>12042.439999999999</v>
      </c>
      <c r="D53" s="7">
        <f t="shared" si="0"/>
        <v>2.4118025247388222E-2</v>
      </c>
      <c r="G53" s="9" t="s">
        <v>117</v>
      </c>
      <c r="H53" s="9">
        <v>0.96885611066258326</v>
      </c>
    </row>
    <row r="54" spans="1:15">
      <c r="A54" t="s">
        <v>72</v>
      </c>
      <c r="B54" s="8">
        <v>41275</v>
      </c>
      <c r="C54" s="4">
        <v>12166.6</v>
      </c>
      <c r="D54" s="7">
        <f t="shared" si="0"/>
        <v>1.0310202915688323E-2</v>
      </c>
      <c r="G54" s="9" t="s">
        <v>118</v>
      </c>
      <c r="H54" s="9">
        <v>0.96796628525294282</v>
      </c>
    </row>
    <row r="55" spans="1:15">
      <c r="A55" t="s">
        <v>73</v>
      </c>
      <c r="B55" s="8">
        <v>41365</v>
      </c>
      <c r="C55" s="4">
        <v>12113.079999999998</v>
      </c>
      <c r="D55" s="7">
        <f t="shared" si="0"/>
        <v>-4.3989282133054634E-3</v>
      </c>
      <c r="G55" s="9" t="s">
        <v>119</v>
      </c>
      <c r="H55" s="9">
        <v>132.66083571797509</v>
      </c>
    </row>
    <row r="56" spans="1:15" ht="15.75" thickBot="1">
      <c r="A56" t="s">
        <v>74</v>
      </c>
      <c r="B56" s="8">
        <v>41456</v>
      </c>
      <c r="C56" s="4">
        <v>11982.880000000001</v>
      </c>
      <c r="D56" s="7">
        <f t="shared" si="0"/>
        <v>-1.0748711310417922E-2</v>
      </c>
      <c r="G56" s="10" t="s">
        <v>120</v>
      </c>
      <c r="H56" s="10">
        <v>37</v>
      </c>
    </row>
    <row r="57" spans="1:15">
      <c r="A57" t="s">
        <v>75</v>
      </c>
      <c r="B57" s="8">
        <v>41548</v>
      </c>
      <c r="C57" s="4">
        <v>12335.760000000002</v>
      </c>
      <c r="D57" s="7">
        <f t="shared" si="0"/>
        <v>2.9448680116966955E-2</v>
      </c>
    </row>
    <row r="58" spans="1:15" ht="15.75" thickBot="1">
      <c r="A58" t="s">
        <v>76</v>
      </c>
      <c r="B58" s="8">
        <v>41640</v>
      </c>
      <c r="C58" s="4">
        <v>12434.720000000001</v>
      </c>
      <c r="D58" s="7">
        <f t="shared" si="0"/>
        <v>8.0222053606749093E-3</v>
      </c>
      <c r="G58" t="s">
        <v>121</v>
      </c>
    </row>
    <row r="59" spans="1:15">
      <c r="A59" t="s">
        <v>77</v>
      </c>
      <c r="B59" s="8">
        <v>41730</v>
      </c>
      <c r="C59" s="4">
        <v>12300.6</v>
      </c>
      <c r="D59" s="7">
        <f t="shared" si="0"/>
        <v>-1.0785928432646717E-2</v>
      </c>
      <c r="G59" s="11"/>
      <c r="H59" s="11" t="s">
        <v>126</v>
      </c>
      <c r="I59" s="11" t="s">
        <v>127</v>
      </c>
      <c r="J59" s="11" t="s">
        <v>128</v>
      </c>
      <c r="K59" s="11" t="s">
        <v>129</v>
      </c>
      <c r="L59" s="11" t="s">
        <v>130</v>
      </c>
    </row>
    <row r="60" spans="1:15">
      <c r="A60" t="s">
        <v>78</v>
      </c>
      <c r="B60" s="8">
        <v>41821</v>
      </c>
      <c r="C60" s="4">
        <v>12234.880000000001</v>
      </c>
      <c r="D60" s="7">
        <f t="shared" si="0"/>
        <v>-5.3428288050988851E-3</v>
      </c>
      <c r="G60" s="9" t="s">
        <v>122</v>
      </c>
      <c r="H60" s="9">
        <v>1</v>
      </c>
      <c r="I60" s="9">
        <v>19161960.354974549</v>
      </c>
      <c r="J60" s="9">
        <v>19161960.354974549</v>
      </c>
      <c r="K60" s="9">
        <v>1088.8159634079614</v>
      </c>
      <c r="L60" s="9">
        <v>5.8522518319183192E-28</v>
      </c>
    </row>
    <row r="61" spans="1:15">
      <c r="A61" t="s">
        <v>79</v>
      </c>
      <c r="B61" s="8">
        <v>41913</v>
      </c>
      <c r="C61" s="4">
        <v>12508.919999999998</v>
      </c>
      <c r="D61" s="7">
        <f t="shared" si="0"/>
        <v>2.2398258094889139E-2</v>
      </c>
      <c r="G61" s="9" t="s">
        <v>123</v>
      </c>
      <c r="H61" s="9">
        <v>35</v>
      </c>
      <c r="I61" s="9">
        <v>615961.40666870517</v>
      </c>
      <c r="J61" s="9">
        <v>17598.897333391575</v>
      </c>
      <c r="K61" s="9"/>
      <c r="L61" s="9"/>
    </row>
    <row r="62" spans="1:15" ht="15.75" thickBot="1">
      <c r="A62" t="s">
        <v>80</v>
      </c>
      <c r="B62" s="8">
        <v>42005</v>
      </c>
      <c r="C62" s="4">
        <v>12659.8</v>
      </c>
      <c r="D62" s="7">
        <f t="shared" si="0"/>
        <v>1.2061792704725991E-2</v>
      </c>
      <c r="G62" s="10" t="s">
        <v>124</v>
      </c>
      <c r="H62" s="10">
        <v>36</v>
      </c>
      <c r="I62" s="10">
        <v>19777921.761643253</v>
      </c>
      <c r="J62" s="10"/>
      <c r="K62" s="10"/>
      <c r="L62" s="10"/>
    </row>
    <row r="63" spans="1:15" ht="15.75" thickBot="1">
      <c r="A63" t="s">
        <v>81</v>
      </c>
      <c r="B63" s="8">
        <v>42095</v>
      </c>
      <c r="C63" s="4">
        <v>12629</v>
      </c>
      <c r="D63" s="7">
        <f t="shared" si="0"/>
        <v>-2.4328978340889488E-3</v>
      </c>
    </row>
    <row r="64" spans="1:15">
      <c r="A64" t="s">
        <v>82</v>
      </c>
      <c r="B64" s="8">
        <v>42186</v>
      </c>
      <c r="C64" s="4">
        <v>12604.52</v>
      </c>
      <c r="D64" s="7">
        <f t="shared" si="0"/>
        <v>-1.9383957558001079E-3</v>
      </c>
      <c r="G64" s="11"/>
      <c r="H64" s="11" t="s">
        <v>131</v>
      </c>
      <c r="I64" s="11" t="s">
        <v>119</v>
      </c>
      <c r="J64" s="11" t="s">
        <v>132</v>
      </c>
      <c r="K64" s="11" t="s">
        <v>133</v>
      </c>
      <c r="L64" s="11" t="s">
        <v>134</v>
      </c>
      <c r="M64" s="11" t="s">
        <v>135</v>
      </c>
      <c r="N64" s="11" t="s">
        <v>136</v>
      </c>
      <c r="O64" s="11" t="s">
        <v>137</v>
      </c>
    </row>
    <row r="65" spans="1:15">
      <c r="A65" t="s">
        <v>83</v>
      </c>
      <c r="B65" s="8">
        <v>42278</v>
      </c>
      <c r="C65" s="4">
        <v>12858.92</v>
      </c>
      <c r="D65" s="7">
        <f t="shared" si="0"/>
        <v>2.0183235855074182E-2</v>
      </c>
      <c r="G65" s="9" t="s">
        <v>125</v>
      </c>
      <c r="H65" s="9">
        <v>-18444.364049848678</v>
      </c>
      <c r="I65" s="9">
        <v>935.75052646463644</v>
      </c>
      <c r="J65" s="9">
        <v>-19.710770689633932</v>
      </c>
      <c r="K65" s="9">
        <v>1.5684822010678752E-20</v>
      </c>
      <c r="L65" s="9">
        <v>-20344.03861248897</v>
      </c>
      <c r="M65" s="9">
        <v>-16544.689487208387</v>
      </c>
      <c r="N65" s="9">
        <v>-20344.03861248897</v>
      </c>
      <c r="O65" s="9">
        <v>-16544.689487208387</v>
      </c>
    </row>
    <row r="66" spans="1:15" ht="15.75" thickBot="1">
      <c r="A66" t="s">
        <v>84</v>
      </c>
      <c r="B66" s="8">
        <v>42370</v>
      </c>
      <c r="C66" s="4">
        <v>13033.16</v>
      </c>
      <c r="D66" s="7">
        <f t="shared" si="0"/>
        <v>1.355012707132479E-2</v>
      </c>
      <c r="G66" s="10" t="s">
        <v>138</v>
      </c>
      <c r="H66" s="13">
        <v>0.73810363023774084</v>
      </c>
      <c r="I66" s="10">
        <v>2.2368666860811535E-2</v>
      </c>
      <c r="J66" s="10">
        <v>32.997211448968862</v>
      </c>
      <c r="K66" s="10">
        <v>5.852251831918277E-28</v>
      </c>
      <c r="L66" s="10">
        <v>0.69269282229921658</v>
      </c>
      <c r="M66" s="10">
        <v>0.78351443817626509</v>
      </c>
      <c r="N66" s="10">
        <v>0.69269282229921658</v>
      </c>
      <c r="O66" s="10">
        <v>0.78351443817626509</v>
      </c>
    </row>
    <row r="67" spans="1:15">
      <c r="A67" t="s">
        <v>85</v>
      </c>
      <c r="B67" s="8">
        <v>42461</v>
      </c>
      <c r="C67" s="4">
        <v>12911.68</v>
      </c>
      <c r="D67" s="7">
        <f t="shared" si="0"/>
        <v>-9.3208400725533613E-3</v>
      </c>
    </row>
    <row r="68" spans="1:15">
      <c r="A68" t="s">
        <v>86</v>
      </c>
      <c r="B68" s="8">
        <v>42552</v>
      </c>
      <c r="C68" s="4">
        <v>12776.400000000001</v>
      </c>
      <c r="D68" s="7">
        <f t="shared" ref="D68:D78" si="1">(C68-C67)/C67</f>
        <v>-1.0477335249944146E-2</v>
      </c>
    </row>
    <row r="69" spans="1:15">
      <c r="A69" t="s">
        <v>87</v>
      </c>
      <c r="B69" s="8">
        <v>42644</v>
      </c>
      <c r="C69" s="4">
        <v>13082.2</v>
      </c>
      <c r="D69" s="7">
        <f t="shared" si="1"/>
        <v>2.3934754703985414E-2</v>
      </c>
    </row>
    <row r="70" spans="1:15">
      <c r="A70" t="s">
        <v>88</v>
      </c>
      <c r="B70" s="8">
        <v>42736</v>
      </c>
      <c r="C70" s="4">
        <v>13177.2</v>
      </c>
      <c r="D70" s="7">
        <f t="shared" si="1"/>
        <v>7.2617755423399731E-3</v>
      </c>
    </row>
    <row r="71" spans="1:15">
      <c r="A71" t="s">
        <v>89</v>
      </c>
      <c r="B71" s="8">
        <v>42826</v>
      </c>
      <c r="C71" s="4">
        <v>13019.079999999998</v>
      </c>
      <c r="D71" s="7">
        <f t="shared" si="1"/>
        <v>-1.199951431260075E-2</v>
      </c>
    </row>
    <row r="72" spans="1:15">
      <c r="A72" t="s">
        <v>90</v>
      </c>
      <c r="B72" s="8">
        <v>42917</v>
      </c>
      <c r="C72" s="4">
        <v>13005.08</v>
      </c>
      <c r="D72" s="7">
        <f t="shared" si="1"/>
        <v>-1.0753448016294687E-3</v>
      </c>
    </row>
    <row r="73" spans="1:15">
      <c r="A73" t="s">
        <v>91</v>
      </c>
      <c r="B73" s="8">
        <v>43009</v>
      </c>
      <c r="C73" s="4">
        <v>13381.880000000001</v>
      </c>
      <c r="D73" s="7">
        <f t="shared" si="1"/>
        <v>2.8973293512996545E-2</v>
      </c>
    </row>
    <row r="74" spans="1:15">
      <c r="A74" t="s">
        <v>92</v>
      </c>
      <c r="B74" s="8">
        <v>43101</v>
      </c>
      <c r="C74" s="4">
        <v>13524.240000000002</v>
      </c>
      <c r="D74" s="7">
        <f t="shared" si="1"/>
        <v>1.0638266073227421E-2</v>
      </c>
    </row>
    <row r="75" spans="1:15">
      <c r="A75" t="s">
        <v>93</v>
      </c>
      <c r="B75" s="8">
        <v>43191</v>
      </c>
      <c r="C75" s="4">
        <v>13444.08</v>
      </c>
      <c r="D75" s="7">
        <f t="shared" si="1"/>
        <v>-5.9271352771025701E-3</v>
      </c>
    </row>
    <row r="76" spans="1:15">
      <c r="A76" t="s">
        <v>94</v>
      </c>
      <c r="B76" s="8">
        <v>43282</v>
      </c>
      <c r="C76" s="4">
        <v>13284.68</v>
      </c>
      <c r="D76" s="7">
        <f t="shared" si="1"/>
        <v>-1.1856519746981544E-2</v>
      </c>
    </row>
    <row r="77" spans="1:15">
      <c r="A77" t="s">
        <v>95</v>
      </c>
      <c r="B77" s="8">
        <v>43374</v>
      </c>
      <c r="C77" s="4">
        <v>13564.52</v>
      </c>
      <c r="D77" s="7">
        <f t="shared" si="1"/>
        <v>2.1064865694920776E-2</v>
      </c>
    </row>
    <row r="78" spans="1:15">
      <c r="A78" t="s">
        <v>96</v>
      </c>
      <c r="B78" s="8">
        <v>43466</v>
      </c>
      <c r="C78" s="4">
        <v>13785.68</v>
      </c>
      <c r="D78" s="7">
        <f t="shared" si="1"/>
        <v>1.6304299746692095E-2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E840-0220-47E2-A86E-44EA4643D382}">
  <dimension ref="A1:N81"/>
  <sheetViews>
    <sheetView tabSelected="1" zoomScale="145" zoomScaleNormal="145" workbookViewId="0">
      <selection activeCell="D14" sqref="D14"/>
    </sheetView>
  </sheetViews>
  <sheetFormatPr defaultRowHeight="15"/>
  <cols>
    <col min="2" max="3" width="11.7109375" customWidth="1"/>
    <col min="7" max="7" width="11.140625" customWidth="1"/>
  </cols>
  <sheetData>
    <row r="1" spans="1:4">
      <c r="A1" t="s">
        <v>98</v>
      </c>
      <c r="B1" t="s">
        <v>111</v>
      </c>
      <c r="C1" t="s">
        <v>15</v>
      </c>
      <c r="D1" t="s">
        <v>112</v>
      </c>
    </row>
    <row r="2" spans="1:4">
      <c r="A2" t="s">
        <v>20</v>
      </c>
      <c r="B2" s="8">
        <v>36526</v>
      </c>
      <c r="C2">
        <v>30525872</v>
      </c>
    </row>
    <row r="3" spans="1:4">
      <c r="A3" t="s">
        <v>21</v>
      </c>
      <c r="B3" s="8">
        <v>36617</v>
      </c>
      <c r="C3">
        <v>30594030</v>
      </c>
      <c r="D3" s="7">
        <f>(C3-C2)/C2</f>
        <v>2.2327945291783966E-3</v>
      </c>
    </row>
    <row r="4" spans="1:4">
      <c r="A4" t="s">
        <v>22</v>
      </c>
      <c r="B4" s="8">
        <v>36708</v>
      </c>
      <c r="C4">
        <v>30685730</v>
      </c>
      <c r="D4" s="7">
        <f t="shared" ref="D4:D67" si="0">(C4-C3)/C3</f>
        <v>2.9973167967737497E-3</v>
      </c>
    </row>
    <row r="5" spans="1:4">
      <c r="A5" t="s">
        <v>23</v>
      </c>
      <c r="B5" s="8">
        <v>44105</v>
      </c>
      <c r="C5">
        <v>30783969</v>
      </c>
      <c r="D5" s="7">
        <f t="shared" si="0"/>
        <v>3.201455529980874E-3</v>
      </c>
    </row>
    <row r="6" spans="1:4">
      <c r="A6" t="s">
        <v>24</v>
      </c>
      <c r="B6" s="8">
        <v>36892</v>
      </c>
      <c r="C6">
        <v>30824441</v>
      </c>
      <c r="D6" s="7">
        <f t="shared" si="0"/>
        <v>1.3147102636440415E-3</v>
      </c>
    </row>
    <row r="7" spans="1:4">
      <c r="A7" t="s">
        <v>25</v>
      </c>
      <c r="B7" s="8">
        <v>36982</v>
      </c>
      <c r="C7">
        <v>30910996</v>
      </c>
      <c r="D7" s="7">
        <f t="shared" si="0"/>
        <v>2.8079990161054341E-3</v>
      </c>
    </row>
    <row r="8" spans="1:4">
      <c r="A8" t="s">
        <v>26</v>
      </c>
      <c r="B8" s="8">
        <v>37073</v>
      </c>
      <c r="C8">
        <v>31020902</v>
      </c>
      <c r="D8" s="7">
        <f t="shared" si="0"/>
        <v>3.5555632047572974E-3</v>
      </c>
    </row>
    <row r="9" spans="1:4">
      <c r="A9" t="s">
        <v>27</v>
      </c>
      <c r="B9" s="8">
        <v>37165</v>
      </c>
      <c r="C9">
        <v>31129119</v>
      </c>
      <c r="D9" s="7">
        <f t="shared" si="0"/>
        <v>3.4885188058039062E-3</v>
      </c>
    </row>
    <row r="10" spans="1:4">
      <c r="A10" t="s">
        <v>28</v>
      </c>
      <c r="B10" s="8">
        <v>37257</v>
      </c>
      <c r="C10">
        <v>31169393</v>
      </c>
      <c r="D10" s="7">
        <f t="shared" si="0"/>
        <v>1.2937725606689994E-3</v>
      </c>
    </row>
    <row r="11" spans="1:4">
      <c r="A11" t="s">
        <v>29</v>
      </c>
      <c r="B11" s="8">
        <v>37347</v>
      </c>
      <c r="C11">
        <v>31253382</v>
      </c>
      <c r="D11" s="7">
        <f t="shared" si="0"/>
        <v>2.6945985120724039E-3</v>
      </c>
    </row>
    <row r="12" spans="1:4">
      <c r="A12" t="s">
        <v>30</v>
      </c>
      <c r="B12" s="8">
        <v>37438</v>
      </c>
      <c r="C12">
        <v>31360079</v>
      </c>
      <c r="D12" s="7">
        <f t="shared" si="0"/>
        <v>3.4139345303493876E-3</v>
      </c>
    </row>
    <row r="13" spans="1:4">
      <c r="A13" t="s">
        <v>31</v>
      </c>
      <c r="B13" s="8">
        <v>37530</v>
      </c>
      <c r="C13">
        <v>31451764</v>
      </c>
      <c r="D13" s="7">
        <f t="shared" si="0"/>
        <v>2.9236214615403233E-3</v>
      </c>
    </row>
    <row r="14" spans="1:4">
      <c r="A14" t="s">
        <v>32</v>
      </c>
      <c r="B14" s="8">
        <v>37622.857141203705</v>
      </c>
      <c r="C14">
        <v>31480672</v>
      </c>
      <c r="D14" s="7">
        <f t="shared" si="0"/>
        <v>9.1912173829105423E-4</v>
      </c>
    </row>
    <row r="15" spans="1:4">
      <c r="A15" t="s">
        <v>33</v>
      </c>
      <c r="B15" s="8">
        <v>37712.047619047597</v>
      </c>
      <c r="C15">
        <v>31550768</v>
      </c>
      <c r="D15" s="7">
        <f t="shared" si="0"/>
        <v>2.2266360768918784E-3</v>
      </c>
    </row>
    <row r="16" spans="1:4">
      <c r="A16" t="s">
        <v>34</v>
      </c>
      <c r="B16" s="8">
        <v>37803</v>
      </c>
      <c r="C16">
        <v>31644028</v>
      </c>
      <c r="D16" s="7">
        <f t="shared" si="0"/>
        <v>2.9558709949627851E-3</v>
      </c>
    </row>
    <row r="17" spans="1:7">
      <c r="A17" t="s">
        <v>35</v>
      </c>
      <c r="B17" s="8">
        <v>37895</v>
      </c>
      <c r="C17">
        <v>31737869</v>
      </c>
      <c r="D17" s="7">
        <f t="shared" si="0"/>
        <v>2.9655200659031147E-3</v>
      </c>
    </row>
    <row r="18" spans="1:7">
      <c r="A18" t="s">
        <v>36</v>
      </c>
      <c r="B18" s="8">
        <v>37987</v>
      </c>
      <c r="C18">
        <v>31777704</v>
      </c>
      <c r="D18" s="7">
        <f t="shared" si="0"/>
        <v>1.2551252259564119E-3</v>
      </c>
    </row>
    <row r="19" spans="1:7">
      <c r="A19" t="s">
        <v>37</v>
      </c>
      <c r="B19" s="8">
        <v>38078</v>
      </c>
      <c r="C19">
        <v>31846669</v>
      </c>
      <c r="D19" s="7">
        <f t="shared" si="0"/>
        <v>2.1702323113085829E-3</v>
      </c>
    </row>
    <row r="20" spans="1:7">
      <c r="A20" t="s">
        <v>38</v>
      </c>
      <c r="B20" s="8">
        <v>38169</v>
      </c>
      <c r="C20">
        <v>31940655</v>
      </c>
      <c r="D20" s="7">
        <f t="shared" si="0"/>
        <v>2.9512034680926912E-3</v>
      </c>
    </row>
    <row r="21" spans="1:7">
      <c r="A21" t="s">
        <v>39</v>
      </c>
      <c r="B21" s="8">
        <v>38261</v>
      </c>
      <c r="C21">
        <v>32039959</v>
      </c>
      <c r="D21" s="7">
        <f t="shared" si="0"/>
        <v>3.1090157668964523E-3</v>
      </c>
    </row>
    <row r="22" spans="1:7">
      <c r="A22" t="s">
        <v>40</v>
      </c>
      <c r="B22" s="8">
        <v>38353</v>
      </c>
      <c r="C22">
        <v>32076720</v>
      </c>
      <c r="D22" s="7">
        <f t="shared" si="0"/>
        <v>1.1473485343723442E-3</v>
      </c>
    </row>
    <row r="23" spans="1:7">
      <c r="A23" t="s">
        <v>41</v>
      </c>
      <c r="B23" s="8">
        <v>38443</v>
      </c>
      <c r="C23">
        <v>32141943</v>
      </c>
      <c r="D23" s="7">
        <f t="shared" si="0"/>
        <v>2.0333438082197931E-3</v>
      </c>
    </row>
    <row r="24" spans="1:7">
      <c r="A24" t="s">
        <v>42</v>
      </c>
      <c r="B24" s="8">
        <v>38534</v>
      </c>
      <c r="C24">
        <v>32243753</v>
      </c>
      <c r="D24" s="7">
        <f t="shared" si="0"/>
        <v>3.1675123062722128E-3</v>
      </c>
      <c r="F24" t="s">
        <v>152</v>
      </c>
    </row>
    <row r="25" spans="1:7" ht="15.75" thickBot="1">
      <c r="A25" t="s">
        <v>43</v>
      </c>
      <c r="B25" s="8">
        <v>38626</v>
      </c>
      <c r="C25">
        <v>32353968</v>
      </c>
      <c r="D25" s="7">
        <f t="shared" si="0"/>
        <v>3.4181815001498119E-3</v>
      </c>
    </row>
    <row r="26" spans="1:7">
      <c r="A26" t="s">
        <v>44</v>
      </c>
      <c r="B26" s="8">
        <v>38718</v>
      </c>
      <c r="C26">
        <v>32395309</v>
      </c>
      <c r="D26" s="7">
        <f t="shared" si="0"/>
        <v>1.277772173107175E-3</v>
      </c>
      <c r="F26" s="12" t="s">
        <v>115</v>
      </c>
      <c r="G26" s="12"/>
    </row>
    <row r="27" spans="1:7">
      <c r="A27" t="s">
        <v>45</v>
      </c>
      <c r="B27" s="8">
        <v>38808</v>
      </c>
      <c r="C27">
        <v>32470303</v>
      </c>
      <c r="D27" s="7">
        <f t="shared" si="0"/>
        <v>2.3149647993788236E-3</v>
      </c>
      <c r="F27" s="9" t="s">
        <v>116</v>
      </c>
      <c r="G27" s="9">
        <v>0.9986667375196191</v>
      </c>
    </row>
    <row r="28" spans="1:7">
      <c r="A28" t="s">
        <v>46</v>
      </c>
      <c r="B28" s="8">
        <v>38899</v>
      </c>
      <c r="C28">
        <v>32571174</v>
      </c>
      <c r="D28" s="7">
        <f t="shared" si="0"/>
        <v>3.1065617096335688E-3</v>
      </c>
      <c r="F28" s="9" t="s">
        <v>117</v>
      </c>
      <c r="G28" s="9">
        <v>0.99733525262807976</v>
      </c>
    </row>
    <row r="29" spans="1:7">
      <c r="A29" t="s">
        <v>47</v>
      </c>
      <c r="B29" s="8">
        <v>38991</v>
      </c>
      <c r="C29">
        <v>32680712</v>
      </c>
      <c r="D29" s="7">
        <f t="shared" si="0"/>
        <v>3.3630350567038204E-3</v>
      </c>
      <c r="F29" s="9" t="s">
        <v>118</v>
      </c>
      <c r="G29" s="9">
        <v>0.99724642771568239</v>
      </c>
    </row>
    <row r="30" spans="1:7">
      <c r="A30" t="s">
        <v>48</v>
      </c>
      <c r="B30" s="8">
        <v>39083</v>
      </c>
      <c r="C30">
        <v>32717701</v>
      </c>
      <c r="D30" s="7">
        <f t="shared" si="0"/>
        <v>1.1318296859627783E-3</v>
      </c>
      <c r="F30" s="9" t="s">
        <v>119</v>
      </c>
      <c r="G30" s="9">
        <v>39806.931799635204</v>
      </c>
    </row>
    <row r="31" spans="1:7" ht="15.75" thickBot="1">
      <c r="A31" t="s">
        <v>49</v>
      </c>
      <c r="B31" s="8">
        <v>39173</v>
      </c>
      <c r="C31">
        <v>32786014</v>
      </c>
      <c r="D31" s="7">
        <f t="shared" si="0"/>
        <v>2.0879523289243336E-3</v>
      </c>
      <c r="F31" s="10" t="s">
        <v>120</v>
      </c>
      <c r="G31" s="10">
        <v>32</v>
      </c>
    </row>
    <row r="32" spans="1:7">
      <c r="A32" t="s">
        <v>50</v>
      </c>
      <c r="B32" s="8">
        <v>39264</v>
      </c>
      <c r="C32">
        <v>32889025</v>
      </c>
      <c r="D32" s="7">
        <f t="shared" si="0"/>
        <v>3.1419189902133268E-3</v>
      </c>
    </row>
    <row r="33" spans="1:14" ht="15.75" thickBot="1">
      <c r="A33" t="s">
        <v>51</v>
      </c>
      <c r="B33" s="8">
        <v>39356</v>
      </c>
      <c r="C33">
        <v>33002138</v>
      </c>
      <c r="D33" s="7">
        <f t="shared" si="0"/>
        <v>3.4392323883119065E-3</v>
      </c>
      <c r="F33" t="s">
        <v>121</v>
      </c>
    </row>
    <row r="34" spans="1:14">
      <c r="A34" t="s">
        <v>52</v>
      </c>
      <c r="B34" s="8">
        <v>39448</v>
      </c>
      <c r="C34">
        <v>33050613</v>
      </c>
      <c r="D34" s="7">
        <f t="shared" si="0"/>
        <v>1.468844230637421E-3</v>
      </c>
      <c r="F34" s="11"/>
      <c r="G34" s="11" t="s">
        <v>126</v>
      </c>
      <c r="H34" s="11" t="s">
        <v>127</v>
      </c>
      <c r="I34" s="11" t="s">
        <v>128</v>
      </c>
      <c r="J34" s="11" t="s">
        <v>129</v>
      </c>
      <c r="K34" s="11" t="s">
        <v>130</v>
      </c>
    </row>
    <row r="35" spans="1:14">
      <c r="A35" t="s">
        <v>53</v>
      </c>
      <c r="B35" s="8">
        <v>39539</v>
      </c>
      <c r="C35">
        <v>33127520</v>
      </c>
      <c r="D35" s="7">
        <f t="shared" si="0"/>
        <v>2.3269462505884535E-3</v>
      </c>
      <c r="F35" s="9" t="s">
        <v>122</v>
      </c>
      <c r="G35" s="9">
        <v>1</v>
      </c>
      <c r="H35" s="9">
        <v>17791959932876.477</v>
      </c>
      <c r="I35" s="9">
        <v>17791959932876.477</v>
      </c>
      <c r="J35" s="9">
        <v>11228.102856625293</v>
      </c>
      <c r="K35" s="9">
        <v>3.5086882406182625E-40</v>
      </c>
    </row>
    <row r="36" spans="1:14">
      <c r="A36" t="s">
        <v>54</v>
      </c>
      <c r="B36" s="8">
        <v>39630</v>
      </c>
      <c r="C36">
        <v>33247118</v>
      </c>
      <c r="D36" s="7">
        <f t="shared" si="0"/>
        <v>3.6102310103503068E-3</v>
      </c>
      <c r="F36" s="9" t="s">
        <v>123</v>
      </c>
      <c r="G36" s="9">
        <v>30</v>
      </c>
      <c r="H36" s="9">
        <v>47537754579.024246</v>
      </c>
      <c r="I36" s="9">
        <v>1584591819.3008082</v>
      </c>
      <c r="J36" s="9"/>
      <c r="K36" s="9"/>
    </row>
    <row r="37" spans="1:14" ht="15.75" thickBot="1">
      <c r="A37" t="s">
        <v>55</v>
      </c>
      <c r="B37" s="8">
        <v>39722</v>
      </c>
      <c r="C37">
        <v>33372418</v>
      </c>
      <c r="D37" s="7">
        <f t="shared" si="0"/>
        <v>3.7687477152154964E-3</v>
      </c>
      <c r="F37" s="10" t="s">
        <v>124</v>
      </c>
      <c r="G37" s="10">
        <v>31</v>
      </c>
      <c r="H37" s="10">
        <v>17839497687455.5</v>
      </c>
      <c r="I37" s="10"/>
      <c r="J37" s="10"/>
      <c r="K37" s="10"/>
    </row>
    <row r="38" spans="1:14" ht="15.75" thickBot="1">
      <c r="A38" t="s">
        <v>56</v>
      </c>
      <c r="B38" s="8">
        <v>39814</v>
      </c>
      <c r="C38">
        <v>33427050</v>
      </c>
      <c r="D38" s="7">
        <f t="shared" si="0"/>
        <v>1.6370405045268222E-3</v>
      </c>
    </row>
    <row r="39" spans="1:14">
      <c r="A39" t="s">
        <v>57</v>
      </c>
      <c r="B39" s="8">
        <v>39904</v>
      </c>
      <c r="C39">
        <v>33511275</v>
      </c>
      <c r="D39" s="7">
        <f t="shared" si="0"/>
        <v>2.5196659591558332E-3</v>
      </c>
      <c r="F39" s="11"/>
      <c r="G39" s="11" t="s">
        <v>131</v>
      </c>
      <c r="H39" s="11" t="s">
        <v>119</v>
      </c>
      <c r="I39" s="11" t="s">
        <v>132</v>
      </c>
      <c r="J39" s="11" t="s">
        <v>133</v>
      </c>
      <c r="K39" s="11" t="s">
        <v>134</v>
      </c>
      <c r="L39" s="11" t="s">
        <v>135</v>
      </c>
      <c r="M39" s="11" t="s">
        <v>136</v>
      </c>
      <c r="N39" s="11" t="s">
        <v>137</v>
      </c>
    </row>
    <row r="40" spans="1:14">
      <c r="A40" t="s">
        <v>58</v>
      </c>
      <c r="B40" s="8">
        <v>39995</v>
      </c>
      <c r="C40">
        <v>33628895</v>
      </c>
      <c r="D40" s="7">
        <f t="shared" si="0"/>
        <v>3.5098634713242034E-3</v>
      </c>
      <c r="F40" s="9" t="s">
        <v>125</v>
      </c>
      <c r="G40" s="9">
        <v>-1804871.8031016365</v>
      </c>
      <c r="H40" s="9">
        <v>322849.21813555894</v>
      </c>
      <c r="I40" s="9">
        <v>-5.5904481154537011</v>
      </c>
      <c r="J40" s="9">
        <v>4.4010369551706765E-6</v>
      </c>
      <c r="K40" s="9">
        <v>-2464217.8688382786</v>
      </c>
      <c r="L40" s="9">
        <v>-1145525.7373649944</v>
      </c>
      <c r="M40" s="9">
        <v>-2464217.8688382786</v>
      </c>
      <c r="N40" s="9">
        <v>-1145525.7373649944</v>
      </c>
    </row>
    <row r="41" spans="1:14" ht="15.75" thickBot="1">
      <c r="A41" t="s">
        <v>59</v>
      </c>
      <c r="B41" s="8">
        <v>40087</v>
      </c>
      <c r="C41">
        <v>33757077</v>
      </c>
      <c r="D41" s="7">
        <f t="shared" si="0"/>
        <v>3.8116625598313592E-3</v>
      </c>
      <c r="F41" s="10" t="s">
        <v>138</v>
      </c>
      <c r="G41" s="13">
        <v>884.42112921695218</v>
      </c>
      <c r="H41" s="10">
        <v>8.3465292238242661</v>
      </c>
      <c r="I41" s="10">
        <v>105.96274277605926</v>
      </c>
      <c r="J41" s="10">
        <v>3.5086882406182123E-40</v>
      </c>
      <c r="K41" s="10">
        <v>867.37524247742249</v>
      </c>
      <c r="L41" s="10">
        <v>901.46701595648187</v>
      </c>
      <c r="M41" s="10">
        <v>867.37524247742249</v>
      </c>
      <c r="N41" s="10">
        <v>901.46701595648187</v>
      </c>
    </row>
    <row r="42" spans="1:14">
      <c r="A42" t="s">
        <v>60</v>
      </c>
      <c r="B42" s="8">
        <v>40179</v>
      </c>
      <c r="C42">
        <v>33807529</v>
      </c>
      <c r="D42" s="7">
        <f t="shared" si="0"/>
        <v>1.4945606813054342E-3</v>
      </c>
    </row>
    <row r="43" spans="1:14">
      <c r="A43" t="s">
        <v>61</v>
      </c>
      <c r="B43" s="8">
        <v>40269</v>
      </c>
      <c r="C43">
        <v>33889236</v>
      </c>
      <c r="D43" s="7">
        <f t="shared" si="0"/>
        <v>2.4168285117791366E-3</v>
      </c>
    </row>
    <row r="44" spans="1:14">
      <c r="A44" t="s">
        <v>62</v>
      </c>
      <c r="B44" s="8">
        <v>40360</v>
      </c>
      <c r="C44">
        <v>34004889</v>
      </c>
      <c r="D44" s="7">
        <f t="shared" si="0"/>
        <v>3.4126765206509819E-3</v>
      </c>
    </row>
    <row r="45" spans="1:14">
      <c r="A45" t="s">
        <v>63</v>
      </c>
      <c r="B45" s="8">
        <v>40452</v>
      </c>
      <c r="C45">
        <v>34131683</v>
      </c>
      <c r="D45" s="7">
        <f t="shared" si="0"/>
        <v>3.7286991291164044E-3</v>
      </c>
      <c r="F45" t="s">
        <v>155</v>
      </c>
    </row>
    <row r="46" spans="1:14" ht="15.75" thickBot="1">
      <c r="A46" t="s">
        <v>64</v>
      </c>
      <c r="B46" s="8">
        <v>40544</v>
      </c>
      <c r="C46">
        <v>34166099</v>
      </c>
      <c r="D46" s="7">
        <f t="shared" si="0"/>
        <v>1.0083300023617354E-3</v>
      </c>
    </row>
    <row r="47" spans="1:14">
      <c r="A47" t="s">
        <v>65</v>
      </c>
      <c r="B47" s="8">
        <v>40634</v>
      </c>
      <c r="C47">
        <v>34230378</v>
      </c>
      <c r="D47" s="7">
        <f t="shared" si="0"/>
        <v>1.8813678436042699E-3</v>
      </c>
      <c r="F47" s="12" t="s">
        <v>115</v>
      </c>
      <c r="G47" s="12"/>
    </row>
    <row r="48" spans="1:14">
      <c r="A48" t="s">
        <v>66</v>
      </c>
      <c r="B48" s="8">
        <v>40725</v>
      </c>
      <c r="C48">
        <v>34339328</v>
      </c>
      <c r="D48" s="7">
        <f t="shared" si="0"/>
        <v>3.1828453661832188E-3</v>
      </c>
      <c r="F48" s="9" t="s">
        <v>116</v>
      </c>
      <c r="G48" s="9">
        <v>0.99560890246079481</v>
      </c>
    </row>
    <row r="49" spans="1:14">
      <c r="A49" t="s">
        <v>67</v>
      </c>
      <c r="B49" s="8">
        <v>40817</v>
      </c>
      <c r="C49">
        <v>34457998</v>
      </c>
      <c r="D49" s="7">
        <f t="shared" si="0"/>
        <v>3.4558043768357959E-3</v>
      </c>
      <c r="F49" s="9" t="s">
        <v>117</v>
      </c>
      <c r="G49" s="9">
        <v>0.99123708665918842</v>
      </c>
    </row>
    <row r="50" spans="1:14">
      <c r="A50" t="s">
        <v>68</v>
      </c>
      <c r="B50" s="8">
        <v>40909</v>
      </c>
      <c r="C50">
        <v>34516352</v>
      </c>
      <c r="D50" s="7">
        <f t="shared" si="0"/>
        <v>1.6934820183111044E-3</v>
      </c>
      <c r="F50" s="9" t="s">
        <v>118</v>
      </c>
      <c r="G50" s="9">
        <v>0.99065289243646759</v>
      </c>
    </row>
    <row r="51" spans="1:14">
      <c r="A51" t="s">
        <v>69</v>
      </c>
      <c r="B51" s="8">
        <v>41000</v>
      </c>
      <c r="C51">
        <v>34592779</v>
      </c>
      <c r="D51" s="7">
        <f t="shared" si="0"/>
        <v>2.2142258834305551E-3</v>
      </c>
      <c r="F51" s="9" t="s">
        <v>119</v>
      </c>
      <c r="G51" s="9">
        <v>55265.673105461479</v>
      </c>
    </row>
    <row r="52" spans="1:14" ht="15.75" thickBot="1">
      <c r="A52" t="s">
        <v>70</v>
      </c>
      <c r="B52" s="8">
        <v>41091</v>
      </c>
      <c r="C52">
        <v>34714222</v>
      </c>
      <c r="D52" s="7">
        <f t="shared" si="0"/>
        <v>3.5106459645812206E-3</v>
      </c>
      <c r="F52" s="10" t="s">
        <v>120</v>
      </c>
      <c r="G52" s="10">
        <v>17</v>
      </c>
    </row>
    <row r="53" spans="1:14">
      <c r="A53" t="s">
        <v>71</v>
      </c>
      <c r="B53" s="8">
        <v>41183</v>
      </c>
      <c r="C53">
        <v>34836008</v>
      </c>
      <c r="D53" s="7">
        <f t="shared" si="0"/>
        <v>3.5082451221289074E-3</v>
      </c>
    </row>
    <row r="54" spans="1:14" ht="15.75" thickBot="1">
      <c r="A54" t="s">
        <v>72</v>
      </c>
      <c r="B54" s="8">
        <v>41275</v>
      </c>
      <c r="C54">
        <v>34883119</v>
      </c>
      <c r="D54" s="7">
        <f t="shared" si="0"/>
        <v>1.3523650585910991E-3</v>
      </c>
      <c r="F54" t="s">
        <v>121</v>
      </c>
    </row>
    <row r="55" spans="1:14">
      <c r="A55" t="s">
        <v>73</v>
      </c>
      <c r="B55" s="8">
        <v>41365</v>
      </c>
      <c r="C55">
        <v>34958216</v>
      </c>
      <c r="D55" s="7">
        <f t="shared" si="0"/>
        <v>2.1528178142556577E-3</v>
      </c>
      <c r="F55" s="11"/>
      <c r="G55" s="11" t="s">
        <v>126</v>
      </c>
      <c r="H55" s="11" t="s">
        <v>127</v>
      </c>
      <c r="I55" s="11" t="s">
        <v>128</v>
      </c>
      <c r="J55" s="11" t="s">
        <v>129</v>
      </c>
      <c r="K55" s="11" t="s">
        <v>130</v>
      </c>
    </row>
    <row r="56" spans="1:14">
      <c r="A56" t="s">
        <v>74</v>
      </c>
      <c r="B56" s="8">
        <v>41456</v>
      </c>
      <c r="C56">
        <v>35082954</v>
      </c>
      <c r="D56" s="7">
        <f t="shared" si="0"/>
        <v>3.568202679450233E-3</v>
      </c>
      <c r="F56" s="9" t="s">
        <v>122</v>
      </c>
      <c r="G56" s="9">
        <v>1</v>
      </c>
      <c r="H56" s="9">
        <v>5182403363377.9453</v>
      </c>
      <c r="I56" s="9">
        <v>5182403363377.9453</v>
      </c>
      <c r="J56" s="9">
        <v>1696.7594818769383</v>
      </c>
      <c r="K56" s="9">
        <v>7.5545924830567502E-17</v>
      </c>
    </row>
    <row r="57" spans="1:14">
      <c r="A57" t="s">
        <v>75</v>
      </c>
      <c r="B57" s="8">
        <v>41548</v>
      </c>
      <c r="C57">
        <v>35211866</v>
      </c>
      <c r="D57" s="7">
        <f t="shared" si="0"/>
        <v>3.6744910363021312E-3</v>
      </c>
      <c r="F57" s="9" t="s">
        <v>123</v>
      </c>
      <c r="G57" s="9">
        <v>15</v>
      </c>
      <c r="H57" s="9">
        <v>45814419356.995926</v>
      </c>
      <c r="I57" s="9">
        <v>3054294623.7997284</v>
      </c>
      <c r="J57" s="9"/>
      <c r="K57" s="9"/>
    </row>
    <row r="58" spans="1:14" ht="15.75" thickBot="1">
      <c r="A58" t="s">
        <v>76</v>
      </c>
      <c r="B58" s="8">
        <v>41640</v>
      </c>
      <c r="C58">
        <v>35249639</v>
      </c>
      <c r="D58" s="7">
        <f t="shared" si="0"/>
        <v>1.072734969512834E-3</v>
      </c>
      <c r="F58" s="10" t="s">
        <v>124</v>
      </c>
      <c r="G58" s="10">
        <v>16</v>
      </c>
      <c r="H58" s="10">
        <v>5228217782734.9414</v>
      </c>
      <c r="I58" s="10"/>
      <c r="J58" s="10"/>
      <c r="K58" s="10"/>
    </row>
    <row r="59" spans="1:14" ht="15.75" thickBot="1">
      <c r="A59" t="s">
        <v>77</v>
      </c>
      <c r="B59" s="8">
        <v>41730</v>
      </c>
      <c r="C59">
        <v>35323533</v>
      </c>
      <c r="D59" s="7">
        <f t="shared" si="0"/>
        <v>2.096305156486851E-3</v>
      </c>
    </row>
    <row r="60" spans="1:14">
      <c r="A60" t="s">
        <v>78</v>
      </c>
      <c r="B60" s="8">
        <v>41821</v>
      </c>
      <c r="C60">
        <v>35437435</v>
      </c>
      <c r="D60" s="7">
        <f t="shared" si="0"/>
        <v>3.2245358922619659E-3</v>
      </c>
      <c r="F60" s="11"/>
      <c r="G60" s="11" t="s">
        <v>131</v>
      </c>
      <c r="H60" s="11" t="s">
        <v>119</v>
      </c>
      <c r="I60" s="11" t="s">
        <v>132</v>
      </c>
      <c r="J60" s="11" t="s">
        <v>133</v>
      </c>
      <c r="K60" s="11" t="s">
        <v>134</v>
      </c>
      <c r="L60" s="11" t="s">
        <v>135</v>
      </c>
      <c r="M60" s="11" t="s">
        <v>136</v>
      </c>
      <c r="N60" s="11" t="s">
        <v>137</v>
      </c>
    </row>
    <row r="61" spans="1:14">
      <c r="A61" t="s">
        <v>79</v>
      </c>
      <c r="B61" s="8">
        <v>41913</v>
      </c>
      <c r="C61">
        <v>35559047</v>
      </c>
      <c r="D61" s="7">
        <f t="shared" si="0"/>
        <v>3.4317382169448776E-3</v>
      </c>
      <c r="F61" s="9" t="s">
        <v>125</v>
      </c>
      <c r="G61" s="9">
        <v>-16369710.806699388</v>
      </c>
      <c r="H61" s="9">
        <v>1280340.0479867877</v>
      </c>
      <c r="I61" s="9">
        <v>-12.785439955923579</v>
      </c>
      <c r="J61" s="9">
        <v>1.808837722309087E-9</v>
      </c>
      <c r="K61" s="9">
        <v>-19098691.020142805</v>
      </c>
      <c r="L61" s="9">
        <v>-13640730.593255971</v>
      </c>
      <c r="M61" s="9">
        <v>-19098691.020142805</v>
      </c>
      <c r="N61" s="9">
        <v>-13640730.593255971</v>
      </c>
    </row>
    <row r="62" spans="1:14" ht="15.75" thickBot="1">
      <c r="A62" t="s">
        <v>80</v>
      </c>
      <c r="B62" s="8">
        <v>42005</v>
      </c>
      <c r="C62">
        <v>35575187</v>
      </c>
      <c r="D62" s="7">
        <f t="shared" si="0"/>
        <v>4.5389292913277458E-4</v>
      </c>
      <c r="F62" s="10" t="s">
        <v>138</v>
      </c>
      <c r="G62" s="13">
        <v>1234.0397783789929</v>
      </c>
      <c r="H62" s="10">
        <v>29.958427701475092</v>
      </c>
      <c r="I62" s="10">
        <v>41.19174045700106</v>
      </c>
      <c r="J62" s="10">
        <v>7.5545924830567502E-17</v>
      </c>
      <c r="K62" s="10">
        <v>1170.1849012689984</v>
      </c>
      <c r="L62" s="10">
        <v>1297.8946554889874</v>
      </c>
      <c r="M62" s="10">
        <v>1170.1849012689984</v>
      </c>
      <c r="N62" s="10">
        <v>1297.8946554889874</v>
      </c>
    </row>
    <row r="63" spans="1:14">
      <c r="A63" t="s">
        <v>81</v>
      </c>
      <c r="B63" s="8">
        <v>42095</v>
      </c>
      <c r="C63">
        <v>35611271</v>
      </c>
      <c r="D63" s="7">
        <f t="shared" si="0"/>
        <v>1.0143024687403611E-3</v>
      </c>
    </row>
    <row r="64" spans="1:14">
      <c r="A64" t="s">
        <v>82</v>
      </c>
      <c r="B64" s="8">
        <v>42186</v>
      </c>
      <c r="C64">
        <v>35702908</v>
      </c>
      <c r="D64" s="7">
        <f t="shared" si="0"/>
        <v>2.5732583372269978E-3</v>
      </c>
    </row>
    <row r="65" spans="1:4">
      <c r="A65" t="s">
        <v>83</v>
      </c>
      <c r="B65" s="8">
        <v>42278</v>
      </c>
      <c r="C65">
        <v>35822894</v>
      </c>
      <c r="D65" s="7">
        <f t="shared" si="0"/>
        <v>3.3606786315557263E-3</v>
      </c>
    </row>
    <row r="66" spans="1:4">
      <c r="A66" t="s">
        <v>84</v>
      </c>
      <c r="B66" s="8">
        <v>42370</v>
      </c>
      <c r="C66">
        <v>35871136</v>
      </c>
      <c r="D66" s="7">
        <f t="shared" si="0"/>
        <v>1.3466807008947965E-3</v>
      </c>
    </row>
    <row r="67" spans="1:4">
      <c r="A67" t="s">
        <v>85</v>
      </c>
      <c r="B67" s="8">
        <v>42461</v>
      </c>
      <c r="C67">
        <v>35970303</v>
      </c>
      <c r="D67" s="7">
        <f t="shared" si="0"/>
        <v>2.7645346944128002E-3</v>
      </c>
    </row>
    <row r="68" spans="1:4">
      <c r="A68" t="s">
        <v>86</v>
      </c>
      <c r="B68" s="8">
        <v>42552</v>
      </c>
      <c r="C68">
        <v>36109487</v>
      </c>
      <c r="D68" s="7">
        <f t="shared" ref="D68:D78" si="1">(C68-C67)/C67</f>
        <v>3.8694141664583699E-3</v>
      </c>
    </row>
    <row r="69" spans="1:4">
      <c r="A69" t="s">
        <v>87</v>
      </c>
      <c r="B69" s="8">
        <v>42644</v>
      </c>
      <c r="C69">
        <v>36258726</v>
      </c>
      <c r="D69" s="7">
        <f t="shared" si="1"/>
        <v>4.132958189076461E-3</v>
      </c>
    </row>
    <row r="70" spans="1:4">
      <c r="A70" t="s">
        <v>88</v>
      </c>
      <c r="B70" s="8">
        <v>42736</v>
      </c>
      <c r="C70">
        <v>36314099</v>
      </c>
      <c r="D70" s="7">
        <f t="shared" si="1"/>
        <v>1.5271634199171807E-3</v>
      </c>
    </row>
    <row r="71" spans="1:4">
      <c r="A71" t="s">
        <v>89</v>
      </c>
      <c r="B71" s="8">
        <v>42826</v>
      </c>
      <c r="C71">
        <v>36398040</v>
      </c>
      <c r="D71" s="7">
        <f t="shared" si="1"/>
        <v>2.3115264404604944E-3</v>
      </c>
    </row>
    <row r="72" spans="1:4">
      <c r="A72" t="s">
        <v>90</v>
      </c>
      <c r="B72" s="8">
        <v>42917</v>
      </c>
      <c r="C72">
        <v>36545295</v>
      </c>
      <c r="D72" s="7">
        <f t="shared" si="1"/>
        <v>4.0456848775373621E-3</v>
      </c>
    </row>
    <row r="73" spans="1:4">
      <c r="A73" t="s">
        <v>91</v>
      </c>
      <c r="B73" s="8">
        <v>43009</v>
      </c>
      <c r="C73">
        <v>36721242</v>
      </c>
      <c r="D73" s="7">
        <f t="shared" si="1"/>
        <v>4.8144911677412919E-3</v>
      </c>
    </row>
    <row r="74" spans="1:4">
      <c r="A74" t="s">
        <v>92</v>
      </c>
      <c r="B74" s="8">
        <v>43101</v>
      </c>
      <c r="C74">
        <v>36798442</v>
      </c>
      <c r="D74" s="7">
        <f t="shared" si="1"/>
        <v>2.102325406096014E-3</v>
      </c>
    </row>
    <row r="75" spans="1:4">
      <c r="A75" t="s">
        <v>93</v>
      </c>
      <c r="B75" s="8">
        <v>43191</v>
      </c>
      <c r="C75">
        <v>36898490</v>
      </c>
      <c r="D75" s="7">
        <f t="shared" si="1"/>
        <v>2.7188107583467798E-3</v>
      </c>
    </row>
    <row r="76" spans="1:4">
      <c r="A76" t="s">
        <v>94</v>
      </c>
      <c r="B76" s="8">
        <v>43282</v>
      </c>
      <c r="C76">
        <v>37065178</v>
      </c>
      <c r="D76" s="7">
        <f t="shared" si="1"/>
        <v>4.5174748343360391E-3</v>
      </c>
    </row>
    <row r="77" spans="1:4">
      <c r="A77" t="s">
        <v>95</v>
      </c>
      <c r="B77" s="8">
        <v>43374</v>
      </c>
      <c r="C77">
        <v>37249240</v>
      </c>
      <c r="D77" s="7">
        <f t="shared" si="1"/>
        <v>4.9659008787169452E-3</v>
      </c>
    </row>
    <row r="78" spans="1:4">
      <c r="A78" t="s">
        <v>96</v>
      </c>
      <c r="B78" s="8">
        <v>43466</v>
      </c>
      <c r="C78">
        <v>37324239</v>
      </c>
      <c r="D78" s="7">
        <f t="shared" si="1"/>
        <v>2.0134370526754372E-3</v>
      </c>
    </row>
    <row r="79" spans="1:4">
      <c r="B79" s="8"/>
    </row>
    <row r="80" spans="1:4">
      <c r="B80" s="8"/>
    </row>
    <row r="81" spans="2:2">
      <c r="B81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FC9F-2A3A-4AFF-90A4-225A5B26122A}">
  <dimension ref="A1:H24"/>
  <sheetViews>
    <sheetView topLeftCell="A13" zoomScaleNormal="100" workbookViewId="0">
      <selection activeCell="B11" sqref="B11"/>
    </sheetView>
  </sheetViews>
  <sheetFormatPr defaultRowHeight="15"/>
  <cols>
    <col min="2" max="2" width="38.5703125" customWidth="1"/>
    <col min="3" max="3" width="92.28515625" customWidth="1"/>
    <col min="4" max="4" width="38.7109375" customWidth="1"/>
  </cols>
  <sheetData>
    <row r="1" spans="1:8" ht="31.5">
      <c r="A1" s="3" t="s">
        <v>0</v>
      </c>
      <c r="B1" s="3" t="s">
        <v>10</v>
      </c>
      <c r="C1" s="3" t="s">
        <v>1</v>
      </c>
      <c r="D1" s="33" t="s">
        <v>160</v>
      </c>
    </row>
    <row r="2" spans="1:8" ht="15.75" customHeight="1">
      <c r="A2" t="s">
        <v>3</v>
      </c>
      <c r="B2" s="37" t="s">
        <v>13</v>
      </c>
      <c r="C2" s="54" t="s">
        <v>14</v>
      </c>
      <c r="D2" s="39" t="s">
        <v>163</v>
      </c>
    </row>
    <row r="3" spans="1:8" ht="15.75" customHeight="1">
      <c r="A3" t="s">
        <v>4</v>
      </c>
      <c r="B3" s="37"/>
      <c r="C3" s="55"/>
      <c r="D3" s="39"/>
    </row>
    <row r="4" spans="1:8" ht="15.75" customHeight="1">
      <c r="A4" t="s">
        <v>5</v>
      </c>
      <c r="B4" s="37"/>
      <c r="C4" s="55"/>
      <c r="D4" s="39"/>
    </row>
    <row r="5" spans="1:8" ht="15.75" customHeight="1">
      <c r="A5" t="s">
        <v>6</v>
      </c>
      <c r="B5" s="37"/>
      <c r="C5" s="46" t="s">
        <v>2</v>
      </c>
      <c r="D5" s="39"/>
    </row>
    <row r="6" spans="1:8" ht="15.75" customHeight="1">
      <c r="A6" t="s">
        <v>144</v>
      </c>
      <c r="B6" s="37" t="s">
        <v>156</v>
      </c>
      <c r="C6" s="54" t="s">
        <v>14</v>
      </c>
    </row>
    <row r="7" spans="1:8" ht="15.75" customHeight="1">
      <c r="A7" t="s">
        <v>105</v>
      </c>
      <c r="B7" s="37"/>
      <c r="C7" s="55"/>
    </row>
    <row r="8" spans="1:8" ht="15.75" customHeight="1">
      <c r="A8" t="s">
        <v>107</v>
      </c>
      <c r="B8" s="37"/>
      <c r="C8" s="55"/>
    </row>
    <row r="9" spans="1:8" ht="15.75" customHeight="1">
      <c r="A9" t="s">
        <v>109</v>
      </c>
      <c r="B9" s="37"/>
      <c r="C9" s="46" t="s">
        <v>2</v>
      </c>
    </row>
    <row r="10" spans="1:8" ht="38.25" customHeight="1">
      <c r="A10" t="s">
        <v>192</v>
      </c>
      <c r="B10" s="36" t="s">
        <v>196</v>
      </c>
      <c r="C10" s="53" t="s">
        <v>191</v>
      </c>
    </row>
    <row r="11" spans="1:8" ht="61.5" customHeight="1">
      <c r="A11" s="2" t="s">
        <v>113</v>
      </c>
      <c r="B11" s="1" t="s">
        <v>193</v>
      </c>
      <c r="C11" s="53" t="s">
        <v>191</v>
      </c>
      <c r="D11" s="35" t="s">
        <v>161</v>
      </c>
      <c r="E11" s="2"/>
      <c r="F11" s="2"/>
      <c r="G11" s="2"/>
      <c r="H11" s="2"/>
    </row>
    <row r="12" spans="1:8" ht="49.5" customHeight="1">
      <c r="A12" s="2" t="s">
        <v>114</v>
      </c>
      <c r="B12" s="1" t="s">
        <v>157</v>
      </c>
      <c r="C12" s="53" t="s">
        <v>191</v>
      </c>
      <c r="D12" s="34"/>
      <c r="E12" s="2"/>
      <c r="F12" s="2"/>
      <c r="G12" s="2"/>
      <c r="H12" s="2"/>
    </row>
    <row r="13" spans="1:8" ht="39.75" customHeight="1">
      <c r="A13" s="2" t="s">
        <v>7</v>
      </c>
      <c r="B13" s="37" t="s">
        <v>12</v>
      </c>
      <c r="C13" s="54" t="s">
        <v>19</v>
      </c>
      <c r="D13" s="38" t="s">
        <v>162</v>
      </c>
    </row>
    <row r="14" spans="1:8" ht="15.75" customHeight="1">
      <c r="A14" s="2" t="s">
        <v>8</v>
      </c>
      <c r="B14" s="37"/>
      <c r="C14" s="54"/>
      <c r="D14" s="38"/>
    </row>
    <row r="15" spans="1:8">
      <c r="A15" s="2" t="s">
        <v>9</v>
      </c>
      <c r="B15" s="37"/>
      <c r="C15" s="54"/>
      <c r="D15" s="38"/>
    </row>
    <row r="16" spans="1:8" ht="15.75" customHeight="1">
      <c r="A16" s="2" t="s">
        <v>11</v>
      </c>
      <c r="B16" s="37"/>
      <c r="C16" s="46" t="s">
        <v>18</v>
      </c>
      <c r="D16" s="38"/>
    </row>
    <row r="17" spans="1:3" ht="15" customHeight="1">
      <c r="A17" s="2" t="s">
        <v>145</v>
      </c>
      <c r="B17" s="37" t="s">
        <v>158</v>
      </c>
      <c r="C17" s="54" t="s">
        <v>194</v>
      </c>
    </row>
    <row r="18" spans="1:3" ht="15" customHeight="1">
      <c r="A18" s="2" t="s">
        <v>106</v>
      </c>
      <c r="B18" s="37"/>
      <c r="C18" s="54"/>
    </row>
    <row r="19" spans="1:3" ht="15" customHeight="1">
      <c r="A19" s="2" t="s">
        <v>108</v>
      </c>
      <c r="B19" s="37"/>
      <c r="C19" s="54"/>
    </row>
    <row r="20" spans="1:3">
      <c r="A20" s="2" t="s">
        <v>110</v>
      </c>
      <c r="B20" s="37"/>
      <c r="C20" s="46" t="s">
        <v>18</v>
      </c>
    </row>
    <row r="21" spans="1:3" ht="31.5">
      <c r="A21" s="2" t="s">
        <v>15</v>
      </c>
      <c r="B21" s="45" t="s">
        <v>17</v>
      </c>
      <c r="C21" s="57" t="s">
        <v>195</v>
      </c>
    </row>
    <row r="22" spans="1:3" ht="31.5">
      <c r="A22" t="s">
        <v>112</v>
      </c>
      <c r="B22" s="45" t="s">
        <v>159</v>
      </c>
      <c r="C22" s="57" t="s">
        <v>195</v>
      </c>
    </row>
    <row r="23" spans="1:3">
      <c r="C23" s="46"/>
    </row>
    <row r="24" spans="1:3">
      <c r="C24" s="46"/>
    </row>
  </sheetData>
  <mergeCells count="10">
    <mergeCell ref="D2:D5"/>
    <mergeCell ref="B2:B5"/>
    <mergeCell ref="C2:C4"/>
    <mergeCell ref="B13:B16"/>
    <mergeCell ref="C13:C15"/>
    <mergeCell ref="B17:B20"/>
    <mergeCell ref="C17:C19"/>
    <mergeCell ref="C6:C8"/>
    <mergeCell ref="B6:B9"/>
    <mergeCell ref="D13:D16"/>
  </mergeCells>
  <phoneticPr fontId="2"/>
  <hyperlinks>
    <hyperlink ref="C2" r:id="rId1" display="https://www5.agr.gc.ca/eng/animal-industry/red-meat-and-livestock-market-information/protein-disappearance-and-demand-by-species/?id=1415860000022" xr:uid="{419137D9-6202-44E0-8EC1-F78C6D15D3A4}"/>
    <hyperlink ref="C13" r:id="rId2" display="https://www150.statcan.gc.ca/t1/tbl1/en/tv.action?pid=1810000201" xr:uid="{24BECF6F-9E16-43AF-A442-EF568B707CC7}"/>
    <hyperlink ref="C21" r:id="rId3" display="https://www150.statcan.gc.ca/t1/tbl1/en/tv.action?pid=1710000901" xr:uid="{862D87F0-9C57-4EFC-84F1-E8A9318658FC}"/>
    <hyperlink ref="C6" r:id="rId4" display="https://www5.agr.gc.ca/eng/animal-industry/red-meat-and-livestock-market-information/protein-disappearance-and-demand-by-species/?id=1415860000022" xr:uid="{CBFFFE7F-9953-46AF-8929-001BD3084E4B}"/>
    <hyperlink ref="C22" r:id="rId5" display="https://www150.statcan.gc.ca/t1/tbl1/en/tv.action?pid=1710000901" xr:uid="{C1C25481-4D9B-4054-9843-E9189E0929EC}"/>
    <hyperlink ref="C17" r:id="rId6" display="https://www150.statcan.gc.ca/t1/tbl1/en/tv.action?pid=1810000201" xr:uid="{5DA427AE-CBD7-4334-95A5-2BDFE86C911B}"/>
    <hyperlink ref="C12" r:id="rId7" display="https://doi.org/10.25318/1410030601-eng" xr:uid="{E34F9990-DFC2-4E73-9809-6EBC74751017}"/>
    <hyperlink ref="C11" r:id="rId8" display="https://doi.org/10.25318/1410030601-eng" xr:uid="{6AAAA4F9-BC13-4524-A08E-021FE92DEEE7}"/>
    <hyperlink ref="C10" r:id="rId9" display="https://doi.org/10.25318/1410030601-eng" xr:uid="{8B92362F-7F64-40C1-8EF2-93202C6347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6AAF-60E2-4192-9B66-A3A3C0C9FC6F}">
  <dimension ref="A1:X309"/>
  <sheetViews>
    <sheetView topLeftCell="F1" workbookViewId="0">
      <selection activeCell="T3" sqref="T3:T253"/>
    </sheetView>
  </sheetViews>
  <sheetFormatPr defaultRowHeight="15"/>
  <cols>
    <col min="1" max="1" width="8.5703125" customWidth="1"/>
    <col min="5" max="5" width="9" customWidth="1"/>
    <col min="6" max="6" width="13.7109375" customWidth="1"/>
    <col min="7" max="7" width="10.140625" customWidth="1"/>
    <col min="11" max="18" width="11.140625" customWidth="1"/>
    <col min="19" max="19" width="11.140625" style="41" customWidth="1"/>
    <col min="20" max="20" width="9.7109375" bestFit="1" customWidth="1"/>
  </cols>
  <sheetData>
    <row r="1" spans="1:24">
      <c r="A1" s="50" t="s">
        <v>190</v>
      </c>
      <c r="B1" s="50"/>
      <c r="C1" s="50"/>
      <c r="D1" s="50"/>
      <c r="E1" s="50"/>
      <c r="F1" s="50"/>
      <c r="G1" s="50"/>
      <c r="H1" s="50"/>
      <c r="I1" s="50"/>
      <c r="J1" s="50"/>
      <c r="K1" s="50"/>
      <c r="M1" s="40" t="s">
        <v>175</v>
      </c>
      <c r="N1" s="40"/>
      <c r="O1" s="40"/>
      <c r="P1" s="40"/>
      <c r="Q1" s="40"/>
      <c r="S1" s="40" t="s">
        <v>170</v>
      </c>
      <c r="T1" s="40"/>
      <c r="U1" s="40"/>
      <c r="V1" s="40"/>
      <c r="W1" s="40"/>
      <c r="X1" s="40"/>
    </row>
    <row r="2" spans="1:24" ht="30">
      <c r="A2" s="42" t="s">
        <v>176</v>
      </c>
      <c r="B2" s="42" t="s">
        <v>177</v>
      </c>
      <c r="C2" s="42" t="s">
        <v>178</v>
      </c>
      <c r="D2" s="42" t="s">
        <v>179</v>
      </c>
      <c r="E2" s="42" t="s">
        <v>97</v>
      </c>
      <c r="F2" s="42" t="s">
        <v>16</v>
      </c>
      <c r="G2" s="42" t="s">
        <v>171</v>
      </c>
      <c r="H2" s="42" t="s">
        <v>172</v>
      </c>
      <c r="I2" s="42" t="s">
        <v>173</v>
      </c>
      <c r="J2" s="42" t="s">
        <v>174</v>
      </c>
      <c r="K2" s="42" t="s">
        <v>15</v>
      </c>
      <c r="L2" s="42"/>
      <c r="M2" s="42"/>
      <c r="N2" s="42" t="s">
        <v>180</v>
      </c>
      <c r="O2" s="42" t="s">
        <v>181</v>
      </c>
      <c r="P2" s="42" t="s">
        <v>182</v>
      </c>
      <c r="Q2" s="42" t="s">
        <v>183</v>
      </c>
      <c r="R2" s="42"/>
      <c r="T2" s="42" t="s">
        <v>16</v>
      </c>
      <c r="U2" s="42" t="s">
        <v>171</v>
      </c>
      <c r="V2" s="42" t="s">
        <v>172</v>
      </c>
      <c r="W2" s="42" t="s">
        <v>173</v>
      </c>
      <c r="X2" s="42" t="s">
        <v>174</v>
      </c>
    </row>
    <row r="3" spans="1:24">
      <c r="A3" s="51" t="s">
        <v>20</v>
      </c>
      <c r="B3" s="52">
        <v>29.12</v>
      </c>
      <c r="C3" s="52">
        <v>32.020000000000003</v>
      </c>
      <c r="D3" s="52">
        <v>28.69</v>
      </c>
      <c r="E3" s="52">
        <v>9.51</v>
      </c>
      <c r="F3" s="14">
        <f ca="1">SUM(OFFSET(T$3,3*ROWS(T$3:T3)-3,,3))</f>
        <v>8404.64</v>
      </c>
      <c r="G3" s="14">
        <f ca="1">AVERAGE(OFFSET(U$3,3*ROWS(U$3:U3)-3,,3))</f>
        <v>4.3433333333333337</v>
      </c>
      <c r="H3" s="14">
        <f ca="1">AVERAGE(OFFSET(V$3,3*ROWS(V$3:V3)-3,,3))</f>
        <v>11.163333333333334</v>
      </c>
      <c r="I3" s="14">
        <f ca="1">AVERAGE(OFFSET(W$3,3*ROWS(W$3:W3)-3,,3))</f>
        <v>8.2466666666666679</v>
      </c>
      <c r="J3" s="14">
        <f ca="1">AVERAGE(OFFSET(X$3,3*ROWS(X$3:X3)-3,,3))</f>
        <v>4.3666666666666663</v>
      </c>
      <c r="K3" s="47">
        <v>30525872</v>
      </c>
      <c r="L3" s="47"/>
      <c r="M3" s="51">
        <v>2000</v>
      </c>
      <c r="N3" s="51">
        <v>29.12</v>
      </c>
      <c r="O3" s="51">
        <v>32.020000000000003</v>
      </c>
      <c r="P3" s="51">
        <v>28.69</v>
      </c>
      <c r="Q3" s="51">
        <v>9.51</v>
      </c>
      <c r="R3" s="51"/>
      <c r="S3" s="43">
        <v>36526</v>
      </c>
      <c r="T3" s="4">
        <f>Data!F2*4</f>
        <v>2804.56</v>
      </c>
      <c r="U3" s="44">
        <v>4.37</v>
      </c>
      <c r="V3" s="44">
        <v>11.09</v>
      </c>
      <c r="W3" s="44">
        <v>8.17</v>
      </c>
      <c r="X3" s="44">
        <v>4.45</v>
      </c>
    </row>
    <row r="4" spans="1:24">
      <c r="A4" s="51" t="s">
        <v>21</v>
      </c>
      <c r="B4" s="52">
        <f>(B7-B3)/4+B3</f>
        <v>29.462499999999999</v>
      </c>
      <c r="C4" s="52">
        <f t="shared" ref="C4:E4" si="0">(C7-C3)/4+C3</f>
        <v>31.702500000000001</v>
      </c>
      <c r="D4" s="52">
        <f t="shared" si="0"/>
        <v>28.752500000000001</v>
      </c>
      <c r="E4" s="52">
        <f t="shared" si="0"/>
        <v>9.5449999999999999</v>
      </c>
      <c r="F4" s="14">
        <f ca="1">SUM(OFFSET(T$3,3*ROWS(T$3:T4)-3,,3))</f>
        <v>8380.52</v>
      </c>
      <c r="G4" s="14">
        <f ca="1">AVERAGE(OFFSET(U$3,3*ROWS(U$3:U4)-3,,3))</f>
        <v>4.3833333333333329</v>
      </c>
      <c r="H4" s="14">
        <f ca="1">AVERAGE(OFFSET(V$3,3*ROWS(V$3:V4)-3,,3))</f>
        <v>12.066666666666668</v>
      </c>
      <c r="I4" s="14">
        <f ca="1">AVERAGE(OFFSET(W$3,3*ROWS(W$3:W4)-3,,3))</f>
        <v>8.8600000000000012</v>
      </c>
      <c r="J4" s="14">
        <f ca="1">AVERAGE(OFFSET(X$3,3*ROWS(X$3:X4)-3,,3))</f>
        <v>4.2866666666666662</v>
      </c>
      <c r="K4" s="47">
        <v>30594030</v>
      </c>
      <c r="L4" s="47"/>
      <c r="M4" s="51">
        <v>2001</v>
      </c>
      <c r="N4" s="51">
        <v>30.49</v>
      </c>
      <c r="O4" s="51">
        <v>30.75</v>
      </c>
      <c r="P4" s="51">
        <v>28.94</v>
      </c>
      <c r="Q4" s="51">
        <v>9.65</v>
      </c>
      <c r="R4" s="51"/>
      <c r="S4" s="43">
        <v>36557</v>
      </c>
      <c r="T4" s="4">
        <f>Data!F3*4</f>
        <v>2799.88</v>
      </c>
      <c r="U4" s="44">
        <v>4.28</v>
      </c>
      <c r="V4" s="44">
        <v>11.23</v>
      </c>
      <c r="W4" s="44">
        <v>8.18</v>
      </c>
      <c r="X4" s="44">
        <v>4.3099999999999996</v>
      </c>
    </row>
    <row r="5" spans="1:24">
      <c r="A5" s="51" t="s">
        <v>22</v>
      </c>
      <c r="B5" s="52">
        <f>((B7-B3)*(2/4)+B3)</f>
        <v>29.805</v>
      </c>
      <c r="C5" s="52">
        <f t="shared" ref="C5:E5" si="1">((C7-C3)*(2/4)+C3)</f>
        <v>31.385000000000002</v>
      </c>
      <c r="D5" s="52">
        <f t="shared" si="1"/>
        <v>28.815000000000001</v>
      </c>
      <c r="E5" s="52">
        <f t="shared" si="1"/>
        <v>9.58</v>
      </c>
      <c r="F5" s="14">
        <f ca="1">SUM(OFFSET(T$3,3*ROWS(T$3:T5)-3,,3))</f>
        <v>8351.92</v>
      </c>
      <c r="G5" s="14">
        <f ca="1">AVERAGE(OFFSET(U$3,3*ROWS(U$3:U5)-3,,3))</f>
        <v>4.4233333333333329</v>
      </c>
      <c r="H5" s="14">
        <f ca="1">AVERAGE(OFFSET(V$3,3*ROWS(V$3:V5)-3,,3))</f>
        <v>12.546666666666667</v>
      </c>
      <c r="I5" s="14">
        <f ca="1">AVERAGE(OFFSET(W$3,3*ROWS(W$3:W5)-3,,3))</f>
        <v>9.2333333333333325</v>
      </c>
      <c r="J5" s="14">
        <f ca="1">AVERAGE(OFFSET(X$3,3*ROWS(X$3:X5)-3,,3))</f>
        <v>4.25</v>
      </c>
      <c r="K5" s="47">
        <v>30685730</v>
      </c>
      <c r="L5" s="47"/>
      <c r="M5" s="51">
        <v>2002</v>
      </c>
      <c r="N5" s="51">
        <v>30.74</v>
      </c>
      <c r="O5" s="51">
        <v>30.58</v>
      </c>
      <c r="P5" s="51">
        <v>27.81</v>
      </c>
      <c r="Q5" s="51">
        <v>9.56</v>
      </c>
      <c r="R5" s="51"/>
      <c r="S5" s="43">
        <v>36586</v>
      </c>
      <c r="T5" s="4">
        <f>Data!F4*4</f>
        <v>2800.2</v>
      </c>
      <c r="U5" s="44">
        <v>4.38</v>
      </c>
      <c r="V5" s="44">
        <v>11.17</v>
      </c>
      <c r="W5" s="44">
        <v>8.39</v>
      </c>
      <c r="X5" s="44">
        <v>4.34</v>
      </c>
    </row>
    <row r="6" spans="1:24">
      <c r="A6" s="51" t="s">
        <v>23</v>
      </c>
      <c r="B6" s="52">
        <f>((B7-B3)*(3/4))+B3</f>
        <v>30.147500000000001</v>
      </c>
      <c r="C6" s="52">
        <f t="shared" ref="C6:E6" si="2">((C7-C3)*(3/4))+C3</f>
        <v>31.067500000000003</v>
      </c>
      <c r="D6" s="52">
        <f t="shared" si="2"/>
        <v>28.877500000000001</v>
      </c>
      <c r="E6" s="52">
        <f t="shared" si="2"/>
        <v>9.6150000000000002</v>
      </c>
      <c r="F6" s="14">
        <f ca="1">SUM(OFFSET(T$3,3*ROWS(T$3:T6)-3,,3))</f>
        <v>8600.48</v>
      </c>
      <c r="G6" s="14">
        <f ca="1">AVERAGE(OFFSET(U$3,3*ROWS(U$3:U6)-3,,3))</f>
        <v>4.4499999999999993</v>
      </c>
      <c r="H6" s="14">
        <f ca="1">AVERAGE(OFFSET(V$3,3*ROWS(V$3:V6)-3,,3))</f>
        <v>12.006666666666668</v>
      </c>
      <c r="I6" s="14">
        <f ca="1">AVERAGE(OFFSET(W$3,3*ROWS(W$3:W6)-3,,3))</f>
        <v>9.14</v>
      </c>
      <c r="J6" s="14">
        <f ca="1">AVERAGE(OFFSET(X$3,3*ROWS(X$3:X6)-3,,3))</f>
        <v>4.203333333333334</v>
      </c>
      <c r="K6" s="47">
        <v>30783969</v>
      </c>
      <c r="L6" s="47"/>
      <c r="M6" s="51">
        <v>2003</v>
      </c>
      <c r="N6" s="51">
        <v>29.84</v>
      </c>
      <c r="O6" s="51">
        <v>32.4</v>
      </c>
      <c r="P6" s="51">
        <v>25.1</v>
      </c>
      <c r="Q6" s="51">
        <v>9.81</v>
      </c>
      <c r="R6" s="51"/>
      <c r="S6" s="43">
        <v>36617</v>
      </c>
      <c r="T6" s="4">
        <f>Data!F5*4</f>
        <v>2821.56</v>
      </c>
      <c r="U6" s="44">
        <v>4.38</v>
      </c>
      <c r="V6" s="44">
        <v>11.88</v>
      </c>
      <c r="W6" s="44">
        <v>8.57</v>
      </c>
      <c r="X6" s="44">
        <v>4.32</v>
      </c>
    </row>
    <row r="7" spans="1:24">
      <c r="A7" s="51" t="s">
        <v>24</v>
      </c>
      <c r="B7" s="44">
        <v>30.49</v>
      </c>
      <c r="C7" s="44">
        <v>30.75</v>
      </c>
      <c r="D7" s="44">
        <v>28.94</v>
      </c>
      <c r="E7" s="44">
        <v>9.65</v>
      </c>
      <c r="F7" s="14">
        <f ca="1">SUM(OFFSET(T$3,3*ROWS(T$3:T7)-3,,3))</f>
        <v>8719.6</v>
      </c>
      <c r="G7" s="14">
        <f ca="1">AVERAGE(OFFSET(U$3,3*ROWS(U$3:U7)-3,,3))</f>
        <v>4.4666666666666677</v>
      </c>
      <c r="H7" s="14">
        <f ca="1">AVERAGE(OFFSET(V$3,3*ROWS(V$3:V7)-3,,3))</f>
        <v>13.106666666666667</v>
      </c>
      <c r="I7" s="14">
        <f ca="1">AVERAGE(OFFSET(W$3,3*ROWS(W$3:W7)-3,,3))</f>
        <v>9.2266666666666666</v>
      </c>
      <c r="J7" s="14">
        <f ca="1">AVERAGE(OFFSET(X$3,3*ROWS(X$3:X7)-3,,3))</f>
        <v>4.0200000000000005</v>
      </c>
      <c r="K7" s="47">
        <v>30824441</v>
      </c>
      <c r="L7" s="47"/>
      <c r="M7" s="51">
        <v>2004</v>
      </c>
      <c r="N7" s="51">
        <v>30.68</v>
      </c>
      <c r="O7" s="51">
        <v>31.15</v>
      </c>
      <c r="P7" s="51">
        <v>26.64</v>
      </c>
      <c r="Q7" s="51">
        <v>9.1300000000000008</v>
      </c>
      <c r="R7" s="51"/>
      <c r="S7" s="43">
        <v>36647</v>
      </c>
      <c r="T7" s="4">
        <f>Data!F6*4</f>
        <v>2787.56</v>
      </c>
      <c r="U7" s="44">
        <v>4.3899999999999997</v>
      </c>
      <c r="V7" s="44">
        <v>12.16</v>
      </c>
      <c r="W7" s="44">
        <v>8.92</v>
      </c>
      <c r="X7" s="44">
        <v>4.26</v>
      </c>
    </row>
    <row r="8" spans="1:24">
      <c r="A8" s="51" t="s">
        <v>25</v>
      </c>
      <c r="B8" s="52">
        <f>(B11-B7)/4+B7</f>
        <v>30.552499999999998</v>
      </c>
      <c r="C8" s="52">
        <f t="shared" ref="C8:E8" si="3">(C11-C7)/4+C7</f>
        <v>30.7075</v>
      </c>
      <c r="D8" s="52">
        <f t="shared" si="3"/>
        <v>28.657499999999999</v>
      </c>
      <c r="E8" s="52">
        <f t="shared" si="3"/>
        <v>9.6275000000000013</v>
      </c>
      <c r="F8" s="14">
        <f ca="1">SUM(OFFSET(T$3,3*ROWS(T$3:T8)-3,,3))</f>
        <v>8702.56</v>
      </c>
      <c r="G8" s="14">
        <f ca="1">AVERAGE(OFFSET(U$3,3*ROWS(U$3:U8)-3,,3))</f>
        <v>4.5599999999999996</v>
      </c>
      <c r="H8" s="14">
        <f ca="1">AVERAGE(OFFSET(V$3,3*ROWS(V$3:V8)-3,,3))</f>
        <v>14.58</v>
      </c>
      <c r="I8" s="14">
        <f ca="1">AVERAGE(OFFSET(W$3,3*ROWS(W$3:W8)-3,,3))</f>
        <v>9.9966666666666679</v>
      </c>
      <c r="J8" s="14">
        <f ca="1">AVERAGE(OFFSET(X$3,3*ROWS(X$3:X8)-3,,3))</f>
        <v>3.8466666666666671</v>
      </c>
      <c r="K8" s="47">
        <v>30910996</v>
      </c>
      <c r="L8" s="47"/>
      <c r="M8" s="51">
        <v>2005</v>
      </c>
      <c r="N8" s="51">
        <v>30.72</v>
      </c>
      <c r="O8" s="51">
        <v>30.29</v>
      </c>
      <c r="P8" s="51">
        <v>23.06</v>
      </c>
      <c r="Q8" s="51">
        <v>8.99</v>
      </c>
      <c r="R8" s="51"/>
      <c r="S8" s="43">
        <v>36678</v>
      </c>
      <c r="T8" s="4">
        <f>Data!F7*4</f>
        <v>2771.4</v>
      </c>
      <c r="U8" s="44">
        <v>4.38</v>
      </c>
      <c r="V8" s="44">
        <v>12.16</v>
      </c>
      <c r="W8" s="44">
        <v>9.09</v>
      </c>
      <c r="X8" s="44">
        <v>4.28</v>
      </c>
    </row>
    <row r="9" spans="1:24">
      <c r="A9" s="51" t="s">
        <v>26</v>
      </c>
      <c r="B9" s="52">
        <f>((B11-B7)*(2/4)+B7)</f>
        <v>30.614999999999998</v>
      </c>
      <c r="C9" s="52">
        <f t="shared" ref="C9:E9" si="4">((C11-C7)*(2/4)+C7)</f>
        <v>30.664999999999999</v>
      </c>
      <c r="D9" s="52">
        <f t="shared" si="4"/>
        <v>28.375</v>
      </c>
      <c r="E9" s="52">
        <f t="shared" si="4"/>
        <v>9.6050000000000004</v>
      </c>
      <c r="F9" s="14">
        <f ca="1">SUM(OFFSET(T$3,3*ROWS(T$3:T9)-3,,3))</f>
        <v>8556.48</v>
      </c>
      <c r="G9" s="14">
        <f ca="1">AVERAGE(OFFSET(U$3,3*ROWS(U$3:U9)-3,,3))</f>
        <v>4.7433333333333332</v>
      </c>
      <c r="H9" s="14">
        <f ca="1">AVERAGE(OFFSET(V$3,3*ROWS(V$3:V9)-3,,3))</f>
        <v>14.246666666666664</v>
      </c>
      <c r="I9" s="14">
        <f ca="1">AVERAGE(OFFSET(W$3,3*ROWS(W$3:W9)-3,,3))</f>
        <v>10.026666666666666</v>
      </c>
      <c r="J9" s="14">
        <f ca="1">AVERAGE(OFFSET(X$3,3*ROWS(X$3:X9)-3,,3))</f>
        <v>3.89</v>
      </c>
      <c r="K9" s="47">
        <v>31020902</v>
      </c>
      <c r="L9" s="47"/>
      <c r="M9" s="51">
        <v>2006</v>
      </c>
      <c r="N9" s="51">
        <v>30.81</v>
      </c>
      <c r="O9" s="51">
        <v>29.94</v>
      </c>
      <c r="P9" s="51">
        <v>23.4</v>
      </c>
      <c r="Q9" s="51">
        <v>9.07</v>
      </c>
      <c r="R9" s="51"/>
      <c r="S9" s="43">
        <v>36708</v>
      </c>
      <c r="T9" s="4">
        <f>Data!F8*4</f>
        <v>2738.2</v>
      </c>
      <c r="U9" s="44">
        <v>4.4400000000000004</v>
      </c>
      <c r="V9" s="44">
        <v>12.27</v>
      </c>
      <c r="W9" s="44">
        <v>9.25</v>
      </c>
      <c r="X9" s="44">
        <v>4.24</v>
      </c>
    </row>
    <row r="10" spans="1:24">
      <c r="A10" s="51" t="s">
        <v>27</v>
      </c>
      <c r="B10" s="52">
        <f>((B11-B7)*(3/4))+B7</f>
        <v>30.677499999999998</v>
      </c>
      <c r="C10" s="52">
        <f t="shared" ref="C10:E10" si="5">((C11-C7)*(3/4))+C7</f>
        <v>30.622499999999999</v>
      </c>
      <c r="D10" s="52">
        <f t="shared" si="5"/>
        <v>28.092500000000001</v>
      </c>
      <c r="E10" s="52">
        <f t="shared" si="5"/>
        <v>9.5824999999999996</v>
      </c>
      <c r="F10" s="14">
        <f ca="1">SUM(OFFSET(T$3,3*ROWS(T$3:T10)-3,,3))</f>
        <v>8841.52</v>
      </c>
      <c r="G10" s="14">
        <f ca="1">AVERAGE(OFFSET(U$3,3*ROWS(U$3:U10)-3,,3))</f>
        <v>4.7566666666666668</v>
      </c>
      <c r="H10" s="14">
        <f ca="1">AVERAGE(OFFSET(V$3,3*ROWS(V$3:V10)-3,,3))</f>
        <v>13.200000000000001</v>
      </c>
      <c r="I10" s="14">
        <f ca="1">AVERAGE(OFFSET(W$3,3*ROWS(W$3:W10)-3,,3))</f>
        <v>9.9533333333333331</v>
      </c>
      <c r="J10" s="14">
        <f ca="1">AVERAGE(OFFSET(X$3,3*ROWS(X$3:X10)-3,,3))</f>
        <v>3.8866666666666667</v>
      </c>
      <c r="K10" s="47">
        <v>31129119</v>
      </c>
      <c r="L10" s="47"/>
      <c r="M10" s="51">
        <v>2007</v>
      </c>
      <c r="N10" s="51">
        <v>30.99</v>
      </c>
      <c r="O10" s="51">
        <v>30.6</v>
      </c>
      <c r="P10" s="51">
        <v>25.14</v>
      </c>
      <c r="Q10" s="51">
        <v>8.32</v>
      </c>
      <c r="R10" s="51"/>
      <c r="S10" s="43">
        <v>36739</v>
      </c>
      <c r="T10" s="4">
        <f>Data!F9*4</f>
        <v>2758.64</v>
      </c>
      <c r="U10" s="44">
        <v>4.47</v>
      </c>
      <c r="V10" s="44">
        <v>12.57</v>
      </c>
      <c r="W10" s="44">
        <v>9.26</v>
      </c>
      <c r="X10" s="44">
        <v>4.2699999999999996</v>
      </c>
    </row>
    <row r="11" spans="1:24">
      <c r="A11" s="51" t="s">
        <v>28</v>
      </c>
      <c r="B11" s="44">
        <v>30.74</v>
      </c>
      <c r="C11" s="44">
        <v>30.58</v>
      </c>
      <c r="D11" s="44">
        <v>27.81</v>
      </c>
      <c r="E11" s="44">
        <v>9.56</v>
      </c>
      <c r="F11" s="14">
        <f ca="1">SUM(OFFSET(T$3,3*ROWS(T$3:T11)-3,,3))</f>
        <v>8991.32</v>
      </c>
      <c r="G11" s="14">
        <f ca="1">AVERAGE(OFFSET(U$3,3*ROWS(U$3:U11)-3,,3))</f>
        <v>4.7833333333333332</v>
      </c>
      <c r="H11" s="14">
        <f ca="1">AVERAGE(OFFSET(V$3,3*ROWS(V$3:V11)-3,,3))</f>
        <v>13.746666666666668</v>
      </c>
      <c r="I11" s="14">
        <f ca="1">AVERAGE(OFFSET(W$3,3*ROWS(W$3:W11)-3,,3))</f>
        <v>9.8266666666666662</v>
      </c>
      <c r="J11" s="14">
        <f ca="1">AVERAGE(OFFSET(X$3,3*ROWS(X$3:X11)-3,,3))</f>
        <v>3.6366666666666667</v>
      </c>
      <c r="K11" s="47">
        <v>31169393</v>
      </c>
      <c r="L11" s="47"/>
      <c r="M11" s="51">
        <v>2008</v>
      </c>
      <c r="N11" s="51">
        <v>30.77</v>
      </c>
      <c r="O11" s="51">
        <v>29.75</v>
      </c>
      <c r="P11" s="51">
        <v>23.89</v>
      </c>
      <c r="Q11" s="51">
        <v>7.22</v>
      </c>
      <c r="R11" s="51"/>
      <c r="S11" s="43">
        <v>36770</v>
      </c>
      <c r="T11" s="4">
        <f>Data!F10*4</f>
        <v>2855.08</v>
      </c>
      <c r="U11" s="44">
        <v>4.3600000000000003</v>
      </c>
      <c r="V11" s="44">
        <v>12.8</v>
      </c>
      <c r="W11" s="44">
        <v>9.19</v>
      </c>
      <c r="X11" s="44">
        <v>4.24</v>
      </c>
    </row>
    <row r="12" spans="1:24">
      <c r="A12" s="51" t="s">
        <v>29</v>
      </c>
      <c r="B12" s="52">
        <f>(B15-B11)/4+B11</f>
        <v>30.515000000000001</v>
      </c>
      <c r="C12" s="52">
        <f t="shared" ref="C12:E12" si="6">(C15-C11)/4+C11</f>
        <v>31.034999999999997</v>
      </c>
      <c r="D12" s="52">
        <f t="shared" si="6"/>
        <v>27.1325</v>
      </c>
      <c r="E12" s="52">
        <f t="shared" si="6"/>
        <v>9.6225000000000005</v>
      </c>
      <c r="F12" s="14">
        <f ca="1">SUM(OFFSET(T$3,3*ROWS(T$3:T12)-3,,3))</f>
        <v>8922.1999999999989</v>
      </c>
      <c r="G12" s="14">
        <f ca="1">AVERAGE(OFFSET(U$3,3*ROWS(U$3:U12)-3,,3))</f>
        <v>4.75</v>
      </c>
      <c r="H12" s="14">
        <f ca="1">AVERAGE(OFFSET(V$3,3*ROWS(V$3:V12)-3,,3))</f>
        <v>14.323333333333332</v>
      </c>
      <c r="I12" s="14">
        <f ca="1">AVERAGE(OFFSET(W$3,3*ROWS(W$3:W12)-3,,3))</f>
        <v>9.6066666666666674</v>
      </c>
      <c r="J12" s="14">
        <f ca="1">AVERAGE(OFFSET(X$3,3*ROWS(X$3:X12)-3,,3))</f>
        <v>3.56</v>
      </c>
      <c r="K12" s="47">
        <v>31253382</v>
      </c>
      <c r="L12" s="47"/>
      <c r="M12" s="51">
        <v>2009</v>
      </c>
      <c r="N12" s="51">
        <v>31.12</v>
      </c>
      <c r="O12" s="51">
        <v>28.28</v>
      </c>
      <c r="P12" s="51">
        <v>23.57</v>
      </c>
      <c r="Q12" s="51">
        <v>8.0500000000000007</v>
      </c>
      <c r="R12" s="51"/>
      <c r="S12" s="43">
        <v>36800</v>
      </c>
      <c r="T12" s="4">
        <f>Data!F11*4</f>
        <v>2861.64</v>
      </c>
      <c r="U12" s="44">
        <v>4.51</v>
      </c>
      <c r="V12" s="44">
        <v>11.97</v>
      </c>
      <c r="W12" s="44">
        <v>9.1300000000000008</v>
      </c>
      <c r="X12" s="44">
        <v>4.24</v>
      </c>
    </row>
    <row r="13" spans="1:24">
      <c r="A13" s="51" t="s">
        <v>30</v>
      </c>
      <c r="B13" s="52">
        <f>((B15-B11)*(2/4)+B11)</f>
        <v>30.29</v>
      </c>
      <c r="C13" s="52">
        <f t="shared" ref="C13:E13" si="7">((C15-C11)*(2/4)+C11)</f>
        <v>31.49</v>
      </c>
      <c r="D13" s="52">
        <f t="shared" si="7"/>
        <v>26.454999999999998</v>
      </c>
      <c r="E13" s="52">
        <f t="shared" si="7"/>
        <v>9.6850000000000005</v>
      </c>
      <c r="F13" s="14">
        <f ca="1">SUM(OFFSET(T$3,3*ROWS(T$3:T13)-3,,3))</f>
        <v>8798.76</v>
      </c>
      <c r="G13" s="14">
        <f ca="1">AVERAGE(OFFSET(U$3,3*ROWS(U$3:U13)-3,,3))</f>
        <v>4.753333333333333</v>
      </c>
      <c r="H13" s="14">
        <f ca="1">AVERAGE(OFFSET(V$3,3*ROWS(V$3:V13)-3,,3))</f>
        <v>14.036666666666667</v>
      </c>
      <c r="I13" s="14">
        <f ca="1">AVERAGE(OFFSET(W$3,3*ROWS(W$3:W13)-3,,3))</f>
        <v>9.4100000000000019</v>
      </c>
      <c r="J13" s="14">
        <f ca="1">AVERAGE(OFFSET(X$3,3*ROWS(X$3:X13)-3,,3))</f>
        <v>3.6733333333333338</v>
      </c>
      <c r="K13" s="47">
        <v>31360079</v>
      </c>
      <c r="L13" s="47"/>
      <c r="M13" s="51">
        <v>2010</v>
      </c>
      <c r="N13" s="51">
        <v>30.47</v>
      </c>
      <c r="O13" s="51">
        <v>27.88</v>
      </c>
      <c r="P13" s="51">
        <v>22.05</v>
      </c>
      <c r="Q13" s="51">
        <v>7.51</v>
      </c>
      <c r="R13" s="51"/>
      <c r="S13" s="43">
        <v>36831</v>
      </c>
      <c r="T13" s="4">
        <f>Data!F12*4</f>
        <v>2867.44</v>
      </c>
      <c r="U13" s="44">
        <v>4.3899999999999997</v>
      </c>
      <c r="V13" s="44">
        <v>11.73</v>
      </c>
      <c r="W13" s="44">
        <v>9.0500000000000007</v>
      </c>
      <c r="X13" s="44">
        <v>4.22</v>
      </c>
    </row>
    <row r="14" spans="1:24">
      <c r="A14" s="51" t="s">
        <v>31</v>
      </c>
      <c r="B14" s="52">
        <f>((B15-B11)*(3/4))+B11</f>
        <v>30.064999999999998</v>
      </c>
      <c r="C14" s="52">
        <f t="shared" ref="C14:E14" si="8">((C15-C11)*(3/4))+C11</f>
        <v>31.945</v>
      </c>
      <c r="D14" s="52">
        <f t="shared" si="8"/>
        <v>25.7775</v>
      </c>
      <c r="E14" s="52">
        <f t="shared" si="8"/>
        <v>9.7475000000000005</v>
      </c>
      <c r="F14" s="14">
        <f ca="1">SUM(OFFSET(T$3,3*ROWS(T$3:T14)-3,,3))</f>
        <v>9043.68</v>
      </c>
      <c r="G14" s="14">
        <f ca="1">AVERAGE(OFFSET(U$3,3*ROWS(U$3:U14)-3,,3))</f>
        <v>4.82</v>
      </c>
      <c r="H14" s="14">
        <f ca="1">AVERAGE(OFFSET(V$3,3*ROWS(V$3:V14)-3,,3))</f>
        <v>13.626666666666665</v>
      </c>
      <c r="I14" s="14">
        <f ca="1">AVERAGE(OFFSET(W$3,3*ROWS(W$3:W14)-3,,3))</f>
        <v>9.3800000000000008</v>
      </c>
      <c r="J14" s="14">
        <f ca="1">AVERAGE(OFFSET(X$3,3*ROWS(X$3:X14)-3,,3))</f>
        <v>3.64</v>
      </c>
      <c r="K14" s="47">
        <v>31451764</v>
      </c>
      <c r="L14" s="47"/>
      <c r="M14" s="51">
        <v>2011</v>
      </c>
      <c r="N14" s="51">
        <v>29.99</v>
      </c>
      <c r="O14" s="51">
        <v>27.27</v>
      </c>
      <c r="P14" s="51">
        <v>21.5</v>
      </c>
      <c r="Q14" s="51">
        <v>8.07</v>
      </c>
      <c r="R14" s="51"/>
      <c r="S14" s="43">
        <v>36861</v>
      </c>
      <c r="T14" s="4">
        <f>Data!F13*4</f>
        <v>2871.4</v>
      </c>
      <c r="U14" s="44">
        <v>4.45</v>
      </c>
      <c r="V14" s="44">
        <v>12.32</v>
      </c>
      <c r="W14" s="44">
        <v>9.24</v>
      </c>
      <c r="X14" s="44">
        <v>4.1500000000000004</v>
      </c>
    </row>
    <row r="15" spans="1:24">
      <c r="A15" s="51" t="s">
        <v>32</v>
      </c>
      <c r="B15" s="44">
        <v>29.84</v>
      </c>
      <c r="C15" s="44">
        <v>32.4</v>
      </c>
      <c r="D15" s="44">
        <v>25.1</v>
      </c>
      <c r="E15" s="44">
        <v>9.81</v>
      </c>
      <c r="F15" s="14">
        <f ca="1">SUM(OFFSET(T$3,3*ROWS(T$3:T15)-3,,3))</f>
        <v>9154.9599999999991</v>
      </c>
      <c r="G15" s="14">
        <f ca="1">AVERAGE(OFFSET(U$3,3*ROWS(U$3:U15)-3,,3))</f>
        <v>4.8133333333333335</v>
      </c>
      <c r="H15" s="14">
        <f ca="1">AVERAGE(OFFSET(V$3,3*ROWS(V$3:V15)-3,,3))</f>
        <v>14.103333333333332</v>
      </c>
      <c r="I15" s="14">
        <f ca="1">AVERAGE(OFFSET(W$3,3*ROWS(W$3:W15)-3,,3))</f>
        <v>9.4733333333333345</v>
      </c>
      <c r="J15" s="14">
        <f ca="1">AVERAGE(OFFSET(X$3,3*ROWS(X$3:X15)-3,,3))</f>
        <v>3.47</v>
      </c>
      <c r="K15" s="47">
        <v>31480672</v>
      </c>
      <c r="L15" s="47"/>
      <c r="M15" s="51">
        <v>2012</v>
      </c>
      <c r="N15" s="51">
        <v>29.73</v>
      </c>
      <c r="O15" s="51">
        <v>27.63</v>
      </c>
      <c r="P15" s="51">
        <v>22.32</v>
      </c>
      <c r="Q15" s="51">
        <v>7.95</v>
      </c>
      <c r="R15" s="51"/>
      <c r="S15" s="43">
        <v>36892</v>
      </c>
      <c r="T15" s="4">
        <f>Data!F14*4</f>
        <v>2896.08</v>
      </c>
      <c r="U15" s="44">
        <v>4.53</v>
      </c>
      <c r="V15" s="44">
        <v>12.77</v>
      </c>
      <c r="W15" s="44">
        <v>9.2100000000000009</v>
      </c>
      <c r="X15" s="44">
        <v>4.18</v>
      </c>
    </row>
    <row r="16" spans="1:24">
      <c r="A16" s="51" t="s">
        <v>33</v>
      </c>
      <c r="B16" s="52">
        <f>(B19-B15)/4+B15</f>
        <v>30.05</v>
      </c>
      <c r="C16" s="52">
        <f t="shared" ref="C16:E16" si="9">(C19-C15)/4+C15</f>
        <v>32.087499999999999</v>
      </c>
      <c r="D16" s="52">
        <f t="shared" si="9"/>
        <v>25.484999999999999</v>
      </c>
      <c r="E16" s="52">
        <f t="shared" si="9"/>
        <v>9.64</v>
      </c>
      <c r="F16" s="14">
        <f ca="1">SUM(OFFSET(T$3,3*ROWS(T$3:T16)-3,,3))</f>
        <v>9060</v>
      </c>
      <c r="G16" s="14">
        <f ca="1">AVERAGE(OFFSET(U$3,3*ROWS(U$3:U16)-3,,3))</f>
        <v>4.9833333333333334</v>
      </c>
      <c r="H16" s="14">
        <f ca="1">AVERAGE(OFFSET(V$3,3*ROWS(V$3:V16)-3,,3))</f>
        <v>14.316666666666668</v>
      </c>
      <c r="I16" s="14">
        <f ca="1">AVERAGE(OFFSET(W$3,3*ROWS(W$3:W16)-3,,3))</f>
        <v>9.5766666666666662</v>
      </c>
      <c r="J16" s="14">
        <f ca="1">AVERAGE(OFFSET(X$3,3*ROWS(X$3:X16)-3,,3))</f>
        <v>3.4766666666666666</v>
      </c>
      <c r="K16" s="47">
        <v>31550768</v>
      </c>
      <c r="L16" s="47"/>
      <c r="M16" s="51">
        <v>2013</v>
      </c>
      <c r="N16" s="51">
        <v>30.07</v>
      </c>
      <c r="O16" s="51">
        <v>27.4</v>
      </c>
      <c r="P16" s="51">
        <v>20.92</v>
      </c>
      <c r="Q16" s="51">
        <v>8.49</v>
      </c>
      <c r="R16" s="51"/>
      <c r="S16" s="43">
        <v>36923</v>
      </c>
      <c r="T16" s="4">
        <f>Data!F15*4</f>
        <v>2908.04</v>
      </c>
      <c r="U16" s="44">
        <v>4.4800000000000004</v>
      </c>
      <c r="V16" s="44">
        <v>13.05</v>
      </c>
      <c r="W16" s="44">
        <v>9.0500000000000007</v>
      </c>
      <c r="X16" s="44">
        <v>3.97</v>
      </c>
    </row>
    <row r="17" spans="1:24">
      <c r="A17" s="51" t="s">
        <v>34</v>
      </c>
      <c r="B17" s="52">
        <f>((B19-B15)*(2/4)+B15)</f>
        <v>30.259999999999998</v>
      </c>
      <c r="C17" s="52">
        <f t="shared" ref="C17:E17" si="10">((C19-C15)*(2/4)+C15)</f>
        <v>31.774999999999999</v>
      </c>
      <c r="D17" s="52">
        <f t="shared" si="10"/>
        <v>25.87</v>
      </c>
      <c r="E17" s="52">
        <f t="shared" si="10"/>
        <v>9.4700000000000006</v>
      </c>
      <c r="F17" s="14">
        <f ca="1">SUM(OFFSET(T$3,3*ROWS(T$3:T17)-3,,3))</f>
        <v>9006.2400000000016</v>
      </c>
      <c r="G17" s="14">
        <f ca="1">AVERAGE(OFFSET(U$3,3*ROWS(U$3:U17)-3,,3))</f>
        <v>5.043333333333333</v>
      </c>
      <c r="H17" s="14">
        <f ca="1">AVERAGE(OFFSET(V$3,3*ROWS(V$3:V17)-3,,3))</f>
        <v>13.966666666666667</v>
      </c>
      <c r="I17" s="14">
        <f ca="1">AVERAGE(OFFSET(W$3,3*ROWS(W$3:W17)-3,,3))</f>
        <v>9.3833333333333329</v>
      </c>
      <c r="J17" s="14">
        <f ca="1">AVERAGE(OFFSET(X$3,3*ROWS(X$3:X17)-3,,3))</f>
        <v>3.5066666666666664</v>
      </c>
      <c r="K17" s="47">
        <v>31644028</v>
      </c>
      <c r="L17" s="47"/>
      <c r="M17" s="51">
        <v>2014</v>
      </c>
      <c r="N17" s="51">
        <v>31.1</v>
      </c>
      <c r="O17" s="51">
        <v>26.5</v>
      </c>
      <c r="P17" s="51">
        <v>20.58</v>
      </c>
      <c r="Q17" s="51">
        <v>8.35</v>
      </c>
      <c r="R17" s="51"/>
      <c r="S17" s="43">
        <v>36951</v>
      </c>
      <c r="T17" s="4">
        <f>Data!F16*4</f>
        <v>2915.48</v>
      </c>
      <c r="U17" s="44">
        <v>4.3899999999999997</v>
      </c>
      <c r="V17" s="44">
        <v>13.5</v>
      </c>
      <c r="W17" s="44">
        <v>9.42</v>
      </c>
      <c r="X17" s="44">
        <v>3.91</v>
      </c>
    </row>
    <row r="18" spans="1:24">
      <c r="A18" s="51" t="s">
        <v>35</v>
      </c>
      <c r="B18" s="52">
        <f>((B19-B15)*(3/4))+B15</f>
        <v>30.47</v>
      </c>
      <c r="C18" s="52">
        <f t="shared" ref="C18:E18" si="11">((C19-C15)*(3/4))+C15</f>
        <v>31.462499999999999</v>
      </c>
      <c r="D18" s="52">
        <f t="shared" si="11"/>
        <v>26.255000000000003</v>
      </c>
      <c r="E18" s="52">
        <f t="shared" si="11"/>
        <v>9.3000000000000007</v>
      </c>
      <c r="F18" s="14">
        <f ca="1">SUM(OFFSET(T$3,3*ROWS(T$3:T18)-3,,3))</f>
        <v>9273.1200000000008</v>
      </c>
      <c r="G18" s="14">
        <f ca="1">AVERAGE(OFFSET(U$3,3*ROWS(U$3:U18)-3,,3))</f>
        <v>5.1133333333333333</v>
      </c>
      <c r="H18" s="14">
        <f ca="1">AVERAGE(OFFSET(V$3,3*ROWS(V$3:V18)-3,,3))</f>
        <v>13.773333333333333</v>
      </c>
      <c r="I18" s="14">
        <f ca="1">AVERAGE(OFFSET(W$3,3*ROWS(W$3:W18)-3,,3))</f>
        <v>9.5266666666666655</v>
      </c>
      <c r="J18" s="14">
        <f ca="1">AVERAGE(OFFSET(X$3,3*ROWS(X$3:X18)-3,,3))</f>
        <v>3.31</v>
      </c>
      <c r="K18" s="47">
        <v>31737869</v>
      </c>
      <c r="L18" s="47"/>
      <c r="M18" s="51">
        <v>2015</v>
      </c>
      <c r="N18" s="51">
        <v>31.96</v>
      </c>
      <c r="O18" s="51">
        <v>24.42</v>
      </c>
      <c r="P18" s="51">
        <v>23.23</v>
      </c>
      <c r="Q18" s="51">
        <v>8.1999999999999993</v>
      </c>
      <c r="R18" s="51"/>
      <c r="S18" s="43">
        <v>36982</v>
      </c>
      <c r="T18" s="4">
        <f>Data!F17*4</f>
        <v>2924.2</v>
      </c>
      <c r="U18" s="44">
        <v>4.53</v>
      </c>
      <c r="V18" s="44">
        <v>13.87</v>
      </c>
      <c r="W18" s="44">
        <v>10.130000000000001</v>
      </c>
      <c r="X18" s="44">
        <v>4</v>
      </c>
    </row>
    <row r="19" spans="1:24">
      <c r="A19" s="51" t="s">
        <v>36</v>
      </c>
      <c r="B19" s="44">
        <v>30.68</v>
      </c>
      <c r="C19" s="44">
        <v>31.15</v>
      </c>
      <c r="D19" s="44">
        <v>26.64</v>
      </c>
      <c r="E19" s="44">
        <v>9.1300000000000008</v>
      </c>
      <c r="F19" s="14">
        <f ca="1">SUM(OFFSET(T$3,3*ROWS(T$3:T19)-3,,3))</f>
        <v>9393.119999999999</v>
      </c>
      <c r="G19" s="14">
        <f ca="1">AVERAGE(OFFSET(U$3,3*ROWS(U$3:U19)-3,,3))</f>
        <v>5.1000000000000005</v>
      </c>
      <c r="H19" s="14">
        <f ca="1">AVERAGE(OFFSET(V$3,3*ROWS(V$3:V19)-3,,3))</f>
        <v>13.76</v>
      </c>
      <c r="I19" s="14">
        <f ca="1">AVERAGE(OFFSET(W$3,3*ROWS(W$3:W19)-3,,3))</f>
        <v>9.4433333333333334</v>
      </c>
      <c r="J19" s="14">
        <f ca="1">AVERAGE(OFFSET(X$3,3*ROWS(X$3:X19)-3,,3))</f>
        <v>3.3633333333333333</v>
      </c>
      <c r="K19" s="47">
        <v>31777704</v>
      </c>
      <c r="L19" s="47"/>
      <c r="M19" s="51">
        <v>2016</v>
      </c>
      <c r="N19" s="51">
        <v>32.67</v>
      </c>
      <c r="O19" s="51">
        <v>25.42</v>
      </c>
      <c r="P19" s="51">
        <v>20.78</v>
      </c>
      <c r="Q19" s="51">
        <v>8.57</v>
      </c>
      <c r="R19" s="51"/>
      <c r="S19" s="43">
        <v>37012</v>
      </c>
      <c r="T19" s="4">
        <f>Data!F18*4</f>
        <v>2904.08</v>
      </c>
      <c r="U19" s="44">
        <v>4.5599999999999996</v>
      </c>
      <c r="V19" s="44">
        <v>14.95</v>
      </c>
      <c r="W19" s="44">
        <v>9.8699999999999992</v>
      </c>
      <c r="X19" s="44">
        <v>3.81</v>
      </c>
    </row>
    <row r="20" spans="1:24">
      <c r="A20" s="51" t="s">
        <v>37</v>
      </c>
      <c r="B20" s="52">
        <f>(B23-B19)/4+B19</f>
        <v>30.689999999999998</v>
      </c>
      <c r="C20" s="52">
        <f t="shared" ref="C20:E20" si="12">(C23-C19)/4+C19</f>
        <v>30.934999999999999</v>
      </c>
      <c r="D20" s="52">
        <f t="shared" si="12"/>
        <v>25.745000000000001</v>
      </c>
      <c r="E20" s="52">
        <f t="shared" si="12"/>
        <v>9.0950000000000006</v>
      </c>
      <c r="F20" s="14">
        <f ca="1">SUM(OFFSET(T$3,3*ROWS(T$3:T20)-3,,3))</f>
        <v>9300.6</v>
      </c>
      <c r="G20" s="14">
        <f ca="1">AVERAGE(OFFSET(U$3,3*ROWS(U$3:U20)-3,,3))</f>
        <v>5.3</v>
      </c>
      <c r="H20" s="14">
        <f ca="1">AVERAGE(OFFSET(V$3,3*ROWS(V$3:V20)-3,,3))</f>
        <v>15.283333333333333</v>
      </c>
      <c r="I20" s="14">
        <f ca="1">AVERAGE(OFFSET(W$3,3*ROWS(W$3:W20)-3,,3))</f>
        <v>10.073333333333332</v>
      </c>
      <c r="J20" s="14">
        <f ca="1">AVERAGE(OFFSET(X$3,3*ROWS(X$3:X20)-3,,3))</f>
        <v>3.4466666666666668</v>
      </c>
      <c r="K20" s="47">
        <v>31846669</v>
      </c>
      <c r="L20" s="47"/>
      <c r="M20" s="51">
        <v>2017</v>
      </c>
      <c r="N20" s="51">
        <v>33.21</v>
      </c>
      <c r="O20" s="51">
        <v>25.29</v>
      </c>
      <c r="P20" s="51">
        <v>20.79</v>
      </c>
      <c r="Q20" s="51">
        <v>8.49</v>
      </c>
      <c r="R20" s="51"/>
      <c r="S20" s="43">
        <v>37043</v>
      </c>
      <c r="T20" s="4">
        <f>Data!F19*4</f>
        <v>2874.28</v>
      </c>
      <c r="U20" s="44">
        <v>4.59</v>
      </c>
      <c r="V20" s="44">
        <v>14.92</v>
      </c>
      <c r="W20" s="44">
        <v>9.99</v>
      </c>
      <c r="X20" s="44">
        <v>3.73</v>
      </c>
    </row>
    <row r="21" spans="1:24">
      <c r="A21" s="51" t="s">
        <v>38</v>
      </c>
      <c r="B21" s="52">
        <f>((B23-B19)*(2/4)+B19)</f>
        <v>30.7</v>
      </c>
      <c r="C21" s="52">
        <f t="shared" ref="C21:E21" si="13">((C23-C19)*(2/4)+C19)</f>
        <v>30.72</v>
      </c>
      <c r="D21" s="52">
        <f t="shared" si="13"/>
        <v>24.85</v>
      </c>
      <c r="E21" s="52">
        <f t="shared" si="13"/>
        <v>9.06</v>
      </c>
      <c r="F21" s="14">
        <f ca="1">SUM(OFFSET(T$3,3*ROWS(T$3:T21)-3,,3))</f>
        <v>9184.32</v>
      </c>
      <c r="G21" s="14">
        <f ca="1">AVERAGE(OFFSET(U$3,3*ROWS(U$3:U21)-3,,3))</f>
        <v>5.4933333333333332</v>
      </c>
      <c r="H21" s="14">
        <f ca="1">AVERAGE(OFFSET(V$3,3*ROWS(V$3:V21)-3,,3))</f>
        <v>16.309999999999999</v>
      </c>
      <c r="I21" s="14">
        <f ca="1">AVERAGE(OFFSET(W$3,3*ROWS(W$3:W21)-3,,3))</f>
        <v>10.65</v>
      </c>
      <c r="J21" s="14">
        <f ca="1">AVERAGE(OFFSET(X$3,3*ROWS(X$3:X21)-3,,3))</f>
        <v>3.4200000000000004</v>
      </c>
      <c r="K21" s="47">
        <v>31940655</v>
      </c>
      <c r="L21" s="47"/>
      <c r="M21" s="51">
        <v>2018</v>
      </c>
      <c r="N21" s="51">
        <v>34.67</v>
      </c>
      <c r="O21" s="51">
        <v>25.44</v>
      </c>
      <c r="P21" s="51">
        <v>21.7</v>
      </c>
      <c r="Q21" s="51">
        <v>9.09</v>
      </c>
      <c r="R21" s="51"/>
      <c r="S21" s="43">
        <v>37073</v>
      </c>
      <c r="T21" s="4">
        <f>Data!F20*4</f>
        <v>2817.2</v>
      </c>
      <c r="U21" s="44">
        <v>4.7300000000000004</v>
      </c>
      <c r="V21" s="44">
        <v>14.33</v>
      </c>
      <c r="W21" s="44">
        <v>10.1</v>
      </c>
      <c r="X21" s="44">
        <v>3.89</v>
      </c>
    </row>
    <row r="22" spans="1:24">
      <c r="A22" s="51" t="s">
        <v>39</v>
      </c>
      <c r="B22" s="52">
        <f>((B23-B19)*(3/4))+B19</f>
        <v>30.71</v>
      </c>
      <c r="C22" s="52">
        <f t="shared" ref="C22:E22" si="14">((C23-C19)*(3/4))+C19</f>
        <v>30.504999999999999</v>
      </c>
      <c r="D22" s="52">
        <f t="shared" si="14"/>
        <v>23.954999999999998</v>
      </c>
      <c r="E22" s="52">
        <f t="shared" si="14"/>
        <v>9.0250000000000004</v>
      </c>
      <c r="F22" s="14">
        <f ca="1">SUM(OFFSET(T$3,3*ROWS(T$3:T22)-3,,3))</f>
        <v>9487.48</v>
      </c>
      <c r="G22" s="14">
        <f ca="1">AVERAGE(OFFSET(U$3,3*ROWS(U$3:U22)-3,,3))</f>
        <v>5.376666666666666</v>
      </c>
      <c r="H22" s="14">
        <f ca="1">AVERAGE(OFFSET(V$3,3*ROWS(V$3:V22)-3,,3))</f>
        <v>14.936666666666667</v>
      </c>
      <c r="I22" s="14">
        <f ca="1">AVERAGE(OFFSET(W$3,3*ROWS(W$3:W22)-3,,3))</f>
        <v>10.346666666666666</v>
      </c>
      <c r="J22" s="14">
        <f ca="1">AVERAGE(OFFSET(X$3,3*ROWS(X$3:X22)-3,,3))</f>
        <v>3.3200000000000003</v>
      </c>
      <c r="K22" s="47">
        <v>32039959</v>
      </c>
      <c r="L22" s="47"/>
      <c r="M22" s="51">
        <v>2019</v>
      </c>
      <c r="N22" s="51">
        <v>35.06</v>
      </c>
      <c r="O22" s="51">
        <v>25.48</v>
      </c>
      <c r="P22" s="51">
        <v>22.16</v>
      </c>
      <c r="Q22" s="51">
        <v>9.14</v>
      </c>
      <c r="R22" s="51"/>
      <c r="S22" s="43">
        <v>37104</v>
      </c>
      <c r="T22" s="4">
        <f>Data!F21*4</f>
        <v>2829.76</v>
      </c>
      <c r="U22" s="44">
        <v>4.7300000000000004</v>
      </c>
      <c r="V22" s="44">
        <v>14.21</v>
      </c>
      <c r="W22" s="44">
        <v>10.119999999999999</v>
      </c>
      <c r="X22" s="44">
        <v>3.87</v>
      </c>
    </row>
    <row r="23" spans="1:24">
      <c r="A23" s="51" t="s">
        <v>40</v>
      </c>
      <c r="B23" s="44">
        <v>30.72</v>
      </c>
      <c r="C23" s="44">
        <v>30.29</v>
      </c>
      <c r="D23" s="44">
        <v>23.06</v>
      </c>
      <c r="E23" s="44">
        <v>8.99</v>
      </c>
      <c r="F23" s="14">
        <f ca="1">SUM(OFFSET(T$3,3*ROWS(T$3:T23)-3,,3))</f>
        <v>9654.7999999999993</v>
      </c>
      <c r="G23" s="14">
        <f ca="1">AVERAGE(OFFSET(U$3,3*ROWS(U$3:U23)-3,,3))</f>
        <v>5.2866666666666662</v>
      </c>
      <c r="H23" s="14">
        <f ca="1">AVERAGE(OFFSET(V$3,3*ROWS(V$3:V23)-3,,3))</f>
        <v>14.923333333333332</v>
      </c>
      <c r="I23" s="14">
        <f ca="1">AVERAGE(OFFSET(W$3,3*ROWS(W$3:W23)-3,,3))</f>
        <v>10.229999999999999</v>
      </c>
      <c r="J23" s="14">
        <f ca="1">AVERAGE(OFFSET(X$3,3*ROWS(X$3:X23)-3,,3))</f>
        <v>3.3033333333333332</v>
      </c>
      <c r="K23" s="47">
        <v>32076720</v>
      </c>
      <c r="L23" s="47"/>
      <c r="M23" s="51"/>
      <c r="N23" s="47"/>
      <c r="O23" s="47"/>
      <c r="P23" s="47"/>
      <c r="Q23" s="47"/>
      <c r="R23" s="47"/>
      <c r="S23" s="43">
        <v>37135</v>
      </c>
      <c r="T23" s="4">
        <f>Data!F22*4</f>
        <v>2909.52</v>
      </c>
      <c r="U23" s="44">
        <v>4.7699999999999996</v>
      </c>
      <c r="V23" s="44">
        <v>14.2</v>
      </c>
      <c r="W23" s="44">
        <v>9.86</v>
      </c>
      <c r="X23" s="44">
        <v>3.91</v>
      </c>
    </row>
    <row r="24" spans="1:24">
      <c r="A24" s="51" t="s">
        <v>41</v>
      </c>
      <c r="B24" s="52">
        <f>(B27-B23)/4+B23</f>
        <v>30.7425</v>
      </c>
      <c r="C24" s="52">
        <f t="shared" ref="C24:E24" si="15">(C27-C23)/4+C23</f>
        <v>30.202500000000001</v>
      </c>
      <c r="D24" s="52">
        <f t="shared" si="15"/>
        <v>23.145</v>
      </c>
      <c r="E24" s="52">
        <f t="shared" si="15"/>
        <v>9.01</v>
      </c>
      <c r="F24" s="14">
        <f ca="1">SUM(OFFSET(T$3,3*ROWS(T$3:T24)-3,,3))</f>
        <v>9565.2000000000007</v>
      </c>
      <c r="G24" s="14">
        <f ca="1">AVERAGE(OFFSET(U$3,3*ROWS(U$3:U24)-3,,3))</f>
        <v>5.3366666666666669</v>
      </c>
      <c r="H24" s="14">
        <f ca="1">AVERAGE(OFFSET(V$3,3*ROWS(V$3:V24)-3,,3))</f>
        <v>15.123333333333335</v>
      </c>
      <c r="I24" s="14">
        <f ca="1">AVERAGE(OFFSET(W$3,3*ROWS(W$3:W24)-3,,3))</f>
        <v>10.116666666666667</v>
      </c>
      <c r="J24" s="14">
        <f ca="1">AVERAGE(OFFSET(X$3,3*ROWS(X$3:X24)-3,,3))</f>
        <v>3.23</v>
      </c>
      <c r="K24" s="47">
        <v>32141943</v>
      </c>
      <c r="L24" s="47"/>
      <c r="M24" s="51"/>
      <c r="N24" s="47"/>
      <c r="O24" s="47"/>
      <c r="P24" s="47"/>
      <c r="Q24" s="47"/>
      <c r="R24" s="47"/>
      <c r="S24" s="43">
        <v>37165</v>
      </c>
      <c r="T24" s="4">
        <f>Data!F23*4</f>
        <v>2923.6</v>
      </c>
      <c r="U24" s="44">
        <v>4.83</v>
      </c>
      <c r="V24" s="44">
        <v>13.3</v>
      </c>
      <c r="W24" s="44">
        <v>10.1</v>
      </c>
      <c r="X24" s="44">
        <v>3.95</v>
      </c>
    </row>
    <row r="25" spans="1:24">
      <c r="A25" s="51" t="s">
        <v>42</v>
      </c>
      <c r="B25" s="52">
        <f>((B27-B23)*(2/4)+B23)</f>
        <v>30.765000000000001</v>
      </c>
      <c r="C25" s="52">
        <f t="shared" ref="C25:E25" si="16">((C27-C23)*(2/4)+C23)</f>
        <v>30.115000000000002</v>
      </c>
      <c r="D25" s="52">
        <f t="shared" si="16"/>
        <v>23.229999999999997</v>
      </c>
      <c r="E25" s="52">
        <f t="shared" si="16"/>
        <v>9.0300000000000011</v>
      </c>
      <c r="F25" s="14">
        <f ca="1">SUM(OFFSET(T$3,3*ROWS(T$3:T25)-3,,3))</f>
        <v>9518.119999999999</v>
      </c>
      <c r="G25" s="14">
        <f ca="1">AVERAGE(OFFSET(U$3,3*ROWS(U$3:U25)-3,,3))</f>
        <v>5.36</v>
      </c>
      <c r="H25" s="14">
        <f ca="1">AVERAGE(OFFSET(V$3,3*ROWS(V$3:V25)-3,,3))</f>
        <v>14.663333333333334</v>
      </c>
      <c r="I25" s="14">
        <f ca="1">AVERAGE(OFFSET(W$3,3*ROWS(W$3:W25)-3,,3))</f>
        <v>10</v>
      </c>
      <c r="J25" s="14">
        <f ca="1">AVERAGE(OFFSET(X$3,3*ROWS(X$3:X25)-3,,3))</f>
        <v>3.1966666666666668</v>
      </c>
      <c r="K25" s="47">
        <v>32243753</v>
      </c>
      <c r="L25" s="47"/>
      <c r="M25" s="51"/>
      <c r="N25" s="47"/>
      <c r="O25" s="47"/>
      <c r="P25" s="47"/>
      <c r="Q25" s="47"/>
      <c r="R25" s="47"/>
      <c r="S25" s="43">
        <v>37196</v>
      </c>
      <c r="T25" s="4">
        <f>Data!F24*4</f>
        <v>2949.84</v>
      </c>
      <c r="U25" s="44">
        <v>4.74</v>
      </c>
      <c r="V25" s="44">
        <v>13.09</v>
      </c>
      <c r="W25" s="44">
        <v>9.91</v>
      </c>
      <c r="X25" s="44">
        <v>3.86</v>
      </c>
    </row>
    <row r="26" spans="1:24">
      <c r="A26" s="51" t="s">
        <v>43</v>
      </c>
      <c r="B26" s="52">
        <f>((B27-B23)*(3/4))+B23</f>
        <v>30.787499999999998</v>
      </c>
      <c r="C26" s="52">
        <f t="shared" ref="C26:E26" si="17">((C27-C23)*(3/4))+C23</f>
        <v>30.0275</v>
      </c>
      <c r="D26" s="52">
        <f t="shared" si="17"/>
        <v>23.314999999999998</v>
      </c>
      <c r="E26" s="52">
        <f t="shared" si="17"/>
        <v>9.0500000000000007</v>
      </c>
      <c r="F26" s="14">
        <f ca="1">SUM(OFFSET(T$3,3*ROWS(T$3:T26)-3,,3))</f>
        <v>9847.5600000000013</v>
      </c>
      <c r="G26" s="14">
        <f ca="1">AVERAGE(OFFSET(U$3,3*ROWS(U$3:U26)-3,,3))</f>
        <v>5.2966666666666669</v>
      </c>
      <c r="H26" s="14">
        <f ca="1">AVERAGE(OFFSET(V$3,3*ROWS(V$3:V26)-3,,3))</f>
        <v>14.643333333333333</v>
      </c>
      <c r="I26" s="14">
        <f ca="1">AVERAGE(OFFSET(W$3,3*ROWS(W$3:W26)-3,,3))</f>
        <v>9.84</v>
      </c>
      <c r="J26" s="14">
        <f ca="1">AVERAGE(OFFSET(X$3,3*ROWS(X$3:X26)-3,,3))</f>
        <v>3.2333333333333329</v>
      </c>
      <c r="K26" s="47">
        <v>32353968</v>
      </c>
      <c r="L26" s="47"/>
      <c r="M26" s="47"/>
      <c r="N26" s="47"/>
      <c r="O26" s="47"/>
      <c r="P26" s="47"/>
      <c r="Q26" s="47"/>
      <c r="R26" s="47"/>
      <c r="S26" s="43">
        <v>37226</v>
      </c>
      <c r="T26" s="4">
        <f>Data!F25*4</f>
        <v>2968.08</v>
      </c>
      <c r="U26" s="44">
        <v>4.7</v>
      </c>
      <c r="V26" s="44">
        <v>13.21</v>
      </c>
      <c r="W26" s="44">
        <v>9.85</v>
      </c>
      <c r="X26" s="44">
        <v>3.85</v>
      </c>
    </row>
    <row r="27" spans="1:24">
      <c r="A27" s="51" t="s">
        <v>44</v>
      </c>
      <c r="B27" s="44">
        <v>30.81</v>
      </c>
      <c r="C27" s="44">
        <v>29.94</v>
      </c>
      <c r="D27" s="44">
        <v>23.4</v>
      </c>
      <c r="E27" s="44">
        <v>9.07</v>
      </c>
      <c r="F27" s="14">
        <f ca="1">SUM(OFFSET(T$3,3*ROWS(T$3:T27)-3,,3))</f>
        <v>9995.119999999999</v>
      </c>
      <c r="G27" s="14">
        <f ca="1">AVERAGE(OFFSET(U$3,3*ROWS(U$3:U27)-3,,3))</f>
        <v>5.3066666666666658</v>
      </c>
      <c r="H27" s="14">
        <f ca="1">AVERAGE(OFFSET(V$3,3*ROWS(V$3:V27)-3,,3))</f>
        <v>14.336666666666666</v>
      </c>
      <c r="I27" s="14">
        <f ca="1">AVERAGE(OFFSET(W$3,3*ROWS(W$3:W27)-3,,3))</f>
        <v>9.4333333333333336</v>
      </c>
      <c r="J27" s="14">
        <f ca="1">AVERAGE(OFFSET(X$3,3*ROWS(X$3:X27)-3,,3))</f>
        <v>3.2133333333333334</v>
      </c>
      <c r="K27" s="47">
        <v>32395309</v>
      </c>
      <c r="L27" s="47"/>
      <c r="M27" s="47"/>
      <c r="N27" s="47"/>
      <c r="O27" s="47"/>
      <c r="P27" s="47"/>
      <c r="Q27" s="47"/>
      <c r="R27" s="47"/>
      <c r="S27" s="43">
        <v>37257</v>
      </c>
      <c r="T27" s="4">
        <f>Data!F26*4</f>
        <v>2989.52</v>
      </c>
      <c r="U27" s="44">
        <v>4.8600000000000003</v>
      </c>
      <c r="V27" s="44">
        <v>13.53</v>
      </c>
      <c r="W27" s="44">
        <v>9.91</v>
      </c>
      <c r="X27" s="44">
        <v>3.78</v>
      </c>
    </row>
    <row r="28" spans="1:24">
      <c r="A28" s="51" t="s">
        <v>45</v>
      </c>
      <c r="B28" s="52">
        <f>(B31-B27)/4+B27</f>
        <v>30.854999999999997</v>
      </c>
      <c r="C28" s="52">
        <f t="shared" ref="C28:E28" si="18">(C31-C27)/4+C27</f>
        <v>30.105</v>
      </c>
      <c r="D28" s="52">
        <f t="shared" si="18"/>
        <v>23.835000000000001</v>
      </c>
      <c r="E28" s="52">
        <f t="shared" si="18"/>
        <v>8.8825000000000003</v>
      </c>
      <c r="F28" s="14">
        <f ca="1">SUM(OFFSET(T$3,3*ROWS(T$3:T28)-3,,3))</f>
        <v>9922</v>
      </c>
      <c r="G28" s="14">
        <f ca="1">AVERAGE(OFFSET(U$3,3*ROWS(U$3:U28)-3,,3))</f>
        <v>5.2366666666666672</v>
      </c>
      <c r="H28" s="14">
        <f ca="1">AVERAGE(OFFSET(V$3,3*ROWS(V$3:V28)-3,,3))</f>
        <v>14.75</v>
      </c>
      <c r="I28" s="14">
        <f ca="1">AVERAGE(OFFSET(W$3,3*ROWS(W$3:W28)-3,,3))</f>
        <v>9.3466666666666658</v>
      </c>
      <c r="J28" s="14">
        <f ca="1">AVERAGE(OFFSET(X$3,3*ROWS(X$3:X28)-3,,3))</f>
        <v>3.2533333333333334</v>
      </c>
      <c r="K28" s="47">
        <v>32470303</v>
      </c>
      <c r="L28" s="47"/>
      <c r="M28" s="47"/>
      <c r="N28" s="47"/>
      <c r="O28" s="47"/>
      <c r="P28" s="47"/>
      <c r="Q28" s="47"/>
      <c r="R28" s="47"/>
      <c r="S28" s="43">
        <v>37288</v>
      </c>
      <c r="T28" s="4">
        <f>Data!F27*4</f>
        <v>2994.56</v>
      </c>
      <c r="U28" s="44">
        <v>4.75</v>
      </c>
      <c r="V28" s="44">
        <v>13.56</v>
      </c>
      <c r="W28" s="44">
        <v>10</v>
      </c>
      <c r="X28" s="44">
        <v>3.6</v>
      </c>
    </row>
    <row r="29" spans="1:24">
      <c r="A29" s="51" t="s">
        <v>46</v>
      </c>
      <c r="B29" s="52">
        <f>((B31-B27)*(2/4)+B27)</f>
        <v>30.9</v>
      </c>
      <c r="C29" s="52">
        <f t="shared" ref="C29:E29" si="19">((C31-C27)*(2/4)+C27)</f>
        <v>30.270000000000003</v>
      </c>
      <c r="D29" s="52">
        <f t="shared" si="19"/>
        <v>24.27</v>
      </c>
      <c r="E29" s="52">
        <f t="shared" si="19"/>
        <v>8.6950000000000003</v>
      </c>
      <c r="F29" s="14">
        <f ca="1">SUM(OFFSET(T$3,3*ROWS(T$3:T29)-3,,3))</f>
        <v>9839.68</v>
      </c>
      <c r="G29" s="14">
        <f ca="1">AVERAGE(OFFSET(U$3,3*ROWS(U$3:U29)-3,,3))</f>
        <v>5.37</v>
      </c>
      <c r="H29" s="14">
        <f ca="1">AVERAGE(OFFSET(V$3,3*ROWS(V$3:V29)-3,,3))</f>
        <v>15.410000000000002</v>
      </c>
      <c r="I29" s="14">
        <f ca="1">AVERAGE(OFFSET(W$3,3*ROWS(W$3:W29)-3,,3))</f>
        <v>9.4699999999999989</v>
      </c>
      <c r="J29" s="14">
        <f ca="1">AVERAGE(OFFSET(X$3,3*ROWS(X$3:X29)-3,,3))</f>
        <v>3.3933333333333331</v>
      </c>
      <c r="K29" s="47">
        <v>32571174</v>
      </c>
      <c r="L29" s="47"/>
      <c r="M29" s="47"/>
      <c r="N29" s="47"/>
      <c r="O29" s="47"/>
      <c r="P29" s="47"/>
      <c r="Q29" s="47"/>
      <c r="R29" s="47"/>
      <c r="S29" s="43">
        <v>37316</v>
      </c>
      <c r="T29" s="4">
        <f>Data!F28*4</f>
        <v>3007.24</v>
      </c>
      <c r="U29" s="44">
        <v>4.74</v>
      </c>
      <c r="V29" s="44">
        <v>14.15</v>
      </c>
      <c r="W29" s="44">
        <v>9.57</v>
      </c>
      <c r="X29" s="44">
        <v>3.53</v>
      </c>
    </row>
    <row r="30" spans="1:24">
      <c r="A30" s="51" t="s">
        <v>47</v>
      </c>
      <c r="B30" s="52">
        <f>((B31-B27)*(3/4))+B27</f>
        <v>30.945</v>
      </c>
      <c r="C30" s="52">
        <f t="shared" ref="C30:E30" si="20">((C31-C27)*(3/4))+C27</f>
        <v>30.435000000000002</v>
      </c>
      <c r="D30" s="52">
        <f t="shared" si="20"/>
        <v>24.704999999999998</v>
      </c>
      <c r="E30" s="52">
        <f t="shared" si="20"/>
        <v>8.5075000000000003</v>
      </c>
      <c r="F30" s="14">
        <f ca="1">SUM(OFFSET(T$3,3*ROWS(T$3:T30)-3,,3))</f>
        <v>10107.92</v>
      </c>
      <c r="G30" s="14">
        <f ca="1">AVERAGE(OFFSET(U$3,3*ROWS(U$3:U30)-3,,3))</f>
        <v>5.4233333333333329</v>
      </c>
      <c r="H30" s="14">
        <f ca="1">AVERAGE(OFFSET(V$3,3*ROWS(V$3:V30)-3,,3))</f>
        <v>15.263333333333335</v>
      </c>
      <c r="I30" s="14">
        <f ca="1">AVERAGE(OFFSET(W$3,3*ROWS(W$3:W30)-3,,3))</f>
        <v>9.41</v>
      </c>
      <c r="J30" s="14">
        <f ca="1">AVERAGE(OFFSET(X$3,3*ROWS(X$3:X30)-3,,3))</f>
        <v>3.35</v>
      </c>
      <c r="K30" s="47">
        <v>32680712</v>
      </c>
      <c r="L30" s="47"/>
      <c r="M30" s="47"/>
      <c r="N30" s="47"/>
      <c r="O30" s="47"/>
      <c r="P30" s="47"/>
      <c r="Q30" s="47"/>
      <c r="R30" s="47"/>
      <c r="S30" s="43">
        <v>37347</v>
      </c>
      <c r="T30" s="4">
        <f>Data!F29*4</f>
        <v>3008.12</v>
      </c>
      <c r="U30" s="44">
        <v>4.71</v>
      </c>
      <c r="V30" s="44">
        <v>14.64</v>
      </c>
      <c r="W30" s="44">
        <v>9.61</v>
      </c>
      <c r="X30" s="44">
        <v>3.45</v>
      </c>
    </row>
    <row r="31" spans="1:24">
      <c r="A31" s="51" t="s">
        <v>48</v>
      </c>
      <c r="B31" s="44">
        <v>30.99</v>
      </c>
      <c r="C31" s="44">
        <v>30.6</v>
      </c>
      <c r="D31" s="44">
        <v>25.14</v>
      </c>
      <c r="E31" s="44">
        <v>8.32</v>
      </c>
      <c r="F31" s="14">
        <f ca="1">SUM(OFFSET(T$3,3*ROWS(T$3:T31)-3,,3))</f>
        <v>10197.039999999999</v>
      </c>
      <c r="G31" s="14">
        <f ca="1">AVERAGE(OFFSET(U$3,3*ROWS(U$3:U31)-3,,3))</f>
        <v>5.55</v>
      </c>
      <c r="H31" s="14">
        <f ca="1">AVERAGE(OFFSET(V$3,3*ROWS(V$3:V31)-3,,3))</f>
        <v>15.036666666666667</v>
      </c>
      <c r="I31" s="14">
        <f ca="1">AVERAGE(OFFSET(W$3,3*ROWS(W$3:W31)-3,,3))</f>
        <v>9.3299999999999983</v>
      </c>
      <c r="J31" s="14">
        <f ca="1">AVERAGE(OFFSET(X$3,3*ROWS(X$3:X31)-3,,3))</f>
        <v>3.3166666666666664</v>
      </c>
      <c r="K31" s="47">
        <v>32717701</v>
      </c>
      <c r="L31" s="47"/>
      <c r="M31" s="47"/>
      <c r="N31" s="47"/>
      <c r="O31" s="47"/>
      <c r="P31" s="47"/>
      <c r="Q31" s="47"/>
      <c r="R31" s="47"/>
      <c r="S31" s="43">
        <v>37377</v>
      </c>
      <c r="T31" s="4">
        <f>Data!F30*4</f>
        <v>2966.68</v>
      </c>
      <c r="U31" s="44">
        <v>4.82</v>
      </c>
      <c r="V31" s="44">
        <v>14.24</v>
      </c>
      <c r="W31" s="44">
        <v>9.5399999999999991</v>
      </c>
      <c r="X31" s="44">
        <v>3.61</v>
      </c>
    </row>
    <row r="32" spans="1:24">
      <c r="A32" s="51" t="s">
        <v>49</v>
      </c>
      <c r="B32" s="52">
        <f>(B35-B31)/4+B31</f>
        <v>30.934999999999999</v>
      </c>
      <c r="C32" s="52">
        <f t="shared" ref="C32:E32" si="21">(C35-C31)/4+C31</f>
        <v>30.387500000000003</v>
      </c>
      <c r="D32" s="52">
        <f t="shared" si="21"/>
        <v>24.827500000000001</v>
      </c>
      <c r="E32" s="52">
        <f t="shared" si="21"/>
        <v>8.0449999999999999</v>
      </c>
      <c r="F32" s="14">
        <f ca="1">SUM(OFFSET(T$3,3*ROWS(T$3:T32)-3,,3))</f>
        <v>10209.279999999999</v>
      </c>
      <c r="G32" s="14">
        <f ca="1">AVERAGE(OFFSET(U$3,3*ROWS(U$3:U32)-3,,3))</f>
        <v>5.7233333333333336</v>
      </c>
      <c r="H32" s="14">
        <f ca="1">AVERAGE(OFFSET(V$3,3*ROWS(V$3:V32)-3,,3))</f>
        <v>16.07</v>
      </c>
      <c r="I32" s="14">
        <f ca="1">AVERAGE(OFFSET(W$3,3*ROWS(W$3:W32)-3,,3))</f>
        <v>9.4466666666666672</v>
      </c>
      <c r="J32" s="14">
        <f ca="1">AVERAGE(OFFSET(X$3,3*ROWS(X$3:X32)-3,,3))</f>
        <v>3.3333333333333335</v>
      </c>
      <c r="K32" s="47">
        <v>32786014</v>
      </c>
      <c r="L32" s="47"/>
      <c r="M32" s="47"/>
      <c r="N32" s="47"/>
      <c r="O32" s="47"/>
      <c r="P32" s="47"/>
      <c r="Q32" s="47"/>
      <c r="R32" s="47"/>
      <c r="S32" s="43">
        <v>37408</v>
      </c>
      <c r="T32" s="4">
        <f>Data!F31*4</f>
        <v>2947.4</v>
      </c>
      <c r="U32" s="44">
        <v>4.72</v>
      </c>
      <c r="V32" s="44">
        <v>14.09</v>
      </c>
      <c r="W32" s="44">
        <v>9.67</v>
      </c>
      <c r="X32" s="44">
        <v>3.62</v>
      </c>
    </row>
    <row r="33" spans="1:24">
      <c r="A33" s="51" t="s">
        <v>50</v>
      </c>
      <c r="B33" s="52">
        <f>((B35-B31)*(2/4)+B31)</f>
        <v>30.88</v>
      </c>
      <c r="C33" s="52">
        <f t="shared" ref="C33:E33" si="22">((C35-C31)*(2/4)+C31)</f>
        <v>30.175000000000001</v>
      </c>
      <c r="D33" s="52">
        <f t="shared" si="22"/>
        <v>24.515000000000001</v>
      </c>
      <c r="E33" s="52">
        <f t="shared" si="22"/>
        <v>7.77</v>
      </c>
      <c r="F33" s="14">
        <f ca="1">SUM(OFFSET(T$3,3*ROWS(T$3:T33)-3,,3))</f>
        <v>10220.879999999999</v>
      </c>
      <c r="G33" s="14">
        <f ca="1">AVERAGE(OFFSET(U$3,3*ROWS(U$3:U33)-3,,3))</f>
        <v>5.6733333333333347</v>
      </c>
      <c r="H33" s="14">
        <f ca="1">AVERAGE(OFFSET(V$3,3*ROWS(V$3:V33)-3,,3))</f>
        <v>15.46</v>
      </c>
      <c r="I33" s="14">
        <f ca="1">AVERAGE(OFFSET(W$3,3*ROWS(W$3:W33)-3,,3))</f>
        <v>9.51</v>
      </c>
      <c r="J33" s="14">
        <f ca="1">AVERAGE(OFFSET(X$3,3*ROWS(X$3:X33)-3,,3))</f>
        <v>3.22</v>
      </c>
      <c r="K33" s="47">
        <v>32889025</v>
      </c>
      <c r="L33" s="47"/>
      <c r="M33" s="47"/>
      <c r="N33" s="47"/>
      <c r="O33" s="47"/>
      <c r="P33" s="47"/>
      <c r="Q33" s="47"/>
      <c r="R33" s="47"/>
      <c r="S33" s="43">
        <v>37438</v>
      </c>
      <c r="T33" s="4">
        <f>Data!F32*4</f>
        <v>2889.76</v>
      </c>
      <c r="U33" s="44">
        <v>4.82</v>
      </c>
      <c r="V33" s="44">
        <v>14.09</v>
      </c>
      <c r="W33" s="44">
        <v>9.3699999999999992</v>
      </c>
      <c r="X33" s="44">
        <v>3.7</v>
      </c>
    </row>
    <row r="34" spans="1:24">
      <c r="A34" s="51" t="s">
        <v>51</v>
      </c>
      <c r="B34" s="52">
        <f>((B35-B31)*(3/4))+B31</f>
        <v>30.824999999999999</v>
      </c>
      <c r="C34" s="52">
        <f t="shared" ref="C34:E34" si="23">((C35-C31)*(3/4))+C31</f>
        <v>29.962499999999999</v>
      </c>
      <c r="D34" s="52">
        <f t="shared" si="23"/>
        <v>24.202500000000001</v>
      </c>
      <c r="E34" s="52">
        <f t="shared" si="23"/>
        <v>7.4950000000000001</v>
      </c>
      <c r="F34" s="14">
        <f ca="1">SUM(OFFSET(T$3,3*ROWS(T$3:T34)-3,,3))</f>
        <v>10591.16</v>
      </c>
      <c r="G34" s="14">
        <f ca="1">AVERAGE(OFFSET(U$3,3*ROWS(U$3:U34)-3,,3))</f>
        <v>5.7266666666666666</v>
      </c>
      <c r="H34" s="14">
        <f ca="1">AVERAGE(OFFSET(V$3,3*ROWS(V$3:V34)-3,,3))</f>
        <v>14.993333333333332</v>
      </c>
      <c r="I34" s="14">
        <f ca="1">AVERAGE(OFFSET(W$3,3*ROWS(W$3:W34)-3,,3))</f>
        <v>9.1533333333333342</v>
      </c>
      <c r="J34" s="14">
        <f ca="1">AVERAGE(OFFSET(X$3,3*ROWS(X$3:X34)-3,,3))</f>
        <v>3.2266666666666666</v>
      </c>
      <c r="K34" s="47">
        <v>33002138</v>
      </c>
      <c r="L34" s="47"/>
      <c r="M34" s="47"/>
      <c r="N34" s="47"/>
      <c r="O34" s="47"/>
      <c r="P34" s="47"/>
      <c r="Q34" s="47"/>
      <c r="R34" s="47"/>
      <c r="S34" s="43">
        <v>37469</v>
      </c>
      <c r="T34" s="4">
        <f>Data!F33*4</f>
        <v>2906.64</v>
      </c>
      <c r="U34" s="44">
        <v>4.7699999999999996</v>
      </c>
      <c r="V34" s="44">
        <v>13.94</v>
      </c>
      <c r="W34" s="44">
        <v>9.48</v>
      </c>
      <c r="X34" s="44">
        <v>3.68</v>
      </c>
    </row>
    <row r="35" spans="1:24">
      <c r="A35" s="51" t="s">
        <v>52</v>
      </c>
      <c r="B35" s="44">
        <v>30.77</v>
      </c>
      <c r="C35" s="44">
        <v>29.75</v>
      </c>
      <c r="D35" s="44">
        <v>23.89</v>
      </c>
      <c r="E35" s="44">
        <v>7.22</v>
      </c>
      <c r="F35" s="14">
        <f ca="1">SUM(OFFSET(T$3,3*ROWS(T$3:T35)-3,,3))</f>
        <v>10655.28</v>
      </c>
      <c r="G35" s="14">
        <f ca="1">AVERAGE(OFFSET(U$3,3*ROWS(U$3:U35)-3,,3))</f>
        <v>5.8533333333333326</v>
      </c>
      <c r="H35" s="14">
        <f ca="1">AVERAGE(OFFSET(V$3,3*ROWS(V$3:V35)-3,,3))</f>
        <v>15.15</v>
      </c>
      <c r="I35" s="14">
        <f ca="1">AVERAGE(OFFSET(W$3,3*ROWS(W$3:W35)-3,,3))</f>
        <v>9.0866666666666678</v>
      </c>
      <c r="J35" s="14">
        <f ca="1">AVERAGE(OFFSET(X$3,3*ROWS(X$3:X35)-3,,3))</f>
        <v>3.3333333333333335</v>
      </c>
      <c r="K35" s="47">
        <v>33050613</v>
      </c>
      <c r="L35" s="47"/>
      <c r="M35" s="47"/>
      <c r="N35" s="47"/>
      <c r="O35" s="47"/>
      <c r="P35" s="47"/>
      <c r="Q35" s="47"/>
      <c r="R35" s="47"/>
      <c r="S35" s="43">
        <v>37500</v>
      </c>
      <c r="T35" s="4">
        <f>Data!F34*4</f>
        <v>3002.36</v>
      </c>
      <c r="U35" s="44">
        <v>4.67</v>
      </c>
      <c r="V35" s="44">
        <v>14.08</v>
      </c>
      <c r="W35" s="44">
        <v>9.3800000000000008</v>
      </c>
      <c r="X35" s="44">
        <v>3.64</v>
      </c>
    </row>
    <row r="36" spans="1:24">
      <c r="A36" s="51" t="s">
        <v>53</v>
      </c>
      <c r="B36" s="52">
        <f>(B39-B35)/4+B35</f>
        <v>30.857500000000002</v>
      </c>
      <c r="C36" s="52">
        <f t="shared" ref="C36:E36" si="24">(C39-C35)/4+C35</f>
        <v>29.3825</v>
      </c>
      <c r="D36" s="52">
        <f t="shared" si="24"/>
        <v>23.810000000000002</v>
      </c>
      <c r="E36" s="52">
        <f t="shared" si="24"/>
        <v>7.4275000000000002</v>
      </c>
      <c r="F36" s="14">
        <f ca="1">SUM(OFFSET(T$3,3*ROWS(T$3:T36)-3,,3))</f>
        <v>10629.52</v>
      </c>
      <c r="G36" s="14">
        <f ca="1">AVERAGE(OFFSET(U$3,3*ROWS(U$3:U36)-3,,3))</f>
        <v>5.88</v>
      </c>
      <c r="H36" s="14">
        <f ca="1">AVERAGE(OFFSET(V$3,3*ROWS(V$3:V36)-3,,3))</f>
        <v>14.943333333333333</v>
      </c>
      <c r="I36" s="14">
        <f ca="1">AVERAGE(OFFSET(W$3,3*ROWS(W$3:W36)-3,,3))</f>
        <v>9.14</v>
      </c>
      <c r="J36" s="14">
        <f ca="1">AVERAGE(OFFSET(X$3,3*ROWS(X$3:X36)-3,,3))</f>
        <v>3.27</v>
      </c>
      <c r="K36" s="47">
        <v>33127520</v>
      </c>
      <c r="L36" s="47"/>
      <c r="M36" s="47"/>
      <c r="N36" s="47"/>
      <c r="O36" s="47"/>
      <c r="P36" s="47"/>
      <c r="Q36" s="47"/>
      <c r="R36" s="47"/>
      <c r="S36" s="43">
        <v>37530</v>
      </c>
      <c r="T36" s="4">
        <f>Data!F35*4</f>
        <v>3003.84</v>
      </c>
      <c r="U36" s="44">
        <v>4.82</v>
      </c>
      <c r="V36" s="44">
        <v>13.92</v>
      </c>
      <c r="W36" s="44">
        <v>9.48</v>
      </c>
      <c r="X36" s="44">
        <v>3.63</v>
      </c>
    </row>
    <row r="37" spans="1:24">
      <c r="A37" s="51" t="s">
        <v>54</v>
      </c>
      <c r="B37" s="52">
        <f>((B39-B35)*(2/4)+B35)</f>
        <v>30.945</v>
      </c>
      <c r="C37" s="52">
        <f t="shared" ref="C37:E37" si="25">((C39-C35)*(2/4)+C35)</f>
        <v>29.015000000000001</v>
      </c>
      <c r="D37" s="52">
        <f t="shared" si="25"/>
        <v>23.73</v>
      </c>
      <c r="E37" s="52">
        <f t="shared" si="25"/>
        <v>7.6349999999999998</v>
      </c>
      <c r="F37" s="14">
        <f ca="1">SUM(OFFSET(T$3,3*ROWS(T$3:T37)-3,,3))</f>
        <v>10619.76</v>
      </c>
      <c r="G37" s="14">
        <f ca="1">AVERAGE(OFFSET(U$3,3*ROWS(U$3:U37)-3,,3))</f>
        <v>6.1366666666666667</v>
      </c>
      <c r="H37" s="14">
        <f ca="1">AVERAGE(OFFSET(V$3,3*ROWS(V$3:V37)-3,,3))</f>
        <v>15.666666666666666</v>
      </c>
      <c r="I37" s="14">
        <f ca="1">AVERAGE(OFFSET(W$3,3*ROWS(W$3:W37)-3,,3))</f>
        <v>9.3533333333333335</v>
      </c>
      <c r="J37" s="14">
        <f ca="1">AVERAGE(OFFSET(X$3,3*ROWS(X$3:X37)-3,,3))</f>
        <v>3.2833333333333332</v>
      </c>
      <c r="K37" s="47">
        <v>33247118</v>
      </c>
      <c r="L37" s="47"/>
      <c r="M37" s="47"/>
      <c r="N37" s="47"/>
      <c r="O37" s="47"/>
      <c r="P37" s="47"/>
      <c r="Q37" s="47"/>
      <c r="R37" s="47"/>
      <c r="S37" s="43">
        <v>37561</v>
      </c>
      <c r="T37" s="4">
        <f>Data!F36*4</f>
        <v>3023.44</v>
      </c>
      <c r="U37" s="44">
        <v>4.83</v>
      </c>
      <c r="V37" s="44">
        <v>13.53</v>
      </c>
      <c r="W37" s="44">
        <v>9.32</v>
      </c>
      <c r="X37" s="44">
        <v>3.68</v>
      </c>
    </row>
    <row r="38" spans="1:24">
      <c r="A38" s="51" t="s">
        <v>55</v>
      </c>
      <c r="B38" s="52">
        <f>((B39-B35)*(3/4))+B35</f>
        <v>31.032499999999999</v>
      </c>
      <c r="C38" s="52">
        <f t="shared" ref="C38:E38" si="26">((C39-C35)*(3/4))+C35</f>
        <v>28.647500000000001</v>
      </c>
      <c r="D38" s="52">
        <f t="shared" si="26"/>
        <v>23.65</v>
      </c>
      <c r="E38" s="52">
        <f t="shared" si="26"/>
        <v>7.8425000000000002</v>
      </c>
      <c r="F38" s="14">
        <f ca="1">SUM(OFFSET(T$3,3*ROWS(T$3:T38)-3,,3))</f>
        <v>11022.28</v>
      </c>
      <c r="G38" s="14">
        <f ca="1">AVERAGE(OFFSET(U$3,3*ROWS(U$3:U38)-3,,3))</f>
        <v>6.2666666666666666</v>
      </c>
      <c r="H38" s="14">
        <f ca="1">AVERAGE(OFFSET(V$3,3*ROWS(V$3:V38)-3,,3))</f>
        <v>15.516666666666666</v>
      </c>
      <c r="I38" s="14">
        <f ca="1">AVERAGE(OFFSET(W$3,3*ROWS(W$3:W38)-3,,3))</f>
        <v>9.44</v>
      </c>
      <c r="J38" s="14">
        <f ca="1">AVERAGE(OFFSET(X$3,3*ROWS(X$3:X38)-3,,3))</f>
        <v>3.3033333333333332</v>
      </c>
      <c r="K38" s="47">
        <v>33372418</v>
      </c>
      <c r="L38" s="47"/>
      <c r="M38" s="47"/>
      <c r="N38" s="47"/>
      <c r="O38" s="47"/>
      <c r="P38" s="47"/>
      <c r="Q38" s="47"/>
      <c r="R38" s="47"/>
      <c r="S38" s="43">
        <v>37591</v>
      </c>
      <c r="T38" s="4">
        <f>Data!F37*4</f>
        <v>3016.4</v>
      </c>
      <c r="U38" s="44">
        <v>4.8099999999999996</v>
      </c>
      <c r="V38" s="44">
        <v>13.43</v>
      </c>
      <c r="W38" s="44">
        <v>9.34</v>
      </c>
      <c r="X38" s="44">
        <v>3.61</v>
      </c>
    </row>
    <row r="39" spans="1:24">
      <c r="A39" s="51" t="s">
        <v>56</v>
      </c>
      <c r="B39" s="44">
        <v>31.12</v>
      </c>
      <c r="C39" s="44">
        <v>28.28</v>
      </c>
      <c r="D39" s="44">
        <v>23.57</v>
      </c>
      <c r="E39" s="44">
        <v>8.0500000000000007</v>
      </c>
      <c r="F39" s="14">
        <f ca="1">SUM(OFFSET(T$3,3*ROWS(T$3:T39)-3,,3))</f>
        <v>11112.52</v>
      </c>
      <c r="G39" s="14">
        <f ca="1">AVERAGE(OFFSET(U$3,3*ROWS(U$3:U39)-3,,3))</f>
        <v>6.37</v>
      </c>
      <c r="H39" s="14">
        <f ca="1">AVERAGE(OFFSET(V$3,3*ROWS(V$3:V39)-3,,3))</f>
        <v>15.36</v>
      </c>
      <c r="I39" s="14">
        <f ca="1">AVERAGE(OFFSET(W$3,3*ROWS(W$3:W39)-3,,3))</f>
        <v>9.65</v>
      </c>
      <c r="J39" s="14">
        <f ca="1">AVERAGE(OFFSET(X$3,3*ROWS(X$3:X39)-3,,3))</f>
        <v>3.3433333333333333</v>
      </c>
      <c r="K39" s="47">
        <v>33427050</v>
      </c>
      <c r="L39" s="47"/>
      <c r="M39" s="47"/>
      <c r="N39" s="47"/>
      <c r="O39" s="47"/>
      <c r="P39" s="47"/>
      <c r="Q39" s="47"/>
      <c r="R39" s="47"/>
      <c r="S39" s="43">
        <v>37622</v>
      </c>
      <c r="T39" s="4">
        <f>Data!F38*4</f>
        <v>3049.4</v>
      </c>
      <c r="U39" s="44">
        <v>4.84</v>
      </c>
      <c r="V39" s="44">
        <v>13.76</v>
      </c>
      <c r="W39" s="44">
        <v>9.4</v>
      </c>
      <c r="X39" s="44">
        <v>3.51</v>
      </c>
    </row>
    <row r="40" spans="1:24">
      <c r="A40" s="51" t="s">
        <v>57</v>
      </c>
      <c r="B40" s="52">
        <f>(B43-B39)/4+B39</f>
        <v>30.9575</v>
      </c>
      <c r="C40" s="52">
        <f t="shared" ref="C40:E40" si="27">(C43-C39)/4+C39</f>
        <v>28.18</v>
      </c>
      <c r="D40" s="52">
        <f t="shared" si="27"/>
        <v>23.19</v>
      </c>
      <c r="E40" s="52">
        <f t="shared" si="27"/>
        <v>7.9150000000000009</v>
      </c>
      <c r="F40" s="14">
        <f ca="1">SUM(OFFSET(T$3,3*ROWS(T$3:T40)-3,,3))</f>
        <v>10983.68</v>
      </c>
      <c r="G40" s="14">
        <f ca="1">AVERAGE(OFFSET(U$3,3*ROWS(U$3:U40)-3,,3))</f>
        <v>6.41</v>
      </c>
      <c r="H40" s="14">
        <f ca="1">AVERAGE(OFFSET(V$3,3*ROWS(V$3:V40)-3,,3))</f>
        <v>16.309999999999999</v>
      </c>
      <c r="I40" s="14">
        <f ca="1">AVERAGE(OFFSET(W$3,3*ROWS(W$3:W40)-3,,3))</f>
        <v>9.7633333333333336</v>
      </c>
      <c r="J40" s="14">
        <f ca="1">AVERAGE(OFFSET(X$3,3*ROWS(X$3:X40)-3,,3))</f>
        <v>3.31</v>
      </c>
      <c r="K40" s="47">
        <v>33511275</v>
      </c>
      <c r="L40" s="47"/>
      <c r="M40" s="47"/>
      <c r="N40" s="47"/>
      <c r="O40" s="47"/>
      <c r="P40" s="47"/>
      <c r="Q40" s="47"/>
      <c r="R40" s="47"/>
      <c r="S40" s="43">
        <v>37653</v>
      </c>
      <c r="T40" s="4">
        <f>Data!F39*4</f>
        <v>3062.92</v>
      </c>
      <c r="U40" s="44">
        <v>4.7300000000000004</v>
      </c>
      <c r="V40" s="44">
        <v>14.29</v>
      </c>
      <c r="W40" s="44">
        <v>9.4</v>
      </c>
      <c r="X40" s="44">
        <v>3.45</v>
      </c>
    </row>
    <row r="41" spans="1:24">
      <c r="A41" s="51" t="s">
        <v>58</v>
      </c>
      <c r="B41" s="52">
        <f>((B43-B39)*(2/4)+B39)</f>
        <v>30.795000000000002</v>
      </c>
      <c r="C41" s="52">
        <f t="shared" ref="C41:E41" si="28">((C43-C39)*(2/4)+C39)</f>
        <v>28.08</v>
      </c>
      <c r="D41" s="52">
        <f t="shared" si="28"/>
        <v>22.810000000000002</v>
      </c>
      <c r="E41" s="52">
        <f t="shared" si="28"/>
        <v>7.78</v>
      </c>
      <c r="F41" s="14">
        <f ca="1">SUM(OFFSET(T$3,3*ROWS(T$3:T41)-3,,3))</f>
        <v>10918.32</v>
      </c>
      <c r="G41" s="14">
        <f ca="1">AVERAGE(OFFSET(U$3,3*ROWS(U$3:U41)-3,,3))</f>
        <v>6.3599999999999994</v>
      </c>
      <c r="H41" s="14">
        <f ca="1">AVERAGE(OFFSET(V$3,3*ROWS(V$3:V41)-3,,3))</f>
        <v>16.41</v>
      </c>
      <c r="I41" s="14">
        <f ca="1">AVERAGE(OFFSET(W$3,3*ROWS(W$3:W41)-3,,3))</f>
        <v>9.5666666666666682</v>
      </c>
      <c r="J41" s="14">
        <f ca="1">AVERAGE(OFFSET(X$3,3*ROWS(X$3:X41)-3,,3))</f>
        <v>3.2833333333333332</v>
      </c>
      <c r="K41" s="47">
        <v>33628895</v>
      </c>
      <c r="L41" s="47"/>
      <c r="M41" s="47"/>
      <c r="N41" s="47"/>
      <c r="O41" s="47"/>
      <c r="P41" s="47"/>
      <c r="Q41" s="47"/>
      <c r="R41" s="47"/>
      <c r="S41" s="43">
        <v>37681</v>
      </c>
      <c r="T41" s="4">
        <f>Data!F40*4</f>
        <v>3042.64</v>
      </c>
      <c r="U41" s="44">
        <v>4.87</v>
      </c>
      <c r="V41" s="44">
        <v>14.26</v>
      </c>
      <c r="W41" s="44">
        <v>9.6199999999999992</v>
      </c>
      <c r="X41" s="44">
        <v>3.45</v>
      </c>
    </row>
    <row r="42" spans="1:24">
      <c r="A42" s="51" t="s">
        <v>59</v>
      </c>
      <c r="B42" s="52">
        <f>((B43-B39)*(3/4))+B39</f>
        <v>30.6325</v>
      </c>
      <c r="C42" s="52">
        <f t="shared" ref="C42:E42" si="29">((C43-C39)*(3/4))+C39</f>
        <v>27.98</v>
      </c>
      <c r="D42" s="52">
        <f t="shared" si="29"/>
        <v>22.43</v>
      </c>
      <c r="E42" s="52">
        <f t="shared" si="29"/>
        <v>7.6449999999999996</v>
      </c>
      <c r="F42" s="14">
        <f ca="1">SUM(OFFSET(T$3,3*ROWS(T$3:T42)-3,,3))</f>
        <v>11248.84</v>
      </c>
      <c r="G42" s="14">
        <f ca="1">AVERAGE(OFFSET(U$3,3*ROWS(U$3:U42)-3,,3))</f>
        <v>6.3533333333333344</v>
      </c>
      <c r="H42" s="14">
        <f ca="1">AVERAGE(OFFSET(V$3,3*ROWS(V$3:V42)-3,,3))</f>
        <v>16.073333333333334</v>
      </c>
      <c r="I42" s="14">
        <f ca="1">AVERAGE(OFFSET(W$3,3*ROWS(W$3:W42)-3,,3))</f>
        <v>9.3800000000000008</v>
      </c>
      <c r="J42" s="14">
        <f ca="1">AVERAGE(OFFSET(X$3,3*ROWS(X$3:X42)-3,,3))</f>
        <v>3.2633333333333332</v>
      </c>
      <c r="K42" s="47">
        <v>33757077</v>
      </c>
      <c r="L42" s="47"/>
      <c r="M42" s="47"/>
      <c r="N42" s="47"/>
      <c r="O42" s="47"/>
      <c r="P42" s="47"/>
      <c r="Q42" s="47"/>
      <c r="R42" s="47"/>
      <c r="S42" s="43">
        <v>37712</v>
      </c>
      <c r="T42" s="4">
        <f>Data!F41*4</f>
        <v>3043.48</v>
      </c>
      <c r="U42" s="44">
        <v>4.9800000000000004</v>
      </c>
      <c r="V42" s="44">
        <v>14.14</v>
      </c>
      <c r="W42" s="44">
        <v>9.43</v>
      </c>
      <c r="X42" s="44">
        <v>3.41</v>
      </c>
    </row>
    <row r="43" spans="1:24">
      <c r="A43" s="51" t="s">
        <v>60</v>
      </c>
      <c r="B43" s="44">
        <v>30.47</v>
      </c>
      <c r="C43" s="44">
        <v>27.88</v>
      </c>
      <c r="D43" s="44">
        <v>22.05</v>
      </c>
      <c r="E43" s="44">
        <v>7.51</v>
      </c>
      <c r="F43" s="14">
        <f ca="1">SUM(OFFSET(T$3,3*ROWS(T$3:T43)-3,,3))</f>
        <v>11340.039999999999</v>
      </c>
      <c r="G43" s="14">
        <f ca="1">AVERAGE(OFFSET(U$3,3*ROWS(U$3:U43)-3,,3))</f>
        <v>6.3533333333333326</v>
      </c>
      <c r="H43" s="14">
        <f ca="1">AVERAGE(OFFSET(V$3,3*ROWS(V$3:V43)-3,,3))</f>
        <v>15.159999999999998</v>
      </c>
      <c r="I43" s="14">
        <f ca="1">AVERAGE(OFFSET(W$3,3*ROWS(W$3:W43)-3,,3))</f>
        <v>9.18</v>
      </c>
      <c r="J43" s="14">
        <f ca="1">AVERAGE(OFFSET(X$3,3*ROWS(X$3:X43)-3,,3))</f>
        <v>3.1766666666666672</v>
      </c>
      <c r="K43" s="47">
        <v>33807529</v>
      </c>
      <c r="L43" s="47"/>
      <c r="M43" s="47"/>
      <c r="N43" s="47"/>
      <c r="O43" s="47"/>
      <c r="P43" s="47"/>
      <c r="Q43" s="47"/>
      <c r="R43" s="47"/>
      <c r="S43" s="43">
        <v>37742</v>
      </c>
      <c r="T43" s="4">
        <f>Data!F42*4</f>
        <v>3030.24</v>
      </c>
      <c r="U43" s="44">
        <v>4.99</v>
      </c>
      <c r="V43" s="44">
        <v>14.16</v>
      </c>
      <c r="W43" s="44">
        <v>9.57</v>
      </c>
      <c r="X43" s="44">
        <v>3.46</v>
      </c>
    </row>
    <row r="44" spans="1:24">
      <c r="A44" s="51" t="s">
        <v>61</v>
      </c>
      <c r="B44" s="52">
        <f>(B47-B43)/4+B43</f>
        <v>30.349999999999998</v>
      </c>
      <c r="C44" s="52">
        <f t="shared" ref="C44:E44" si="30">(C47-C43)/4+C43</f>
        <v>27.727499999999999</v>
      </c>
      <c r="D44" s="52">
        <f t="shared" si="30"/>
        <v>21.912500000000001</v>
      </c>
      <c r="E44" s="52">
        <f t="shared" si="30"/>
        <v>7.65</v>
      </c>
      <c r="F44" s="14">
        <f ca="1">SUM(OFFSET(T$3,3*ROWS(T$3:T44)-3,,3))</f>
        <v>11228.16</v>
      </c>
      <c r="G44" s="14">
        <f ca="1">AVERAGE(OFFSET(U$3,3*ROWS(U$3:U44)-3,,3))</f>
        <v>6.3266666666666671</v>
      </c>
      <c r="H44" s="14">
        <f ca="1">AVERAGE(OFFSET(V$3,3*ROWS(V$3:V44)-3,,3))</f>
        <v>15.266666666666666</v>
      </c>
      <c r="I44" s="14">
        <f ca="1">AVERAGE(OFFSET(W$3,3*ROWS(W$3:W44)-3,,3))</f>
        <v>9.4366666666666674</v>
      </c>
      <c r="J44" s="14">
        <f ca="1">AVERAGE(OFFSET(X$3,3*ROWS(X$3:X44)-3,,3))</f>
        <v>3.19</v>
      </c>
      <c r="K44" s="47">
        <v>33889236</v>
      </c>
      <c r="L44" s="47"/>
      <c r="M44" s="47"/>
      <c r="N44" s="47"/>
      <c r="O44" s="47"/>
      <c r="P44" s="47"/>
      <c r="Q44" s="47"/>
      <c r="R44" s="47"/>
      <c r="S44" s="43">
        <v>37773</v>
      </c>
      <c r="T44" s="4">
        <f>Data!F43*4</f>
        <v>2986.28</v>
      </c>
      <c r="U44" s="44">
        <v>4.9800000000000004</v>
      </c>
      <c r="V44" s="44">
        <v>14.65</v>
      </c>
      <c r="W44" s="44">
        <v>9.73</v>
      </c>
      <c r="X44" s="44">
        <v>3.56</v>
      </c>
    </row>
    <row r="45" spans="1:24">
      <c r="A45" s="51" t="s">
        <v>62</v>
      </c>
      <c r="B45" s="52">
        <f>((B47-B43)*(2/4)+B43)</f>
        <v>30.229999999999997</v>
      </c>
      <c r="C45" s="52">
        <f t="shared" ref="C45:E45" si="31">((C47-C43)*(2/4)+C43)</f>
        <v>27.574999999999999</v>
      </c>
      <c r="D45" s="52">
        <f t="shared" si="31"/>
        <v>21.774999999999999</v>
      </c>
      <c r="E45" s="52">
        <f t="shared" si="31"/>
        <v>7.79</v>
      </c>
      <c r="F45" s="14">
        <f ca="1">SUM(OFFSET(T$3,3*ROWS(T$3:T45)-3,,3))</f>
        <v>11153.56</v>
      </c>
      <c r="G45" s="14">
        <f ca="1">AVERAGE(OFFSET(U$3,3*ROWS(U$3:U45)-3,,3))</f>
        <v>6.47</v>
      </c>
      <c r="H45" s="14">
        <f ca="1">AVERAGE(OFFSET(V$3,3*ROWS(V$3:V45)-3,,3))</f>
        <v>15.163333333333334</v>
      </c>
      <c r="I45" s="14">
        <f ca="1">AVERAGE(OFFSET(W$3,3*ROWS(W$3:W45)-3,,3))</f>
        <v>9.5499999999999989</v>
      </c>
      <c r="J45" s="14">
        <f ca="1">AVERAGE(OFFSET(X$3,3*ROWS(X$3:X45)-3,,3))</f>
        <v>3.11</v>
      </c>
      <c r="K45" s="47">
        <v>34004889</v>
      </c>
      <c r="L45" s="47"/>
      <c r="M45" s="47"/>
      <c r="N45" s="47"/>
      <c r="O45" s="47"/>
      <c r="P45" s="47"/>
      <c r="Q45" s="47"/>
      <c r="R45" s="47"/>
      <c r="S45" s="43">
        <v>37803</v>
      </c>
      <c r="T45" s="4">
        <f>Data!F44*4</f>
        <v>2955.48</v>
      </c>
      <c r="U45" s="44">
        <v>5.05</v>
      </c>
      <c r="V45" s="44">
        <v>13.8</v>
      </c>
      <c r="W45" s="44">
        <v>9.57</v>
      </c>
      <c r="X45" s="44">
        <v>3.57</v>
      </c>
    </row>
    <row r="46" spans="1:24">
      <c r="A46" s="51" t="s">
        <v>63</v>
      </c>
      <c r="B46" s="52">
        <f>((B47-B43)*(3/4))+B43</f>
        <v>30.11</v>
      </c>
      <c r="C46" s="52">
        <f t="shared" ref="C46:E46" si="32">((C47-C43)*(3/4))+C43</f>
        <v>27.422499999999999</v>
      </c>
      <c r="D46" s="52">
        <f t="shared" si="32"/>
        <v>21.637499999999999</v>
      </c>
      <c r="E46" s="52">
        <f t="shared" si="32"/>
        <v>7.93</v>
      </c>
      <c r="F46" s="14">
        <f ca="1">SUM(OFFSET(T$3,3*ROWS(T$3:T46)-3,,3))</f>
        <v>11471.52</v>
      </c>
      <c r="G46" s="14">
        <f ca="1">AVERAGE(OFFSET(U$3,3*ROWS(U$3:U46)-3,,3))</f>
        <v>6.5333333333333341</v>
      </c>
      <c r="H46" s="14">
        <f ca="1">AVERAGE(OFFSET(V$3,3*ROWS(V$3:V46)-3,,3))</f>
        <v>15.516666666666666</v>
      </c>
      <c r="I46" s="14">
        <f ca="1">AVERAGE(OFFSET(W$3,3*ROWS(W$3:W46)-3,,3))</f>
        <v>9.83</v>
      </c>
      <c r="J46" s="14">
        <f ca="1">AVERAGE(OFFSET(X$3,3*ROWS(X$3:X46)-3,,3))</f>
        <v>3.1666666666666665</v>
      </c>
      <c r="K46" s="47">
        <v>34131683</v>
      </c>
      <c r="L46" s="47"/>
      <c r="M46" s="47"/>
      <c r="N46" s="47"/>
      <c r="O46" s="47"/>
      <c r="P46" s="47"/>
      <c r="Q46" s="47"/>
      <c r="R46" s="47"/>
      <c r="S46" s="43">
        <v>37834</v>
      </c>
      <c r="T46" s="4">
        <f>Data!F45*4</f>
        <v>2971.8</v>
      </c>
      <c r="U46" s="44">
        <v>5.0999999999999996</v>
      </c>
      <c r="V46" s="44">
        <v>14.31</v>
      </c>
      <c r="W46" s="44">
        <v>9.41</v>
      </c>
      <c r="X46" s="44">
        <v>3.44</v>
      </c>
    </row>
    <row r="47" spans="1:24">
      <c r="A47" s="51" t="s">
        <v>64</v>
      </c>
      <c r="B47" s="44">
        <v>29.99</v>
      </c>
      <c r="C47" s="44">
        <v>27.27</v>
      </c>
      <c r="D47" s="44">
        <v>21.5</v>
      </c>
      <c r="E47" s="44">
        <v>8.07</v>
      </c>
      <c r="F47" s="14">
        <f ca="1">SUM(OFFSET(T$3,3*ROWS(T$3:T47)-3,,3))</f>
        <v>11620.32</v>
      </c>
      <c r="G47" s="14">
        <f ca="1">AVERAGE(OFFSET(U$3,3*ROWS(U$3:U47)-3,,3))</f>
        <v>6.5900000000000007</v>
      </c>
      <c r="H47" s="14">
        <f ca="1">AVERAGE(OFFSET(V$3,3*ROWS(V$3:V47)-3,,3))</f>
        <v>15.506666666666666</v>
      </c>
      <c r="I47" s="14">
        <f ca="1">AVERAGE(OFFSET(W$3,3*ROWS(W$3:W47)-3,,3))</f>
        <v>9.8466666666666676</v>
      </c>
      <c r="J47" s="14">
        <f ca="1">AVERAGE(OFFSET(X$3,3*ROWS(X$3:X47)-3,,3))</f>
        <v>3.08</v>
      </c>
      <c r="K47" s="47">
        <v>34166099</v>
      </c>
      <c r="L47" s="47"/>
      <c r="M47" s="47"/>
      <c r="N47" s="47"/>
      <c r="O47" s="47"/>
      <c r="P47" s="47"/>
      <c r="Q47" s="47"/>
      <c r="R47" s="47"/>
      <c r="S47" s="43">
        <v>37865</v>
      </c>
      <c r="T47" s="4">
        <f>Data!F46*4</f>
        <v>3078.96</v>
      </c>
      <c r="U47" s="44">
        <v>4.9800000000000004</v>
      </c>
      <c r="V47" s="44">
        <v>13.79</v>
      </c>
      <c r="W47" s="44">
        <v>9.17</v>
      </c>
      <c r="X47" s="44">
        <v>3.51</v>
      </c>
    </row>
    <row r="48" spans="1:24">
      <c r="A48" s="51" t="s">
        <v>65</v>
      </c>
      <c r="B48" s="52">
        <f>(B51-B47)/4+B47</f>
        <v>29.924999999999997</v>
      </c>
      <c r="C48" s="52">
        <f t="shared" ref="C48:E48" si="33">(C51-C47)/4+C47</f>
        <v>27.36</v>
      </c>
      <c r="D48" s="52">
        <f t="shared" si="33"/>
        <v>21.704999999999998</v>
      </c>
      <c r="E48" s="52">
        <f t="shared" si="33"/>
        <v>8.0400000000000009</v>
      </c>
      <c r="F48" s="14">
        <f ca="1">SUM(OFFSET(T$3,3*ROWS(T$3:T48)-3,,3))</f>
        <v>11489.560000000001</v>
      </c>
      <c r="G48" s="14">
        <f ca="1">AVERAGE(OFFSET(U$3,3*ROWS(U$3:U48)-3,,3))</f>
        <v>6.6099999999999994</v>
      </c>
      <c r="H48" s="14">
        <f ca="1">AVERAGE(OFFSET(V$3,3*ROWS(V$3:V48)-3,,3))</f>
        <v>16.216666666666669</v>
      </c>
      <c r="I48" s="14">
        <f ca="1">AVERAGE(OFFSET(W$3,3*ROWS(W$3:W48)-3,,3))</f>
        <v>10.046666666666667</v>
      </c>
      <c r="J48" s="14">
        <f ca="1">AVERAGE(OFFSET(X$3,3*ROWS(X$3:X48)-3,,3))</f>
        <v>3.0433333333333334</v>
      </c>
      <c r="K48" s="47">
        <v>34230378</v>
      </c>
      <c r="L48" s="47"/>
      <c r="M48" s="47"/>
      <c r="N48" s="47"/>
      <c r="O48" s="47"/>
      <c r="P48" s="47"/>
      <c r="Q48" s="47"/>
      <c r="R48" s="47"/>
      <c r="S48" s="43">
        <v>37895</v>
      </c>
      <c r="T48" s="4">
        <f>Data!F47*4</f>
        <v>3080.76</v>
      </c>
      <c r="U48" s="44">
        <v>5.08</v>
      </c>
      <c r="V48" s="44">
        <v>13.36</v>
      </c>
      <c r="W48" s="44">
        <v>9.64</v>
      </c>
      <c r="X48" s="44">
        <v>3.36</v>
      </c>
    </row>
    <row r="49" spans="1:24">
      <c r="A49" s="51" t="s">
        <v>66</v>
      </c>
      <c r="B49" s="52">
        <f>((B51-B47)*(2/4)+B47)</f>
        <v>29.86</v>
      </c>
      <c r="C49" s="52">
        <f t="shared" ref="C49:E49" si="34">((C51-C47)*(2/4)+C47)</f>
        <v>27.45</v>
      </c>
      <c r="D49" s="52">
        <f t="shared" si="34"/>
        <v>21.91</v>
      </c>
      <c r="E49" s="52">
        <f t="shared" si="34"/>
        <v>8.01</v>
      </c>
      <c r="F49" s="14">
        <f ca="1">SUM(OFFSET(T$3,3*ROWS(T$3:T49)-3,,3))</f>
        <v>11341.68</v>
      </c>
      <c r="G49" s="14">
        <f ca="1">AVERAGE(OFFSET(U$3,3*ROWS(U$3:U49)-3,,3))</f>
        <v>6.6466666666666674</v>
      </c>
      <c r="H49" s="14">
        <f ca="1">AVERAGE(OFFSET(V$3,3*ROWS(V$3:V49)-3,,3))</f>
        <v>16.28</v>
      </c>
      <c r="I49" s="14">
        <f ca="1">AVERAGE(OFFSET(W$3,3*ROWS(W$3:W49)-3,,3))</f>
        <v>10.243333333333334</v>
      </c>
      <c r="J49" s="14">
        <f ca="1">AVERAGE(OFFSET(X$3,3*ROWS(X$3:X49)-3,,3))</f>
        <v>3.2533333333333334</v>
      </c>
      <c r="K49" s="47">
        <v>34339328</v>
      </c>
      <c r="L49" s="47"/>
      <c r="M49" s="47"/>
      <c r="N49" s="47"/>
      <c r="O49" s="47"/>
      <c r="P49" s="47"/>
      <c r="Q49" s="47"/>
      <c r="R49" s="47"/>
      <c r="S49" s="43">
        <v>37926</v>
      </c>
      <c r="T49" s="4">
        <f>Data!F48*4</f>
        <v>3090.84</v>
      </c>
      <c r="U49" s="44">
        <v>5.16</v>
      </c>
      <c r="V49" s="44">
        <v>14.1</v>
      </c>
      <c r="W49" s="44">
        <v>9.44</v>
      </c>
      <c r="X49" s="44">
        <v>3.33</v>
      </c>
    </row>
    <row r="50" spans="1:24">
      <c r="A50" s="51" t="s">
        <v>67</v>
      </c>
      <c r="B50" s="52">
        <f>((B51-B47)*(3/4))+B47</f>
        <v>29.795000000000002</v>
      </c>
      <c r="C50" s="52">
        <f t="shared" ref="C50:E50" si="35">((C51-C47)*(3/4))+C47</f>
        <v>27.54</v>
      </c>
      <c r="D50" s="52">
        <f t="shared" si="35"/>
        <v>22.115000000000002</v>
      </c>
      <c r="E50" s="52">
        <f t="shared" si="35"/>
        <v>7.98</v>
      </c>
      <c r="F50" s="14">
        <f ca="1">SUM(OFFSET(T$3,3*ROWS(T$3:T50)-3,,3))</f>
        <v>11713.64</v>
      </c>
      <c r="G50" s="14">
        <f ca="1">AVERAGE(OFFSET(U$3,3*ROWS(U$3:U50)-3,,3))</f>
        <v>6.7700000000000005</v>
      </c>
      <c r="H50" s="14">
        <f ca="1">AVERAGE(OFFSET(V$3,3*ROWS(V$3:V50)-3,,3))</f>
        <v>16.66</v>
      </c>
      <c r="I50" s="14">
        <f ca="1">AVERAGE(OFFSET(W$3,3*ROWS(W$3:W50)-3,,3))</f>
        <v>10.283333333333333</v>
      </c>
      <c r="J50" s="14">
        <f ca="1">AVERAGE(OFFSET(X$3,3*ROWS(X$3:X50)-3,,3))</f>
        <v>3.3733333333333331</v>
      </c>
      <c r="K50" s="47">
        <v>34457998</v>
      </c>
      <c r="L50" s="47"/>
      <c r="M50" s="47"/>
      <c r="N50" s="47"/>
      <c r="O50" s="47"/>
      <c r="P50" s="47"/>
      <c r="Q50" s="47"/>
      <c r="R50" s="47"/>
      <c r="S50" s="43">
        <v>37956</v>
      </c>
      <c r="T50" s="4">
        <f>Data!F49*4</f>
        <v>3101.52</v>
      </c>
      <c r="U50" s="44">
        <v>5.0999999999999996</v>
      </c>
      <c r="V50" s="44">
        <v>13.86</v>
      </c>
      <c r="W50" s="44">
        <v>9.5</v>
      </c>
      <c r="X50" s="44">
        <v>3.24</v>
      </c>
    </row>
    <row r="51" spans="1:24">
      <c r="A51" s="51" t="s">
        <v>68</v>
      </c>
      <c r="B51" s="52">
        <v>29.73</v>
      </c>
      <c r="C51" s="52">
        <v>27.63</v>
      </c>
      <c r="D51" s="52">
        <v>22.32</v>
      </c>
      <c r="E51" s="52">
        <v>7.95</v>
      </c>
      <c r="F51" s="14">
        <f ca="1">SUM(OFFSET(T$3,3*ROWS(T$3:T51)-3,,3))</f>
        <v>11905.48</v>
      </c>
      <c r="G51" s="14">
        <f ca="1">AVERAGE(OFFSET(U$3,3*ROWS(U$3:U51)-3,,3))</f>
        <v>6.9766666666666666</v>
      </c>
      <c r="H51" s="14">
        <f ca="1">AVERAGE(OFFSET(V$3,3*ROWS(V$3:V51)-3,,3))</f>
        <v>17.273333333333333</v>
      </c>
      <c r="I51" s="14">
        <f ca="1">AVERAGE(OFFSET(W$3,3*ROWS(W$3:W51)-3,,3))</f>
        <v>10.363333333333333</v>
      </c>
      <c r="J51" s="14">
        <f ca="1">AVERAGE(OFFSET(X$3,3*ROWS(X$3:X51)-3,,3))</f>
        <v>3.5533333333333332</v>
      </c>
      <c r="K51" s="47">
        <v>34516352</v>
      </c>
      <c r="L51" s="47"/>
      <c r="M51" s="47"/>
      <c r="N51" s="47"/>
      <c r="O51" s="47"/>
      <c r="P51" s="47"/>
      <c r="Q51" s="47"/>
      <c r="R51" s="47"/>
      <c r="S51" s="43">
        <v>37987</v>
      </c>
      <c r="T51" s="4">
        <f>Data!F50*4</f>
        <v>3127.88</v>
      </c>
      <c r="U51" s="44">
        <v>5.12</v>
      </c>
      <c r="V51" s="44">
        <v>14.11</v>
      </c>
      <c r="W51" s="44">
        <v>9.2799999999999994</v>
      </c>
      <c r="X51" s="44">
        <v>3.36</v>
      </c>
    </row>
    <row r="52" spans="1:24">
      <c r="A52" s="51" t="s">
        <v>69</v>
      </c>
      <c r="B52" s="52">
        <f>(B55-B51)/4+B51</f>
        <v>29.815000000000001</v>
      </c>
      <c r="C52" s="52">
        <f t="shared" ref="C52:E52" si="36">(C55-C51)/4+C51</f>
        <v>27.572499999999998</v>
      </c>
      <c r="D52" s="52">
        <f t="shared" si="36"/>
        <v>21.97</v>
      </c>
      <c r="E52" s="52">
        <f t="shared" si="36"/>
        <v>8.0850000000000009</v>
      </c>
      <c r="F52" s="14">
        <f ca="1">SUM(OFFSET(T$3,3*ROWS(T$3:T52)-3,,3))</f>
        <v>11818.24</v>
      </c>
      <c r="G52" s="14">
        <f ca="1">AVERAGE(OFFSET(U$3,3*ROWS(U$3:U52)-3,,3))</f>
        <v>7.0533333333333337</v>
      </c>
      <c r="H52" s="14">
        <f ca="1">AVERAGE(OFFSET(V$3,3*ROWS(V$3:V52)-3,,3))</f>
        <v>17.343333333333334</v>
      </c>
      <c r="I52" s="14">
        <f ca="1">AVERAGE(OFFSET(W$3,3*ROWS(W$3:W52)-3,,3))</f>
        <v>10.659999999999998</v>
      </c>
      <c r="J52" s="14">
        <f ca="1">AVERAGE(OFFSET(X$3,3*ROWS(X$3:X52)-3,,3))</f>
        <v>3.6633333333333336</v>
      </c>
      <c r="K52" s="47">
        <v>34592779</v>
      </c>
      <c r="L52" s="47"/>
      <c r="M52" s="47"/>
      <c r="N52" s="47"/>
      <c r="O52" s="47"/>
      <c r="P52" s="47"/>
      <c r="Q52" s="47"/>
      <c r="R52" s="47"/>
      <c r="S52" s="43">
        <v>38018</v>
      </c>
      <c r="T52" s="4">
        <f>Data!F51*4</f>
        <v>3131.44</v>
      </c>
      <c r="U52" s="44">
        <v>5.13</v>
      </c>
      <c r="V52" s="44">
        <v>13.37</v>
      </c>
      <c r="W52" s="44">
        <v>9.5</v>
      </c>
      <c r="X52" s="44">
        <v>3.39</v>
      </c>
    </row>
    <row r="53" spans="1:24">
      <c r="A53" s="51" t="s">
        <v>70</v>
      </c>
      <c r="B53" s="52">
        <f>((B55-B51)*(2/4)+B51)</f>
        <v>29.9</v>
      </c>
      <c r="C53" s="52">
        <f t="shared" ref="C53:E53" si="37">((C55-C51)*(2/4)+C51)</f>
        <v>27.515000000000001</v>
      </c>
      <c r="D53" s="52">
        <f t="shared" si="37"/>
        <v>21.62</v>
      </c>
      <c r="E53" s="52">
        <f t="shared" si="37"/>
        <v>8.2200000000000006</v>
      </c>
      <c r="F53" s="14">
        <f ca="1">SUM(OFFSET(T$3,3*ROWS(T$3:T53)-3,,3))</f>
        <v>11758.84</v>
      </c>
      <c r="G53" s="14">
        <f ca="1">AVERAGE(OFFSET(U$3,3*ROWS(U$3:U53)-3,,3))</f>
        <v>6.98</v>
      </c>
      <c r="H53" s="14">
        <f ca="1">AVERAGE(OFFSET(V$3,3*ROWS(V$3:V53)-3,,3))</f>
        <v>17.53</v>
      </c>
      <c r="I53" s="14">
        <f ca="1">AVERAGE(OFFSET(W$3,3*ROWS(W$3:W53)-3,,3))</f>
        <v>10.663333333333334</v>
      </c>
      <c r="J53" s="14">
        <f ca="1">AVERAGE(OFFSET(X$3,3*ROWS(X$3:X53)-3,,3))</f>
        <v>3.6733333333333333</v>
      </c>
      <c r="K53" s="47">
        <v>34714222</v>
      </c>
      <c r="L53" s="47"/>
      <c r="M53" s="47"/>
      <c r="N53" s="47"/>
      <c r="O53" s="47"/>
      <c r="P53" s="47"/>
      <c r="Q53" s="47"/>
      <c r="R53" s="47"/>
      <c r="S53" s="43">
        <v>38047</v>
      </c>
      <c r="T53" s="4">
        <f>Data!F52*4</f>
        <v>3133.8</v>
      </c>
      <c r="U53" s="44">
        <v>5.05</v>
      </c>
      <c r="V53" s="44">
        <v>13.8</v>
      </c>
      <c r="W53" s="44">
        <v>9.5500000000000007</v>
      </c>
      <c r="X53" s="44">
        <v>3.34</v>
      </c>
    </row>
    <row r="54" spans="1:24">
      <c r="A54" s="51" t="s">
        <v>71</v>
      </c>
      <c r="B54" s="52">
        <f>((B55-B51)*(3/4))+B51</f>
        <v>29.984999999999999</v>
      </c>
      <c r="C54" s="52">
        <f t="shared" ref="C54:E54" si="38">((C55-C51)*(3/4))+C51</f>
        <v>27.4575</v>
      </c>
      <c r="D54" s="52">
        <f t="shared" si="38"/>
        <v>21.270000000000003</v>
      </c>
      <c r="E54" s="52">
        <f t="shared" si="38"/>
        <v>8.3550000000000004</v>
      </c>
      <c r="F54" s="14">
        <f ca="1">SUM(OFFSET(T$3,3*ROWS(T$3:T54)-3,,3))</f>
        <v>12042.439999999999</v>
      </c>
      <c r="G54" s="14">
        <f ca="1">AVERAGE(OFFSET(U$3,3*ROWS(U$3:U54)-3,,3))</f>
        <v>6.9333333333333336</v>
      </c>
      <c r="H54" s="14">
        <f ca="1">AVERAGE(OFFSET(V$3,3*ROWS(V$3:V54)-3,,3))</f>
        <v>17.023333333333337</v>
      </c>
      <c r="I54" s="14">
        <f ca="1">AVERAGE(OFFSET(W$3,3*ROWS(W$3:W54)-3,,3))</f>
        <v>10.756666666666668</v>
      </c>
      <c r="J54" s="14">
        <f ca="1">AVERAGE(OFFSET(X$3,3*ROWS(X$3:X54)-3,,3))</f>
        <v>3.75</v>
      </c>
      <c r="K54" s="47">
        <v>34836008</v>
      </c>
      <c r="L54" s="47"/>
      <c r="M54" s="47"/>
      <c r="N54" s="47"/>
      <c r="O54" s="47"/>
      <c r="P54" s="47"/>
      <c r="Q54" s="47"/>
      <c r="R54" s="47"/>
      <c r="S54" s="43">
        <v>38078</v>
      </c>
      <c r="T54" s="4">
        <f>Data!F53*4</f>
        <v>3129.64</v>
      </c>
      <c r="U54" s="44">
        <v>5.0999999999999996</v>
      </c>
      <c r="V54" s="44">
        <v>14.01</v>
      </c>
      <c r="W54" s="44">
        <v>9.61</v>
      </c>
      <c r="X54" s="44">
        <v>3.43</v>
      </c>
    </row>
    <row r="55" spans="1:24">
      <c r="A55" s="51" t="s">
        <v>72</v>
      </c>
      <c r="B55" s="44">
        <v>30.07</v>
      </c>
      <c r="C55" s="44">
        <v>27.4</v>
      </c>
      <c r="D55" s="44">
        <v>20.92</v>
      </c>
      <c r="E55" s="44">
        <v>8.49</v>
      </c>
      <c r="F55" s="14">
        <f ca="1">SUM(OFFSET(T$3,3*ROWS(T$3:T55)-3,,3))</f>
        <v>12166.6</v>
      </c>
      <c r="G55" s="14">
        <f ca="1">AVERAGE(OFFSET(U$3,3*ROWS(U$3:U55)-3,,3))</f>
        <v>7.1033333333333344</v>
      </c>
      <c r="H55" s="14">
        <f ca="1">AVERAGE(OFFSET(V$3,3*ROWS(V$3:V55)-3,,3))</f>
        <v>17.823333333333334</v>
      </c>
      <c r="I55" s="14">
        <f ca="1">AVERAGE(OFFSET(W$3,3*ROWS(W$3:W55)-3,,3))</f>
        <v>10.64</v>
      </c>
      <c r="J55" s="14">
        <f ca="1">AVERAGE(OFFSET(X$3,3*ROWS(X$3:X55)-3,,3))</f>
        <v>3.7733333333333334</v>
      </c>
      <c r="K55" s="47">
        <v>34883119</v>
      </c>
      <c r="L55" s="47"/>
      <c r="M55" s="47"/>
      <c r="N55" s="47"/>
      <c r="O55" s="47"/>
      <c r="P55" s="47"/>
      <c r="Q55" s="47"/>
      <c r="R55" s="47"/>
      <c r="S55" s="43">
        <v>38108</v>
      </c>
      <c r="T55" s="4">
        <f>Data!F54*4</f>
        <v>3101.48</v>
      </c>
      <c r="U55" s="44">
        <v>5.24</v>
      </c>
      <c r="V55" s="44">
        <v>15.31</v>
      </c>
      <c r="W55" s="44">
        <v>9.99</v>
      </c>
      <c r="X55" s="44">
        <v>3.41</v>
      </c>
    </row>
    <row r="56" spans="1:24">
      <c r="A56" s="51" t="s">
        <v>73</v>
      </c>
      <c r="B56" s="52">
        <f>(B59-B55)/4+B55</f>
        <v>30.327500000000001</v>
      </c>
      <c r="C56" s="52">
        <f t="shared" ref="C56:E56" si="39">(C59-C55)/4+C55</f>
        <v>27.174999999999997</v>
      </c>
      <c r="D56" s="52">
        <f t="shared" si="39"/>
        <v>20.835000000000001</v>
      </c>
      <c r="E56" s="52">
        <f t="shared" si="39"/>
        <v>8.4550000000000001</v>
      </c>
      <c r="F56" s="14">
        <f ca="1">SUM(OFFSET(T$3,3*ROWS(T$3:T56)-3,,3))</f>
        <v>12113.079999999998</v>
      </c>
      <c r="G56" s="14">
        <f ca="1">AVERAGE(OFFSET(U$3,3*ROWS(U$3:U56)-3,,3))</f>
        <v>7.0933333333333337</v>
      </c>
      <c r="H56" s="14">
        <f ca="1">AVERAGE(OFFSET(V$3,3*ROWS(V$3:V56)-3,,3))</f>
        <v>17.37</v>
      </c>
      <c r="I56" s="14">
        <f ca="1">AVERAGE(OFFSET(W$3,3*ROWS(W$3:W56)-3,,3))</f>
        <v>10.636666666666667</v>
      </c>
      <c r="J56" s="14">
        <f ca="1">AVERAGE(OFFSET(X$3,3*ROWS(X$3:X56)-3,,3))</f>
        <v>3.77</v>
      </c>
      <c r="K56" s="47">
        <v>34958216</v>
      </c>
      <c r="L56" s="47"/>
      <c r="M56" s="47"/>
      <c r="N56" s="47"/>
      <c r="O56" s="47"/>
      <c r="P56" s="47"/>
      <c r="Q56" s="47"/>
      <c r="R56" s="47"/>
      <c r="S56" s="43">
        <v>38139</v>
      </c>
      <c r="T56" s="4">
        <f>Data!F55*4</f>
        <v>3069.48</v>
      </c>
      <c r="U56" s="44">
        <v>5.56</v>
      </c>
      <c r="V56" s="44">
        <v>16.53</v>
      </c>
      <c r="W56" s="44">
        <v>10.62</v>
      </c>
      <c r="X56" s="44">
        <v>3.5</v>
      </c>
    </row>
    <row r="57" spans="1:24">
      <c r="A57" s="51" t="s">
        <v>74</v>
      </c>
      <c r="B57" s="52">
        <f>((B59-B55)*(2/4)+B55)</f>
        <v>30.585000000000001</v>
      </c>
      <c r="C57" s="52">
        <f t="shared" ref="C57:E57" si="40">((C59-C55)*(2/4)+C55)</f>
        <v>26.95</v>
      </c>
      <c r="D57" s="52">
        <f t="shared" si="40"/>
        <v>20.75</v>
      </c>
      <c r="E57" s="52">
        <f t="shared" si="40"/>
        <v>8.42</v>
      </c>
      <c r="F57" s="14">
        <f ca="1">SUM(OFFSET(T$3,3*ROWS(T$3:T57)-3,,3))</f>
        <v>11982.880000000001</v>
      </c>
      <c r="G57" s="14">
        <f ca="1">AVERAGE(OFFSET(U$3,3*ROWS(U$3:U57)-3,,3))</f>
        <v>7.1499999999999995</v>
      </c>
      <c r="H57" s="14">
        <f ca="1">AVERAGE(OFFSET(V$3,3*ROWS(V$3:V57)-3,,3))</f>
        <v>17.623333333333331</v>
      </c>
      <c r="I57" s="14">
        <f ca="1">AVERAGE(OFFSET(W$3,3*ROWS(W$3:W57)-3,,3))</f>
        <v>11.086666666666668</v>
      </c>
      <c r="J57" s="14">
        <f ca="1">AVERAGE(OFFSET(X$3,3*ROWS(X$3:X57)-3,,3))</f>
        <v>3.8766666666666665</v>
      </c>
      <c r="K57" s="47">
        <v>35082954</v>
      </c>
      <c r="L57" s="47"/>
      <c r="M57" s="47"/>
      <c r="N57" s="47"/>
      <c r="O57" s="47"/>
      <c r="P57" s="47"/>
      <c r="Q57" s="47"/>
      <c r="R57" s="47"/>
      <c r="S57" s="43">
        <v>38169</v>
      </c>
      <c r="T57" s="4">
        <f>Data!F56*4</f>
        <v>3024.8</v>
      </c>
      <c r="U57" s="44">
        <v>5.44</v>
      </c>
      <c r="V57" s="44">
        <v>16.62</v>
      </c>
      <c r="W57" s="44">
        <v>10.73</v>
      </c>
      <c r="X57" s="44">
        <v>3.48</v>
      </c>
    </row>
    <row r="58" spans="1:24">
      <c r="A58" s="51" t="s">
        <v>75</v>
      </c>
      <c r="B58" s="52">
        <f>((B59-B55)*(3/4))+B55</f>
        <v>30.842500000000001</v>
      </c>
      <c r="C58" s="52">
        <f t="shared" ref="C58:E58" si="41">((C59-C55)*(3/4))+C55</f>
        <v>26.725000000000001</v>
      </c>
      <c r="D58" s="52">
        <f t="shared" si="41"/>
        <v>20.664999999999999</v>
      </c>
      <c r="E58" s="52">
        <f t="shared" si="41"/>
        <v>8.3849999999999998</v>
      </c>
      <c r="F58" s="14">
        <f ca="1">SUM(OFFSET(T$3,3*ROWS(T$3:T58)-3,,3))</f>
        <v>12335.760000000002</v>
      </c>
      <c r="G58" s="14">
        <f ca="1">AVERAGE(OFFSET(U$3,3*ROWS(U$3:U58)-3,,3))</f>
        <v>7.086666666666666</v>
      </c>
      <c r="H58" s="14">
        <f ca="1">AVERAGE(OFFSET(V$3,3*ROWS(V$3:V58)-3,,3))</f>
        <v>18.273333333333333</v>
      </c>
      <c r="I58" s="14">
        <f ca="1">AVERAGE(OFFSET(W$3,3*ROWS(W$3:W58)-3,,3))</f>
        <v>11.133333333333333</v>
      </c>
      <c r="J58" s="14">
        <f ca="1">AVERAGE(OFFSET(X$3,3*ROWS(X$3:X58)-3,,3))</f>
        <v>4.3600000000000003</v>
      </c>
      <c r="K58" s="47">
        <v>35211866</v>
      </c>
      <c r="L58" s="47"/>
      <c r="M58" s="47"/>
      <c r="N58" s="47"/>
      <c r="O58" s="47"/>
      <c r="P58" s="47"/>
      <c r="Q58" s="47"/>
      <c r="R58" s="47"/>
      <c r="S58" s="43">
        <v>38200</v>
      </c>
      <c r="T58" s="4">
        <f>Data!F57*4</f>
        <v>3029.88</v>
      </c>
      <c r="U58" s="44">
        <v>5.54</v>
      </c>
      <c r="V58" s="44">
        <v>16.239999999999998</v>
      </c>
      <c r="W58" s="44">
        <v>10.72</v>
      </c>
      <c r="X58" s="44">
        <v>3.41</v>
      </c>
    </row>
    <row r="59" spans="1:24">
      <c r="A59" s="51" t="s">
        <v>76</v>
      </c>
      <c r="B59" s="44">
        <v>31.1</v>
      </c>
      <c r="C59" s="44">
        <v>26.5</v>
      </c>
      <c r="D59" s="44">
        <v>20.58</v>
      </c>
      <c r="E59" s="44">
        <v>8.35</v>
      </c>
      <c r="F59" s="14">
        <f ca="1">SUM(OFFSET(T$3,3*ROWS(T$3:T59)-3,,3))</f>
        <v>12434.720000000001</v>
      </c>
      <c r="G59" s="14">
        <f ca="1">AVERAGE(OFFSET(U$3,3*ROWS(U$3:U59)-3,,3))</f>
        <v>7.0200000000000005</v>
      </c>
      <c r="H59" s="14">
        <f ca="1">AVERAGE(OFFSET(V$3,3*ROWS(V$3:V59)-3,,3))</f>
        <v>18.96</v>
      </c>
      <c r="I59" s="14">
        <f ca="1">AVERAGE(OFFSET(W$3,3*ROWS(W$3:W59)-3,,3))</f>
        <v>11.213333333333333</v>
      </c>
      <c r="J59" s="14">
        <f ca="1">AVERAGE(OFFSET(X$3,3*ROWS(X$3:X59)-3,,3))</f>
        <v>4.4733333333333336</v>
      </c>
      <c r="K59" s="47">
        <v>35249639</v>
      </c>
      <c r="L59" s="47"/>
      <c r="M59" s="47"/>
      <c r="N59" s="47"/>
      <c r="O59" s="47"/>
      <c r="P59" s="47"/>
      <c r="Q59" s="47"/>
      <c r="R59" s="47"/>
      <c r="S59" s="43">
        <v>38231</v>
      </c>
      <c r="T59" s="4">
        <f>Data!F58*4</f>
        <v>3129.64</v>
      </c>
      <c r="U59" s="44">
        <v>5.5</v>
      </c>
      <c r="V59" s="44">
        <v>16.07</v>
      </c>
      <c r="W59" s="44">
        <v>10.5</v>
      </c>
      <c r="X59" s="44">
        <v>3.37</v>
      </c>
    </row>
    <row r="60" spans="1:24">
      <c r="A60" s="51" t="s">
        <v>77</v>
      </c>
      <c r="B60" s="52">
        <f>(B63-B59)/4+B59</f>
        <v>31.315000000000001</v>
      </c>
      <c r="C60" s="52">
        <f t="shared" ref="C60:E60" si="42">(C63-C59)/4+C59</f>
        <v>25.98</v>
      </c>
      <c r="D60" s="52">
        <f t="shared" si="42"/>
        <v>21.2425</v>
      </c>
      <c r="E60" s="52">
        <f t="shared" si="42"/>
        <v>8.3125</v>
      </c>
      <c r="F60" s="14">
        <f ca="1">SUM(OFFSET(T$3,3*ROWS(T$3:T60)-3,,3))</f>
        <v>12300.6</v>
      </c>
      <c r="G60" s="14">
        <f ca="1">AVERAGE(OFFSET(U$3,3*ROWS(U$3:U60)-3,,3))</f>
        <v>7.1166666666666671</v>
      </c>
      <c r="H60" s="14">
        <f ca="1">AVERAGE(OFFSET(V$3,3*ROWS(V$3:V60)-3,,3))</f>
        <v>19.866666666666667</v>
      </c>
      <c r="I60" s="14">
        <f ca="1">AVERAGE(OFFSET(W$3,3*ROWS(W$3:W60)-3,,3))</f>
        <v>12.530000000000001</v>
      </c>
      <c r="J60" s="14">
        <f ca="1">AVERAGE(OFFSET(X$3,3*ROWS(X$3:X60)-3,,3))</f>
        <v>4.6000000000000005</v>
      </c>
      <c r="K60" s="47">
        <v>35323533</v>
      </c>
      <c r="L60" s="47"/>
      <c r="M60" s="47"/>
      <c r="N60" s="47"/>
      <c r="O60" s="47"/>
      <c r="P60" s="47"/>
      <c r="Q60" s="47"/>
      <c r="R60" s="47"/>
      <c r="S60" s="43">
        <v>38261</v>
      </c>
      <c r="T60" s="4">
        <f>Data!F59*4</f>
        <v>3147.88</v>
      </c>
      <c r="U60" s="44">
        <v>5.51</v>
      </c>
      <c r="V60" s="44">
        <v>15.31</v>
      </c>
      <c r="W60" s="44">
        <v>10.63</v>
      </c>
      <c r="X60" s="44">
        <v>3.32</v>
      </c>
    </row>
    <row r="61" spans="1:24">
      <c r="A61" s="51" t="s">
        <v>78</v>
      </c>
      <c r="B61" s="52">
        <f>((B63-B59)*(2/4)+B59)</f>
        <v>31.53</v>
      </c>
      <c r="C61" s="52">
        <f t="shared" ref="C61:E61" si="43">((C63-C59)*(2/4)+C59)</f>
        <v>25.46</v>
      </c>
      <c r="D61" s="52">
        <f t="shared" si="43"/>
        <v>21.905000000000001</v>
      </c>
      <c r="E61" s="52">
        <f t="shared" si="43"/>
        <v>8.2749999999999986</v>
      </c>
      <c r="F61" s="14">
        <f ca="1">SUM(OFFSET(T$3,3*ROWS(T$3:T61)-3,,3))</f>
        <v>12234.880000000001</v>
      </c>
      <c r="G61" s="14">
        <f ca="1">AVERAGE(OFFSET(U$3,3*ROWS(U$3:U61)-3,,3))</f>
        <v>7.38</v>
      </c>
      <c r="H61" s="14">
        <f ca="1">AVERAGE(OFFSET(V$3,3*ROWS(V$3:V61)-3,,3))</f>
        <v>20.853333333333335</v>
      </c>
      <c r="I61" s="14">
        <f ca="1">AVERAGE(OFFSET(W$3,3*ROWS(W$3:W61)-3,,3))</f>
        <v>12.696666666666667</v>
      </c>
      <c r="J61" s="14">
        <f ca="1">AVERAGE(OFFSET(X$3,3*ROWS(X$3:X61)-3,,3))</f>
        <v>4.6733333333333329</v>
      </c>
      <c r="K61" s="47">
        <v>35437435</v>
      </c>
      <c r="L61" s="47"/>
      <c r="M61" s="47"/>
      <c r="N61" s="47"/>
      <c r="O61" s="47"/>
      <c r="P61" s="47"/>
      <c r="Q61" s="47"/>
      <c r="R61" s="47"/>
      <c r="S61" s="43">
        <v>38292</v>
      </c>
      <c r="T61" s="4">
        <f>Data!F60*4</f>
        <v>3170.44</v>
      </c>
      <c r="U61" s="44">
        <v>5.27</v>
      </c>
      <c r="V61" s="44">
        <v>14.67</v>
      </c>
      <c r="W61" s="44">
        <v>10.199999999999999</v>
      </c>
      <c r="X61" s="44">
        <v>3.35</v>
      </c>
    </row>
    <row r="62" spans="1:24">
      <c r="A62" s="51" t="s">
        <v>79</v>
      </c>
      <c r="B62" s="52">
        <f>((B63-B59)*(3/4))+B59</f>
        <v>31.745000000000001</v>
      </c>
      <c r="C62" s="52">
        <f t="shared" ref="C62:E62" si="44">((C63-C59)*(3/4))+C59</f>
        <v>24.94</v>
      </c>
      <c r="D62" s="52">
        <f t="shared" si="44"/>
        <v>22.567499999999999</v>
      </c>
      <c r="E62" s="52">
        <f t="shared" si="44"/>
        <v>8.2374999999999989</v>
      </c>
      <c r="F62" s="14">
        <f ca="1">SUM(OFFSET(T$3,3*ROWS(T$3:T62)-3,,3))</f>
        <v>12508.919999999998</v>
      </c>
      <c r="G62" s="14">
        <f ca="1">AVERAGE(OFFSET(U$3,3*ROWS(U$3:U62)-3,,3))</f>
        <v>7.4066666666666663</v>
      </c>
      <c r="H62" s="14">
        <f ca="1">AVERAGE(OFFSET(V$3,3*ROWS(V$3:V62)-3,,3))</f>
        <v>21.276666666666667</v>
      </c>
      <c r="I62" s="14">
        <f ca="1">AVERAGE(OFFSET(W$3,3*ROWS(W$3:W62)-3,,3))</f>
        <v>12.979999999999999</v>
      </c>
      <c r="J62" s="14">
        <f ca="1">AVERAGE(OFFSET(X$3,3*ROWS(X$3:X62)-3,,3))</f>
        <v>4.6833333333333336</v>
      </c>
      <c r="K62" s="47">
        <v>35559047</v>
      </c>
      <c r="L62" s="47"/>
      <c r="M62" s="47"/>
      <c r="N62" s="47"/>
      <c r="O62" s="47"/>
      <c r="P62" s="47"/>
      <c r="Q62" s="47"/>
      <c r="R62" s="47"/>
      <c r="S62" s="43">
        <v>38322</v>
      </c>
      <c r="T62" s="4">
        <f>Data!F61*4</f>
        <v>3169.16</v>
      </c>
      <c r="U62" s="44">
        <v>5.35</v>
      </c>
      <c r="V62" s="44">
        <v>14.83</v>
      </c>
      <c r="W62" s="44">
        <v>10.210000000000001</v>
      </c>
      <c r="X62" s="44">
        <v>3.29</v>
      </c>
    </row>
    <row r="63" spans="1:24">
      <c r="A63" s="51" t="s">
        <v>80</v>
      </c>
      <c r="B63" s="44">
        <v>31.96</v>
      </c>
      <c r="C63" s="44">
        <v>24.42</v>
      </c>
      <c r="D63" s="44">
        <v>23.23</v>
      </c>
      <c r="E63" s="44">
        <v>8.1999999999999993</v>
      </c>
      <c r="F63" s="14">
        <f ca="1">SUM(OFFSET(T$3,3*ROWS(T$3:T63)-3,,3))</f>
        <v>12659.8</v>
      </c>
      <c r="G63" s="14">
        <f ca="1">AVERAGE(OFFSET(U$3,3*ROWS(U$3:U63)-3,,3))</f>
        <v>7.43</v>
      </c>
      <c r="H63" s="14">
        <f ca="1">AVERAGE(OFFSET(V$3,3*ROWS(V$3:V63)-3,,3))</f>
        <v>21.39</v>
      </c>
      <c r="I63" s="14">
        <f ca="1">AVERAGE(OFFSET(W$3,3*ROWS(W$3:W63)-3,,3))</f>
        <v>12.963333333333333</v>
      </c>
      <c r="J63" s="14">
        <f ca="1">AVERAGE(OFFSET(X$3,3*ROWS(X$3:X63)-3,,3))</f>
        <v>4.63</v>
      </c>
      <c r="K63" s="47">
        <v>35575187</v>
      </c>
      <c r="L63" s="47"/>
      <c r="M63" s="47"/>
      <c r="N63" s="47"/>
      <c r="O63" s="47"/>
      <c r="P63" s="47"/>
      <c r="Q63" s="47"/>
      <c r="R63" s="47"/>
      <c r="S63" s="43">
        <v>38353</v>
      </c>
      <c r="T63" s="4">
        <f>Data!F62*4</f>
        <v>3217.16</v>
      </c>
      <c r="U63" s="44">
        <v>5.32</v>
      </c>
      <c r="V63" s="44">
        <v>15.2</v>
      </c>
      <c r="W63" s="44">
        <v>10.19</v>
      </c>
      <c r="X63" s="44">
        <v>3.3</v>
      </c>
    </row>
    <row r="64" spans="1:24">
      <c r="A64" s="51" t="s">
        <v>81</v>
      </c>
      <c r="B64" s="52">
        <f>(B67-B63)/4+B63</f>
        <v>32.137500000000003</v>
      </c>
      <c r="C64" s="52">
        <f t="shared" ref="C64:E64" si="45">(C67-C63)/4+C63</f>
        <v>24.67</v>
      </c>
      <c r="D64" s="52">
        <f t="shared" si="45"/>
        <v>22.6175</v>
      </c>
      <c r="E64" s="52">
        <f t="shared" si="45"/>
        <v>8.2925000000000004</v>
      </c>
      <c r="F64" s="14">
        <f ca="1">SUM(OFFSET(T$3,3*ROWS(T$3:T64)-3,,3))</f>
        <v>12629</v>
      </c>
      <c r="G64" s="14">
        <f ca="1">AVERAGE(OFFSET(U$3,3*ROWS(U$3:U64)-3,,3))</f>
        <v>7.5466666666666669</v>
      </c>
      <c r="H64" s="14">
        <f ca="1">AVERAGE(OFFSET(V$3,3*ROWS(V$3:V64)-3,,3))</f>
        <v>24.03</v>
      </c>
      <c r="I64" s="14">
        <f ca="1">AVERAGE(OFFSET(W$3,3*ROWS(W$3:W64)-3,,3))</f>
        <v>12.83</v>
      </c>
      <c r="J64" s="14">
        <f ca="1">AVERAGE(OFFSET(X$3,3*ROWS(X$3:X64)-3,,3))</f>
        <v>4.63</v>
      </c>
      <c r="K64" s="47">
        <v>35611271</v>
      </c>
      <c r="L64" s="47"/>
      <c r="M64" s="47"/>
      <c r="N64" s="47"/>
      <c r="O64" s="47"/>
      <c r="P64" s="47"/>
      <c r="Q64" s="47"/>
      <c r="R64" s="47"/>
      <c r="S64" s="43">
        <v>38384</v>
      </c>
      <c r="T64" s="4">
        <f>Data!F63*4</f>
        <v>3214.8</v>
      </c>
      <c r="U64" s="44">
        <v>5.25</v>
      </c>
      <c r="V64" s="44">
        <v>14.75</v>
      </c>
      <c r="W64" s="44">
        <v>10.36</v>
      </c>
      <c r="X64" s="44">
        <v>3.31</v>
      </c>
    </row>
    <row r="65" spans="1:24">
      <c r="A65" s="51" t="s">
        <v>82</v>
      </c>
      <c r="B65" s="52">
        <f>((B67-B63)*(2/4)+B63)</f>
        <v>32.314999999999998</v>
      </c>
      <c r="C65" s="52">
        <f t="shared" ref="C65:E65" si="46">((C67-C63)*(2/4)+C63)</f>
        <v>24.92</v>
      </c>
      <c r="D65" s="52">
        <f t="shared" si="46"/>
        <v>22.005000000000003</v>
      </c>
      <c r="E65" s="52">
        <f t="shared" si="46"/>
        <v>8.3849999999999998</v>
      </c>
      <c r="F65" s="14">
        <f ca="1">SUM(OFFSET(T$3,3*ROWS(T$3:T65)-3,,3))</f>
        <v>12604.52</v>
      </c>
      <c r="G65" s="14">
        <f ca="1">AVERAGE(OFFSET(U$3,3*ROWS(U$3:U65)-3,,3))</f>
        <v>7.7166666666666659</v>
      </c>
      <c r="H65" s="14">
        <f ca="1">AVERAGE(OFFSET(V$3,3*ROWS(V$3:V65)-3,,3))</f>
        <v>24.456666666666667</v>
      </c>
      <c r="I65" s="14">
        <f ca="1">AVERAGE(OFFSET(W$3,3*ROWS(W$3:W65)-3,,3))</f>
        <v>12.973333333333334</v>
      </c>
      <c r="J65" s="14">
        <f ca="1">AVERAGE(OFFSET(X$3,3*ROWS(X$3:X65)-3,,3))</f>
        <v>4.6566666666666663</v>
      </c>
      <c r="K65" s="47">
        <v>35702908</v>
      </c>
      <c r="L65" s="47"/>
      <c r="M65" s="47"/>
      <c r="N65" s="47"/>
      <c r="O65" s="47"/>
      <c r="P65" s="47"/>
      <c r="Q65" s="47"/>
      <c r="R65" s="47"/>
      <c r="S65" s="43">
        <v>38412</v>
      </c>
      <c r="T65" s="4">
        <f>Data!F64*4</f>
        <v>3222.84</v>
      </c>
      <c r="U65" s="44">
        <v>5.29</v>
      </c>
      <c r="V65" s="44">
        <v>14.82</v>
      </c>
      <c r="W65" s="44">
        <v>10.14</v>
      </c>
      <c r="X65" s="44">
        <v>3.3</v>
      </c>
    </row>
    <row r="66" spans="1:24">
      <c r="A66" s="51" t="s">
        <v>83</v>
      </c>
      <c r="B66" s="52">
        <f>((B67-B63)*(3/4))+B63</f>
        <v>32.4925</v>
      </c>
      <c r="C66" s="52">
        <f t="shared" ref="C66:E66" si="47">((C67-C63)*(3/4))+C63</f>
        <v>25.17</v>
      </c>
      <c r="D66" s="52">
        <f t="shared" si="47"/>
        <v>21.392500000000002</v>
      </c>
      <c r="E66" s="52">
        <f t="shared" si="47"/>
        <v>8.4774999999999991</v>
      </c>
      <c r="F66" s="14">
        <f ca="1">SUM(OFFSET(T$3,3*ROWS(T$3:T66)-3,,3))</f>
        <v>12858.92</v>
      </c>
      <c r="G66" s="14">
        <f ca="1">AVERAGE(OFFSET(U$3,3*ROWS(U$3:U66)-3,,3))</f>
        <v>7.7633333333333328</v>
      </c>
      <c r="H66" s="14">
        <f ca="1">AVERAGE(OFFSET(V$3,3*ROWS(V$3:V66)-3,,3))</f>
        <v>24.516666666666666</v>
      </c>
      <c r="I66" s="14">
        <f ca="1">AVERAGE(OFFSET(W$3,3*ROWS(W$3:W66)-3,,3))</f>
        <v>13.079999999999998</v>
      </c>
      <c r="J66" s="14">
        <f ca="1">AVERAGE(OFFSET(X$3,3*ROWS(X$3:X66)-3,,3))</f>
        <v>4.5066666666666668</v>
      </c>
      <c r="K66" s="47">
        <v>35822894</v>
      </c>
      <c r="L66" s="47"/>
      <c r="M66" s="47"/>
      <c r="N66" s="47"/>
      <c r="O66" s="47"/>
      <c r="P66" s="47"/>
      <c r="Q66" s="47"/>
      <c r="R66" s="47"/>
      <c r="S66" s="43">
        <v>38443</v>
      </c>
      <c r="T66" s="4">
        <f>Data!F65*4</f>
        <v>3224.44</v>
      </c>
      <c r="U66" s="44">
        <v>5.35</v>
      </c>
      <c r="V66" s="44">
        <v>14.86</v>
      </c>
      <c r="W66" s="44">
        <v>10.08</v>
      </c>
      <c r="X66" s="44">
        <v>3.27</v>
      </c>
    </row>
    <row r="67" spans="1:24">
      <c r="A67" s="51" t="s">
        <v>84</v>
      </c>
      <c r="B67" s="44">
        <v>32.67</v>
      </c>
      <c r="C67" s="44">
        <v>25.42</v>
      </c>
      <c r="D67" s="44">
        <v>20.78</v>
      </c>
      <c r="E67" s="44">
        <v>8.57</v>
      </c>
      <c r="F67" s="14">
        <f ca="1">SUM(OFFSET(T$3,3*ROWS(T$3:T67)-3,,3))</f>
        <v>13033.16</v>
      </c>
      <c r="G67" s="14">
        <f ca="1">AVERAGE(OFFSET(U$3,3*ROWS(U$3:U67)-3,,3))</f>
        <v>7.4666666666666659</v>
      </c>
      <c r="H67" s="14">
        <f ca="1">AVERAGE(OFFSET(V$3,3*ROWS(V$3:V67)-3,,3))</f>
        <v>24.173333333333332</v>
      </c>
      <c r="I67" s="14">
        <f ca="1">AVERAGE(OFFSET(W$3,3*ROWS(W$3:W67)-3,,3))</f>
        <v>12.833333333333334</v>
      </c>
      <c r="J67" s="14">
        <f ca="1">AVERAGE(OFFSET(X$3,3*ROWS(X$3:X67)-3,,3))</f>
        <v>4.47</v>
      </c>
      <c r="K67" s="47">
        <v>35871136</v>
      </c>
      <c r="L67" s="47"/>
      <c r="M67" s="47"/>
      <c r="N67" s="47"/>
      <c r="O67" s="47"/>
      <c r="P67" s="47"/>
      <c r="Q67" s="47"/>
      <c r="R67" s="47"/>
      <c r="S67" s="43">
        <v>38473</v>
      </c>
      <c r="T67" s="4">
        <f>Data!F66*4</f>
        <v>3174.44</v>
      </c>
      <c r="U67" s="44">
        <v>5.36</v>
      </c>
      <c r="V67" s="44">
        <v>15.13</v>
      </c>
      <c r="W67" s="44">
        <v>10.050000000000001</v>
      </c>
      <c r="X67" s="44">
        <v>3.16</v>
      </c>
    </row>
    <row r="68" spans="1:24">
      <c r="A68" s="51" t="s">
        <v>85</v>
      </c>
      <c r="B68" s="52">
        <f>(B71-B67)/4+B67</f>
        <v>32.805</v>
      </c>
      <c r="C68" s="52">
        <f t="shared" ref="C68:E68" si="48">(C71-C67)/4+C67</f>
        <v>25.387500000000003</v>
      </c>
      <c r="D68" s="52">
        <f t="shared" si="48"/>
        <v>20.782499999999999</v>
      </c>
      <c r="E68" s="52">
        <f t="shared" si="48"/>
        <v>8.5500000000000007</v>
      </c>
      <c r="F68" s="14">
        <f ca="1">SUM(OFFSET(T$3,3*ROWS(T$3:T68)-3,,3))</f>
        <v>12911.68</v>
      </c>
      <c r="G68" s="14">
        <f ca="1">AVERAGE(OFFSET(U$3,3*ROWS(U$3:U68)-3,,3))</f>
        <v>7.5233333333333334</v>
      </c>
      <c r="H68" s="14">
        <f ca="1">AVERAGE(OFFSET(V$3,3*ROWS(V$3:V68)-3,,3))</f>
        <v>24.939999999999998</v>
      </c>
      <c r="I68" s="14">
        <f ca="1">AVERAGE(OFFSET(W$3,3*ROWS(W$3:W68)-3,,3))</f>
        <v>12.360000000000001</v>
      </c>
      <c r="J68" s="14">
        <f ca="1">AVERAGE(OFFSET(X$3,3*ROWS(X$3:X68)-3,,3))</f>
        <v>4.3599999999999994</v>
      </c>
      <c r="K68" s="47">
        <v>35970303</v>
      </c>
      <c r="L68" s="47"/>
      <c r="M68" s="47"/>
      <c r="N68" s="47"/>
      <c r="O68" s="47"/>
      <c r="P68" s="47"/>
      <c r="Q68" s="47"/>
      <c r="R68" s="47"/>
      <c r="S68" s="43">
        <v>38504</v>
      </c>
      <c r="T68" s="4">
        <f>Data!F67*4</f>
        <v>3166.32</v>
      </c>
      <c r="U68" s="44">
        <v>5.3</v>
      </c>
      <c r="V68" s="44">
        <v>15.38</v>
      </c>
      <c r="W68" s="44">
        <v>10.220000000000001</v>
      </c>
      <c r="X68" s="44">
        <v>3.26</v>
      </c>
    </row>
    <row r="69" spans="1:24">
      <c r="A69" s="51" t="s">
        <v>86</v>
      </c>
      <c r="B69" s="52">
        <f>((B71-B67)*(2/4)+B67)</f>
        <v>32.94</v>
      </c>
      <c r="C69" s="52">
        <f t="shared" ref="C69:E69" si="49">((C71-C67)*(2/4)+C67)</f>
        <v>25.355</v>
      </c>
      <c r="D69" s="52">
        <f t="shared" si="49"/>
        <v>20.785</v>
      </c>
      <c r="E69" s="52">
        <f t="shared" si="49"/>
        <v>8.5300000000000011</v>
      </c>
      <c r="F69" s="14">
        <f ca="1">SUM(OFFSET(T$3,3*ROWS(T$3:T69)-3,,3))</f>
        <v>12776.400000000001</v>
      </c>
      <c r="G69" s="14">
        <f ca="1">AVERAGE(OFFSET(U$3,3*ROWS(U$3:U69)-3,,3))</f>
        <v>7.5533333333333337</v>
      </c>
      <c r="H69" s="14">
        <f ca="1">AVERAGE(OFFSET(V$3,3*ROWS(V$3:V69)-3,,3))</f>
        <v>23.996666666666666</v>
      </c>
      <c r="I69" s="14">
        <f ca="1">AVERAGE(OFFSET(W$3,3*ROWS(W$3:W69)-3,,3))</f>
        <v>12.683333333333332</v>
      </c>
      <c r="J69" s="14">
        <f ca="1">AVERAGE(OFFSET(X$3,3*ROWS(X$3:X69)-3,,3))</f>
        <v>4.4233333333333329</v>
      </c>
      <c r="K69" s="47">
        <v>36109487</v>
      </c>
      <c r="L69" s="47"/>
      <c r="M69" s="47"/>
      <c r="N69" s="47"/>
      <c r="O69" s="47"/>
      <c r="P69" s="47"/>
      <c r="Q69" s="47"/>
      <c r="R69" s="47"/>
      <c r="S69" s="43">
        <v>38534</v>
      </c>
      <c r="T69" s="4">
        <f>Data!F68*4</f>
        <v>3125</v>
      </c>
      <c r="U69" s="44">
        <v>5.37</v>
      </c>
      <c r="V69" s="44">
        <v>14.44</v>
      </c>
      <c r="W69" s="44">
        <v>10.09</v>
      </c>
      <c r="X69" s="44">
        <v>3.16</v>
      </c>
    </row>
    <row r="70" spans="1:24">
      <c r="A70" s="51" t="s">
        <v>87</v>
      </c>
      <c r="B70" s="52">
        <f>((B71-B67)*(3/4))+B67</f>
        <v>33.075000000000003</v>
      </c>
      <c r="C70" s="52">
        <f t="shared" ref="C70:E70" si="50">((C71-C67)*(3/4))+C67</f>
        <v>25.322499999999998</v>
      </c>
      <c r="D70" s="52">
        <f t="shared" si="50"/>
        <v>20.787500000000001</v>
      </c>
      <c r="E70" s="52">
        <f t="shared" si="50"/>
        <v>8.51</v>
      </c>
      <c r="F70" s="14">
        <f ca="1">SUM(OFFSET(T$3,3*ROWS(T$3:T70)-3,,3))</f>
        <v>13082.2</v>
      </c>
      <c r="G70" s="14">
        <f ca="1">AVERAGE(OFFSET(U$3,3*ROWS(U$3:U70)-3,,3))</f>
        <v>7.4266666666666667</v>
      </c>
      <c r="H70" s="14">
        <f ca="1">AVERAGE(OFFSET(V$3,3*ROWS(V$3:V70)-3,,3))</f>
        <v>22.766666666666669</v>
      </c>
      <c r="I70" s="14">
        <f ca="1">AVERAGE(OFFSET(W$3,3*ROWS(W$3:W70)-3,,3))</f>
        <v>12.376666666666665</v>
      </c>
      <c r="J70" s="14">
        <f ca="1">AVERAGE(OFFSET(X$3,3*ROWS(X$3:X70)-3,,3))</f>
        <v>4.3099999999999996</v>
      </c>
      <c r="K70" s="47">
        <v>36258726</v>
      </c>
      <c r="L70" s="47"/>
      <c r="M70" s="47"/>
      <c r="N70" s="47"/>
      <c r="O70" s="47"/>
      <c r="P70" s="47"/>
      <c r="Q70" s="47"/>
      <c r="R70" s="47"/>
      <c r="S70" s="43">
        <v>38565</v>
      </c>
      <c r="T70" s="4">
        <f>Data!F69*4</f>
        <v>3147.72</v>
      </c>
      <c r="U70" s="44">
        <v>5.32</v>
      </c>
      <c r="V70" s="44">
        <v>14.81</v>
      </c>
      <c r="W70" s="44">
        <v>10.029999999999999</v>
      </c>
      <c r="X70" s="44">
        <v>3.16</v>
      </c>
    </row>
    <row r="71" spans="1:24">
      <c r="A71" s="51" t="s">
        <v>88</v>
      </c>
      <c r="B71" s="44">
        <v>33.21</v>
      </c>
      <c r="C71" s="44">
        <v>25.29</v>
      </c>
      <c r="D71" s="44">
        <v>20.79</v>
      </c>
      <c r="E71" s="44">
        <v>8.49</v>
      </c>
      <c r="F71" s="14">
        <f ca="1">SUM(OFFSET(T$3,3*ROWS(T$3:T71)-3,,3))</f>
        <v>13177.2</v>
      </c>
      <c r="G71" s="14">
        <f ca="1">AVERAGE(OFFSET(U$3,3*ROWS(U$3:U71)-3,,3))</f>
        <v>7.2933333333333339</v>
      </c>
      <c r="H71" s="14">
        <f ca="1">AVERAGE(OFFSET(V$3,3*ROWS(V$3:V71)-3,,3))</f>
        <v>22.37</v>
      </c>
      <c r="I71" s="14">
        <f ca="1">AVERAGE(OFFSET(W$3,3*ROWS(W$3:W71)-3,,3))</f>
        <v>11.99</v>
      </c>
      <c r="J71" s="14">
        <f ca="1">AVERAGE(OFFSET(X$3,3*ROWS(X$3:X71)-3,,3))</f>
        <v>4.3466666666666667</v>
      </c>
      <c r="K71" s="47">
        <v>36314099</v>
      </c>
      <c r="L71" s="47"/>
      <c r="M71" s="47"/>
      <c r="N71" s="47"/>
      <c r="O71" s="47"/>
      <c r="P71" s="47"/>
      <c r="Q71" s="47"/>
      <c r="R71" s="47"/>
      <c r="S71" s="43">
        <v>38596</v>
      </c>
      <c r="T71" s="4">
        <f>Data!F70*4</f>
        <v>3245.4</v>
      </c>
      <c r="U71" s="44">
        <v>5.39</v>
      </c>
      <c r="V71" s="44">
        <v>14.74</v>
      </c>
      <c r="W71" s="44">
        <v>9.8800000000000008</v>
      </c>
      <c r="X71" s="44">
        <v>3.27</v>
      </c>
    </row>
    <row r="72" spans="1:24">
      <c r="A72" s="51" t="s">
        <v>89</v>
      </c>
      <c r="B72" s="52">
        <f>(B75-B71)/4+B71</f>
        <v>33.575000000000003</v>
      </c>
      <c r="C72" s="52">
        <f t="shared" ref="C72:E72" si="51">(C75-C71)/4+C71</f>
        <v>25.327500000000001</v>
      </c>
      <c r="D72" s="52">
        <f t="shared" si="51"/>
        <v>21.017499999999998</v>
      </c>
      <c r="E72" s="52">
        <f t="shared" si="51"/>
        <v>8.64</v>
      </c>
      <c r="F72" s="14">
        <f ca="1">SUM(OFFSET(T$3,3*ROWS(T$3:T72)-3,,3))</f>
        <v>13019.079999999998</v>
      </c>
      <c r="G72" s="14">
        <f ca="1">AVERAGE(OFFSET(U$3,3*ROWS(U$3:U72)-3,,3))</f>
        <v>7.2233333333333336</v>
      </c>
      <c r="H72" s="14">
        <f ca="1">AVERAGE(OFFSET(V$3,3*ROWS(V$3:V72)-3,,3))</f>
        <v>23.266666666666666</v>
      </c>
      <c r="I72" s="14">
        <f ca="1">AVERAGE(OFFSET(W$3,3*ROWS(W$3:W72)-3,,3))</f>
        <v>12.393333333333333</v>
      </c>
      <c r="J72" s="14">
        <f ca="1">AVERAGE(OFFSET(X$3,3*ROWS(X$3:X72)-3,,3))</f>
        <v>4.4233333333333329</v>
      </c>
      <c r="K72" s="47">
        <v>36398040</v>
      </c>
      <c r="L72" s="47"/>
      <c r="M72" s="47"/>
      <c r="N72" s="47"/>
      <c r="O72" s="47"/>
      <c r="P72" s="47"/>
      <c r="Q72" s="47"/>
      <c r="R72" s="47"/>
      <c r="S72" s="43">
        <v>38626</v>
      </c>
      <c r="T72" s="4">
        <f>Data!F71*4</f>
        <v>3273.8</v>
      </c>
      <c r="U72" s="44">
        <v>5.4</v>
      </c>
      <c r="V72" s="44">
        <v>14.8</v>
      </c>
      <c r="W72" s="44">
        <v>9.9700000000000006</v>
      </c>
      <c r="X72" s="44">
        <v>3.28</v>
      </c>
    </row>
    <row r="73" spans="1:24">
      <c r="A73" s="51" t="s">
        <v>90</v>
      </c>
      <c r="B73" s="52">
        <f>((B75-B71)*(2/4)+B71)</f>
        <v>33.94</v>
      </c>
      <c r="C73" s="52">
        <f t="shared" ref="C73:E73" si="52">((C75-C71)*(2/4)+C71)</f>
        <v>25.365000000000002</v>
      </c>
      <c r="D73" s="52">
        <f t="shared" si="52"/>
        <v>21.244999999999997</v>
      </c>
      <c r="E73" s="52">
        <f t="shared" si="52"/>
        <v>8.7899999999999991</v>
      </c>
      <c r="F73" s="14">
        <f ca="1">SUM(OFFSET(T$3,3*ROWS(T$3:T73)-3,,3))</f>
        <v>13005.08</v>
      </c>
      <c r="G73" s="14">
        <f ca="1">AVERAGE(OFFSET(U$3,3*ROWS(U$3:U73)-3,,3))</f>
        <v>7.45</v>
      </c>
      <c r="H73" s="14">
        <f ca="1">AVERAGE(OFFSET(V$3,3*ROWS(V$3:V73)-3,,3))</f>
        <v>23.233333333333331</v>
      </c>
      <c r="I73" s="14">
        <f ca="1">AVERAGE(OFFSET(W$3,3*ROWS(W$3:W73)-3,,3))</f>
        <v>12.573333333333332</v>
      </c>
      <c r="J73" s="14">
        <f ca="1">AVERAGE(OFFSET(X$3,3*ROWS(X$3:X73)-3,,3))</f>
        <v>4.34</v>
      </c>
      <c r="K73" s="47">
        <v>36545295</v>
      </c>
      <c r="L73" s="47"/>
      <c r="M73" s="47"/>
      <c r="N73" s="47"/>
      <c r="O73" s="47"/>
      <c r="P73" s="47"/>
      <c r="Q73" s="47"/>
      <c r="R73" s="47"/>
      <c r="S73" s="43">
        <v>38657</v>
      </c>
      <c r="T73" s="4">
        <f>Data!F72*4</f>
        <v>3287.32</v>
      </c>
      <c r="U73" s="44">
        <v>5.3</v>
      </c>
      <c r="V73" s="44">
        <v>14.85</v>
      </c>
      <c r="W73" s="44">
        <v>9.75</v>
      </c>
      <c r="X73" s="44">
        <v>3.25</v>
      </c>
    </row>
    <row r="74" spans="1:24">
      <c r="A74" s="51" t="s">
        <v>91</v>
      </c>
      <c r="B74" s="52">
        <f>((B75-B71)*(3/4))+B71</f>
        <v>34.305</v>
      </c>
      <c r="C74" s="52">
        <f t="shared" ref="C74:E74" si="53">((C75-C71)*(3/4))+C71</f>
        <v>25.4025</v>
      </c>
      <c r="D74" s="52">
        <f t="shared" si="53"/>
        <v>21.4725</v>
      </c>
      <c r="E74" s="52">
        <f t="shared" si="53"/>
        <v>8.94</v>
      </c>
      <c r="F74" s="14">
        <f ca="1">SUM(OFFSET(T$3,3*ROWS(T$3:T74)-3,,3))</f>
        <v>13381.880000000001</v>
      </c>
      <c r="G74" s="14">
        <f ca="1">AVERAGE(OFFSET(U$3,3*ROWS(U$3:U74)-3,,3))</f>
        <v>7.4633333333333338</v>
      </c>
      <c r="H74" s="14">
        <f ca="1">AVERAGE(OFFSET(V$3,3*ROWS(V$3:V74)-3,,3))</f>
        <v>22.483333333333334</v>
      </c>
      <c r="I74" s="14">
        <f ca="1">AVERAGE(OFFSET(W$3,3*ROWS(W$3:W74)-3,,3))</f>
        <v>12.44</v>
      </c>
      <c r="J74" s="14">
        <f ca="1">AVERAGE(OFFSET(X$3,3*ROWS(X$3:X74)-3,,3))</f>
        <v>4.4200000000000008</v>
      </c>
      <c r="K74" s="47">
        <v>36721242</v>
      </c>
      <c r="L74" s="47"/>
      <c r="M74" s="47"/>
      <c r="N74" s="47"/>
      <c r="O74" s="47"/>
      <c r="P74" s="47"/>
      <c r="Q74" s="47"/>
      <c r="R74" s="47"/>
      <c r="S74" s="43">
        <v>38687</v>
      </c>
      <c r="T74" s="4">
        <f>Data!F73*4</f>
        <v>3286.44</v>
      </c>
      <c r="U74" s="44">
        <v>5.19</v>
      </c>
      <c r="V74" s="44">
        <v>14.28</v>
      </c>
      <c r="W74" s="44">
        <v>9.8000000000000007</v>
      </c>
      <c r="X74" s="44">
        <v>3.17</v>
      </c>
    </row>
    <row r="75" spans="1:24">
      <c r="A75" s="51" t="s">
        <v>92</v>
      </c>
      <c r="B75" s="44">
        <v>34.67</v>
      </c>
      <c r="C75" s="44">
        <v>25.44</v>
      </c>
      <c r="D75" s="44">
        <v>21.7</v>
      </c>
      <c r="E75" s="44">
        <v>9.09</v>
      </c>
      <c r="F75" s="14">
        <f ca="1">SUM(OFFSET(T$3,3*ROWS(T$3:T75)-3,,3))</f>
        <v>13524.240000000002</v>
      </c>
      <c r="G75" s="14">
        <f ca="1">AVERAGE(OFFSET(U$3,3*ROWS(U$3:U75)-3,,3))</f>
        <v>7.4799999999999995</v>
      </c>
      <c r="H75" s="14">
        <f ca="1">AVERAGE(OFFSET(V$3,3*ROWS(V$3:V75)-3,,3))</f>
        <v>22.5</v>
      </c>
      <c r="I75" s="14">
        <f ca="1">AVERAGE(OFFSET(W$3,3*ROWS(W$3:W75)-3,,3))</f>
        <v>12.030000000000001</v>
      </c>
      <c r="J75" s="14">
        <f ca="1">AVERAGE(OFFSET(X$3,3*ROWS(X$3:X75)-3,,3))</f>
        <v>4.5766666666666671</v>
      </c>
      <c r="K75" s="47">
        <v>36798442</v>
      </c>
      <c r="L75" s="47"/>
      <c r="M75" s="47"/>
      <c r="N75" s="47"/>
      <c r="O75" s="47"/>
      <c r="P75" s="47"/>
      <c r="Q75" s="47"/>
      <c r="R75" s="47"/>
      <c r="S75" s="43">
        <v>38718</v>
      </c>
      <c r="T75" s="4">
        <f>Data!F74*4</f>
        <v>3326.32</v>
      </c>
      <c r="U75" s="44">
        <v>5.38</v>
      </c>
      <c r="V75" s="44">
        <v>14.47</v>
      </c>
      <c r="W75" s="44">
        <v>9.42</v>
      </c>
      <c r="X75" s="44">
        <v>3.19</v>
      </c>
    </row>
    <row r="76" spans="1:24">
      <c r="A76" s="51" t="s">
        <v>93</v>
      </c>
      <c r="B76" s="52">
        <f>(B79-B75)/4+B75</f>
        <v>34.767499999999998</v>
      </c>
      <c r="C76" s="52">
        <f t="shared" ref="C76:E76" si="54">(C79-C75)/4+C75</f>
        <v>25.450000000000003</v>
      </c>
      <c r="D76" s="52">
        <f t="shared" si="54"/>
        <v>21.814999999999998</v>
      </c>
      <c r="E76" s="52">
        <f t="shared" si="54"/>
        <v>9.1024999999999991</v>
      </c>
      <c r="F76" s="14">
        <f ca="1">SUM(OFFSET(T$3,3*ROWS(T$3:T76)-3,,3))</f>
        <v>13444.08</v>
      </c>
      <c r="G76" s="14">
        <f ca="1">AVERAGE(OFFSET(U$3,3*ROWS(U$3:U76)-3,,3))</f>
        <v>7.2166666666666659</v>
      </c>
      <c r="H76" s="14">
        <f ca="1">AVERAGE(OFFSET(V$3,3*ROWS(V$3:V76)-3,,3))</f>
        <v>22.626666666666665</v>
      </c>
      <c r="I76" s="14">
        <f ca="1">AVERAGE(OFFSET(W$3,3*ROWS(W$3:W76)-3,,3))</f>
        <v>12.096666666666666</v>
      </c>
      <c r="J76" s="14">
        <f ca="1">AVERAGE(OFFSET(X$3,3*ROWS(X$3:X76)-3,,3))</f>
        <v>4.5866666666666669</v>
      </c>
      <c r="K76" s="47">
        <v>36898490</v>
      </c>
      <c r="L76" s="47"/>
      <c r="M76" s="47"/>
      <c r="N76" s="47"/>
      <c r="O76" s="47"/>
      <c r="P76" s="47"/>
      <c r="Q76" s="47"/>
      <c r="R76" s="47"/>
      <c r="S76" s="43">
        <v>38749</v>
      </c>
      <c r="T76" s="4">
        <f>Data!F75*4</f>
        <v>3328.24</v>
      </c>
      <c r="U76" s="44">
        <v>5.25</v>
      </c>
      <c r="V76" s="44">
        <v>14.44</v>
      </c>
      <c r="W76" s="44">
        <v>9.6300000000000008</v>
      </c>
      <c r="X76" s="44">
        <v>3.25</v>
      </c>
    </row>
    <row r="77" spans="1:24">
      <c r="A77" s="51" t="s">
        <v>94</v>
      </c>
      <c r="B77" s="52">
        <f>((B79-B75)*(2/4)+B75)</f>
        <v>34.865000000000002</v>
      </c>
      <c r="C77" s="52">
        <f t="shared" ref="C77:E77" si="55">((C79-C75)*(2/4)+C75)</f>
        <v>25.46</v>
      </c>
      <c r="D77" s="52">
        <f t="shared" si="55"/>
        <v>21.93</v>
      </c>
      <c r="E77" s="52">
        <f t="shared" si="55"/>
        <v>9.1150000000000002</v>
      </c>
      <c r="F77" s="14">
        <f ca="1">SUM(OFFSET(T$3,3*ROWS(T$3:T77)-3,,3))</f>
        <v>13284.68</v>
      </c>
      <c r="G77" s="14">
        <f ca="1">AVERAGE(OFFSET(U$3,3*ROWS(U$3:U77)-3,,3))</f>
        <v>7.2899999999999991</v>
      </c>
      <c r="H77" s="14">
        <f ca="1">AVERAGE(OFFSET(V$3,3*ROWS(V$3:V77)-3,,3))</f>
        <v>22.796666666666667</v>
      </c>
      <c r="I77" s="14">
        <f ca="1">AVERAGE(OFFSET(W$3,3*ROWS(W$3:W77)-3,,3))</f>
        <v>12.283333333333333</v>
      </c>
      <c r="J77" s="14">
        <f ca="1">AVERAGE(OFFSET(X$3,3*ROWS(X$3:X77)-3,,3))</f>
        <v>4.333333333333333</v>
      </c>
      <c r="K77" s="47">
        <v>37065178</v>
      </c>
      <c r="L77" s="47"/>
      <c r="M77" s="47"/>
      <c r="N77" s="47"/>
      <c r="O77" s="47"/>
      <c r="P77" s="47"/>
      <c r="Q77" s="47"/>
      <c r="R77" s="47"/>
      <c r="S77" s="43">
        <v>38777</v>
      </c>
      <c r="T77" s="4">
        <f>Data!F76*4</f>
        <v>3340.56</v>
      </c>
      <c r="U77" s="44">
        <v>5.29</v>
      </c>
      <c r="V77" s="44">
        <v>14.1</v>
      </c>
      <c r="W77" s="44">
        <v>9.25</v>
      </c>
      <c r="X77" s="44">
        <v>3.2</v>
      </c>
    </row>
    <row r="78" spans="1:24">
      <c r="A78" s="51" t="s">
        <v>95</v>
      </c>
      <c r="B78" s="52">
        <f>((B79-B75)*(3/4))+B75</f>
        <v>34.962500000000006</v>
      </c>
      <c r="C78" s="52">
        <f t="shared" ref="C78:E78" si="56">((C79-C75)*(3/4))+C75</f>
        <v>25.47</v>
      </c>
      <c r="D78" s="52">
        <f t="shared" si="56"/>
        <v>22.045000000000002</v>
      </c>
      <c r="E78" s="52">
        <f t="shared" si="56"/>
        <v>9.1275000000000013</v>
      </c>
      <c r="F78" s="14">
        <f ca="1">SUM(OFFSET(T$3,3*ROWS(T$3:T78)-3,,3))</f>
        <v>13564.52</v>
      </c>
      <c r="G78" s="14">
        <f ca="1">AVERAGE(OFFSET(U$3,3*ROWS(U$3:U78)-3,,3))</f>
        <v>7.5799999999999992</v>
      </c>
      <c r="H78" s="14">
        <f ca="1">AVERAGE(OFFSET(V$3,3*ROWS(V$3:V78)-3,,3))</f>
        <v>21.959999999999997</v>
      </c>
      <c r="I78" s="14">
        <f ca="1">AVERAGE(OFFSET(W$3,3*ROWS(W$3:W78)-3,,3))</f>
        <v>12.14</v>
      </c>
      <c r="J78" s="14">
        <f ca="1">AVERAGE(OFFSET(X$3,3*ROWS(X$3:X78)-3,,3))</f>
        <v>4.87</v>
      </c>
      <c r="K78" s="47">
        <v>37249240</v>
      </c>
      <c r="L78" s="47"/>
      <c r="M78" s="47"/>
      <c r="N78" s="47"/>
      <c r="O78" s="47"/>
      <c r="P78" s="47"/>
      <c r="Q78" s="47"/>
      <c r="R78" s="47"/>
      <c r="S78" s="43">
        <v>38808</v>
      </c>
      <c r="T78" s="4">
        <f>Data!F77*4</f>
        <v>3334.68</v>
      </c>
      <c r="U78" s="44">
        <v>5.24</v>
      </c>
      <c r="V78" s="44">
        <v>14.45</v>
      </c>
      <c r="W78" s="44">
        <v>9.5299999999999994</v>
      </c>
      <c r="X78" s="44">
        <v>3.25</v>
      </c>
    </row>
    <row r="79" spans="1:24">
      <c r="A79" s="51" t="s">
        <v>96</v>
      </c>
      <c r="B79" s="44">
        <v>35.06</v>
      </c>
      <c r="C79" s="44">
        <v>25.48</v>
      </c>
      <c r="D79" s="44">
        <v>22.16</v>
      </c>
      <c r="E79" s="44">
        <v>9.14</v>
      </c>
      <c r="F79" s="14">
        <f ca="1">SUM(OFFSET(T$3,3*ROWS(T$3:T79)-3,,3))</f>
        <v>13785.68</v>
      </c>
      <c r="G79" s="14">
        <f ca="1">AVERAGE(OFFSET(U$3,3*ROWS(U$3:U79)-3,,3))</f>
        <v>7.4366666666666665</v>
      </c>
      <c r="H79" s="14">
        <f ca="1">AVERAGE(OFFSET(V$3,3*ROWS(V$3:V79)-3,,3))</f>
        <v>22.596666666666668</v>
      </c>
      <c r="I79" s="14">
        <f ca="1">AVERAGE(OFFSET(W$3,3*ROWS(W$3:W79)-3,,3))</f>
        <v>12.033333333333333</v>
      </c>
      <c r="J79" s="14">
        <f ca="1">AVERAGE(OFFSET(X$3,3*ROWS(X$3:X79)-3,,3))</f>
        <v>5.416666666666667</v>
      </c>
      <c r="K79" s="47">
        <v>37324239</v>
      </c>
      <c r="L79" s="47"/>
      <c r="M79" s="47"/>
      <c r="N79" s="47"/>
      <c r="O79" s="47"/>
      <c r="P79" s="47"/>
      <c r="Q79" s="47"/>
      <c r="R79" s="47"/>
      <c r="S79" s="43">
        <v>38838</v>
      </c>
      <c r="T79" s="4">
        <f>Data!F78*4</f>
        <v>3299.04</v>
      </c>
      <c r="U79" s="44">
        <v>5.26</v>
      </c>
      <c r="V79" s="44">
        <v>14.7</v>
      </c>
      <c r="W79" s="44">
        <v>9.27</v>
      </c>
      <c r="X79" s="44">
        <v>3.27</v>
      </c>
    </row>
    <row r="80" spans="1:24">
      <c r="A80" s="51" t="s">
        <v>184</v>
      </c>
      <c r="C80" s="44"/>
      <c r="D80" s="44"/>
      <c r="E80" s="44"/>
      <c r="F80" s="14">
        <f ca="1">SUM(OFFSET(T$3,3*ROWS(T$3:T80)-3,,3))</f>
        <v>13853.52</v>
      </c>
      <c r="G80" s="14">
        <f ca="1">AVERAGE(OFFSET(U$3,3*ROWS(U$3:U80)-3,,3))</f>
        <v>7.4933333333333332</v>
      </c>
      <c r="H80" s="14">
        <f ca="1">AVERAGE(OFFSET(V$3,3*ROWS(V$3:V80)-3,,3))</f>
        <v>22.996666666666666</v>
      </c>
      <c r="I80" s="14">
        <f ca="1">AVERAGE(OFFSET(W$3,3*ROWS(W$3:W80)-3,,3))</f>
        <v>12.126666666666665</v>
      </c>
      <c r="J80" s="14">
        <f ca="1">AVERAGE(OFFSET(X$3,3*ROWS(X$3:X80)-3,,3))</f>
        <v>5.663333333333334</v>
      </c>
      <c r="K80" s="47">
        <v>37417155</v>
      </c>
      <c r="L80" s="47"/>
      <c r="M80" s="47"/>
      <c r="N80" s="47"/>
      <c r="O80" s="47"/>
      <c r="P80" s="47"/>
      <c r="Q80" s="47"/>
      <c r="R80" s="47"/>
      <c r="S80" s="43">
        <v>38869</v>
      </c>
      <c r="T80" s="4">
        <f>Data!F79*4</f>
        <v>3288.28</v>
      </c>
      <c r="U80" s="44">
        <v>5.21</v>
      </c>
      <c r="V80" s="44">
        <v>15.1</v>
      </c>
      <c r="W80" s="44">
        <v>9.24</v>
      </c>
      <c r="X80" s="44">
        <v>3.24</v>
      </c>
    </row>
    <row r="81" spans="1:24">
      <c r="A81" s="51" t="s">
        <v>185</v>
      </c>
      <c r="C81" s="44"/>
      <c r="D81" s="44"/>
      <c r="E81" s="44"/>
      <c r="F81" s="14">
        <f ca="1">SUM(OFFSET(T$3,3*ROWS(T$3:T81)-3,,3))</f>
        <v>13857.599999999999</v>
      </c>
      <c r="G81" s="14">
        <f ca="1">AVERAGE(OFFSET(U$3,3*ROWS(U$3:U81)-3,,3))</f>
        <v>7.5166666666666666</v>
      </c>
      <c r="H81" s="14">
        <f ca="1">AVERAGE(OFFSET(V$3,3*ROWS(V$3:V81)-3,,3))</f>
        <v>22.253333333333334</v>
      </c>
      <c r="I81" s="14">
        <f ca="1">AVERAGE(OFFSET(W$3,3*ROWS(W$3:W81)-3,,3))</f>
        <v>11.936666666666667</v>
      </c>
      <c r="J81" s="14">
        <f ca="1">AVERAGE(OFFSET(X$3,3*ROWS(X$3:X81)-3,,3))</f>
        <v>5.8466666666666667</v>
      </c>
      <c r="K81" s="47">
        <v>37593384</v>
      </c>
      <c r="L81" s="47"/>
      <c r="M81" s="47"/>
      <c r="N81" s="47"/>
      <c r="O81" s="47"/>
      <c r="P81" s="47"/>
      <c r="Q81" s="47"/>
      <c r="R81" s="47"/>
      <c r="S81" s="43">
        <v>38899</v>
      </c>
      <c r="T81" s="4">
        <f>Data!F80*4</f>
        <v>3244.92</v>
      </c>
      <c r="U81" s="44">
        <v>5.36</v>
      </c>
      <c r="V81" s="44">
        <v>15.53</v>
      </c>
      <c r="W81" s="44">
        <v>9.24</v>
      </c>
      <c r="X81" s="44">
        <v>3.43</v>
      </c>
    </row>
    <row r="82" spans="1:24">
      <c r="A82" s="51" t="s">
        <v>186</v>
      </c>
      <c r="C82" s="44"/>
      <c r="D82" s="44"/>
      <c r="E82" s="44"/>
      <c r="F82" s="14">
        <f ca="1">SUM(OFFSET(T$3,3*ROWS(T$3:T82)-3,,3))</f>
        <v>14150.36</v>
      </c>
      <c r="G82" s="14">
        <f ca="1">AVERAGE(OFFSET(U$3,3*ROWS(U$3:U82)-3,,3))</f>
        <v>7.3166666666666664</v>
      </c>
      <c r="H82" s="14">
        <f ca="1">AVERAGE(OFFSET(V$3,3*ROWS(V$3:V82)-3,,3))</f>
        <v>22.24</v>
      </c>
      <c r="I82" s="14">
        <f ca="1">AVERAGE(OFFSET(W$3,3*ROWS(W$3:W82)-3,,3))</f>
        <v>11.800000000000002</v>
      </c>
      <c r="J82" s="14">
        <f ca="1">AVERAGE(OFFSET(X$3,3*ROWS(X$3:X82)-3,,3))</f>
        <v>5.8133333333333335</v>
      </c>
      <c r="K82" s="47">
        <v>37802043</v>
      </c>
      <c r="L82" s="47"/>
      <c r="M82" s="47"/>
      <c r="N82" s="47"/>
      <c r="O82" s="47"/>
      <c r="P82" s="47"/>
      <c r="Q82" s="47"/>
      <c r="R82" s="47"/>
      <c r="S82" s="43">
        <v>38930</v>
      </c>
      <c r="T82" s="4">
        <f>Data!F81*4</f>
        <v>3252.56</v>
      </c>
      <c r="U82" s="44">
        <v>5.35</v>
      </c>
      <c r="V82" s="44">
        <v>15.61</v>
      </c>
      <c r="W82" s="44">
        <v>9.5500000000000007</v>
      </c>
      <c r="X82" s="44">
        <v>3.34</v>
      </c>
    </row>
    <row r="83" spans="1:24">
      <c r="A83" s="51" t="s">
        <v>187</v>
      </c>
      <c r="B83" s="44"/>
      <c r="C83" s="44"/>
      <c r="D83" s="44"/>
      <c r="E83" s="44"/>
      <c r="F83" s="14">
        <f ca="1">SUM(OFFSET(T$3,3*ROWS(T$3:T83)-3,,3))</f>
        <v>14433.96</v>
      </c>
      <c r="G83" s="14">
        <f ca="1">AVERAGE(OFFSET(U$3,3*ROWS(U$3:U83)-3,,3))</f>
        <v>7.496666666666667</v>
      </c>
      <c r="H83" s="14">
        <f ca="1">AVERAGE(OFFSET(V$3,3*ROWS(V$3:V83)-3,,3))</f>
        <v>21.786666666666665</v>
      </c>
      <c r="I83" s="14">
        <f ca="1">AVERAGE(OFFSET(W$3,3*ROWS(W$3:W83)-3,,3))</f>
        <v>11.776666666666666</v>
      </c>
      <c r="J83" s="14">
        <f ca="1">AVERAGE(OFFSET(X$3,3*ROWS(X$3:X83)-3,,3))</f>
        <v>6.080000000000001</v>
      </c>
      <c r="K83" s="47">
        <v>37899277</v>
      </c>
      <c r="L83" s="47"/>
      <c r="M83" s="47"/>
      <c r="N83" s="47"/>
      <c r="O83" s="47"/>
      <c r="P83" s="47"/>
      <c r="Q83" s="47"/>
      <c r="R83" s="47"/>
      <c r="S83" s="43">
        <v>38961</v>
      </c>
      <c r="T83" s="4">
        <f>Data!F82*4</f>
        <v>3342.2</v>
      </c>
      <c r="U83" s="44">
        <v>5.4</v>
      </c>
      <c r="V83" s="44">
        <v>15.09</v>
      </c>
      <c r="W83" s="44">
        <v>9.6199999999999992</v>
      </c>
      <c r="X83" s="44">
        <v>3.41</v>
      </c>
    </row>
    <row r="84" spans="1:24">
      <c r="A84" s="51" t="s">
        <v>188</v>
      </c>
      <c r="B84" s="52"/>
      <c r="C84" s="52"/>
      <c r="D84" s="52"/>
      <c r="E84" s="52"/>
      <c r="F84" s="14">
        <f ca="1">SUM(OFFSET(T$3,3*ROWS(T$3:T84)-3,,3))</f>
        <v>14907.759999999998</v>
      </c>
      <c r="G84" s="14">
        <f ca="1">AVERAGE(OFFSET(U$3,3*ROWS(U$3:U84)-3,,3))</f>
        <v>7.043333333333333</v>
      </c>
      <c r="H84" s="14">
        <f ca="1">AVERAGE(OFFSET(V$3,3*ROWS(V$3:V84)-3,,3))</f>
        <v>24.320000000000004</v>
      </c>
      <c r="I84" s="14">
        <f ca="1">AVERAGE(OFFSET(W$3,3*ROWS(W$3:W84)-3,,3))</f>
        <v>12.236666666666666</v>
      </c>
      <c r="J84" s="14">
        <f ca="1">AVERAGE(OFFSET(X$3,3*ROWS(X$3:X84)-3,,3))</f>
        <v>6.1533333333333333</v>
      </c>
      <c r="K84" s="47">
        <v>37979854</v>
      </c>
      <c r="L84" s="47"/>
      <c r="M84" s="47"/>
      <c r="N84" s="47"/>
      <c r="O84" s="47"/>
      <c r="P84" s="47"/>
      <c r="Q84" s="47"/>
      <c r="R84" s="47"/>
      <c r="S84" s="43">
        <v>38991</v>
      </c>
      <c r="T84" s="4">
        <f>Data!F83*4</f>
        <v>3358.68</v>
      </c>
      <c r="U84" s="44">
        <v>5.47</v>
      </c>
      <c r="V84" s="44">
        <v>15.42</v>
      </c>
      <c r="W84" s="44">
        <v>9.58</v>
      </c>
      <c r="X84" s="44">
        <v>3.4</v>
      </c>
    </row>
    <row r="85" spans="1:24">
      <c r="A85" s="51" t="s">
        <v>189</v>
      </c>
      <c r="B85" s="44"/>
      <c r="C85" s="44"/>
      <c r="D85" s="44"/>
      <c r="E85" s="44"/>
      <c r="F85" s="14">
        <f ca="1">SUM(OFFSET(T$3,3*ROWS(T$3:T85)-3,,3))</f>
        <v>14686.240000000002</v>
      </c>
      <c r="G85" s="14">
        <f ca="1">AVERAGE(OFFSET(U$3,3*ROWS(U$3:U85)-3,,3))</f>
        <v>7.5233333333333334</v>
      </c>
      <c r="H85" s="14">
        <f ca="1">AVERAGE(OFFSET(V$3,3*ROWS(V$3:V85)-3,,3))</f>
        <v>23.179999999999996</v>
      </c>
      <c r="I85" s="14">
        <f ca="1">AVERAGE(OFFSET(W$3,3*ROWS(W$3:W85)-3,,3))</f>
        <v>12.13</v>
      </c>
      <c r="J85" s="14">
        <f ca="1">AVERAGE(OFFSET(X$3,3*ROWS(X$3:X85)-3,,3))</f>
        <v>6.4266666666666667</v>
      </c>
      <c r="K85" s="47">
        <v>38005238</v>
      </c>
      <c r="L85" s="47"/>
      <c r="M85" s="47"/>
      <c r="N85" s="47"/>
      <c r="O85" s="47"/>
      <c r="P85" s="47"/>
      <c r="Q85" s="47"/>
      <c r="R85" s="47"/>
      <c r="S85" s="43">
        <v>39022</v>
      </c>
      <c r="T85" s="4">
        <f>Data!F84*4</f>
        <v>3381.68</v>
      </c>
      <c r="U85" s="44">
        <v>5.5</v>
      </c>
      <c r="V85" s="44">
        <v>15.57</v>
      </c>
      <c r="W85" s="44">
        <v>9.31</v>
      </c>
      <c r="X85" s="44">
        <v>3.42</v>
      </c>
    </row>
    <row r="86" spans="1:24">
      <c r="A86" s="41"/>
      <c r="B86" s="44"/>
      <c r="C86" s="44"/>
      <c r="D86" s="44"/>
      <c r="E86" s="44"/>
      <c r="F86" s="44"/>
      <c r="G86" s="44"/>
      <c r="H86" s="44"/>
      <c r="I86" s="44"/>
      <c r="K86" s="47"/>
      <c r="L86" s="47"/>
      <c r="M86" s="47"/>
      <c r="N86" s="47"/>
      <c r="O86" s="47"/>
      <c r="P86" s="47"/>
      <c r="Q86" s="47"/>
      <c r="R86" s="47"/>
      <c r="S86" s="43">
        <v>39052</v>
      </c>
      <c r="T86" s="4">
        <f>Data!F85*4</f>
        <v>3367.56</v>
      </c>
      <c r="U86" s="44">
        <v>5.3</v>
      </c>
      <c r="V86" s="44">
        <v>14.8</v>
      </c>
      <c r="W86" s="44">
        <v>9.34</v>
      </c>
      <c r="X86" s="44">
        <v>3.23</v>
      </c>
    </row>
    <row r="87" spans="1:24">
      <c r="A87" s="41"/>
      <c r="B87" s="44"/>
      <c r="C87" s="44"/>
      <c r="D87" s="44"/>
      <c r="E87" s="44"/>
      <c r="F87" s="52"/>
      <c r="G87" s="52"/>
      <c r="H87" s="52"/>
      <c r="I87" s="52"/>
      <c r="K87" s="47"/>
      <c r="L87" s="47"/>
      <c r="M87" s="47"/>
      <c r="N87" s="47"/>
      <c r="O87" s="47"/>
      <c r="P87" s="47"/>
      <c r="Q87" s="47"/>
      <c r="R87" s="47"/>
      <c r="S87" s="43">
        <v>39083</v>
      </c>
      <c r="T87" s="4">
        <f>Data!F86*4</f>
        <v>3386.28</v>
      </c>
      <c r="U87" s="44">
        <v>5.45</v>
      </c>
      <c r="V87" s="44">
        <v>14.45</v>
      </c>
      <c r="W87" s="44">
        <v>9.5299999999999994</v>
      </c>
      <c r="X87" s="44">
        <v>3.27</v>
      </c>
    </row>
    <row r="88" spans="1:24">
      <c r="A88" s="41"/>
      <c r="B88" s="44"/>
      <c r="C88" s="44"/>
      <c r="D88" s="44"/>
      <c r="E88" s="44"/>
      <c r="F88" s="44"/>
      <c r="G88" s="44"/>
      <c r="H88" s="44"/>
      <c r="I88" s="44"/>
      <c r="K88" s="47"/>
      <c r="L88" s="47"/>
      <c r="M88" s="47"/>
      <c r="N88" s="47"/>
      <c r="O88" s="47"/>
      <c r="P88" s="47"/>
      <c r="Q88" s="47"/>
      <c r="R88" s="47"/>
      <c r="S88" s="43">
        <v>39114</v>
      </c>
      <c r="T88" s="4">
        <f>Data!F87*4</f>
        <v>3408.04</v>
      </c>
      <c r="U88" s="44">
        <v>5.6</v>
      </c>
      <c r="V88" s="44">
        <v>15.16</v>
      </c>
      <c r="W88" s="44">
        <v>9.34</v>
      </c>
      <c r="X88" s="44">
        <v>3.32</v>
      </c>
    </row>
    <row r="89" spans="1:24">
      <c r="A89" s="41"/>
      <c r="B89" s="44"/>
      <c r="C89" s="44"/>
      <c r="D89" s="44"/>
      <c r="E89" s="44"/>
      <c r="F89" s="44"/>
      <c r="G89" s="44"/>
      <c r="H89" s="44"/>
      <c r="I89" s="44"/>
      <c r="K89" s="47"/>
      <c r="L89" s="47"/>
      <c r="M89" s="47"/>
      <c r="N89" s="47"/>
      <c r="O89" s="47"/>
      <c r="P89" s="47"/>
      <c r="Q89" s="47"/>
      <c r="R89" s="47"/>
      <c r="S89" s="43">
        <v>39142</v>
      </c>
      <c r="T89" s="4">
        <f>Data!F88*4</f>
        <v>3402.72</v>
      </c>
      <c r="U89" s="44">
        <v>5.6</v>
      </c>
      <c r="V89" s="44">
        <v>15.5</v>
      </c>
      <c r="W89" s="44">
        <v>9.1199999999999992</v>
      </c>
      <c r="X89" s="44">
        <v>3.36</v>
      </c>
    </row>
    <row r="90" spans="1:24">
      <c r="A90" s="41"/>
      <c r="B90" s="44"/>
      <c r="C90" s="44"/>
      <c r="D90" s="44"/>
      <c r="E90" s="44"/>
      <c r="F90" s="44"/>
      <c r="G90" s="44"/>
      <c r="H90" s="44"/>
      <c r="I90" s="44"/>
      <c r="K90" s="47"/>
      <c r="L90" s="47"/>
      <c r="M90" s="47"/>
      <c r="N90" s="47"/>
      <c r="O90" s="47"/>
      <c r="P90" s="47"/>
      <c r="Q90" s="47"/>
      <c r="R90" s="47"/>
      <c r="S90" s="43">
        <v>39173</v>
      </c>
      <c r="T90" s="4">
        <f>Data!F89*4</f>
        <v>3419.72</v>
      </c>
      <c r="U90" s="44">
        <v>5.8</v>
      </c>
      <c r="V90" s="44">
        <v>16.100000000000001</v>
      </c>
      <c r="W90" s="44">
        <v>9.5299999999999994</v>
      </c>
      <c r="X90" s="44">
        <v>3.3</v>
      </c>
    </row>
    <row r="91" spans="1:24">
      <c r="A91" s="41"/>
      <c r="B91" s="44"/>
      <c r="C91" s="44"/>
      <c r="D91" s="44"/>
      <c r="E91" s="44"/>
      <c r="F91" s="44"/>
      <c r="G91" s="44"/>
      <c r="H91" s="44"/>
      <c r="I91" s="44"/>
      <c r="K91" s="47"/>
      <c r="L91" s="47"/>
      <c r="M91" s="47"/>
      <c r="N91" s="47"/>
      <c r="O91" s="47"/>
      <c r="P91" s="47"/>
      <c r="Q91" s="47"/>
      <c r="R91" s="47"/>
      <c r="S91" s="43">
        <v>39203</v>
      </c>
      <c r="T91" s="4">
        <f>Data!F90*4</f>
        <v>3396.64</v>
      </c>
      <c r="U91" s="44">
        <v>5.7</v>
      </c>
      <c r="V91" s="44">
        <v>15.96</v>
      </c>
      <c r="W91" s="44">
        <v>9.42</v>
      </c>
      <c r="X91" s="44">
        <v>3.35</v>
      </c>
    </row>
    <row r="92" spans="1:24">
      <c r="A92" s="41"/>
      <c r="B92" s="44"/>
      <c r="C92" s="44"/>
      <c r="D92" s="44"/>
      <c r="E92" s="44"/>
      <c r="F92" s="44"/>
      <c r="G92" s="44"/>
      <c r="H92" s="44"/>
      <c r="I92" s="44"/>
      <c r="K92" s="47"/>
      <c r="L92" s="47"/>
      <c r="M92" s="47"/>
      <c r="N92" s="47"/>
      <c r="O92" s="47"/>
      <c r="P92" s="47"/>
      <c r="Q92" s="47"/>
      <c r="R92" s="47"/>
      <c r="S92" s="43">
        <v>39234</v>
      </c>
      <c r="T92" s="4">
        <f>Data!F91*4</f>
        <v>3392.92</v>
      </c>
      <c r="U92" s="44">
        <v>5.67</v>
      </c>
      <c r="V92" s="44">
        <v>16.149999999999999</v>
      </c>
      <c r="W92" s="44">
        <v>9.39</v>
      </c>
      <c r="X92" s="44">
        <v>3.35</v>
      </c>
    </row>
    <row r="93" spans="1:24">
      <c r="A93" s="41"/>
      <c r="B93" s="44"/>
      <c r="C93" s="44"/>
      <c r="D93" s="44"/>
      <c r="E93" s="44"/>
      <c r="F93" s="44"/>
      <c r="G93" s="44"/>
      <c r="H93" s="44"/>
      <c r="I93" s="44"/>
      <c r="K93" s="47"/>
      <c r="L93" s="47"/>
      <c r="M93" s="47"/>
      <c r="N93" s="47"/>
      <c r="O93" s="47"/>
      <c r="P93" s="47"/>
      <c r="Q93" s="47"/>
      <c r="R93" s="47"/>
      <c r="S93" s="43">
        <v>39264</v>
      </c>
      <c r="T93" s="4">
        <f>Data!F92*4</f>
        <v>3349.96</v>
      </c>
      <c r="U93" s="44">
        <v>5.72</v>
      </c>
      <c r="V93" s="44">
        <v>15.83</v>
      </c>
      <c r="W93" s="44">
        <v>9.52</v>
      </c>
      <c r="X93" s="44">
        <v>3.26</v>
      </c>
    </row>
    <row r="94" spans="1:24">
      <c r="A94" s="41"/>
      <c r="B94" s="44"/>
      <c r="C94" s="44"/>
      <c r="D94" s="44"/>
      <c r="E94" s="44"/>
      <c r="F94" s="44"/>
      <c r="G94" s="44"/>
      <c r="H94" s="44"/>
      <c r="I94" s="44"/>
      <c r="K94" s="47"/>
      <c r="L94" s="47"/>
      <c r="M94" s="47"/>
      <c r="N94" s="47"/>
      <c r="O94" s="47"/>
      <c r="P94" s="47"/>
      <c r="Q94" s="47"/>
      <c r="R94" s="47"/>
      <c r="S94" s="43">
        <v>39295</v>
      </c>
      <c r="T94" s="4">
        <f>Data!F93*4</f>
        <v>3382.44</v>
      </c>
      <c r="U94" s="44">
        <v>5.65</v>
      </c>
      <c r="V94" s="44">
        <v>15.24</v>
      </c>
      <c r="W94" s="44">
        <v>9.52</v>
      </c>
      <c r="X94" s="44">
        <v>3.22</v>
      </c>
    </row>
    <row r="95" spans="1:24">
      <c r="A95" s="41"/>
      <c r="B95" s="44"/>
      <c r="C95" s="44"/>
      <c r="D95" s="44"/>
      <c r="E95" s="44"/>
      <c r="F95" s="44"/>
      <c r="G95" s="44"/>
      <c r="H95" s="44"/>
      <c r="I95" s="44"/>
      <c r="K95" s="47"/>
      <c r="L95" s="47"/>
      <c r="M95" s="47"/>
      <c r="N95" s="47"/>
      <c r="O95" s="47"/>
      <c r="P95" s="47"/>
      <c r="Q95" s="47"/>
      <c r="R95" s="47"/>
      <c r="S95" s="43">
        <v>39326</v>
      </c>
      <c r="T95" s="4">
        <f>Data!F94*4</f>
        <v>3488.48</v>
      </c>
      <c r="U95" s="44">
        <v>5.65</v>
      </c>
      <c r="V95" s="44">
        <v>15.31</v>
      </c>
      <c r="W95" s="44">
        <v>9.49</v>
      </c>
      <c r="X95" s="44">
        <v>3.18</v>
      </c>
    </row>
    <row r="96" spans="1:24">
      <c r="A96" s="41"/>
      <c r="B96" s="52"/>
      <c r="C96" s="52"/>
      <c r="D96" s="52"/>
      <c r="E96" s="52"/>
      <c r="F96" s="44"/>
      <c r="G96" s="44"/>
      <c r="H96" s="44"/>
      <c r="I96" s="44"/>
      <c r="K96" s="47"/>
      <c r="L96" s="47"/>
      <c r="M96" s="47"/>
      <c r="N96" s="47"/>
      <c r="O96" s="47"/>
      <c r="P96" s="47"/>
      <c r="Q96" s="47"/>
      <c r="R96" s="47"/>
      <c r="S96" s="43">
        <v>39356</v>
      </c>
      <c r="T96" s="4">
        <f>Data!F95*4</f>
        <v>3512.24</v>
      </c>
      <c r="U96" s="44">
        <v>5.7</v>
      </c>
      <c r="V96" s="44">
        <v>15.22</v>
      </c>
      <c r="W96" s="44">
        <v>9.36</v>
      </c>
      <c r="X96" s="44">
        <v>3.3</v>
      </c>
    </row>
    <row r="97" spans="1:24">
      <c r="A97" s="41"/>
      <c r="B97" s="44"/>
      <c r="C97" s="44"/>
      <c r="D97" s="44"/>
      <c r="E97" s="44"/>
      <c r="F97" s="44"/>
      <c r="G97" s="44"/>
      <c r="H97" s="44"/>
      <c r="I97" s="44"/>
      <c r="K97" s="47"/>
      <c r="L97" s="47"/>
      <c r="M97" s="47"/>
      <c r="N97" s="47"/>
      <c r="O97" s="47"/>
      <c r="P97" s="47"/>
      <c r="Q97" s="47"/>
      <c r="R97" s="47"/>
      <c r="S97" s="43">
        <v>39387</v>
      </c>
      <c r="T97" s="4">
        <f>Data!F96*4</f>
        <v>3532</v>
      </c>
      <c r="U97" s="44">
        <v>5.72</v>
      </c>
      <c r="V97" s="44">
        <v>14.61</v>
      </c>
      <c r="W97" s="44">
        <v>9.16</v>
      </c>
      <c r="X97" s="44">
        <v>3.22</v>
      </c>
    </row>
    <row r="98" spans="1:24">
      <c r="A98" s="41"/>
      <c r="B98" s="44"/>
      <c r="C98" s="44"/>
      <c r="D98" s="44"/>
      <c r="E98" s="44"/>
      <c r="F98" s="44"/>
      <c r="G98" s="44"/>
      <c r="H98" s="44"/>
      <c r="I98" s="44"/>
      <c r="K98" s="47"/>
      <c r="L98" s="47"/>
      <c r="M98" s="47"/>
      <c r="N98" s="47"/>
      <c r="O98" s="47"/>
      <c r="P98" s="47"/>
      <c r="Q98" s="47"/>
      <c r="R98" s="47"/>
      <c r="S98" s="43">
        <v>39417</v>
      </c>
      <c r="T98" s="4">
        <f>Data!F97*4</f>
        <v>3546.92</v>
      </c>
      <c r="U98" s="44">
        <v>5.76</v>
      </c>
      <c r="V98" s="44">
        <v>15.15</v>
      </c>
      <c r="W98" s="44">
        <v>8.94</v>
      </c>
      <c r="X98" s="44">
        <v>3.16</v>
      </c>
    </row>
    <row r="99" spans="1:24">
      <c r="A99" s="41"/>
      <c r="B99" s="44"/>
      <c r="C99" s="44"/>
      <c r="D99" s="44"/>
      <c r="E99" s="44"/>
      <c r="F99" s="52"/>
      <c r="G99" s="52"/>
      <c r="H99" s="52"/>
      <c r="I99" s="52"/>
      <c r="K99" s="47"/>
      <c r="L99" s="47"/>
      <c r="M99" s="47"/>
      <c r="N99" s="47"/>
      <c r="O99" s="47"/>
      <c r="P99" s="47"/>
      <c r="Q99" s="47"/>
      <c r="R99" s="47"/>
      <c r="S99" s="43">
        <v>39448</v>
      </c>
      <c r="T99" s="4">
        <f>Data!F98*4</f>
        <v>3544.88</v>
      </c>
      <c r="U99" s="44">
        <v>5.87</v>
      </c>
      <c r="V99" s="44">
        <v>15.07</v>
      </c>
      <c r="W99" s="44">
        <v>9.2100000000000009</v>
      </c>
      <c r="X99" s="44">
        <v>3.32</v>
      </c>
    </row>
    <row r="100" spans="1:24">
      <c r="A100" s="41"/>
      <c r="B100" s="44"/>
      <c r="C100" s="44"/>
      <c r="D100" s="44"/>
      <c r="E100" s="44"/>
      <c r="F100" s="44"/>
      <c r="G100" s="44"/>
      <c r="H100" s="44"/>
      <c r="I100" s="44"/>
      <c r="K100" s="47"/>
      <c r="L100" s="47"/>
      <c r="M100" s="47"/>
      <c r="N100" s="47"/>
      <c r="O100" s="47"/>
      <c r="P100" s="47"/>
      <c r="Q100" s="47"/>
      <c r="R100" s="47"/>
      <c r="S100" s="43">
        <v>39479</v>
      </c>
      <c r="T100" s="4">
        <f>Data!F99*4</f>
        <v>3555.04</v>
      </c>
      <c r="U100" s="44">
        <v>5.89</v>
      </c>
      <c r="V100" s="44">
        <v>15.32</v>
      </c>
      <c r="W100" s="44">
        <v>9.0500000000000007</v>
      </c>
      <c r="X100" s="44">
        <v>3.36</v>
      </c>
    </row>
    <row r="101" spans="1:24">
      <c r="A101" s="41"/>
      <c r="B101" s="44"/>
      <c r="C101" s="44"/>
      <c r="D101" s="44"/>
      <c r="E101" s="44"/>
      <c r="F101" s="44"/>
      <c r="G101" s="44"/>
      <c r="H101" s="44"/>
      <c r="I101" s="44"/>
      <c r="K101" s="47"/>
      <c r="L101" s="47"/>
      <c r="M101" s="47"/>
      <c r="N101" s="47"/>
      <c r="O101" s="47"/>
      <c r="P101" s="47"/>
      <c r="Q101" s="47"/>
      <c r="R101" s="47"/>
      <c r="S101" s="43">
        <v>39508</v>
      </c>
      <c r="T101" s="4">
        <f>Data!F100*4</f>
        <v>3555.36</v>
      </c>
      <c r="U101" s="44">
        <v>5.8</v>
      </c>
      <c r="V101" s="44">
        <v>15.06</v>
      </c>
      <c r="W101" s="44">
        <v>9</v>
      </c>
      <c r="X101" s="44">
        <v>3.32</v>
      </c>
    </row>
    <row r="102" spans="1:24">
      <c r="A102" s="41"/>
      <c r="B102" s="44"/>
      <c r="C102" s="44"/>
      <c r="D102" s="44"/>
      <c r="E102" s="44"/>
      <c r="F102" s="44"/>
      <c r="G102" s="44"/>
      <c r="H102" s="44"/>
      <c r="I102" s="44"/>
      <c r="K102" s="47"/>
      <c r="L102" s="47"/>
      <c r="M102" s="47"/>
      <c r="N102" s="47"/>
      <c r="O102" s="47"/>
      <c r="P102" s="47"/>
      <c r="Q102" s="47"/>
      <c r="R102" s="47"/>
      <c r="S102" s="43">
        <v>39539</v>
      </c>
      <c r="T102" s="4">
        <f>Data!F101*4</f>
        <v>3557.88</v>
      </c>
      <c r="U102" s="44">
        <v>5.76</v>
      </c>
      <c r="V102" s="44">
        <v>15.31</v>
      </c>
      <c r="W102" s="44">
        <v>9.06</v>
      </c>
      <c r="X102" s="44">
        <v>3.23</v>
      </c>
    </row>
    <row r="103" spans="1:24">
      <c r="A103" s="41"/>
      <c r="B103" s="44"/>
      <c r="C103" s="44"/>
      <c r="D103" s="44"/>
      <c r="E103" s="44"/>
      <c r="F103" s="44"/>
      <c r="G103" s="44"/>
      <c r="H103" s="44"/>
      <c r="I103" s="44"/>
      <c r="K103" s="47"/>
      <c r="L103" s="47"/>
      <c r="M103" s="47"/>
      <c r="N103" s="47"/>
      <c r="O103" s="47"/>
      <c r="P103" s="47"/>
      <c r="Q103" s="47"/>
      <c r="R103" s="47"/>
      <c r="S103" s="43">
        <v>39569</v>
      </c>
      <c r="T103" s="4">
        <f>Data!F102*4</f>
        <v>3548.64</v>
      </c>
      <c r="U103" s="44">
        <v>5.95</v>
      </c>
      <c r="V103" s="44">
        <v>14.48</v>
      </c>
      <c r="W103" s="44">
        <v>9.17</v>
      </c>
      <c r="X103" s="44">
        <v>3.33</v>
      </c>
    </row>
    <row r="104" spans="1:24">
      <c r="A104" s="41"/>
      <c r="B104" s="44"/>
      <c r="C104" s="44"/>
      <c r="D104" s="44"/>
      <c r="E104" s="44"/>
      <c r="F104" s="44"/>
      <c r="G104" s="44"/>
      <c r="H104" s="44"/>
      <c r="I104" s="44"/>
      <c r="K104" s="47"/>
      <c r="L104" s="47"/>
      <c r="M104" s="47"/>
      <c r="N104" s="47"/>
      <c r="O104" s="47"/>
      <c r="P104" s="47"/>
      <c r="Q104" s="47"/>
      <c r="R104" s="47"/>
      <c r="S104" s="43">
        <v>39600</v>
      </c>
      <c r="T104" s="4">
        <f>Data!F103*4</f>
        <v>3523</v>
      </c>
      <c r="U104" s="44">
        <v>5.93</v>
      </c>
      <c r="V104" s="44">
        <v>15.04</v>
      </c>
      <c r="W104" s="44">
        <v>9.19</v>
      </c>
      <c r="X104" s="44">
        <v>3.25</v>
      </c>
    </row>
    <row r="105" spans="1:24">
      <c r="A105" s="41"/>
      <c r="B105" s="44"/>
      <c r="C105" s="44"/>
      <c r="D105" s="44"/>
      <c r="E105" s="44"/>
      <c r="F105" s="44"/>
      <c r="G105" s="44"/>
      <c r="H105" s="44"/>
      <c r="I105" s="44"/>
      <c r="K105" s="47"/>
      <c r="L105" s="47"/>
      <c r="M105" s="47"/>
      <c r="N105" s="47"/>
      <c r="O105" s="47"/>
      <c r="P105" s="47"/>
      <c r="Q105" s="47"/>
      <c r="R105" s="47"/>
      <c r="S105" s="43">
        <v>39630</v>
      </c>
      <c r="T105" s="4">
        <f>Data!F104*4</f>
        <v>3473.76</v>
      </c>
      <c r="U105" s="44">
        <v>6.11</v>
      </c>
      <c r="V105" s="44">
        <v>15.08</v>
      </c>
      <c r="W105" s="44">
        <v>9.18</v>
      </c>
      <c r="X105" s="44">
        <v>3.29</v>
      </c>
    </row>
    <row r="106" spans="1:24">
      <c r="A106" s="41"/>
      <c r="B106" s="44"/>
      <c r="C106" s="44"/>
      <c r="D106" s="44"/>
      <c r="E106" s="44"/>
      <c r="F106" s="44"/>
      <c r="G106" s="44"/>
      <c r="H106" s="44"/>
      <c r="I106" s="44"/>
      <c r="K106" s="47"/>
      <c r="L106" s="47"/>
      <c r="M106" s="47"/>
      <c r="N106" s="47"/>
      <c r="O106" s="47"/>
      <c r="P106" s="47"/>
      <c r="Q106" s="47"/>
      <c r="R106" s="47"/>
      <c r="S106" s="43">
        <v>39661</v>
      </c>
      <c r="T106" s="4">
        <f>Data!F105*4</f>
        <v>3507.88</v>
      </c>
      <c r="U106" s="44">
        <v>6.21</v>
      </c>
      <c r="V106" s="44">
        <v>15.69</v>
      </c>
      <c r="W106" s="44">
        <v>9.3800000000000008</v>
      </c>
      <c r="X106" s="44">
        <v>3.25</v>
      </c>
    </row>
    <row r="107" spans="1:24">
      <c r="A107" s="41"/>
      <c r="B107" s="44"/>
      <c r="C107" s="44"/>
      <c r="D107" s="44"/>
      <c r="E107" s="44"/>
      <c r="F107" s="44"/>
      <c r="G107" s="44"/>
      <c r="H107" s="44"/>
      <c r="I107" s="44"/>
      <c r="K107" s="47"/>
      <c r="L107" s="47"/>
      <c r="M107" s="47"/>
      <c r="N107" s="47"/>
      <c r="O107" s="47"/>
      <c r="P107" s="47"/>
      <c r="Q107" s="47"/>
      <c r="R107" s="47"/>
      <c r="S107" s="43">
        <v>39692</v>
      </c>
      <c r="T107" s="4">
        <f>Data!F106*4</f>
        <v>3638.12</v>
      </c>
      <c r="U107" s="44">
        <v>6.09</v>
      </c>
      <c r="V107" s="44">
        <v>16.23</v>
      </c>
      <c r="W107" s="44">
        <v>9.5</v>
      </c>
      <c r="X107" s="44">
        <v>3.31</v>
      </c>
    </row>
    <row r="108" spans="1:24">
      <c r="A108" s="41"/>
      <c r="B108" s="52"/>
      <c r="C108" s="52"/>
      <c r="D108" s="52"/>
      <c r="E108" s="52"/>
      <c r="F108" s="44"/>
      <c r="G108" s="44"/>
      <c r="H108" s="44"/>
      <c r="I108" s="44"/>
      <c r="K108" s="47"/>
      <c r="L108" s="47"/>
      <c r="M108" s="47"/>
      <c r="N108" s="47"/>
      <c r="O108" s="47"/>
      <c r="P108" s="47"/>
      <c r="Q108" s="47"/>
      <c r="R108" s="47"/>
      <c r="S108" s="43">
        <v>39722</v>
      </c>
      <c r="T108" s="4">
        <f>Data!F107*4</f>
        <v>3652.96</v>
      </c>
      <c r="U108" s="44">
        <v>6.19</v>
      </c>
      <c r="V108" s="44">
        <v>15.37</v>
      </c>
      <c r="W108" s="44">
        <v>9.3699999999999992</v>
      </c>
      <c r="X108" s="44">
        <v>3.3</v>
      </c>
    </row>
    <row r="109" spans="1:24">
      <c r="A109" s="41"/>
      <c r="B109" s="44"/>
      <c r="C109" s="44"/>
      <c r="D109" s="44"/>
      <c r="E109" s="44"/>
      <c r="F109" s="44"/>
      <c r="G109" s="44"/>
      <c r="H109" s="44"/>
      <c r="I109" s="44"/>
      <c r="K109" s="47"/>
      <c r="L109" s="47"/>
      <c r="M109" s="47"/>
      <c r="N109" s="47"/>
      <c r="O109" s="47"/>
      <c r="P109" s="47"/>
      <c r="Q109" s="47"/>
      <c r="R109" s="47"/>
      <c r="S109" s="43">
        <v>39753</v>
      </c>
      <c r="T109" s="4">
        <f>Data!F108*4</f>
        <v>3684.84</v>
      </c>
      <c r="U109" s="44">
        <v>6.46</v>
      </c>
      <c r="V109" s="44">
        <v>15.73</v>
      </c>
      <c r="W109" s="44">
        <v>9.44</v>
      </c>
      <c r="X109" s="44">
        <v>3.29</v>
      </c>
    </row>
    <row r="110" spans="1:24">
      <c r="A110" s="41"/>
      <c r="B110" s="44"/>
      <c r="C110" s="44"/>
      <c r="D110" s="44"/>
      <c r="E110" s="44"/>
      <c r="F110" s="44"/>
      <c r="G110" s="44"/>
      <c r="H110" s="44"/>
      <c r="I110" s="44"/>
      <c r="K110" s="47"/>
      <c r="L110" s="47"/>
      <c r="M110" s="47"/>
      <c r="N110" s="47"/>
      <c r="O110" s="47"/>
      <c r="P110" s="47"/>
      <c r="Q110" s="47"/>
      <c r="R110" s="47"/>
      <c r="S110" s="43">
        <v>39783</v>
      </c>
      <c r="T110" s="4">
        <f>Data!F109*4</f>
        <v>3684.48</v>
      </c>
      <c r="U110" s="44">
        <v>6.15</v>
      </c>
      <c r="V110" s="44">
        <v>15.45</v>
      </c>
      <c r="W110" s="44">
        <v>9.51</v>
      </c>
      <c r="X110" s="44">
        <v>3.32</v>
      </c>
    </row>
    <row r="111" spans="1:24">
      <c r="A111" s="41"/>
      <c r="B111" s="44"/>
      <c r="C111" s="44"/>
      <c r="D111" s="44"/>
      <c r="E111" s="44"/>
      <c r="F111" s="52"/>
      <c r="G111" s="52"/>
      <c r="H111" s="52"/>
      <c r="I111" s="52"/>
      <c r="K111" s="47"/>
      <c r="L111" s="47"/>
      <c r="M111" s="47"/>
      <c r="N111" s="47"/>
      <c r="O111" s="47"/>
      <c r="P111" s="47"/>
      <c r="Q111" s="47"/>
      <c r="R111" s="47"/>
      <c r="S111" s="43">
        <v>39814</v>
      </c>
      <c r="T111" s="4">
        <f>Data!F110*4</f>
        <v>3720.36</v>
      </c>
      <c r="U111" s="44">
        <v>6.38</v>
      </c>
      <c r="V111" s="44">
        <v>15.02</v>
      </c>
      <c r="W111" s="44">
        <v>9.5399999999999991</v>
      </c>
      <c r="X111" s="44">
        <v>3.25</v>
      </c>
    </row>
    <row r="112" spans="1:24">
      <c r="A112" s="41"/>
      <c r="B112" s="44"/>
      <c r="C112" s="44"/>
      <c r="D112" s="44"/>
      <c r="E112" s="44"/>
      <c r="F112" s="44"/>
      <c r="G112" s="44"/>
      <c r="H112" s="44"/>
      <c r="I112" s="44"/>
      <c r="K112" s="47"/>
      <c r="L112" s="47"/>
      <c r="M112" s="47"/>
      <c r="N112" s="47"/>
      <c r="O112" s="47"/>
      <c r="P112" s="47"/>
      <c r="Q112" s="47"/>
      <c r="R112" s="47"/>
      <c r="S112" s="43">
        <v>39845</v>
      </c>
      <c r="T112" s="4">
        <f>Data!F111*4</f>
        <v>3696.64</v>
      </c>
      <c r="U112" s="44">
        <v>6.27</v>
      </c>
      <c r="V112" s="44">
        <v>15.73</v>
      </c>
      <c r="W112" s="44">
        <v>9.6</v>
      </c>
      <c r="X112" s="44">
        <v>3.36</v>
      </c>
    </row>
    <row r="113" spans="1:24">
      <c r="A113" s="41"/>
      <c r="B113" s="44"/>
      <c r="C113" s="44"/>
      <c r="D113" s="44"/>
      <c r="E113" s="44"/>
      <c r="F113" s="44"/>
      <c r="G113" s="44"/>
      <c r="H113" s="44"/>
      <c r="I113" s="44"/>
      <c r="K113" s="47"/>
      <c r="L113" s="47"/>
      <c r="M113" s="47"/>
      <c r="N113" s="47"/>
      <c r="O113" s="47"/>
      <c r="P113" s="47"/>
      <c r="Q113" s="47"/>
      <c r="R113" s="47"/>
      <c r="S113" s="43">
        <v>39873</v>
      </c>
      <c r="T113" s="4">
        <f>Data!F112*4</f>
        <v>3695.52</v>
      </c>
      <c r="U113" s="44">
        <v>6.46</v>
      </c>
      <c r="V113" s="44">
        <v>15.33</v>
      </c>
      <c r="W113" s="44">
        <v>9.81</v>
      </c>
      <c r="X113" s="44">
        <v>3.42</v>
      </c>
    </row>
    <row r="114" spans="1:24">
      <c r="A114" s="41"/>
      <c r="B114" s="44"/>
      <c r="C114" s="44"/>
      <c r="D114" s="44"/>
      <c r="E114" s="44"/>
      <c r="F114" s="44"/>
      <c r="G114" s="44"/>
      <c r="H114" s="44"/>
      <c r="I114" s="44"/>
      <c r="K114" s="47"/>
      <c r="L114" s="47"/>
      <c r="M114" s="47"/>
      <c r="N114" s="47"/>
      <c r="O114" s="47"/>
      <c r="P114" s="47"/>
      <c r="Q114" s="47"/>
      <c r="R114" s="47"/>
      <c r="S114" s="43">
        <v>39904</v>
      </c>
      <c r="T114" s="4">
        <f>Data!F113*4</f>
        <v>3695.12</v>
      </c>
      <c r="U114" s="44">
        <v>6.5</v>
      </c>
      <c r="V114" s="44">
        <v>16.02</v>
      </c>
      <c r="W114" s="44">
        <v>9.7799999999999994</v>
      </c>
      <c r="X114" s="44">
        <v>3.39</v>
      </c>
    </row>
    <row r="115" spans="1:24">
      <c r="A115" s="41"/>
      <c r="B115" s="44"/>
      <c r="C115" s="44"/>
      <c r="D115" s="44"/>
      <c r="E115" s="44"/>
      <c r="F115" s="44"/>
      <c r="G115" s="44"/>
      <c r="H115" s="44"/>
      <c r="I115" s="44"/>
      <c r="K115" s="47"/>
      <c r="L115" s="47"/>
      <c r="M115" s="47"/>
      <c r="N115" s="47"/>
      <c r="O115" s="47"/>
      <c r="P115" s="47"/>
      <c r="Q115" s="47"/>
      <c r="R115" s="47"/>
      <c r="S115" s="43">
        <v>39934</v>
      </c>
      <c r="T115" s="4">
        <f>Data!F114*4</f>
        <v>3646.08</v>
      </c>
      <c r="U115" s="44">
        <v>6.34</v>
      </c>
      <c r="V115" s="44">
        <v>16.11</v>
      </c>
      <c r="W115" s="44">
        <v>9.84</v>
      </c>
      <c r="X115" s="44">
        <v>3.3</v>
      </c>
    </row>
    <row r="116" spans="1:24">
      <c r="A116" s="41"/>
      <c r="B116" s="44"/>
      <c r="C116" s="44"/>
      <c r="D116" s="44"/>
      <c r="E116" s="44"/>
      <c r="F116" s="44"/>
      <c r="G116" s="44"/>
      <c r="H116" s="44"/>
      <c r="I116" s="44"/>
      <c r="K116" s="47"/>
      <c r="L116" s="47"/>
      <c r="M116" s="47"/>
      <c r="N116" s="47"/>
      <c r="O116" s="47"/>
      <c r="P116" s="47"/>
      <c r="Q116" s="47"/>
      <c r="R116" s="47"/>
      <c r="S116" s="43">
        <v>39965</v>
      </c>
      <c r="T116" s="4">
        <f>Data!F115*4</f>
        <v>3642.48</v>
      </c>
      <c r="U116" s="44">
        <v>6.39</v>
      </c>
      <c r="V116" s="44">
        <v>16.8</v>
      </c>
      <c r="W116" s="44">
        <v>9.67</v>
      </c>
      <c r="X116" s="44">
        <v>3.24</v>
      </c>
    </row>
    <row r="117" spans="1:24">
      <c r="A117" s="41"/>
      <c r="B117" s="44"/>
      <c r="C117" s="44"/>
      <c r="D117" s="44"/>
      <c r="E117" s="44"/>
      <c r="F117" s="44"/>
      <c r="G117" s="44"/>
      <c r="H117" s="44"/>
      <c r="I117" s="44"/>
      <c r="K117" s="47"/>
      <c r="L117" s="47"/>
      <c r="M117" s="47"/>
      <c r="N117" s="47"/>
      <c r="O117" s="47"/>
      <c r="P117" s="47"/>
      <c r="Q117" s="47"/>
      <c r="R117" s="47"/>
      <c r="S117" s="43">
        <v>39995</v>
      </c>
      <c r="T117" s="4">
        <f>Data!F116*4</f>
        <v>3589.08</v>
      </c>
      <c r="U117" s="44">
        <v>6.39</v>
      </c>
      <c r="V117" s="44">
        <v>16.399999999999999</v>
      </c>
      <c r="W117" s="44">
        <v>9.5</v>
      </c>
      <c r="X117" s="44">
        <v>3.33</v>
      </c>
    </row>
    <row r="118" spans="1:24">
      <c r="A118" s="41"/>
      <c r="B118" s="44"/>
      <c r="C118" s="44"/>
      <c r="D118" s="44"/>
      <c r="E118" s="44"/>
      <c r="F118" s="44"/>
      <c r="G118" s="44"/>
      <c r="H118" s="44"/>
      <c r="I118" s="44"/>
      <c r="K118" s="47"/>
      <c r="L118" s="47"/>
      <c r="M118" s="47"/>
      <c r="N118" s="47"/>
      <c r="O118" s="47"/>
      <c r="P118" s="47"/>
      <c r="Q118" s="47"/>
      <c r="R118" s="47"/>
      <c r="S118" s="43">
        <v>40026</v>
      </c>
      <c r="T118" s="4">
        <f>Data!F117*4</f>
        <v>3610.72</v>
      </c>
      <c r="U118" s="44">
        <v>6.35</v>
      </c>
      <c r="V118" s="44">
        <v>16.28</v>
      </c>
      <c r="W118" s="44">
        <v>9.6</v>
      </c>
      <c r="X118" s="44">
        <v>3.29</v>
      </c>
    </row>
    <row r="119" spans="1:24">
      <c r="A119" s="41"/>
      <c r="B119" s="44"/>
      <c r="C119" s="44"/>
      <c r="D119" s="44"/>
      <c r="E119" s="44"/>
      <c r="F119" s="44"/>
      <c r="G119" s="44"/>
      <c r="H119" s="44"/>
      <c r="I119" s="44"/>
      <c r="K119" s="47"/>
      <c r="L119" s="47"/>
      <c r="M119" s="47"/>
      <c r="N119" s="47"/>
      <c r="O119" s="47"/>
      <c r="P119" s="47"/>
      <c r="Q119" s="47"/>
      <c r="R119" s="47"/>
      <c r="S119" s="43">
        <v>40057</v>
      </c>
      <c r="T119" s="4">
        <f>Data!F118*4</f>
        <v>3718.52</v>
      </c>
      <c r="U119" s="44">
        <v>6.34</v>
      </c>
      <c r="V119" s="44">
        <v>16.55</v>
      </c>
      <c r="W119" s="44">
        <v>9.6</v>
      </c>
      <c r="X119" s="44">
        <v>3.23</v>
      </c>
    </row>
    <row r="120" spans="1:24">
      <c r="A120" s="41"/>
      <c r="B120" s="52"/>
      <c r="C120" s="52"/>
      <c r="D120" s="52"/>
      <c r="E120" s="52"/>
      <c r="F120" s="44"/>
      <c r="G120" s="44"/>
      <c r="H120" s="44"/>
      <c r="I120" s="44"/>
      <c r="K120" s="47"/>
      <c r="L120" s="47"/>
      <c r="M120" s="47"/>
      <c r="N120" s="47"/>
      <c r="O120" s="47"/>
      <c r="P120" s="47"/>
      <c r="Q120" s="47"/>
      <c r="R120" s="47"/>
      <c r="S120" s="43">
        <v>40087</v>
      </c>
      <c r="T120" s="4">
        <f>Data!F119*4</f>
        <v>3744.6</v>
      </c>
      <c r="U120" s="44">
        <v>6.31</v>
      </c>
      <c r="V120" s="44">
        <v>16.53</v>
      </c>
      <c r="W120" s="44">
        <v>9.48</v>
      </c>
      <c r="X120" s="44">
        <v>3.33</v>
      </c>
    </row>
    <row r="121" spans="1:24">
      <c r="A121" s="41"/>
      <c r="B121" s="44"/>
      <c r="C121" s="44"/>
      <c r="D121" s="44"/>
      <c r="E121" s="44"/>
      <c r="F121" s="44"/>
      <c r="G121" s="44"/>
      <c r="H121" s="44"/>
      <c r="I121" s="44"/>
      <c r="K121" s="47"/>
      <c r="L121" s="47"/>
      <c r="M121" s="47"/>
      <c r="N121" s="47"/>
      <c r="O121" s="47"/>
      <c r="P121" s="47"/>
      <c r="Q121" s="47"/>
      <c r="R121" s="47"/>
      <c r="S121" s="43">
        <v>40118</v>
      </c>
      <c r="T121" s="4">
        <f>Data!F120*4</f>
        <v>3740.68</v>
      </c>
      <c r="U121" s="44">
        <v>6.35</v>
      </c>
      <c r="V121" s="44">
        <v>15.96</v>
      </c>
      <c r="W121" s="44">
        <v>9.5</v>
      </c>
      <c r="X121" s="44">
        <v>3.21</v>
      </c>
    </row>
    <row r="122" spans="1:24">
      <c r="A122" s="41"/>
      <c r="B122" s="44"/>
      <c r="C122" s="44"/>
      <c r="D122" s="44"/>
      <c r="E122" s="44"/>
      <c r="F122" s="44"/>
      <c r="G122" s="44"/>
      <c r="H122" s="44"/>
      <c r="I122" s="44"/>
      <c r="K122" s="47"/>
      <c r="L122" s="47"/>
      <c r="M122" s="47"/>
      <c r="N122" s="47"/>
      <c r="O122" s="47"/>
      <c r="P122" s="47"/>
      <c r="Q122" s="47"/>
      <c r="R122" s="47"/>
      <c r="S122" s="43">
        <v>40148</v>
      </c>
      <c r="T122" s="4">
        <f>Data!F121*4</f>
        <v>3763.56</v>
      </c>
      <c r="U122" s="44">
        <v>6.4</v>
      </c>
      <c r="V122" s="44">
        <v>15.73</v>
      </c>
      <c r="W122" s="44">
        <v>9.16</v>
      </c>
      <c r="X122" s="44">
        <v>3.25</v>
      </c>
    </row>
    <row r="123" spans="1:24">
      <c r="A123" s="41"/>
      <c r="B123" s="44"/>
      <c r="C123" s="44"/>
      <c r="D123" s="44"/>
      <c r="E123" s="44"/>
      <c r="F123" s="52"/>
      <c r="G123" s="52"/>
      <c r="H123" s="52"/>
      <c r="I123" s="52"/>
      <c r="K123" s="47"/>
      <c r="L123" s="47"/>
      <c r="M123" s="47"/>
      <c r="N123" s="47"/>
      <c r="O123" s="47"/>
      <c r="P123" s="47"/>
      <c r="Q123" s="47"/>
      <c r="R123" s="47"/>
      <c r="S123" s="43">
        <v>40179</v>
      </c>
      <c r="T123" s="4">
        <f>Data!F122*4</f>
        <v>3783.16</v>
      </c>
      <c r="U123" s="44">
        <v>6.35</v>
      </c>
      <c r="V123" s="44">
        <v>15.55</v>
      </c>
      <c r="W123" s="44">
        <v>9.19</v>
      </c>
      <c r="X123" s="44">
        <v>3.1</v>
      </c>
    </row>
    <row r="124" spans="1:24">
      <c r="A124" s="41"/>
      <c r="B124" s="44"/>
      <c r="C124" s="44"/>
      <c r="D124" s="44"/>
      <c r="E124" s="44"/>
      <c r="F124" s="44"/>
      <c r="G124" s="44"/>
      <c r="H124" s="44"/>
      <c r="I124" s="44"/>
      <c r="K124" s="47"/>
      <c r="L124" s="47"/>
      <c r="M124" s="47"/>
      <c r="N124" s="47"/>
      <c r="O124" s="47"/>
      <c r="P124" s="47"/>
      <c r="Q124" s="47"/>
      <c r="R124" s="47"/>
      <c r="S124" s="43">
        <v>40210</v>
      </c>
      <c r="T124" s="4">
        <f>Data!F123*4</f>
        <v>3771.64</v>
      </c>
      <c r="U124" s="44">
        <v>6.35</v>
      </c>
      <c r="V124" s="44">
        <v>14.6</v>
      </c>
      <c r="W124" s="44">
        <v>9.33</v>
      </c>
      <c r="X124" s="44">
        <v>3.2</v>
      </c>
    </row>
    <row r="125" spans="1:24">
      <c r="A125" s="41"/>
      <c r="B125" s="44"/>
      <c r="C125" s="44"/>
      <c r="D125" s="44"/>
      <c r="E125" s="44"/>
      <c r="F125" s="44"/>
      <c r="G125" s="44"/>
      <c r="H125" s="44"/>
      <c r="I125" s="44"/>
      <c r="K125" s="47"/>
      <c r="L125" s="47"/>
      <c r="M125" s="47"/>
      <c r="N125" s="47"/>
      <c r="O125" s="47"/>
      <c r="P125" s="47"/>
      <c r="Q125" s="47"/>
      <c r="R125" s="47"/>
      <c r="S125" s="43">
        <v>40238</v>
      </c>
      <c r="T125" s="4">
        <f>Data!F124*4</f>
        <v>3785.24</v>
      </c>
      <c r="U125" s="44">
        <v>6.36</v>
      </c>
      <c r="V125" s="44">
        <v>15.33</v>
      </c>
      <c r="W125" s="44">
        <v>9.02</v>
      </c>
      <c r="X125" s="44">
        <v>3.23</v>
      </c>
    </row>
    <row r="126" spans="1:24">
      <c r="A126" s="41"/>
      <c r="B126" s="44"/>
      <c r="C126" s="44"/>
      <c r="D126" s="44"/>
      <c r="E126" s="44"/>
      <c r="F126" s="44"/>
      <c r="G126" s="44"/>
      <c r="H126" s="44"/>
      <c r="I126" s="44"/>
      <c r="K126" s="47"/>
      <c r="L126" s="47"/>
      <c r="M126" s="47"/>
      <c r="N126" s="47"/>
      <c r="O126" s="47"/>
      <c r="P126" s="47"/>
      <c r="Q126" s="47"/>
      <c r="R126" s="47"/>
      <c r="S126" s="43">
        <v>40269</v>
      </c>
      <c r="T126" s="4">
        <f>Data!F125*4</f>
        <v>3779.88</v>
      </c>
      <c r="U126" s="44">
        <v>6.49</v>
      </c>
      <c r="V126" s="44">
        <v>15.36</v>
      </c>
      <c r="W126" s="44">
        <v>9.24</v>
      </c>
      <c r="X126" s="44">
        <v>3.11</v>
      </c>
    </row>
    <row r="127" spans="1:24">
      <c r="A127" s="41"/>
      <c r="B127" s="44"/>
      <c r="C127" s="44"/>
      <c r="D127" s="44"/>
      <c r="E127" s="44"/>
      <c r="F127" s="44"/>
      <c r="G127" s="44"/>
      <c r="H127" s="44"/>
      <c r="I127" s="44"/>
      <c r="K127" s="47"/>
      <c r="L127" s="47"/>
      <c r="M127" s="47"/>
      <c r="N127" s="47"/>
      <c r="O127" s="47"/>
      <c r="P127" s="47"/>
      <c r="Q127" s="47"/>
      <c r="R127" s="47"/>
      <c r="S127" s="43">
        <v>40299</v>
      </c>
      <c r="T127" s="4">
        <f>Data!F126*4</f>
        <v>3738.92</v>
      </c>
      <c r="U127" s="44">
        <v>6.24</v>
      </c>
      <c r="V127" s="44">
        <v>15.29</v>
      </c>
      <c r="W127" s="44">
        <v>9.56</v>
      </c>
      <c r="X127" s="44">
        <v>3.22</v>
      </c>
    </row>
    <row r="128" spans="1:24">
      <c r="A128" s="41"/>
      <c r="B128" s="44"/>
      <c r="C128" s="44"/>
      <c r="D128" s="44"/>
      <c r="E128" s="44"/>
      <c r="F128" s="44"/>
      <c r="G128" s="44"/>
      <c r="H128" s="44"/>
      <c r="I128" s="44"/>
      <c r="K128" s="47"/>
      <c r="L128" s="47"/>
      <c r="M128" s="47"/>
      <c r="N128" s="47"/>
      <c r="O128" s="47"/>
      <c r="P128" s="47"/>
      <c r="Q128" s="47"/>
      <c r="R128" s="47"/>
      <c r="S128" s="43">
        <v>40330</v>
      </c>
      <c r="T128" s="4">
        <f>Data!F127*4</f>
        <v>3709.36</v>
      </c>
      <c r="U128" s="44">
        <v>6.25</v>
      </c>
      <c r="V128" s="44">
        <v>15.15</v>
      </c>
      <c r="W128" s="44">
        <v>9.51</v>
      </c>
      <c r="X128" s="44">
        <v>3.24</v>
      </c>
    </row>
    <row r="129" spans="1:24">
      <c r="A129" s="41"/>
      <c r="B129" s="44"/>
      <c r="C129" s="44"/>
      <c r="D129" s="44"/>
      <c r="E129" s="44"/>
      <c r="F129" s="44"/>
      <c r="G129" s="44"/>
      <c r="H129" s="44"/>
      <c r="I129" s="44"/>
      <c r="K129" s="47"/>
      <c r="L129" s="47"/>
      <c r="M129" s="47"/>
      <c r="N129" s="47"/>
      <c r="O129" s="47"/>
      <c r="P129" s="47"/>
      <c r="Q129" s="47"/>
      <c r="R129" s="47"/>
      <c r="S129" s="43">
        <v>40360</v>
      </c>
      <c r="T129" s="4">
        <f>Data!F128*4</f>
        <v>3669.16</v>
      </c>
      <c r="U129" s="44">
        <v>6.51</v>
      </c>
      <c r="V129" s="44">
        <v>15.17</v>
      </c>
      <c r="W129" s="44">
        <v>9.42</v>
      </c>
      <c r="X129" s="44">
        <v>3.06</v>
      </c>
    </row>
    <row r="130" spans="1:24">
      <c r="A130" s="41"/>
      <c r="B130" s="44"/>
      <c r="C130" s="44"/>
      <c r="D130" s="44"/>
      <c r="E130" s="44"/>
      <c r="F130" s="44"/>
      <c r="G130" s="44"/>
      <c r="H130" s="44"/>
      <c r="I130" s="44"/>
      <c r="K130" s="47"/>
      <c r="L130" s="47"/>
      <c r="M130" s="47"/>
      <c r="N130" s="47"/>
      <c r="O130" s="47"/>
      <c r="P130" s="47"/>
      <c r="Q130" s="47"/>
      <c r="R130" s="47"/>
      <c r="S130" s="43">
        <v>40391</v>
      </c>
      <c r="T130" s="4">
        <f>Data!F129*4</f>
        <v>3689</v>
      </c>
      <c r="U130" s="44">
        <v>6.44</v>
      </c>
      <c r="V130" s="44">
        <v>14.88</v>
      </c>
      <c r="W130" s="44">
        <v>9.5500000000000007</v>
      </c>
      <c r="X130" s="44">
        <v>3.12</v>
      </c>
    </row>
    <row r="131" spans="1:24">
      <c r="A131" s="41"/>
      <c r="B131" s="44"/>
      <c r="C131" s="44"/>
      <c r="D131" s="44"/>
      <c r="E131" s="44"/>
      <c r="F131" s="44"/>
      <c r="G131" s="44"/>
      <c r="H131" s="44"/>
      <c r="I131" s="44"/>
      <c r="K131" s="47"/>
      <c r="L131" s="47"/>
      <c r="M131" s="47"/>
      <c r="N131" s="47"/>
      <c r="O131" s="47"/>
      <c r="P131" s="47"/>
      <c r="Q131" s="47"/>
      <c r="R131" s="47"/>
      <c r="S131" s="43">
        <v>40422</v>
      </c>
      <c r="T131" s="4">
        <f>Data!F130*4</f>
        <v>3795.4</v>
      </c>
      <c r="U131" s="44">
        <v>6.46</v>
      </c>
      <c r="V131" s="44">
        <v>15.44</v>
      </c>
      <c r="W131" s="44">
        <v>9.68</v>
      </c>
      <c r="X131" s="44">
        <v>3.15</v>
      </c>
    </row>
    <row r="132" spans="1:24">
      <c r="A132" s="41"/>
      <c r="B132" s="52"/>
      <c r="C132" s="52"/>
      <c r="D132" s="52"/>
      <c r="E132" s="52"/>
      <c r="F132" s="44"/>
      <c r="G132" s="44"/>
      <c r="H132" s="44"/>
      <c r="I132" s="44"/>
      <c r="K132" s="47"/>
      <c r="L132" s="47"/>
      <c r="M132" s="47"/>
      <c r="N132" s="47"/>
      <c r="O132" s="47"/>
      <c r="P132" s="47"/>
      <c r="Q132" s="47"/>
      <c r="R132" s="47"/>
      <c r="S132" s="43">
        <v>40452</v>
      </c>
      <c r="T132" s="4">
        <f>Data!F131*4</f>
        <v>3803.08</v>
      </c>
      <c r="U132" s="44">
        <v>6.54</v>
      </c>
      <c r="V132" s="44">
        <v>15.74</v>
      </c>
      <c r="W132" s="44">
        <v>10.050000000000001</v>
      </c>
      <c r="X132" s="44">
        <v>3.21</v>
      </c>
    </row>
    <row r="133" spans="1:24">
      <c r="A133" s="41"/>
      <c r="B133" s="44"/>
      <c r="C133" s="44"/>
      <c r="D133" s="44"/>
      <c r="E133" s="44"/>
      <c r="F133" s="44"/>
      <c r="G133" s="44"/>
      <c r="H133" s="44"/>
      <c r="I133" s="44"/>
      <c r="K133" s="47"/>
      <c r="L133" s="47"/>
      <c r="M133" s="47"/>
      <c r="N133" s="47"/>
      <c r="O133" s="47"/>
      <c r="P133" s="47"/>
      <c r="Q133" s="47"/>
      <c r="R133" s="47"/>
      <c r="S133" s="43">
        <v>40483</v>
      </c>
      <c r="T133" s="4">
        <f>Data!F132*4</f>
        <v>3833.96</v>
      </c>
      <c r="U133" s="44">
        <v>6.53</v>
      </c>
      <c r="V133" s="44">
        <v>15.49</v>
      </c>
      <c r="W133" s="44">
        <v>9.7200000000000006</v>
      </c>
      <c r="X133" s="44">
        <v>3.15</v>
      </c>
    </row>
    <row r="134" spans="1:24">
      <c r="A134" s="41"/>
      <c r="B134" s="44"/>
      <c r="C134" s="44"/>
      <c r="D134" s="44"/>
      <c r="E134" s="44"/>
      <c r="F134" s="44"/>
      <c r="G134" s="44"/>
      <c r="H134" s="44"/>
      <c r="I134" s="44"/>
      <c r="K134" s="47"/>
      <c r="L134" s="47"/>
      <c r="M134" s="47"/>
      <c r="N134" s="47"/>
      <c r="O134" s="47"/>
      <c r="P134" s="47"/>
      <c r="Q134" s="47"/>
      <c r="R134" s="47"/>
      <c r="S134" s="43">
        <v>40513</v>
      </c>
      <c r="T134" s="4">
        <f>Data!F133*4</f>
        <v>3834.48</v>
      </c>
      <c r="U134" s="44">
        <v>6.53</v>
      </c>
      <c r="V134" s="44">
        <v>15.32</v>
      </c>
      <c r="W134" s="44">
        <v>9.7200000000000006</v>
      </c>
      <c r="X134" s="44">
        <v>3.14</v>
      </c>
    </row>
    <row r="135" spans="1:24">
      <c r="A135" s="41"/>
      <c r="B135" s="44"/>
      <c r="C135" s="44"/>
      <c r="D135" s="44"/>
      <c r="E135" s="44"/>
      <c r="F135" s="52"/>
      <c r="G135" s="52"/>
      <c r="H135" s="52"/>
      <c r="I135" s="52"/>
      <c r="K135" s="47"/>
      <c r="L135" s="47"/>
      <c r="M135" s="47"/>
      <c r="N135" s="47"/>
      <c r="O135" s="47"/>
      <c r="P135" s="47"/>
      <c r="Q135" s="47"/>
      <c r="R135" s="47"/>
      <c r="S135" s="43">
        <v>40544</v>
      </c>
      <c r="T135" s="4">
        <f>Data!F134*4</f>
        <v>3860.72</v>
      </c>
      <c r="U135" s="44">
        <v>6.78</v>
      </c>
      <c r="V135" s="44">
        <v>15.42</v>
      </c>
      <c r="W135" s="44">
        <v>9.73</v>
      </c>
      <c r="X135" s="44">
        <v>3.13</v>
      </c>
    </row>
    <row r="136" spans="1:24">
      <c r="A136" s="41"/>
      <c r="B136" s="44"/>
      <c r="C136" s="44"/>
      <c r="D136" s="44"/>
      <c r="E136" s="44"/>
      <c r="F136" s="44"/>
      <c r="G136" s="44"/>
      <c r="H136" s="44"/>
      <c r="I136" s="44"/>
      <c r="K136" s="47"/>
      <c r="L136" s="47"/>
      <c r="M136" s="47"/>
      <c r="N136" s="47"/>
      <c r="O136" s="47"/>
      <c r="P136" s="47"/>
      <c r="Q136" s="47"/>
      <c r="R136" s="47"/>
      <c r="S136" s="43">
        <v>40575</v>
      </c>
      <c r="T136" s="4">
        <f>Data!F135*4</f>
        <v>3885.64</v>
      </c>
      <c r="U136" s="44">
        <v>6.48</v>
      </c>
      <c r="V136" s="44">
        <v>15.56</v>
      </c>
      <c r="W136" s="44">
        <v>9.83</v>
      </c>
      <c r="X136" s="44">
        <v>3.01</v>
      </c>
    </row>
    <row r="137" spans="1:24">
      <c r="A137" s="41"/>
      <c r="B137" s="44"/>
      <c r="C137" s="44"/>
      <c r="D137" s="44"/>
      <c r="E137" s="44"/>
      <c r="F137" s="44"/>
      <c r="G137" s="44"/>
      <c r="H137" s="44"/>
      <c r="I137" s="44"/>
      <c r="K137" s="47"/>
      <c r="L137" s="47"/>
      <c r="M137" s="47"/>
      <c r="N137" s="47"/>
      <c r="O137" s="47"/>
      <c r="P137" s="47"/>
      <c r="Q137" s="47"/>
      <c r="R137" s="47"/>
      <c r="S137" s="43">
        <v>40603</v>
      </c>
      <c r="T137" s="4">
        <f>Data!F136*4</f>
        <v>3873.96</v>
      </c>
      <c r="U137" s="44">
        <v>6.51</v>
      </c>
      <c r="V137" s="44">
        <v>15.54</v>
      </c>
      <c r="W137" s="44">
        <v>9.98</v>
      </c>
      <c r="X137" s="44">
        <v>3.1</v>
      </c>
    </row>
    <row r="138" spans="1:24">
      <c r="A138" s="41"/>
      <c r="B138" s="44"/>
      <c r="C138" s="44"/>
      <c r="D138" s="44"/>
      <c r="E138" s="44"/>
      <c r="F138" s="44"/>
      <c r="G138" s="44"/>
      <c r="H138" s="44"/>
      <c r="I138" s="44"/>
      <c r="K138" s="47"/>
      <c r="L138" s="47"/>
      <c r="M138" s="47"/>
      <c r="N138" s="47"/>
      <c r="O138" s="47"/>
      <c r="P138" s="47"/>
      <c r="Q138" s="47"/>
      <c r="R138" s="47"/>
      <c r="S138" s="43">
        <v>40634</v>
      </c>
      <c r="T138" s="4">
        <f>Data!F137*4</f>
        <v>3875.88</v>
      </c>
      <c r="U138" s="44">
        <v>6.56</v>
      </c>
      <c r="V138" s="44">
        <v>16.149999999999999</v>
      </c>
      <c r="W138" s="44">
        <v>10.06</v>
      </c>
      <c r="X138" s="44">
        <v>3.06</v>
      </c>
    </row>
    <row r="139" spans="1:24">
      <c r="A139" s="41"/>
      <c r="B139" s="44"/>
      <c r="C139" s="44"/>
      <c r="D139" s="44"/>
      <c r="E139" s="44"/>
      <c r="F139" s="44"/>
      <c r="G139" s="44"/>
      <c r="H139" s="44"/>
      <c r="I139" s="44"/>
      <c r="K139" s="47"/>
      <c r="L139" s="47"/>
      <c r="M139" s="47"/>
      <c r="N139" s="47"/>
      <c r="O139" s="47"/>
      <c r="P139" s="47"/>
      <c r="Q139" s="47"/>
      <c r="R139" s="47"/>
      <c r="S139" s="43">
        <v>40664</v>
      </c>
      <c r="T139" s="4">
        <f>Data!F138*4</f>
        <v>3830.64</v>
      </c>
      <c r="U139" s="44">
        <v>6.57</v>
      </c>
      <c r="V139" s="44">
        <v>16.13</v>
      </c>
      <c r="W139" s="44">
        <v>10.11</v>
      </c>
      <c r="X139" s="44">
        <v>2.97</v>
      </c>
    </row>
    <row r="140" spans="1:24">
      <c r="A140" s="41"/>
      <c r="B140" s="44"/>
      <c r="C140" s="44"/>
      <c r="D140" s="44"/>
      <c r="E140" s="44"/>
      <c r="F140" s="44"/>
      <c r="G140" s="44"/>
      <c r="H140" s="44"/>
      <c r="I140" s="44"/>
      <c r="K140" s="47"/>
      <c r="L140" s="47"/>
      <c r="M140" s="47"/>
      <c r="N140" s="47"/>
      <c r="O140" s="47"/>
      <c r="P140" s="47"/>
      <c r="Q140" s="47"/>
      <c r="R140" s="47"/>
      <c r="S140" s="43">
        <v>40695</v>
      </c>
      <c r="T140" s="4">
        <f>Data!F139*4</f>
        <v>3783.04</v>
      </c>
      <c r="U140" s="44">
        <v>6.7</v>
      </c>
      <c r="V140" s="44">
        <v>16.37</v>
      </c>
      <c r="W140" s="44">
        <v>9.9700000000000006</v>
      </c>
      <c r="X140" s="44">
        <v>3.1</v>
      </c>
    </row>
    <row r="141" spans="1:24">
      <c r="A141" s="41"/>
      <c r="B141" s="44"/>
      <c r="C141" s="44"/>
      <c r="D141" s="44"/>
      <c r="E141" s="44"/>
      <c r="F141" s="44"/>
      <c r="G141" s="44"/>
      <c r="H141" s="44"/>
      <c r="I141" s="44"/>
      <c r="K141" s="47"/>
      <c r="L141" s="47"/>
      <c r="M141" s="47"/>
      <c r="N141" s="47"/>
      <c r="O141" s="47"/>
      <c r="P141" s="47"/>
      <c r="Q141" s="47"/>
      <c r="R141" s="47"/>
      <c r="S141" s="43">
        <v>40725</v>
      </c>
      <c r="T141" s="4">
        <f>Data!F140*4</f>
        <v>3738</v>
      </c>
      <c r="U141" s="44">
        <v>6.8</v>
      </c>
      <c r="V141" s="44">
        <v>15.9</v>
      </c>
      <c r="W141" s="44">
        <v>10.039999999999999</v>
      </c>
      <c r="X141" s="44">
        <v>3.17</v>
      </c>
    </row>
    <row r="142" spans="1:24">
      <c r="A142" s="41"/>
      <c r="B142" s="44"/>
      <c r="C142" s="44"/>
      <c r="D142" s="44"/>
      <c r="E142" s="44"/>
      <c r="F142" s="44"/>
      <c r="G142" s="44"/>
      <c r="H142" s="44"/>
      <c r="I142" s="44"/>
      <c r="K142" s="47"/>
      <c r="L142" s="47"/>
      <c r="M142" s="47"/>
      <c r="N142" s="47"/>
      <c r="O142" s="47"/>
      <c r="P142" s="47"/>
      <c r="Q142" s="47"/>
      <c r="R142" s="47"/>
      <c r="S142" s="43">
        <v>40756</v>
      </c>
      <c r="T142" s="4">
        <f>Data!F141*4</f>
        <v>3744.04</v>
      </c>
      <c r="U142" s="44">
        <v>6.57</v>
      </c>
      <c r="V142" s="44">
        <v>16.28</v>
      </c>
      <c r="W142" s="44">
        <v>10.24</v>
      </c>
      <c r="X142" s="44">
        <v>3.29</v>
      </c>
    </row>
    <row r="143" spans="1:24">
      <c r="A143" s="41"/>
      <c r="B143" s="44"/>
      <c r="C143" s="44"/>
      <c r="D143" s="44"/>
      <c r="E143" s="44"/>
      <c r="F143" s="44"/>
      <c r="G143" s="44"/>
      <c r="H143" s="44"/>
      <c r="I143" s="44"/>
      <c r="K143" s="47"/>
      <c r="L143" s="47"/>
      <c r="M143" s="47"/>
      <c r="N143" s="47"/>
      <c r="O143" s="47"/>
      <c r="P143" s="47"/>
      <c r="Q143" s="47"/>
      <c r="R143" s="47"/>
      <c r="S143" s="43">
        <v>40787</v>
      </c>
      <c r="T143" s="4">
        <f>Data!F142*4</f>
        <v>3859.64</v>
      </c>
      <c r="U143" s="44">
        <v>6.57</v>
      </c>
      <c r="V143" s="44">
        <v>16.66</v>
      </c>
      <c r="W143" s="44">
        <v>10.45</v>
      </c>
      <c r="X143" s="44">
        <v>3.3</v>
      </c>
    </row>
    <row r="144" spans="1:24">
      <c r="A144" s="41"/>
      <c r="B144" s="52"/>
      <c r="C144" s="52"/>
      <c r="D144" s="52"/>
      <c r="E144" s="52"/>
      <c r="F144" s="44"/>
      <c r="G144" s="44"/>
      <c r="H144" s="44"/>
      <c r="I144" s="44"/>
      <c r="K144" s="47"/>
      <c r="L144" s="47"/>
      <c r="M144" s="47"/>
      <c r="N144" s="47"/>
      <c r="O144" s="47"/>
      <c r="P144" s="47"/>
      <c r="Q144" s="47"/>
      <c r="R144" s="47"/>
      <c r="S144" s="43">
        <v>40817</v>
      </c>
      <c r="T144" s="4">
        <f>Data!F143*4</f>
        <v>3876.2</v>
      </c>
      <c r="U144" s="44">
        <v>6.73</v>
      </c>
      <c r="V144" s="44">
        <v>16.93</v>
      </c>
      <c r="W144" s="44">
        <v>10.17</v>
      </c>
      <c r="X144" s="44">
        <v>3.26</v>
      </c>
    </row>
    <row r="145" spans="1:24">
      <c r="A145" s="41"/>
      <c r="B145" s="44"/>
      <c r="C145" s="44"/>
      <c r="D145" s="44"/>
      <c r="E145" s="44"/>
      <c r="F145" s="44"/>
      <c r="G145" s="44"/>
      <c r="H145" s="44"/>
      <c r="I145" s="44"/>
      <c r="K145" s="47"/>
      <c r="L145" s="47"/>
      <c r="M145" s="47"/>
      <c r="N145" s="47"/>
      <c r="O145" s="47"/>
      <c r="P145" s="47"/>
      <c r="Q145" s="47"/>
      <c r="R145" s="47"/>
      <c r="S145" s="43">
        <v>40848</v>
      </c>
      <c r="T145" s="4">
        <f>Data!F144*4</f>
        <v>3909</v>
      </c>
      <c r="U145" s="44">
        <v>6.82</v>
      </c>
      <c r="V145" s="44">
        <v>16.39</v>
      </c>
      <c r="W145" s="44">
        <v>10.3</v>
      </c>
      <c r="X145" s="44">
        <v>3.42</v>
      </c>
    </row>
    <row r="146" spans="1:24">
      <c r="A146" s="41"/>
      <c r="B146" s="44"/>
      <c r="C146" s="44"/>
      <c r="D146" s="44"/>
      <c r="E146" s="44"/>
      <c r="F146" s="44"/>
      <c r="G146" s="44"/>
      <c r="H146" s="44"/>
      <c r="I146" s="44"/>
      <c r="K146" s="47"/>
      <c r="L146" s="47"/>
      <c r="M146" s="47"/>
      <c r="N146" s="47"/>
      <c r="O146" s="47"/>
      <c r="P146" s="47"/>
      <c r="Q146" s="47"/>
      <c r="R146" s="47"/>
      <c r="S146" s="43">
        <v>40878</v>
      </c>
      <c r="T146" s="4">
        <f>Data!F145*4</f>
        <v>3928.44</v>
      </c>
      <c r="U146" s="44">
        <v>6.76</v>
      </c>
      <c r="V146" s="44">
        <v>16.66</v>
      </c>
      <c r="W146" s="44">
        <v>10.38</v>
      </c>
      <c r="X146" s="44">
        <v>3.44</v>
      </c>
    </row>
    <row r="147" spans="1:24">
      <c r="A147" s="41"/>
      <c r="B147" s="44"/>
      <c r="C147" s="44"/>
      <c r="D147" s="44"/>
      <c r="E147" s="44"/>
      <c r="F147" s="52"/>
      <c r="G147" s="52"/>
      <c r="H147" s="52"/>
      <c r="I147" s="52"/>
      <c r="K147" s="47"/>
      <c r="L147" s="47"/>
      <c r="M147" s="47"/>
      <c r="N147" s="47"/>
      <c r="O147" s="47"/>
      <c r="P147" s="47"/>
      <c r="Q147" s="47"/>
      <c r="R147" s="47"/>
      <c r="S147" s="43">
        <v>40909</v>
      </c>
      <c r="T147" s="4">
        <f>Data!F146*4</f>
        <v>3963.48</v>
      </c>
      <c r="U147" s="44">
        <v>7.09</v>
      </c>
      <c r="V147" s="44">
        <v>17.22</v>
      </c>
      <c r="W147" s="44">
        <v>10.09</v>
      </c>
      <c r="X147" s="44">
        <v>3.55</v>
      </c>
    </row>
    <row r="148" spans="1:24">
      <c r="A148" s="41"/>
      <c r="B148" s="44"/>
      <c r="C148" s="44"/>
      <c r="D148" s="44"/>
      <c r="E148" s="44"/>
      <c r="F148" s="44"/>
      <c r="G148" s="44"/>
      <c r="H148" s="44"/>
      <c r="I148" s="44"/>
      <c r="K148" s="47"/>
      <c r="L148" s="47"/>
      <c r="M148" s="47"/>
      <c r="N148" s="47"/>
      <c r="O148" s="47"/>
      <c r="P148" s="47"/>
      <c r="Q148" s="47"/>
      <c r="R148" s="47"/>
      <c r="S148" s="43">
        <v>40940</v>
      </c>
      <c r="T148" s="4">
        <f>Data!F147*4</f>
        <v>3969.08</v>
      </c>
      <c r="U148" s="44">
        <v>6.92</v>
      </c>
      <c r="V148" s="44">
        <v>17.170000000000002</v>
      </c>
      <c r="W148" s="44">
        <v>10.46</v>
      </c>
      <c r="X148" s="44">
        <v>3.49</v>
      </c>
    </row>
    <row r="149" spans="1:24">
      <c r="A149" s="41"/>
      <c r="B149" s="44"/>
      <c r="C149" s="44"/>
      <c r="D149" s="44"/>
      <c r="E149" s="44"/>
      <c r="F149" s="44"/>
      <c r="G149" s="44"/>
      <c r="H149" s="44"/>
      <c r="I149" s="44"/>
      <c r="K149" s="47"/>
      <c r="L149" s="47"/>
      <c r="M149" s="47"/>
      <c r="N149" s="47"/>
      <c r="O149" s="47"/>
      <c r="P149" s="47"/>
      <c r="Q149" s="47"/>
      <c r="R149" s="47"/>
      <c r="S149" s="43">
        <v>40969</v>
      </c>
      <c r="T149" s="4">
        <f>Data!F148*4</f>
        <v>3972.92</v>
      </c>
      <c r="U149" s="44">
        <v>6.92</v>
      </c>
      <c r="V149" s="44">
        <v>17.43</v>
      </c>
      <c r="W149" s="44">
        <v>10.54</v>
      </c>
      <c r="X149" s="44">
        <v>3.62</v>
      </c>
    </row>
    <row r="150" spans="1:24">
      <c r="A150" s="41"/>
      <c r="B150" s="44"/>
      <c r="C150" s="44"/>
      <c r="D150" s="44"/>
      <c r="E150" s="44"/>
      <c r="F150" s="44"/>
      <c r="G150" s="44"/>
      <c r="H150" s="44"/>
      <c r="I150" s="44"/>
      <c r="K150" s="47"/>
      <c r="L150" s="47"/>
      <c r="M150" s="47"/>
      <c r="N150" s="47"/>
      <c r="O150" s="47"/>
      <c r="P150" s="47"/>
      <c r="Q150" s="47"/>
      <c r="R150" s="47"/>
      <c r="S150" s="43">
        <v>41000</v>
      </c>
      <c r="T150" s="4">
        <f>Data!F149*4</f>
        <v>3972.12</v>
      </c>
      <c r="U150" s="44">
        <v>7.07</v>
      </c>
      <c r="V150" s="44">
        <v>17.670000000000002</v>
      </c>
      <c r="W150" s="44">
        <v>10.91</v>
      </c>
      <c r="X150" s="44">
        <v>3.64</v>
      </c>
    </row>
    <row r="151" spans="1:24">
      <c r="A151" s="41"/>
      <c r="B151" s="44"/>
      <c r="C151" s="44"/>
      <c r="D151" s="44"/>
      <c r="E151" s="44"/>
      <c r="F151" s="44"/>
      <c r="G151" s="44"/>
      <c r="H151" s="44"/>
      <c r="I151" s="44"/>
      <c r="K151" s="47"/>
      <c r="L151" s="47"/>
      <c r="M151" s="47"/>
      <c r="N151" s="47"/>
      <c r="O151" s="47"/>
      <c r="P151" s="47"/>
      <c r="Q151" s="47"/>
      <c r="R151" s="47"/>
      <c r="S151" s="43">
        <v>41030</v>
      </c>
      <c r="T151" s="4">
        <f>Data!F150*4</f>
        <v>3930.52</v>
      </c>
      <c r="U151" s="44">
        <v>7.05</v>
      </c>
      <c r="V151" s="44">
        <v>17.23</v>
      </c>
      <c r="W151" s="44">
        <v>10.7</v>
      </c>
      <c r="X151" s="44">
        <v>3.7</v>
      </c>
    </row>
    <row r="152" spans="1:24">
      <c r="A152" s="41"/>
      <c r="B152" s="44"/>
      <c r="C152" s="44"/>
      <c r="D152" s="44"/>
      <c r="E152" s="44"/>
      <c r="F152" s="44"/>
      <c r="G152" s="44"/>
      <c r="H152" s="44"/>
      <c r="I152" s="44"/>
      <c r="K152" s="47"/>
      <c r="L152" s="47"/>
      <c r="M152" s="47"/>
      <c r="N152" s="47"/>
      <c r="O152" s="47"/>
      <c r="P152" s="47"/>
      <c r="Q152" s="47"/>
      <c r="R152" s="47"/>
      <c r="S152" s="43">
        <v>41061</v>
      </c>
      <c r="T152" s="4">
        <f>Data!F151*4</f>
        <v>3915.6</v>
      </c>
      <c r="U152" s="44">
        <v>7.04</v>
      </c>
      <c r="V152" s="44">
        <v>17.13</v>
      </c>
      <c r="W152" s="44">
        <v>10.37</v>
      </c>
      <c r="X152" s="44">
        <v>3.65</v>
      </c>
    </row>
    <row r="153" spans="1:24">
      <c r="A153" s="41"/>
      <c r="B153" s="44"/>
      <c r="C153" s="44"/>
      <c r="D153" s="44"/>
      <c r="E153" s="44"/>
      <c r="F153" s="44"/>
      <c r="G153" s="44"/>
      <c r="H153" s="44"/>
      <c r="I153" s="44"/>
      <c r="K153" s="47"/>
      <c r="L153" s="47"/>
      <c r="M153" s="47"/>
      <c r="N153" s="47"/>
      <c r="O153" s="47"/>
      <c r="P153" s="47"/>
      <c r="Q153" s="47"/>
      <c r="R153" s="47"/>
      <c r="S153" s="43">
        <v>41091</v>
      </c>
      <c r="T153" s="4">
        <f>Data!F152*4</f>
        <v>3878.04</v>
      </c>
      <c r="U153" s="44">
        <v>7.09</v>
      </c>
      <c r="V153" s="44">
        <v>17.309999999999999</v>
      </c>
      <c r="W153" s="44">
        <v>10.65</v>
      </c>
      <c r="X153" s="44">
        <v>3.67</v>
      </c>
    </row>
    <row r="154" spans="1:24">
      <c r="A154" s="41"/>
      <c r="B154" s="44"/>
      <c r="C154" s="44"/>
      <c r="D154" s="44"/>
      <c r="E154" s="44"/>
      <c r="F154" s="44"/>
      <c r="G154" s="44"/>
      <c r="H154" s="44"/>
      <c r="I154" s="44"/>
      <c r="K154" s="47"/>
      <c r="L154" s="47"/>
      <c r="M154" s="47"/>
      <c r="N154" s="47"/>
      <c r="O154" s="47"/>
      <c r="P154" s="47"/>
      <c r="Q154" s="47"/>
      <c r="R154" s="47"/>
      <c r="S154" s="43">
        <v>41122</v>
      </c>
      <c r="T154" s="4">
        <f>Data!F153*4</f>
        <v>3893.48</v>
      </c>
      <c r="U154" s="44">
        <v>6.9</v>
      </c>
      <c r="V154" s="44">
        <v>17.760000000000002</v>
      </c>
      <c r="W154" s="44">
        <v>10.81</v>
      </c>
      <c r="X154" s="44">
        <v>3.69</v>
      </c>
    </row>
    <row r="155" spans="1:24">
      <c r="A155" s="41"/>
      <c r="B155" s="44"/>
      <c r="C155" s="44"/>
      <c r="D155" s="44"/>
      <c r="E155" s="44"/>
      <c r="F155" s="44"/>
      <c r="G155" s="44"/>
      <c r="H155" s="44"/>
      <c r="I155" s="44"/>
      <c r="K155" s="47"/>
      <c r="L155" s="47"/>
      <c r="M155" s="47"/>
      <c r="N155" s="47"/>
      <c r="O155" s="47"/>
      <c r="P155" s="47"/>
      <c r="Q155" s="47"/>
      <c r="R155" s="47"/>
      <c r="S155" s="43">
        <v>41153</v>
      </c>
      <c r="T155" s="4">
        <f>Data!F154*4</f>
        <v>3987.32</v>
      </c>
      <c r="U155" s="44">
        <v>6.95</v>
      </c>
      <c r="V155" s="44">
        <v>17.52</v>
      </c>
      <c r="W155" s="44">
        <v>10.53</v>
      </c>
      <c r="X155" s="44">
        <v>3.66</v>
      </c>
    </row>
    <row r="156" spans="1:24">
      <c r="A156" s="41"/>
      <c r="B156" s="52"/>
      <c r="C156" s="52"/>
      <c r="D156" s="52"/>
      <c r="E156" s="52"/>
      <c r="F156" s="44"/>
      <c r="G156" s="44"/>
      <c r="H156" s="44"/>
      <c r="I156" s="44"/>
      <c r="K156" s="47"/>
      <c r="L156" s="47"/>
      <c r="M156" s="47"/>
      <c r="N156" s="47"/>
      <c r="O156" s="47"/>
      <c r="P156" s="47"/>
      <c r="Q156" s="47"/>
      <c r="R156" s="47"/>
      <c r="S156" s="43">
        <v>41183</v>
      </c>
      <c r="T156" s="4">
        <f>Data!F155*4</f>
        <v>4002.52</v>
      </c>
      <c r="U156" s="44">
        <v>7.07</v>
      </c>
      <c r="V156" s="44">
        <v>17.39</v>
      </c>
      <c r="W156" s="44">
        <v>10.81</v>
      </c>
      <c r="X156" s="44">
        <v>3.79</v>
      </c>
    </row>
    <row r="157" spans="1:24">
      <c r="A157" s="41"/>
      <c r="B157" s="44"/>
      <c r="C157" s="44"/>
      <c r="D157" s="44"/>
      <c r="E157" s="44"/>
      <c r="F157" s="44"/>
      <c r="G157" s="44"/>
      <c r="H157" s="44"/>
      <c r="I157" s="44"/>
      <c r="K157" s="47"/>
      <c r="L157" s="47"/>
      <c r="M157" s="47"/>
      <c r="N157" s="47"/>
      <c r="O157" s="47"/>
      <c r="P157" s="47"/>
      <c r="Q157" s="47"/>
      <c r="R157" s="47"/>
      <c r="S157" s="43">
        <v>41214</v>
      </c>
      <c r="T157" s="4">
        <f>Data!F156*4</f>
        <v>4011.04</v>
      </c>
      <c r="U157" s="44">
        <v>6.85</v>
      </c>
      <c r="V157" s="44">
        <v>16.45</v>
      </c>
      <c r="W157" s="44">
        <v>10.71</v>
      </c>
      <c r="X157" s="44">
        <v>3.73</v>
      </c>
    </row>
    <row r="158" spans="1:24">
      <c r="A158" s="41"/>
      <c r="B158" s="44"/>
      <c r="C158" s="44"/>
      <c r="D158" s="44"/>
      <c r="E158" s="44"/>
      <c r="F158" s="44"/>
      <c r="G158" s="44"/>
      <c r="H158" s="44"/>
      <c r="I158" s="44"/>
      <c r="K158" s="47"/>
      <c r="L158" s="47"/>
      <c r="M158" s="47"/>
      <c r="N158" s="47"/>
      <c r="O158" s="47"/>
      <c r="P158" s="47"/>
      <c r="Q158" s="47"/>
      <c r="R158" s="47"/>
      <c r="S158" s="43">
        <v>41244</v>
      </c>
      <c r="T158" s="4">
        <f>Data!F157*4</f>
        <v>4028.88</v>
      </c>
      <c r="U158" s="44">
        <v>6.88</v>
      </c>
      <c r="V158" s="44">
        <v>17.23</v>
      </c>
      <c r="W158" s="44">
        <v>10.75</v>
      </c>
      <c r="X158" s="44">
        <v>3.73</v>
      </c>
    </row>
    <row r="159" spans="1:24">
      <c r="A159" s="41"/>
      <c r="B159" s="44"/>
      <c r="C159" s="44"/>
      <c r="D159" s="44"/>
      <c r="E159" s="44"/>
      <c r="F159" s="52"/>
      <c r="G159" s="52"/>
      <c r="H159" s="52"/>
      <c r="I159" s="52"/>
      <c r="K159" s="47"/>
      <c r="L159" s="47"/>
      <c r="M159" s="47"/>
      <c r="N159" s="47"/>
      <c r="O159" s="47"/>
      <c r="P159" s="47"/>
      <c r="Q159" s="47"/>
      <c r="R159" s="47"/>
      <c r="S159" s="43">
        <v>41275</v>
      </c>
      <c r="T159" s="4">
        <f>Data!F158*4</f>
        <v>4048.04</v>
      </c>
      <c r="U159" s="44">
        <v>7.21</v>
      </c>
      <c r="V159" s="44">
        <v>17.71</v>
      </c>
      <c r="W159" s="44">
        <v>10.55</v>
      </c>
      <c r="X159" s="44">
        <v>3.79</v>
      </c>
    </row>
    <row r="160" spans="1:24">
      <c r="A160" s="41"/>
      <c r="B160" s="44"/>
      <c r="C160" s="44"/>
      <c r="D160" s="44"/>
      <c r="E160" s="44"/>
      <c r="F160" s="44"/>
      <c r="G160" s="44"/>
      <c r="H160" s="44"/>
      <c r="I160" s="44"/>
      <c r="K160" s="47"/>
      <c r="L160" s="47"/>
      <c r="M160" s="47"/>
      <c r="N160" s="47"/>
      <c r="O160" s="47"/>
      <c r="P160" s="47"/>
      <c r="Q160" s="47"/>
      <c r="R160" s="47"/>
      <c r="S160" s="43">
        <v>41306</v>
      </c>
      <c r="T160" s="4">
        <f>Data!F159*4</f>
        <v>4050.4</v>
      </c>
      <c r="U160" s="44">
        <v>6.93</v>
      </c>
      <c r="V160" s="44">
        <v>18.07</v>
      </c>
      <c r="W160" s="44">
        <v>10.62</v>
      </c>
      <c r="X160" s="44">
        <v>3.76</v>
      </c>
    </row>
    <row r="161" spans="1:24">
      <c r="A161" s="41"/>
      <c r="B161" s="44"/>
      <c r="C161" s="44"/>
      <c r="D161" s="44"/>
      <c r="E161" s="44"/>
      <c r="F161" s="44"/>
      <c r="G161" s="44"/>
      <c r="H161" s="44"/>
      <c r="I161" s="44"/>
      <c r="K161" s="47"/>
      <c r="L161" s="47"/>
      <c r="M161" s="47"/>
      <c r="N161" s="47"/>
      <c r="O161" s="47"/>
      <c r="P161" s="47"/>
      <c r="Q161" s="47"/>
      <c r="R161" s="47"/>
      <c r="S161" s="43">
        <v>41334</v>
      </c>
      <c r="T161" s="4">
        <f>Data!F160*4</f>
        <v>4068.16</v>
      </c>
      <c r="U161" s="44">
        <v>7.17</v>
      </c>
      <c r="V161" s="44">
        <v>17.690000000000001</v>
      </c>
      <c r="W161" s="44">
        <v>10.75</v>
      </c>
      <c r="X161" s="44">
        <v>3.77</v>
      </c>
    </row>
    <row r="162" spans="1:24">
      <c r="A162" s="41"/>
      <c r="B162" s="44"/>
      <c r="C162" s="44"/>
      <c r="D162" s="44"/>
      <c r="E162" s="44"/>
      <c r="F162" s="44"/>
      <c r="G162" s="44"/>
      <c r="H162" s="44"/>
      <c r="I162" s="44"/>
      <c r="K162" s="47"/>
      <c r="L162" s="47"/>
      <c r="M162" s="47"/>
      <c r="N162" s="47"/>
      <c r="O162" s="47"/>
      <c r="P162" s="47"/>
      <c r="Q162" s="47"/>
      <c r="R162" s="47"/>
      <c r="S162" s="43">
        <v>41365</v>
      </c>
      <c r="T162" s="4">
        <f>Data!F161*4</f>
        <v>4074.16</v>
      </c>
      <c r="U162" s="44">
        <v>7.16</v>
      </c>
      <c r="V162" s="44">
        <v>17.96</v>
      </c>
      <c r="W162" s="44">
        <v>10.42</v>
      </c>
      <c r="X162" s="44">
        <v>3.75</v>
      </c>
    </row>
    <row r="163" spans="1:24">
      <c r="A163" s="41"/>
      <c r="B163" s="44"/>
      <c r="C163" s="44"/>
      <c r="D163" s="44"/>
      <c r="E163" s="44"/>
      <c r="F163" s="44"/>
      <c r="G163" s="44"/>
      <c r="H163" s="44"/>
      <c r="I163" s="44"/>
      <c r="K163" s="47"/>
      <c r="L163" s="47"/>
      <c r="M163" s="47"/>
      <c r="N163" s="47"/>
      <c r="O163" s="47"/>
      <c r="P163" s="47"/>
      <c r="Q163" s="47"/>
      <c r="R163" s="47"/>
      <c r="S163" s="43">
        <v>41395</v>
      </c>
      <c r="T163" s="4">
        <f>Data!F162*4</f>
        <v>4029.72</v>
      </c>
      <c r="U163" s="44">
        <v>7.1</v>
      </c>
      <c r="V163" s="44">
        <v>16.809999999999999</v>
      </c>
      <c r="W163" s="44">
        <v>10.6</v>
      </c>
      <c r="X163" s="44">
        <v>3.81</v>
      </c>
    </row>
    <row r="164" spans="1:24">
      <c r="A164" s="41"/>
      <c r="B164" s="44"/>
      <c r="C164" s="44"/>
      <c r="D164" s="44"/>
      <c r="E164" s="44"/>
      <c r="F164" s="44"/>
      <c r="G164" s="44"/>
      <c r="H164" s="44"/>
      <c r="I164" s="44"/>
      <c r="K164" s="47"/>
      <c r="L164" s="47"/>
      <c r="M164" s="47"/>
      <c r="N164" s="47"/>
      <c r="O164" s="47"/>
      <c r="P164" s="47"/>
      <c r="Q164" s="47"/>
      <c r="R164" s="47"/>
      <c r="S164" s="43">
        <v>41426</v>
      </c>
      <c r="T164" s="4">
        <f>Data!F163*4</f>
        <v>4009.2</v>
      </c>
      <c r="U164" s="44">
        <v>7.02</v>
      </c>
      <c r="V164" s="44">
        <v>17.34</v>
      </c>
      <c r="W164" s="44">
        <v>10.89</v>
      </c>
      <c r="X164" s="44">
        <v>3.75</v>
      </c>
    </row>
    <row r="165" spans="1:24">
      <c r="A165" s="41"/>
      <c r="B165" s="44"/>
      <c r="C165" s="44"/>
      <c r="D165" s="44"/>
      <c r="E165" s="44"/>
      <c r="F165" s="44"/>
      <c r="G165" s="44"/>
      <c r="H165" s="44"/>
      <c r="I165" s="44"/>
      <c r="K165" s="47"/>
      <c r="L165" s="47"/>
      <c r="M165" s="47"/>
      <c r="N165" s="47"/>
      <c r="O165" s="47"/>
      <c r="P165" s="47"/>
      <c r="Q165" s="47"/>
      <c r="R165" s="47"/>
      <c r="S165" s="43">
        <v>41456</v>
      </c>
      <c r="T165" s="4">
        <f>Data!F164*4</f>
        <v>3939.04</v>
      </c>
      <c r="U165" s="44">
        <v>7.1</v>
      </c>
      <c r="V165" s="44">
        <v>17.54</v>
      </c>
      <c r="W165" s="44">
        <v>11.09</v>
      </c>
      <c r="X165" s="44">
        <v>3.78</v>
      </c>
    </row>
    <row r="166" spans="1:24">
      <c r="A166" s="41"/>
      <c r="B166" s="44"/>
      <c r="C166" s="44"/>
      <c r="D166" s="44"/>
      <c r="E166" s="44"/>
      <c r="F166" s="44"/>
      <c r="G166" s="44"/>
      <c r="H166" s="44"/>
      <c r="I166" s="44"/>
      <c r="K166" s="47"/>
      <c r="L166" s="47"/>
      <c r="M166" s="47"/>
      <c r="N166" s="47"/>
      <c r="O166" s="47"/>
      <c r="P166" s="47"/>
      <c r="Q166" s="47"/>
      <c r="R166" s="47"/>
      <c r="S166" s="43">
        <v>41487</v>
      </c>
      <c r="T166" s="4">
        <f>Data!F165*4</f>
        <v>3962.88</v>
      </c>
      <c r="U166" s="44">
        <v>7.28</v>
      </c>
      <c r="V166" s="44">
        <v>17.399999999999999</v>
      </c>
      <c r="W166" s="44">
        <v>10.97</v>
      </c>
      <c r="X166" s="44">
        <v>3.9</v>
      </c>
    </row>
    <row r="167" spans="1:24">
      <c r="A167" s="41"/>
      <c r="B167" s="44"/>
      <c r="C167" s="44"/>
      <c r="D167" s="44"/>
      <c r="E167" s="44"/>
      <c r="F167" s="44"/>
      <c r="G167" s="44"/>
      <c r="H167" s="44"/>
      <c r="I167" s="44"/>
      <c r="K167" s="47"/>
      <c r="L167" s="47"/>
      <c r="M167" s="47"/>
      <c r="N167" s="47"/>
      <c r="O167" s="47"/>
      <c r="P167" s="47"/>
      <c r="Q167" s="47"/>
      <c r="R167" s="47"/>
      <c r="S167" s="43">
        <v>41518</v>
      </c>
      <c r="T167" s="4">
        <f>Data!F166*4</f>
        <v>4080.96</v>
      </c>
      <c r="U167" s="44">
        <v>7.07</v>
      </c>
      <c r="V167" s="44">
        <v>17.93</v>
      </c>
      <c r="W167" s="44">
        <v>11.2</v>
      </c>
      <c r="X167" s="44">
        <v>3.95</v>
      </c>
    </row>
    <row r="168" spans="1:24">
      <c r="A168" s="41"/>
      <c r="B168" s="52"/>
      <c r="C168" s="52"/>
      <c r="D168" s="52"/>
      <c r="E168" s="52"/>
      <c r="F168" s="44"/>
      <c r="G168" s="44"/>
      <c r="H168" s="44"/>
      <c r="I168" s="44"/>
      <c r="K168" s="47"/>
      <c r="L168" s="47"/>
      <c r="M168" s="47"/>
      <c r="N168" s="47"/>
      <c r="O168" s="47"/>
      <c r="P168" s="47"/>
      <c r="Q168" s="47"/>
      <c r="R168" s="47"/>
      <c r="S168" s="43">
        <v>41548</v>
      </c>
      <c r="T168" s="4">
        <f>Data!F167*4</f>
        <v>4095.84</v>
      </c>
      <c r="U168" s="44">
        <v>7.27</v>
      </c>
      <c r="V168" s="44">
        <v>18.27</v>
      </c>
      <c r="W168" s="44">
        <v>11.28</v>
      </c>
      <c r="X168" s="44">
        <v>4.26</v>
      </c>
    </row>
    <row r="169" spans="1:24">
      <c r="A169" s="41"/>
      <c r="B169" s="44"/>
      <c r="C169" s="44"/>
      <c r="D169" s="44"/>
      <c r="E169" s="44"/>
      <c r="F169" s="44"/>
      <c r="G169" s="44"/>
      <c r="H169" s="44"/>
      <c r="I169" s="44"/>
      <c r="K169" s="47"/>
      <c r="L169" s="47"/>
      <c r="M169" s="47"/>
      <c r="N169" s="47"/>
      <c r="O169" s="47"/>
      <c r="P169" s="47"/>
      <c r="Q169" s="47"/>
      <c r="R169" s="47"/>
      <c r="S169" s="43">
        <v>41579</v>
      </c>
      <c r="T169" s="4">
        <f>Data!F168*4</f>
        <v>4124.5600000000004</v>
      </c>
      <c r="U169" s="44">
        <v>6.99</v>
      </c>
      <c r="V169" s="44">
        <v>18.34</v>
      </c>
      <c r="W169" s="44">
        <v>11.08</v>
      </c>
      <c r="X169" s="44">
        <v>4.38</v>
      </c>
    </row>
    <row r="170" spans="1:24">
      <c r="A170" s="41"/>
      <c r="B170" s="44"/>
      <c r="C170" s="44"/>
      <c r="D170" s="44"/>
      <c r="E170" s="44"/>
      <c r="F170" s="44"/>
      <c r="G170" s="44"/>
      <c r="H170" s="44"/>
      <c r="I170" s="44"/>
      <c r="K170" s="47"/>
      <c r="L170" s="47"/>
      <c r="M170" s="47"/>
      <c r="N170" s="47"/>
      <c r="O170" s="47"/>
      <c r="P170" s="47"/>
      <c r="Q170" s="47"/>
      <c r="R170" s="47"/>
      <c r="S170" s="43">
        <v>41609</v>
      </c>
      <c r="T170" s="4">
        <f>Data!F169*4</f>
        <v>4115.3599999999997</v>
      </c>
      <c r="U170" s="44">
        <v>7</v>
      </c>
      <c r="V170" s="44">
        <v>18.21</v>
      </c>
      <c r="W170" s="44">
        <v>11.04</v>
      </c>
      <c r="X170" s="44">
        <v>4.4400000000000004</v>
      </c>
    </row>
    <row r="171" spans="1:24">
      <c r="A171" s="41"/>
      <c r="B171" s="44"/>
      <c r="C171" s="44"/>
      <c r="D171" s="44"/>
      <c r="E171" s="44"/>
      <c r="F171" s="52"/>
      <c r="G171" s="52"/>
      <c r="H171" s="52"/>
      <c r="I171" s="52"/>
      <c r="K171" s="47"/>
      <c r="L171" s="47"/>
      <c r="M171" s="47"/>
      <c r="N171" s="47"/>
      <c r="O171" s="47"/>
      <c r="P171" s="47"/>
      <c r="Q171" s="47"/>
      <c r="R171" s="47"/>
      <c r="S171" s="43">
        <v>41640</v>
      </c>
      <c r="T171" s="4">
        <f>Data!F170*4</f>
        <v>4138.24</v>
      </c>
      <c r="U171" s="44">
        <v>7.01</v>
      </c>
      <c r="V171" s="44">
        <v>18.28</v>
      </c>
      <c r="W171" s="44">
        <v>11.1</v>
      </c>
      <c r="X171" s="44">
        <v>4.5</v>
      </c>
    </row>
    <row r="172" spans="1:24">
      <c r="A172" s="41"/>
      <c r="B172" s="44"/>
      <c r="C172" s="44"/>
      <c r="D172" s="44"/>
      <c r="E172" s="44"/>
      <c r="F172" s="44"/>
      <c r="G172" s="44"/>
      <c r="H172" s="44"/>
      <c r="I172" s="44"/>
      <c r="K172" s="47"/>
      <c r="L172" s="47"/>
      <c r="M172" s="47"/>
      <c r="N172" s="47"/>
      <c r="O172" s="47"/>
      <c r="P172" s="47"/>
      <c r="Q172" s="47"/>
      <c r="R172" s="47"/>
      <c r="S172" s="43">
        <v>41671</v>
      </c>
      <c r="T172" s="4">
        <f>Data!F171*4</f>
        <v>4141.8</v>
      </c>
      <c r="U172" s="44">
        <v>7.04</v>
      </c>
      <c r="V172" s="44">
        <v>19.059999999999999</v>
      </c>
      <c r="W172" s="44">
        <v>11.3</v>
      </c>
      <c r="X172" s="44">
        <v>4.4800000000000004</v>
      </c>
    </row>
    <row r="173" spans="1:24">
      <c r="A173" s="41"/>
      <c r="B173" s="44"/>
      <c r="C173" s="44"/>
      <c r="D173" s="44"/>
      <c r="E173" s="44"/>
      <c r="F173" s="44"/>
      <c r="G173" s="44"/>
      <c r="H173" s="44"/>
      <c r="I173" s="44"/>
      <c r="K173" s="47"/>
      <c r="L173" s="47"/>
      <c r="M173" s="47"/>
      <c r="N173" s="47"/>
      <c r="O173" s="47"/>
      <c r="P173" s="47"/>
      <c r="Q173" s="47"/>
      <c r="R173" s="47"/>
      <c r="S173" s="43">
        <v>41699</v>
      </c>
      <c r="T173" s="4">
        <f>Data!F172*4</f>
        <v>4154.68</v>
      </c>
      <c r="U173" s="44">
        <v>7.01</v>
      </c>
      <c r="V173" s="44">
        <v>19.54</v>
      </c>
      <c r="W173" s="44">
        <v>11.24</v>
      </c>
      <c r="X173" s="44">
        <v>4.4400000000000004</v>
      </c>
    </row>
    <row r="174" spans="1:24">
      <c r="A174" s="41"/>
      <c r="B174" s="44"/>
      <c r="C174" s="44"/>
      <c r="D174" s="44"/>
      <c r="E174" s="44"/>
      <c r="F174" s="44"/>
      <c r="G174" s="44"/>
      <c r="H174" s="44"/>
      <c r="I174" s="44"/>
      <c r="K174" s="47"/>
      <c r="L174" s="47"/>
      <c r="M174" s="47"/>
      <c r="N174" s="47"/>
      <c r="O174" s="47"/>
      <c r="P174" s="47"/>
      <c r="Q174" s="47"/>
      <c r="R174" s="47"/>
      <c r="S174" s="43">
        <v>41730</v>
      </c>
      <c r="T174" s="4">
        <f>Data!F173*4</f>
        <v>4150.8</v>
      </c>
      <c r="U174" s="44">
        <v>7.11</v>
      </c>
      <c r="V174" s="44">
        <v>20.12</v>
      </c>
      <c r="W174" s="44">
        <v>12.09</v>
      </c>
      <c r="X174" s="44">
        <v>4.5999999999999996</v>
      </c>
    </row>
    <row r="175" spans="1:24">
      <c r="A175" s="41"/>
      <c r="B175" s="44"/>
      <c r="C175" s="44"/>
      <c r="D175" s="44"/>
      <c r="E175" s="44"/>
      <c r="F175" s="44"/>
      <c r="G175" s="44"/>
      <c r="H175" s="44"/>
      <c r="I175" s="44"/>
      <c r="K175" s="47"/>
      <c r="L175" s="47"/>
      <c r="M175" s="47"/>
      <c r="N175" s="47"/>
      <c r="O175" s="47"/>
      <c r="P175" s="47"/>
      <c r="Q175" s="47"/>
      <c r="R175" s="47"/>
      <c r="S175" s="43">
        <v>41760</v>
      </c>
      <c r="T175" s="4">
        <f>Data!F174*4</f>
        <v>4087.44</v>
      </c>
      <c r="U175" s="44">
        <v>7.15</v>
      </c>
      <c r="V175" s="44">
        <v>19.62</v>
      </c>
      <c r="W175" s="44">
        <v>12.62</v>
      </c>
      <c r="X175" s="44">
        <v>4.58</v>
      </c>
    </row>
    <row r="176" spans="1:24">
      <c r="A176" s="41"/>
      <c r="B176" s="44"/>
      <c r="C176" s="44"/>
      <c r="D176" s="44"/>
      <c r="E176" s="44"/>
      <c r="F176" s="44"/>
      <c r="G176" s="44"/>
      <c r="H176" s="44"/>
      <c r="I176" s="44"/>
      <c r="K176" s="47"/>
      <c r="L176" s="47"/>
      <c r="M176" s="47"/>
      <c r="N176" s="47"/>
      <c r="O176" s="47"/>
      <c r="P176" s="47"/>
      <c r="Q176" s="47"/>
      <c r="R176" s="47"/>
      <c r="S176" s="43">
        <v>41791</v>
      </c>
      <c r="T176" s="4">
        <f>Data!F175*4</f>
        <v>4062.36</v>
      </c>
      <c r="U176" s="44">
        <v>7.09</v>
      </c>
      <c r="V176" s="44">
        <v>19.86</v>
      </c>
      <c r="W176" s="44">
        <v>12.88</v>
      </c>
      <c r="X176" s="44">
        <v>4.62</v>
      </c>
    </row>
    <row r="177" spans="1:24">
      <c r="A177" s="41"/>
      <c r="B177" s="44"/>
      <c r="C177" s="44"/>
      <c r="D177" s="44"/>
      <c r="E177" s="44"/>
      <c r="F177" s="44"/>
      <c r="G177" s="44"/>
      <c r="H177" s="44"/>
      <c r="I177" s="44"/>
      <c r="K177" s="47"/>
      <c r="L177" s="47"/>
      <c r="M177" s="47"/>
      <c r="N177" s="47"/>
      <c r="O177" s="47"/>
      <c r="P177" s="47"/>
      <c r="Q177" s="47"/>
      <c r="R177" s="47"/>
      <c r="S177" s="43">
        <v>41821</v>
      </c>
      <c r="T177" s="4">
        <f>Data!F176*4</f>
        <v>4032.6</v>
      </c>
      <c r="U177" s="44">
        <v>7.39</v>
      </c>
      <c r="V177" s="44">
        <v>20.46</v>
      </c>
      <c r="W177" s="44">
        <v>12.76</v>
      </c>
      <c r="X177" s="44">
        <v>4.63</v>
      </c>
    </row>
    <row r="178" spans="1:24">
      <c r="A178" s="41"/>
      <c r="B178" s="44"/>
      <c r="C178" s="44"/>
      <c r="D178" s="44"/>
      <c r="E178" s="44"/>
      <c r="F178" s="44"/>
      <c r="G178" s="44"/>
      <c r="H178" s="44"/>
      <c r="I178" s="44"/>
      <c r="K178" s="47"/>
      <c r="L178" s="47"/>
      <c r="M178" s="47"/>
      <c r="N178" s="47"/>
      <c r="O178" s="47"/>
      <c r="P178" s="47"/>
      <c r="Q178" s="47"/>
      <c r="R178" s="47"/>
      <c r="S178" s="43">
        <v>41852</v>
      </c>
      <c r="T178" s="4">
        <f>Data!F177*4</f>
        <v>4042.92</v>
      </c>
      <c r="U178" s="44">
        <v>7.25</v>
      </c>
      <c r="V178" s="44">
        <v>20.67</v>
      </c>
      <c r="W178" s="44">
        <v>12.53</v>
      </c>
      <c r="X178" s="44">
        <v>4.67</v>
      </c>
    </row>
    <row r="179" spans="1:24">
      <c r="A179" s="41"/>
      <c r="B179" s="44"/>
      <c r="C179" s="44"/>
      <c r="D179" s="44"/>
      <c r="E179" s="44"/>
      <c r="F179" s="44"/>
      <c r="G179" s="44"/>
      <c r="H179" s="44"/>
      <c r="I179" s="44"/>
      <c r="K179" s="47"/>
      <c r="L179" s="47"/>
      <c r="M179" s="47"/>
      <c r="N179" s="47"/>
      <c r="O179" s="47"/>
      <c r="P179" s="47"/>
      <c r="Q179" s="47"/>
      <c r="R179" s="47"/>
      <c r="S179" s="43">
        <v>41883</v>
      </c>
      <c r="T179" s="4">
        <f>Data!F178*4</f>
        <v>4159.3599999999997</v>
      </c>
      <c r="U179" s="44">
        <v>7.5</v>
      </c>
      <c r="V179" s="44">
        <v>21.43</v>
      </c>
      <c r="W179" s="44">
        <v>12.8</v>
      </c>
      <c r="X179" s="44">
        <v>4.72</v>
      </c>
    </row>
    <row r="180" spans="1:24">
      <c r="A180" s="41"/>
      <c r="B180" s="52"/>
      <c r="C180" s="52"/>
      <c r="D180" s="52"/>
      <c r="E180" s="52"/>
      <c r="F180" s="44"/>
      <c r="G180" s="44"/>
      <c r="H180" s="44"/>
      <c r="I180" s="44"/>
      <c r="K180" s="47"/>
      <c r="L180" s="47"/>
      <c r="M180" s="47"/>
      <c r="N180" s="47"/>
      <c r="O180" s="47"/>
      <c r="P180" s="47"/>
      <c r="Q180" s="47"/>
      <c r="R180" s="47"/>
      <c r="S180" s="43">
        <v>41913</v>
      </c>
      <c r="T180" s="4">
        <f>Data!F179*4</f>
        <v>4162.4399999999996</v>
      </c>
      <c r="U180" s="44">
        <v>7.49</v>
      </c>
      <c r="V180" s="44">
        <v>21.4</v>
      </c>
      <c r="W180" s="44">
        <v>13.05</v>
      </c>
      <c r="X180" s="44">
        <v>4.7300000000000004</v>
      </c>
    </row>
    <row r="181" spans="1:24">
      <c r="A181" s="41"/>
      <c r="B181" s="44"/>
      <c r="C181" s="44"/>
      <c r="D181" s="44"/>
      <c r="E181" s="44"/>
      <c r="F181" s="44"/>
      <c r="G181" s="44"/>
      <c r="H181" s="44"/>
      <c r="I181" s="44"/>
      <c r="K181" s="47"/>
      <c r="L181" s="47"/>
      <c r="M181" s="47"/>
      <c r="N181" s="47"/>
      <c r="O181" s="47"/>
      <c r="P181" s="47"/>
      <c r="Q181" s="47"/>
      <c r="R181" s="47"/>
      <c r="S181" s="43">
        <v>41944</v>
      </c>
      <c r="T181" s="4">
        <f>Data!F180*4</f>
        <v>4161.2</v>
      </c>
      <c r="U181" s="44">
        <v>7.3</v>
      </c>
      <c r="V181" s="44">
        <v>21.29</v>
      </c>
      <c r="W181" s="44">
        <v>12.87</v>
      </c>
      <c r="X181" s="44">
        <v>4.5999999999999996</v>
      </c>
    </row>
    <row r="182" spans="1:24">
      <c r="A182" s="41"/>
      <c r="B182" s="44"/>
      <c r="C182" s="44"/>
      <c r="D182" s="44"/>
      <c r="E182" s="44"/>
      <c r="F182" s="44"/>
      <c r="G182" s="44"/>
      <c r="H182" s="44"/>
      <c r="I182" s="44"/>
      <c r="K182" s="47"/>
      <c r="L182" s="47"/>
      <c r="M182" s="47"/>
      <c r="N182" s="47"/>
      <c r="O182" s="47"/>
      <c r="P182" s="47"/>
      <c r="Q182" s="47"/>
      <c r="R182" s="47"/>
      <c r="S182" s="43">
        <v>41974</v>
      </c>
      <c r="T182" s="4">
        <f>Data!F181*4</f>
        <v>4185.28</v>
      </c>
      <c r="U182" s="44">
        <v>7.43</v>
      </c>
      <c r="V182" s="44">
        <v>21.14</v>
      </c>
      <c r="W182" s="44">
        <v>13.02</v>
      </c>
      <c r="X182" s="44">
        <v>4.72</v>
      </c>
    </row>
    <row r="183" spans="1:24">
      <c r="A183" s="41"/>
      <c r="B183" s="44"/>
      <c r="C183" s="44"/>
      <c r="D183" s="44"/>
      <c r="E183" s="44"/>
      <c r="F183" s="52"/>
      <c r="G183" s="52"/>
      <c r="H183" s="52"/>
      <c r="I183" s="52"/>
      <c r="K183" s="47"/>
      <c r="L183" s="47"/>
      <c r="M183" s="47"/>
      <c r="N183" s="47"/>
      <c r="O183" s="47"/>
      <c r="P183" s="47"/>
      <c r="Q183" s="47"/>
      <c r="R183" s="47"/>
      <c r="S183" s="43">
        <v>42005</v>
      </c>
      <c r="T183" s="4">
        <f>Data!F182*4</f>
        <v>4211.12</v>
      </c>
      <c r="U183" s="44">
        <v>7.46</v>
      </c>
      <c r="V183" s="44">
        <v>21.03</v>
      </c>
      <c r="W183" s="44">
        <v>12.99</v>
      </c>
      <c r="X183" s="44">
        <v>4.59</v>
      </c>
    </row>
    <row r="184" spans="1:24">
      <c r="A184" s="41"/>
      <c r="B184" s="44"/>
      <c r="C184" s="44"/>
      <c r="D184" s="44"/>
      <c r="E184" s="44"/>
      <c r="F184" s="44"/>
      <c r="G184" s="44"/>
      <c r="H184" s="44"/>
      <c r="I184" s="44"/>
      <c r="K184" s="47"/>
      <c r="L184" s="47"/>
      <c r="M184" s="47"/>
      <c r="N184" s="47"/>
      <c r="O184" s="47"/>
      <c r="P184" s="47"/>
      <c r="Q184" s="47"/>
      <c r="R184" s="47"/>
      <c r="S184" s="43">
        <v>42036</v>
      </c>
      <c r="T184" s="4">
        <f>Data!F183*4</f>
        <v>4220.2</v>
      </c>
      <c r="U184" s="44">
        <v>7.41</v>
      </c>
      <c r="V184" s="44">
        <v>21.28</v>
      </c>
      <c r="W184" s="44">
        <v>12.93</v>
      </c>
      <c r="X184" s="44">
        <v>4.71</v>
      </c>
    </row>
    <row r="185" spans="1:24">
      <c r="A185" s="41"/>
      <c r="B185" s="44"/>
      <c r="C185" s="44"/>
      <c r="D185" s="44"/>
      <c r="E185" s="44"/>
      <c r="F185" s="44"/>
      <c r="G185" s="44"/>
      <c r="H185" s="44"/>
      <c r="I185" s="44"/>
      <c r="K185" s="47"/>
      <c r="L185" s="47"/>
      <c r="M185" s="47"/>
      <c r="N185" s="47"/>
      <c r="O185" s="47"/>
      <c r="P185" s="47"/>
      <c r="Q185" s="47"/>
      <c r="R185" s="47"/>
      <c r="S185" s="43">
        <v>42064</v>
      </c>
      <c r="T185" s="4">
        <f>Data!F184*4</f>
        <v>4228.4799999999996</v>
      </c>
      <c r="U185" s="44">
        <v>7.42</v>
      </c>
      <c r="V185" s="44">
        <v>21.86</v>
      </c>
      <c r="W185" s="44">
        <v>12.97</v>
      </c>
      <c r="X185" s="44">
        <v>4.59</v>
      </c>
    </row>
    <row r="186" spans="1:24">
      <c r="A186" s="41"/>
      <c r="B186" s="44"/>
      <c r="C186" s="44"/>
      <c r="D186" s="44"/>
      <c r="E186" s="44"/>
      <c r="F186" s="44"/>
      <c r="G186" s="44"/>
      <c r="H186" s="44"/>
      <c r="I186" s="44"/>
      <c r="K186" s="47"/>
      <c r="L186" s="47"/>
      <c r="M186" s="47"/>
      <c r="N186" s="47"/>
      <c r="O186" s="47"/>
      <c r="P186" s="47"/>
      <c r="Q186" s="47"/>
      <c r="R186" s="47"/>
      <c r="S186" s="43">
        <v>42095</v>
      </c>
      <c r="T186" s="4">
        <f>Data!F185*4</f>
        <v>4240.92</v>
      </c>
      <c r="U186" s="44">
        <v>7.59</v>
      </c>
      <c r="V186" s="44">
        <v>23.26</v>
      </c>
      <c r="W186" s="44">
        <v>12.93</v>
      </c>
      <c r="X186" s="44">
        <v>4.67</v>
      </c>
    </row>
    <row r="187" spans="1:24">
      <c r="A187" s="41"/>
      <c r="B187" s="44"/>
      <c r="C187" s="44"/>
      <c r="D187" s="44"/>
      <c r="E187" s="44"/>
      <c r="F187" s="44"/>
      <c r="G187" s="44"/>
      <c r="H187" s="44"/>
      <c r="I187" s="44"/>
      <c r="K187" s="47"/>
      <c r="L187" s="47"/>
      <c r="M187" s="47"/>
      <c r="N187" s="47"/>
      <c r="O187" s="47"/>
      <c r="P187" s="47"/>
      <c r="Q187" s="47"/>
      <c r="R187" s="47"/>
      <c r="S187" s="43">
        <v>42125</v>
      </c>
      <c r="T187" s="4">
        <f>Data!F186*4</f>
        <v>4213.96</v>
      </c>
      <c r="U187" s="44">
        <v>7.47</v>
      </c>
      <c r="V187" s="44">
        <v>24.22</v>
      </c>
      <c r="W187" s="44">
        <v>12.84</v>
      </c>
      <c r="X187" s="44">
        <v>4.59</v>
      </c>
    </row>
    <row r="188" spans="1:24">
      <c r="A188" s="41"/>
      <c r="B188" s="44"/>
      <c r="C188" s="44"/>
      <c r="D188" s="44"/>
      <c r="E188" s="44"/>
      <c r="F188" s="44"/>
      <c r="G188" s="44"/>
      <c r="H188" s="44"/>
      <c r="I188" s="44"/>
      <c r="K188" s="47"/>
      <c r="L188" s="47"/>
      <c r="M188" s="47"/>
      <c r="N188" s="47"/>
      <c r="O188" s="47"/>
      <c r="P188" s="47"/>
      <c r="Q188" s="47"/>
      <c r="R188" s="47"/>
      <c r="S188" s="43">
        <v>42156</v>
      </c>
      <c r="T188" s="4">
        <f>Data!F187*4</f>
        <v>4174.12</v>
      </c>
      <c r="U188" s="44">
        <v>7.58</v>
      </c>
      <c r="V188" s="44">
        <v>24.61</v>
      </c>
      <c r="W188" s="44">
        <v>12.72</v>
      </c>
      <c r="X188" s="44">
        <v>4.63</v>
      </c>
    </row>
    <row r="189" spans="1:24">
      <c r="A189" s="41"/>
      <c r="B189" s="44"/>
      <c r="C189" s="44"/>
      <c r="D189" s="44"/>
      <c r="E189" s="44"/>
      <c r="F189" s="44"/>
      <c r="G189" s="44"/>
      <c r="H189" s="44"/>
      <c r="I189" s="44"/>
      <c r="K189" s="47"/>
      <c r="L189" s="47"/>
      <c r="M189" s="47"/>
      <c r="N189" s="47"/>
      <c r="O189" s="47"/>
      <c r="P189" s="47"/>
      <c r="Q189" s="47"/>
      <c r="R189" s="47"/>
      <c r="S189" s="43">
        <v>42186</v>
      </c>
      <c r="T189" s="4">
        <f>Data!F188*4</f>
        <v>4163.4399999999996</v>
      </c>
      <c r="U189" s="44">
        <v>7.64</v>
      </c>
      <c r="V189" s="44">
        <v>25.05</v>
      </c>
      <c r="W189" s="44">
        <v>12.77</v>
      </c>
      <c r="X189" s="44">
        <v>4.68</v>
      </c>
    </row>
    <row r="190" spans="1:24">
      <c r="A190" s="41"/>
      <c r="B190" s="44"/>
      <c r="C190" s="44"/>
      <c r="D190" s="44"/>
      <c r="E190" s="44"/>
      <c r="F190" s="44"/>
      <c r="G190" s="44"/>
      <c r="H190" s="44"/>
      <c r="I190" s="44"/>
      <c r="K190" s="47"/>
      <c r="L190" s="47"/>
      <c r="M190" s="47"/>
      <c r="N190" s="47"/>
      <c r="O190" s="47"/>
      <c r="P190" s="47"/>
      <c r="Q190" s="47"/>
      <c r="R190" s="47"/>
      <c r="S190" s="43">
        <v>42217</v>
      </c>
      <c r="T190" s="4">
        <f>Data!F189*4</f>
        <v>4171.6000000000004</v>
      </c>
      <c r="U190" s="44">
        <v>7.65</v>
      </c>
      <c r="V190" s="44">
        <v>24.06</v>
      </c>
      <c r="W190" s="44">
        <v>12.99</v>
      </c>
      <c r="X190" s="44">
        <v>4.68</v>
      </c>
    </row>
    <row r="191" spans="1:24">
      <c r="A191" s="41"/>
      <c r="B191" s="44"/>
      <c r="C191" s="44"/>
      <c r="D191" s="44"/>
      <c r="E191" s="44"/>
      <c r="F191" s="44"/>
      <c r="G191" s="44"/>
      <c r="H191" s="44"/>
      <c r="I191" s="44"/>
      <c r="K191" s="47"/>
      <c r="L191" s="47"/>
      <c r="M191" s="47"/>
      <c r="N191" s="47"/>
      <c r="O191" s="47"/>
      <c r="P191" s="47"/>
      <c r="Q191" s="47"/>
      <c r="R191" s="47"/>
      <c r="S191" s="43">
        <v>42248</v>
      </c>
      <c r="T191" s="4">
        <f>Data!F190*4</f>
        <v>4269.4799999999996</v>
      </c>
      <c r="U191" s="44">
        <v>7.86</v>
      </c>
      <c r="V191" s="44">
        <v>24.26</v>
      </c>
      <c r="W191" s="44">
        <v>13.16</v>
      </c>
      <c r="X191" s="44">
        <v>4.6100000000000003</v>
      </c>
    </row>
    <row r="192" spans="1:24">
      <c r="A192" s="41"/>
      <c r="B192" s="52"/>
      <c r="C192" s="52"/>
      <c r="D192" s="52"/>
      <c r="E192" s="52"/>
      <c r="F192" s="44"/>
      <c r="G192" s="44"/>
      <c r="H192" s="44"/>
      <c r="I192" s="44"/>
      <c r="K192" s="47"/>
      <c r="L192" s="47"/>
      <c r="M192" s="47"/>
      <c r="N192" s="47"/>
      <c r="O192" s="47"/>
      <c r="P192" s="47"/>
      <c r="Q192" s="47"/>
      <c r="R192" s="47"/>
      <c r="S192" s="43">
        <v>42278</v>
      </c>
      <c r="T192" s="4">
        <f>Data!F191*4</f>
        <v>4268.12</v>
      </c>
      <c r="U192" s="44">
        <v>7.82</v>
      </c>
      <c r="V192" s="44">
        <v>24.74</v>
      </c>
      <c r="W192" s="44">
        <v>13.26</v>
      </c>
      <c r="X192" s="44">
        <v>4.47</v>
      </c>
    </row>
    <row r="193" spans="1:24">
      <c r="A193" s="41"/>
      <c r="B193" s="44"/>
      <c r="C193" s="44"/>
      <c r="D193" s="44"/>
      <c r="E193" s="44"/>
      <c r="F193" s="44"/>
      <c r="G193" s="44"/>
      <c r="H193" s="44"/>
      <c r="I193" s="44"/>
      <c r="K193" s="47"/>
      <c r="L193" s="47"/>
      <c r="M193" s="47"/>
      <c r="N193" s="47"/>
      <c r="O193" s="47"/>
      <c r="P193" s="47"/>
      <c r="Q193" s="47"/>
      <c r="R193" s="47"/>
      <c r="S193" s="43">
        <v>42309</v>
      </c>
      <c r="T193" s="4">
        <f>Data!F192*4</f>
        <v>4285.12</v>
      </c>
      <c r="U193" s="44">
        <v>7.77</v>
      </c>
      <c r="V193" s="44">
        <v>24.65</v>
      </c>
      <c r="W193" s="44">
        <v>12.89</v>
      </c>
      <c r="X193" s="44">
        <v>4.54</v>
      </c>
    </row>
    <row r="194" spans="1:24">
      <c r="A194" s="41"/>
      <c r="B194" s="44"/>
      <c r="C194" s="44"/>
      <c r="D194" s="44"/>
      <c r="E194" s="44"/>
      <c r="F194" s="44"/>
      <c r="G194" s="44"/>
      <c r="H194" s="44"/>
      <c r="I194" s="44"/>
      <c r="K194" s="47"/>
      <c r="L194" s="47"/>
      <c r="M194" s="47"/>
      <c r="N194" s="47"/>
      <c r="O194" s="47"/>
      <c r="P194" s="47"/>
      <c r="Q194" s="47"/>
      <c r="R194" s="47"/>
      <c r="S194" s="43">
        <v>42339</v>
      </c>
      <c r="T194" s="4">
        <f>Data!F193*4</f>
        <v>4305.68</v>
      </c>
      <c r="U194" s="44">
        <v>7.7</v>
      </c>
      <c r="V194" s="44">
        <v>24.16</v>
      </c>
      <c r="W194" s="44">
        <v>13.09</v>
      </c>
      <c r="X194" s="44">
        <v>4.51</v>
      </c>
    </row>
    <row r="195" spans="1:24">
      <c r="A195" s="41"/>
      <c r="B195" s="44"/>
      <c r="C195" s="44"/>
      <c r="D195" s="44"/>
      <c r="E195" s="44"/>
      <c r="F195" s="52"/>
      <c r="G195" s="52"/>
      <c r="H195" s="52"/>
      <c r="I195" s="52"/>
      <c r="K195" s="47"/>
      <c r="L195" s="47"/>
      <c r="M195" s="47"/>
      <c r="N195" s="47"/>
      <c r="O195" s="47"/>
      <c r="P195" s="47"/>
      <c r="Q195" s="47"/>
      <c r="R195" s="47"/>
      <c r="S195" s="43">
        <v>42370</v>
      </c>
      <c r="T195" s="4">
        <f>Data!F194*4</f>
        <v>4319.16</v>
      </c>
      <c r="U195" s="44">
        <v>7.54</v>
      </c>
      <c r="V195" s="44">
        <v>24.07</v>
      </c>
      <c r="W195" s="44">
        <v>12.99</v>
      </c>
      <c r="X195" s="44">
        <v>4.38</v>
      </c>
    </row>
    <row r="196" spans="1:24">
      <c r="A196" s="41"/>
      <c r="B196" s="44"/>
      <c r="C196" s="44"/>
      <c r="D196" s="44"/>
      <c r="E196" s="44"/>
      <c r="F196" s="44"/>
      <c r="G196" s="44"/>
      <c r="H196" s="44"/>
      <c r="I196" s="44"/>
      <c r="K196" s="47"/>
      <c r="L196" s="47"/>
      <c r="M196" s="47"/>
      <c r="N196" s="47"/>
      <c r="O196" s="47"/>
      <c r="P196" s="47"/>
      <c r="Q196" s="47"/>
      <c r="R196" s="47"/>
      <c r="S196" s="43">
        <v>42401</v>
      </c>
      <c r="T196" s="4">
        <f>Data!F195*4</f>
        <v>4351.3599999999997</v>
      </c>
      <c r="U196" s="44">
        <v>7.34</v>
      </c>
      <c r="V196" s="44">
        <v>23.87</v>
      </c>
      <c r="W196" s="44">
        <v>12.51</v>
      </c>
      <c r="X196" s="44">
        <v>4.57</v>
      </c>
    </row>
    <row r="197" spans="1:24">
      <c r="A197" s="41"/>
      <c r="B197" s="44"/>
      <c r="C197" s="44"/>
      <c r="D197" s="44"/>
      <c r="E197" s="44"/>
      <c r="F197" s="44"/>
      <c r="G197" s="44"/>
      <c r="H197" s="44"/>
      <c r="I197" s="44"/>
      <c r="K197" s="47"/>
      <c r="L197" s="47"/>
      <c r="M197" s="47"/>
      <c r="N197" s="47"/>
      <c r="O197" s="47"/>
      <c r="P197" s="47"/>
      <c r="Q197" s="47"/>
      <c r="R197" s="47"/>
      <c r="S197" s="43">
        <v>42430</v>
      </c>
      <c r="T197" s="4">
        <f>Data!F196*4</f>
        <v>4362.6400000000003</v>
      </c>
      <c r="U197" s="44">
        <v>7.52</v>
      </c>
      <c r="V197" s="44">
        <v>24.58</v>
      </c>
      <c r="W197" s="44">
        <v>13</v>
      </c>
      <c r="X197" s="44">
        <v>4.46</v>
      </c>
    </row>
    <row r="198" spans="1:24">
      <c r="A198" s="41"/>
      <c r="B198" s="44"/>
      <c r="C198" s="44"/>
      <c r="D198" s="44"/>
      <c r="E198" s="44"/>
      <c r="F198" s="44"/>
      <c r="G198" s="44"/>
      <c r="H198" s="44"/>
      <c r="I198" s="44"/>
      <c r="K198" s="47"/>
      <c r="L198" s="47"/>
      <c r="M198" s="47"/>
      <c r="N198" s="47"/>
      <c r="O198" s="47"/>
      <c r="P198" s="47"/>
      <c r="Q198" s="47"/>
      <c r="R198" s="47"/>
      <c r="S198" s="43">
        <v>42461</v>
      </c>
      <c r="T198" s="4">
        <f>Data!F197*4</f>
        <v>4362.72</v>
      </c>
      <c r="U198" s="44">
        <v>7.52</v>
      </c>
      <c r="V198" s="44">
        <v>24.72</v>
      </c>
      <c r="W198" s="44">
        <v>12.46</v>
      </c>
      <c r="X198" s="44">
        <v>4.4000000000000004</v>
      </c>
    </row>
    <row r="199" spans="1:24">
      <c r="A199" s="41"/>
      <c r="B199" s="44"/>
      <c r="C199" s="44"/>
      <c r="D199" s="44"/>
      <c r="E199" s="44"/>
      <c r="F199" s="44"/>
      <c r="G199" s="44"/>
      <c r="H199" s="44"/>
      <c r="I199" s="44"/>
      <c r="K199" s="47"/>
      <c r="L199" s="47"/>
      <c r="M199" s="47"/>
      <c r="N199" s="47"/>
      <c r="O199" s="47"/>
      <c r="P199" s="47"/>
      <c r="Q199" s="47"/>
      <c r="R199" s="47"/>
      <c r="S199" s="43">
        <v>42491</v>
      </c>
      <c r="T199" s="4">
        <f>Data!F198*4</f>
        <v>4281.6000000000004</v>
      </c>
      <c r="U199" s="44">
        <v>7.53</v>
      </c>
      <c r="V199" s="44">
        <v>25.08</v>
      </c>
      <c r="W199" s="44">
        <v>12.38</v>
      </c>
      <c r="X199" s="44">
        <v>4.37</v>
      </c>
    </row>
    <row r="200" spans="1:24">
      <c r="A200" s="41"/>
      <c r="B200" s="44"/>
      <c r="C200" s="44"/>
      <c r="D200" s="44"/>
      <c r="E200" s="44"/>
      <c r="F200" s="44"/>
      <c r="G200" s="44"/>
      <c r="H200" s="44"/>
      <c r="I200" s="44"/>
      <c r="K200" s="47"/>
      <c r="L200" s="47"/>
      <c r="M200" s="47"/>
      <c r="N200" s="47"/>
      <c r="O200" s="47"/>
      <c r="P200" s="47"/>
      <c r="Q200" s="47"/>
      <c r="R200" s="47"/>
      <c r="S200" s="43">
        <v>42522</v>
      </c>
      <c r="T200" s="4">
        <f>Data!F199*4</f>
        <v>4267.3599999999997</v>
      </c>
      <c r="U200" s="44">
        <v>7.52</v>
      </c>
      <c r="V200" s="44">
        <v>25.02</v>
      </c>
      <c r="W200" s="44">
        <v>12.24</v>
      </c>
      <c r="X200" s="44">
        <v>4.3099999999999996</v>
      </c>
    </row>
    <row r="201" spans="1:24">
      <c r="A201" s="41"/>
      <c r="B201" s="44"/>
      <c r="C201" s="44"/>
      <c r="D201" s="44"/>
      <c r="E201" s="44"/>
      <c r="F201" s="44"/>
      <c r="G201" s="44"/>
      <c r="H201" s="44"/>
      <c r="I201" s="44"/>
      <c r="K201" s="47"/>
      <c r="L201" s="47"/>
      <c r="M201" s="47"/>
      <c r="N201" s="47"/>
      <c r="O201" s="47"/>
      <c r="P201" s="47"/>
      <c r="Q201" s="47"/>
      <c r="R201" s="47"/>
      <c r="S201" s="43">
        <v>42552</v>
      </c>
      <c r="T201" s="4">
        <f>Data!F200*4</f>
        <v>4227.68</v>
      </c>
      <c r="U201" s="44">
        <v>7.71</v>
      </c>
      <c r="V201" s="44">
        <v>24.25</v>
      </c>
      <c r="W201" s="44">
        <v>12.9</v>
      </c>
      <c r="X201" s="44">
        <v>4.4800000000000004</v>
      </c>
    </row>
    <row r="202" spans="1:24">
      <c r="A202" s="41"/>
      <c r="B202" s="44"/>
      <c r="C202" s="44"/>
      <c r="D202" s="44"/>
      <c r="E202" s="44"/>
      <c r="F202" s="44"/>
      <c r="G202" s="44"/>
      <c r="H202" s="44"/>
      <c r="I202" s="44"/>
      <c r="K202" s="47"/>
      <c r="L202" s="47"/>
      <c r="M202" s="47"/>
      <c r="N202" s="47"/>
      <c r="O202" s="47"/>
      <c r="P202" s="47"/>
      <c r="Q202" s="47"/>
      <c r="R202" s="47"/>
      <c r="S202" s="43">
        <v>42583</v>
      </c>
      <c r="T202" s="4">
        <f>Data!F201*4</f>
        <v>4230.5200000000004</v>
      </c>
      <c r="U202" s="44">
        <v>7.49</v>
      </c>
      <c r="V202" s="44">
        <v>23.75</v>
      </c>
      <c r="W202" s="44">
        <v>12.6</v>
      </c>
      <c r="X202" s="44">
        <v>4.42</v>
      </c>
    </row>
    <row r="203" spans="1:24">
      <c r="A203" s="41"/>
      <c r="B203" s="44"/>
      <c r="C203" s="44"/>
      <c r="D203" s="44"/>
      <c r="E203" s="44"/>
      <c r="F203" s="44"/>
      <c r="G203" s="44"/>
      <c r="H203" s="44"/>
      <c r="I203" s="44"/>
      <c r="K203" s="47"/>
      <c r="L203" s="47"/>
      <c r="M203" s="47"/>
      <c r="N203" s="47"/>
      <c r="O203" s="47"/>
      <c r="P203" s="47"/>
      <c r="Q203" s="47"/>
      <c r="R203" s="47"/>
      <c r="S203" s="43">
        <v>42614</v>
      </c>
      <c r="T203" s="4">
        <f>Data!F202*4</f>
        <v>4318.2</v>
      </c>
      <c r="U203" s="44">
        <v>7.46</v>
      </c>
      <c r="V203" s="44">
        <v>23.99</v>
      </c>
      <c r="W203" s="44">
        <v>12.55</v>
      </c>
      <c r="X203" s="44">
        <v>4.37</v>
      </c>
    </row>
    <row r="204" spans="1:24">
      <c r="A204" s="41"/>
      <c r="B204" s="52"/>
      <c r="C204" s="52"/>
      <c r="D204" s="52"/>
      <c r="E204" s="52"/>
      <c r="F204" s="44"/>
      <c r="G204" s="44"/>
      <c r="H204" s="44"/>
      <c r="I204" s="44"/>
      <c r="K204" s="47"/>
      <c r="L204" s="47"/>
      <c r="M204" s="47"/>
      <c r="N204" s="47"/>
      <c r="O204" s="47"/>
      <c r="P204" s="47"/>
      <c r="Q204" s="47"/>
      <c r="R204" s="47"/>
      <c r="S204" s="43">
        <v>42644</v>
      </c>
      <c r="T204" s="4">
        <f>Data!F203*4</f>
        <v>4336.6000000000004</v>
      </c>
      <c r="U204" s="44">
        <v>7.53</v>
      </c>
      <c r="V204" s="44">
        <v>23.74</v>
      </c>
      <c r="W204" s="44">
        <v>12.29</v>
      </c>
      <c r="X204" s="44">
        <v>4.2300000000000004</v>
      </c>
    </row>
    <row r="205" spans="1:24">
      <c r="A205" s="41"/>
      <c r="B205" s="44"/>
      <c r="C205" s="44"/>
      <c r="D205" s="44"/>
      <c r="E205" s="44"/>
      <c r="F205" s="44"/>
      <c r="G205" s="44"/>
      <c r="H205" s="44"/>
      <c r="I205" s="44"/>
      <c r="K205" s="47"/>
      <c r="L205" s="47"/>
      <c r="M205" s="47"/>
      <c r="N205" s="47"/>
      <c r="O205" s="47"/>
      <c r="P205" s="47"/>
      <c r="Q205" s="47"/>
      <c r="R205" s="47"/>
      <c r="S205" s="43">
        <v>42675</v>
      </c>
      <c r="T205" s="4">
        <f>Data!F204*4</f>
        <v>4368.92</v>
      </c>
      <c r="U205" s="44">
        <v>7.27</v>
      </c>
      <c r="V205" s="44">
        <v>22.21</v>
      </c>
      <c r="W205" s="44">
        <v>12.37</v>
      </c>
      <c r="X205" s="44">
        <v>4.3499999999999996</v>
      </c>
    </row>
    <row r="206" spans="1:24">
      <c r="A206" s="41"/>
      <c r="B206" s="44"/>
      <c r="C206" s="44"/>
      <c r="D206" s="44"/>
      <c r="E206" s="44"/>
      <c r="F206" s="44"/>
      <c r="G206" s="44"/>
      <c r="H206" s="44"/>
      <c r="I206" s="44"/>
      <c r="K206" s="47"/>
      <c r="L206" s="47"/>
      <c r="M206" s="47"/>
      <c r="N206" s="47"/>
      <c r="O206" s="47"/>
      <c r="P206" s="47"/>
      <c r="Q206" s="47"/>
      <c r="R206" s="47"/>
      <c r="S206" s="43">
        <v>42705</v>
      </c>
      <c r="T206" s="4">
        <f>Data!F205*4</f>
        <v>4376.68</v>
      </c>
      <c r="U206" s="44">
        <v>7.48</v>
      </c>
      <c r="V206" s="44">
        <v>22.35</v>
      </c>
      <c r="W206" s="44">
        <v>12.47</v>
      </c>
      <c r="X206" s="44">
        <v>4.3499999999999996</v>
      </c>
    </row>
    <row r="207" spans="1:24">
      <c r="A207" s="41"/>
      <c r="B207" s="44"/>
      <c r="C207" s="44"/>
      <c r="D207" s="44"/>
      <c r="E207" s="44"/>
      <c r="F207" s="52"/>
      <c r="G207" s="52"/>
      <c r="H207" s="52"/>
      <c r="I207" s="52"/>
      <c r="K207" s="47"/>
      <c r="L207" s="47"/>
      <c r="M207" s="47"/>
      <c r="N207" s="47"/>
      <c r="O207" s="47"/>
      <c r="P207" s="47"/>
      <c r="Q207" s="47"/>
      <c r="R207" s="47"/>
      <c r="S207" s="43">
        <v>42736</v>
      </c>
      <c r="T207" s="4">
        <f>Data!F206*4</f>
        <v>4376.24</v>
      </c>
      <c r="U207" s="44">
        <v>7.44</v>
      </c>
      <c r="V207" s="44">
        <v>22.09</v>
      </c>
      <c r="W207" s="44">
        <v>12.15</v>
      </c>
      <c r="X207" s="44">
        <v>4.29</v>
      </c>
    </row>
    <row r="208" spans="1:24">
      <c r="A208" s="41"/>
      <c r="B208" s="44"/>
      <c r="C208" s="44"/>
      <c r="D208" s="44"/>
      <c r="E208" s="44"/>
      <c r="F208" s="44"/>
      <c r="G208" s="44"/>
      <c r="H208" s="44"/>
      <c r="I208" s="44"/>
      <c r="K208" s="47"/>
      <c r="L208" s="47"/>
      <c r="M208" s="47"/>
      <c r="N208" s="47"/>
      <c r="O208" s="47"/>
      <c r="P208" s="47"/>
      <c r="Q208" s="47"/>
      <c r="R208" s="47"/>
      <c r="S208" s="43">
        <v>42767</v>
      </c>
      <c r="T208" s="4">
        <f>Data!F207*4</f>
        <v>4399.16</v>
      </c>
      <c r="U208" s="44">
        <v>7.27</v>
      </c>
      <c r="V208" s="44">
        <v>22.45</v>
      </c>
      <c r="W208" s="44">
        <v>11.96</v>
      </c>
      <c r="X208" s="44">
        <v>4.37</v>
      </c>
    </row>
    <row r="209" spans="1:24">
      <c r="A209" s="41"/>
      <c r="B209" s="44"/>
      <c r="C209" s="44"/>
      <c r="D209" s="44"/>
      <c r="E209" s="44"/>
      <c r="F209" s="44"/>
      <c r="G209" s="44"/>
      <c r="H209" s="44"/>
      <c r="I209" s="44"/>
      <c r="K209" s="47"/>
      <c r="L209" s="47"/>
      <c r="M209" s="47"/>
      <c r="N209" s="47"/>
      <c r="O209" s="47"/>
      <c r="P209" s="47"/>
      <c r="Q209" s="47"/>
      <c r="R209" s="47"/>
      <c r="S209" s="43">
        <v>42795</v>
      </c>
      <c r="T209" s="4">
        <f>Data!F208*4</f>
        <v>4401.8</v>
      </c>
      <c r="U209" s="44">
        <v>7.17</v>
      </c>
      <c r="V209" s="44">
        <v>22.57</v>
      </c>
      <c r="W209" s="44">
        <v>11.86</v>
      </c>
      <c r="X209" s="44">
        <v>4.38</v>
      </c>
    </row>
    <row r="210" spans="1:24">
      <c r="A210" s="41"/>
      <c r="B210" s="44"/>
      <c r="C210" s="44"/>
      <c r="D210" s="44"/>
      <c r="E210" s="44"/>
      <c r="F210" s="44"/>
      <c r="G210" s="44"/>
      <c r="H210" s="44"/>
      <c r="I210" s="44"/>
      <c r="K210" s="47"/>
      <c r="L210" s="47"/>
      <c r="M210" s="47"/>
      <c r="N210" s="47"/>
      <c r="O210" s="47"/>
      <c r="P210" s="47"/>
      <c r="Q210" s="47"/>
      <c r="R210" s="47"/>
      <c r="S210" s="43">
        <v>42826</v>
      </c>
      <c r="T210" s="4">
        <f>Data!F209*4</f>
        <v>4377.96</v>
      </c>
      <c r="U210" s="44">
        <v>7.25</v>
      </c>
      <c r="V210" s="44">
        <v>22.7</v>
      </c>
      <c r="W210" s="44">
        <v>12.43</v>
      </c>
      <c r="X210" s="44">
        <v>4.38</v>
      </c>
    </row>
    <row r="211" spans="1:24">
      <c r="A211" s="41"/>
      <c r="B211" s="44"/>
      <c r="C211" s="44"/>
      <c r="D211" s="44"/>
      <c r="E211" s="44"/>
      <c r="F211" s="44"/>
      <c r="G211" s="44"/>
      <c r="H211" s="44"/>
      <c r="I211" s="44"/>
      <c r="K211" s="47"/>
      <c r="L211" s="47"/>
      <c r="M211" s="47"/>
      <c r="N211" s="47"/>
      <c r="O211" s="47"/>
      <c r="P211" s="47"/>
      <c r="Q211" s="47"/>
      <c r="R211" s="47"/>
      <c r="S211" s="43">
        <v>42856</v>
      </c>
      <c r="T211" s="4">
        <f>Data!F210*4</f>
        <v>4329</v>
      </c>
      <c r="U211" s="44">
        <v>7.17</v>
      </c>
      <c r="V211" s="44">
        <v>23.45</v>
      </c>
      <c r="W211" s="44">
        <v>12.31</v>
      </c>
      <c r="X211" s="44">
        <v>4.46</v>
      </c>
    </row>
    <row r="212" spans="1:24">
      <c r="A212" s="41"/>
      <c r="B212" s="44"/>
      <c r="C212" s="44"/>
      <c r="D212" s="44"/>
      <c r="E212" s="44"/>
      <c r="F212" s="44"/>
      <c r="G212" s="44"/>
      <c r="H212" s="44"/>
      <c r="I212" s="44"/>
      <c r="K212" s="47"/>
      <c r="L212" s="47"/>
      <c r="M212" s="47"/>
      <c r="N212" s="47"/>
      <c r="O212" s="47"/>
      <c r="P212" s="47"/>
      <c r="Q212" s="47"/>
      <c r="R212" s="47"/>
      <c r="S212" s="43">
        <v>42887</v>
      </c>
      <c r="T212" s="4">
        <f>Data!F211*4</f>
        <v>4312.12</v>
      </c>
      <c r="U212" s="44">
        <v>7.25</v>
      </c>
      <c r="V212" s="44">
        <v>23.65</v>
      </c>
      <c r="W212" s="44">
        <v>12.44</v>
      </c>
      <c r="X212" s="44">
        <v>4.43</v>
      </c>
    </row>
    <row r="213" spans="1:24">
      <c r="A213" s="41"/>
      <c r="B213" s="44"/>
      <c r="C213" s="44"/>
      <c r="D213" s="44"/>
      <c r="E213" s="44"/>
      <c r="F213" s="44"/>
      <c r="G213" s="44"/>
      <c r="H213" s="44"/>
      <c r="I213" s="44"/>
      <c r="K213" s="47"/>
      <c r="L213" s="47"/>
      <c r="M213" s="47"/>
      <c r="N213" s="47"/>
      <c r="O213" s="47"/>
      <c r="P213" s="47"/>
      <c r="Q213" s="47"/>
      <c r="R213" s="47"/>
      <c r="S213" s="43">
        <v>42917</v>
      </c>
      <c r="T213" s="4">
        <f>Data!F212*4</f>
        <v>4280</v>
      </c>
      <c r="U213" s="44">
        <v>7.38</v>
      </c>
      <c r="V213" s="44">
        <v>23.39</v>
      </c>
      <c r="W213" s="44">
        <v>12.61</v>
      </c>
      <c r="X213" s="44">
        <v>4.3600000000000003</v>
      </c>
    </row>
    <row r="214" spans="1:24">
      <c r="A214" s="41"/>
      <c r="B214" s="44"/>
      <c r="C214" s="44"/>
      <c r="D214" s="44"/>
      <c r="E214" s="44"/>
      <c r="F214" s="44"/>
      <c r="G214" s="44"/>
      <c r="H214" s="44"/>
      <c r="I214" s="44"/>
      <c r="K214" s="47"/>
      <c r="L214" s="47"/>
      <c r="M214" s="47"/>
      <c r="N214" s="47"/>
      <c r="O214" s="47"/>
      <c r="P214" s="47"/>
      <c r="Q214" s="47"/>
      <c r="R214" s="47"/>
      <c r="S214" s="43">
        <v>42948</v>
      </c>
      <c r="T214" s="4">
        <f>Data!F213*4</f>
        <v>4313.08</v>
      </c>
      <c r="U214" s="44">
        <v>7.46</v>
      </c>
      <c r="V214" s="44">
        <v>22.88</v>
      </c>
      <c r="W214" s="44">
        <v>12.77</v>
      </c>
      <c r="X214" s="44">
        <v>4.3099999999999996</v>
      </c>
    </row>
    <row r="215" spans="1:24">
      <c r="A215" s="41"/>
      <c r="B215" s="44"/>
      <c r="C215" s="44"/>
      <c r="D215" s="44"/>
      <c r="E215" s="44"/>
      <c r="F215" s="44"/>
      <c r="G215" s="44"/>
      <c r="H215" s="44"/>
      <c r="I215" s="44"/>
      <c r="K215" s="47"/>
      <c r="L215" s="47"/>
      <c r="M215" s="47"/>
      <c r="N215" s="47"/>
      <c r="O215" s="47"/>
      <c r="P215" s="47"/>
      <c r="Q215" s="47"/>
      <c r="R215" s="47"/>
      <c r="S215" s="43">
        <v>42979</v>
      </c>
      <c r="T215" s="4">
        <f>Data!F214*4</f>
        <v>4412</v>
      </c>
      <c r="U215" s="44">
        <v>7.51</v>
      </c>
      <c r="V215" s="44">
        <v>23.43</v>
      </c>
      <c r="W215" s="44">
        <v>12.34</v>
      </c>
      <c r="X215" s="44">
        <v>4.3499999999999996</v>
      </c>
    </row>
    <row r="216" spans="1:24">
      <c r="A216" s="41"/>
      <c r="B216" s="52"/>
      <c r="C216" s="52"/>
      <c r="D216" s="52"/>
      <c r="E216" s="52"/>
      <c r="F216" s="44"/>
      <c r="G216" s="44"/>
      <c r="H216" s="44"/>
      <c r="I216" s="44"/>
      <c r="K216" s="47"/>
      <c r="L216" s="47"/>
      <c r="M216" s="47"/>
      <c r="N216" s="47"/>
      <c r="O216" s="47"/>
      <c r="P216" s="47"/>
      <c r="Q216" s="47"/>
      <c r="R216" s="47"/>
      <c r="S216" s="43">
        <v>43009</v>
      </c>
      <c r="T216" s="4">
        <f>Data!F215*4</f>
        <v>4437.6000000000004</v>
      </c>
      <c r="U216" s="44">
        <v>7.41</v>
      </c>
      <c r="V216" s="44">
        <v>22.76</v>
      </c>
      <c r="W216" s="44">
        <v>12.47</v>
      </c>
      <c r="X216" s="44">
        <v>4.4000000000000004</v>
      </c>
    </row>
    <row r="217" spans="1:24">
      <c r="A217" s="41"/>
      <c r="B217" s="44"/>
      <c r="C217" s="44"/>
      <c r="D217" s="44"/>
      <c r="E217" s="44"/>
      <c r="F217" s="44"/>
      <c r="G217" s="44"/>
      <c r="H217" s="44"/>
      <c r="I217" s="44"/>
      <c r="K217" s="47"/>
      <c r="L217" s="47"/>
      <c r="M217" s="47"/>
      <c r="N217" s="47"/>
      <c r="O217" s="47"/>
      <c r="P217" s="47"/>
      <c r="Q217" s="47"/>
      <c r="R217" s="47"/>
      <c r="S217" s="43">
        <v>43040</v>
      </c>
      <c r="T217" s="4">
        <f>Data!F216*4</f>
        <v>4462</v>
      </c>
      <c r="U217" s="44">
        <v>7.38</v>
      </c>
      <c r="V217" s="44">
        <v>22</v>
      </c>
      <c r="W217" s="44">
        <v>12.31</v>
      </c>
      <c r="X217" s="44">
        <v>4.45</v>
      </c>
    </row>
    <row r="218" spans="1:24">
      <c r="A218" s="41"/>
      <c r="B218" s="44"/>
      <c r="C218" s="44"/>
      <c r="D218" s="44"/>
      <c r="E218" s="44"/>
      <c r="F218" s="44"/>
      <c r="G218" s="44"/>
      <c r="H218" s="44"/>
      <c r="I218" s="44"/>
      <c r="K218" s="47"/>
      <c r="L218" s="47"/>
      <c r="M218" s="47"/>
      <c r="N218" s="47"/>
      <c r="O218" s="47"/>
      <c r="P218" s="47"/>
      <c r="Q218" s="47"/>
      <c r="R218" s="47"/>
      <c r="S218" s="43">
        <v>43070</v>
      </c>
      <c r="T218" s="4">
        <f>Data!F217*4</f>
        <v>4482.28</v>
      </c>
      <c r="U218" s="44">
        <v>7.6</v>
      </c>
      <c r="V218" s="44">
        <v>22.69</v>
      </c>
      <c r="W218" s="44">
        <v>12.54</v>
      </c>
      <c r="X218" s="44">
        <v>4.41</v>
      </c>
    </row>
    <row r="219" spans="1:24">
      <c r="A219" s="41"/>
      <c r="B219" s="44"/>
      <c r="C219" s="44"/>
      <c r="D219" s="44"/>
      <c r="E219" s="44"/>
      <c r="F219" s="52"/>
      <c r="G219" s="52"/>
      <c r="H219" s="52"/>
      <c r="I219" s="52"/>
      <c r="K219" s="47"/>
      <c r="L219" s="47"/>
      <c r="M219" s="47"/>
      <c r="N219" s="47"/>
      <c r="O219" s="47"/>
      <c r="P219" s="47"/>
      <c r="Q219" s="47"/>
      <c r="R219" s="47"/>
      <c r="S219" s="43">
        <v>43101</v>
      </c>
      <c r="T219" s="4">
        <f>Data!F218*4</f>
        <v>4491.8</v>
      </c>
      <c r="U219" s="44">
        <v>7.6</v>
      </c>
      <c r="V219" s="44">
        <v>22.71</v>
      </c>
      <c r="W219" s="44">
        <v>12.05</v>
      </c>
      <c r="X219" s="44">
        <v>4.59</v>
      </c>
    </row>
    <row r="220" spans="1:24">
      <c r="A220" s="41"/>
      <c r="B220" s="44"/>
      <c r="C220" s="44"/>
      <c r="D220" s="44"/>
      <c r="E220" s="44"/>
      <c r="F220" s="44"/>
      <c r="G220" s="44"/>
      <c r="H220" s="44"/>
      <c r="I220" s="44"/>
      <c r="K220" s="47"/>
      <c r="L220" s="47"/>
      <c r="M220" s="47"/>
      <c r="N220" s="47"/>
      <c r="O220" s="47"/>
      <c r="P220" s="47"/>
      <c r="Q220" s="47"/>
      <c r="R220" s="47"/>
      <c r="S220" s="43">
        <v>43132</v>
      </c>
      <c r="T220" s="4">
        <f>Data!F219*4</f>
        <v>4516.88</v>
      </c>
      <c r="U220" s="44">
        <v>7.49</v>
      </c>
      <c r="V220" s="44">
        <v>22.47</v>
      </c>
      <c r="W220" s="44">
        <v>12.13</v>
      </c>
      <c r="X220" s="44">
        <v>4.57</v>
      </c>
    </row>
    <row r="221" spans="1:24">
      <c r="A221" s="41"/>
      <c r="B221" s="44"/>
      <c r="C221" s="44"/>
      <c r="D221" s="44"/>
      <c r="E221" s="44"/>
      <c r="F221" s="44"/>
      <c r="G221" s="44"/>
      <c r="H221" s="44"/>
      <c r="I221" s="44"/>
      <c r="K221" s="47"/>
      <c r="L221" s="47"/>
      <c r="M221" s="47"/>
      <c r="N221" s="47"/>
      <c r="O221" s="47"/>
      <c r="P221" s="47"/>
      <c r="Q221" s="47"/>
      <c r="R221" s="47"/>
      <c r="S221" s="43">
        <v>43160</v>
      </c>
      <c r="T221" s="4">
        <f>Data!F220*4</f>
        <v>4515.5600000000004</v>
      </c>
      <c r="U221" s="44">
        <v>7.35</v>
      </c>
      <c r="V221" s="44">
        <v>22.32</v>
      </c>
      <c r="W221" s="44">
        <v>11.91</v>
      </c>
      <c r="X221" s="44">
        <v>4.57</v>
      </c>
    </row>
    <row r="222" spans="1:24">
      <c r="A222" s="41"/>
      <c r="B222" s="44"/>
      <c r="C222" s="44"/>
      <c r="D222" s="44"/>
      <c r="E222" s="44"/>
      <c r="F222" s="44"/>
      <c r="G222" s="44"/>
      <c r="H222" s="44"/>
      <c r="I222" s="44"/>
      <c r="K222" s="47"/>
      <c r="L222" s="47"/>
      <c r="M222" s="47"/>
      <c r="N222" s="47"/>
      <c r="O222" s="47"/>
      <c r="P222" s="47"/>
      <c r="Q222" s="47"/>
      <c r="R222" s="47"/>
      <c r="S222" s="43">
        <v>43191</v>
      </c>
      <c r="T222" s="4">
        <f>Data!F221*4</f>
        <v>4509.16</v>
      </c>
      <c r="U222" s="44">
        <v>7.5</v>
      </c>
      <c r="V222" s="44">
        <v>22.54</v>
      </c>
      <c r="W222" s="44">
        <v>12.3</v>
      </c>
      <c r="X222" s="44">
        <v>4.67</v>
      </c>
    </row>
    <row r="223" spans="1:24">
      <c r="A223" s="41"/>
      <c r="B223" s="44"/>
      <c r="C223" s="44"/>
      <c r="D223" s="44"/>
      <c r="E223" s="44"/>
      <c r="F223" s="44"/>
      <c r="G223" s="44"/>
      <c r="H223" s="44"/>
      <c r="I223" s="44"/>
      <c r="K223" s="47"/>
      <c r="L223" s="47"/>
      <c r="M223" s="47"/>
      <c r="N223" s="47"/>
      <c r="O223" s="47"/>
      <c r="P223" s="47"/>
      <c r="Q223" s="47"/>
      <c r="R223" s="47"/>
      <c r="S223" s="43">
        <v>43221</v>
      </c>
      <c r="T223" s="4">
        <f>Data!F222*4</f>
        <v>4478.6000000000004</v>
      </c>
      <c r="U223" s="44">
        <v>7.08</v>
      </c>
      <c r="V223" s="44">
        <v>22.53</v>
      </c>
      <c r="W223" s="44">
        <v>11.87</v>
      </c>
      <c r="X223" s="44">
        <v>4.51</v>
      </c>
    </row>
    <row r="224" spans="1:24">
      <c r="A224" s="41"/>
      <c r="B224" s="44"/>
      <c r="C224" s="44"/>
      <c r="D224" s="44"/>
      <c r="E224" s="44"/>
      <c r="F224" s="44"/>
      <c r="G224" s="44"/>
      <c r="H224" s="44"/>
      <c r="I224" s="44"/>
      <c r="K224" s="47"/>
      <c r="L224" s="47"/>
      <c r="M224" s="47"/>
      <c r="N224" s="47"/>
      <c r="O224" s="47"/>
      <c r="P224" s="47"/>
      <c r="Q224" s="47"/>
      <c r="R224" s="47"/>
      <c r="S224" s="43">
        <v>43252</v>
      </c>
      <c r="T224" s="4">
        <f>Data!F223*4</f>
        <v>4456.32</v>
      </c>
      <c r="U224" s="44">
        <v>7.07</v>
      </c>
      <c r="V224" s="44">
        <v>22.81</v>
      </c>
      <c r="W224" s="44">
        <v>12.12</v>
      </c>
      <c r="X224" s="44">
        <v>4.58</v>
      </c>
    </row>
    <row r="225" spans="1:24">
      <c r="A225" s="41"/>
      <c r="B225" s="44"/>
      <c r="C225" s="44"/>
      <c r="D225" s="44"/>
      <c r="E225" s="44"/>
      <c r="F225" s="44"/>
      <c r="G225" s="44"/>
      <c r="H225" s="44"/>
      <c r="I225" s="44"/>
      <c r="K225" s="47"/>
      <c r="L225" s="47"/>
      <c r="M225" s="47"/>
      <c r="N225" s="47"/>
      <c r="O225" s="47"/>
      <c r="P225" s="47"/>
      <c r="Q225" s="47"/>
      <c r="R225" s="47"/>
      <c r="S225" s="43">
        <v>43282</v>
      </c>
      <c r="T225" s="4">
        <f>Data!F224*4</f>
        <v>4391.6000000000004</v>
      </c>
      <c r="U225" s="44">
        <v>7.31</v>
      </c>
      <c r="V225" s="44">
        <v>23.52</v>
      </c>
      <c r="W225" s="44">
        <v>12.43</v>
      </c>
      <c r="X225" s="44">
        <v>4.37</v>
      </c>
    </row>
    <row r="226" spans="1:24">
      <c r="A226" s="41"/>
      <c r="B226" s="44"/>
      <c r="C226" s="44"/>
      <c r="D226" s="44"/>
      <c r="E226" s="44"/>
      <c r="F226" s="44"/>
      <c r="G226" s="44"/>
      <c r="H226" s="44"/>
      <c r="I226" s="44"/>
      <c r="K226" s="47"/>
      <c r="L226" s="47"/>
      <c r="M226" s="47"/>
      <c r="N226" s="47"/>
      <c r="O226" s="47"/>
      <c r="P226" s="47"/>
      <c r="Q226" s="47"/>
      <c r="R226" s="47"/>
      <c r="S226" s="43">
        <v>43313</v>
      </c>
      <c r="T226" s="4">
        <f>Data!F225*4</f>
        <v>4392.68</v>
      </c>
      <c r="U226" s="44">
        <v>7.31</v>
      </c>
      <c r="V226" s="44">
        <v>22.29</v>
      </c>
      <c r="W226" s="44">
        <v>12.21</v>
      </c>
      <c r="X226" s="44">
        <v>4.1900000000000004</v>
      </c>
    </row>
    <row r="227" spans="1:24">
      <c r="A227" s="41"/>
      <c r="B227" s="44"/>
      <c r="C227" s="44"/>
      <c r="D227" s="44"/>
      <c r="E227" s="44"/>
      <c r="F227" s="44"/>
      <c r="G227" s="44"/>
      <c r="H227" s="44"/>
      <c r="I227" s="44"/>
      <c r="K227" s="47"/>
      <c r="L227" s="47"/>
      <c r="M227" s="47"/>
      <c r="N227" s="47"/>
      <c r="O227" s="47"/>
      <c r="P227" s="47"/>
      <c r="Q227" s="47"/>
      <c r="R227" s="47"/>
      <c r="S227" s="43">
        <v>43344</v>
      </c>
      <c r="T227" s="4">
        <f>Data!F226*4</f>
        <v>4500.3999999999996</v>
      </c>
      <c r="U227" s="44">
        <v>7.25</v>
      </c>
      <c r="V227" s="44">
        <v>22.58</v>
      </c>
      <c r="W227" s="44">
        <v>12.21</v>
      </c>
      <c r="X227" s="44">
        <v>4.4400000000000004</v>
      </c>
    </row>
    <row r="228" spans="1:24">
      <c r="A228" s="41"/>
      <c r="B228" s="52"/>
      <c r="C228" s="52"/>
      <c r="D228" s="52"/>
      <c r="E228" s="52"/>
      <c r="F228" s="44"/>
      <c r="G228" s="44"/>
      <c r="H228" s="44"/>
      <c r="I228" s="44"/>
      <c r="K228" s="47"/>
      <c r="L228" s="47"/>
      <c r="M228" s="47"/>
      <c r="N228" s="47"/>
      <c r="O228" s="47"/>
      <c r="P228" s="47"/>
      <c r="Q228" s="47"/>
      <c r="R228" s="47"/>
      <c r="S228" s="43">
        <v>43374</v>
      </c>
      <c r="T228" s="4">
        <f>Data!F227*4</f>
        <v>4500.28</v>
      </c>
      <c r="U228" s="44">
        <v>7.64</v>
      </c>
      <c r="V228" s="44">
        <v>21.6</v>
      </c>
      <c r="W228" s="44">
        <v>12.31</v>
      </c>
      <c r="X228" s="44">
        <v>4.6900000000000004</v>
      </c>
    </row>
    <row r="229" spans="1:24">
      <c r="A229" s="41"/>
      <c r="B229" s="44"/>
      <c r="C229" s="44"/>
      <c r="D229" s="44"/>
      <c r="E229" s="44"/>
      <c r="F229" s="44"/>
      <c r="G229" s="44"/>
      <c r="H229" s="44"/>
      <c r="I229" s="44"/>
      <c r="K229" s="47"/>
      <c r="L229" s="47"/>
      <c r="M229" s="47"/>
      <c r="N229" s="47"/>
      <c r="O229" s="47"/>
      <c r="P229" s="47"/>
      <c r="Q229" s="47"/>
      <c r="R229" s="47"/>
      <c r="S229" s="43">
        <v>43405</v>
      </c>
      <c r="T229" s="4">
        <f>Data!F228*4</f>
        <v>4519.3999999999996</v>
      </c>
      <c r="U229" s="44">
        <v>7.58</v>
      </c>
      <c r="V229" s="44">
        <v>22.28</v>
      </c>
      <c r="W229" s="44">
        <v>12.07</v>
      </c>
      <c r="X229" s="44">
        <v>4.82</v>
      </c>
    </row>
    <row r="230" spans="1:24">
      <c r="A230" s="41"/>
      <c r="B230" s="44"/>
      <c r="C230" s="44"/>
      <c r="D230" s="44"/>
      <c r="E230" s="44"/>
      <c r="F230" s="44"/>
      <c r="G230" s="44"/>
      <c r="H230" s="44"/>
      <c r="I230" s="44"/>
      <c r="K230" s="47"/>
      <c r="L230" s="47"/>
      <c r="M230" s="47"/>
      <c r="N230" s="47"/>
      <c r="O230" s="47"/>
      <c r="P230" s="47"/>
      <c r="Q230" s="47"/>
      <c r="R230" s="47"/>
      <c r="S230" s="43">
        <v>43435</v>
      </c>
      <c r="T230" s="4">
        <f>Data!F229*4</f>
        <v>4544.84</v>
      </c>
      <c r="U230" s="44">
        <v>7.52</v>
      </c>
      <c r="V230" s="44">
        <v>22</v>
      </c>
      <c r="W230" s="44">
        <v>12.04</v>
      </c>
      <c r="X230" s="44">
        <v>5.0999999999999996</v>
      </c>
    </row>
    <row r="231" spans="1:24">
      <c r="A231" s="41"/>
      <c r="B231" s="44"/>
      <c r="C231" s="44"/>
      <c r="D231" s="44"/>
      <c r="E231" s="44"/>
      <c r="F231" s="52"/>
      <c r="G231" s="52"/>
      <c r="H231" s="52"/>
      <c r="I231" s="52"/>
      <c r="K231" s="47"/>
      <c r="L231" s="47"/>
      <c r="M231" s="47"/>
      <c r="N231" s="47"/>
      <c r="O231" s="47"/>
      <c r="P231" s="47"/>
      <c r="Q231" s="47"/>
      <c r="R231" s="47"/>
      <c r="S231" s="43">
        <v>43466</v>
      </c>
      <c r="T231" s="4">
        <f>Data!F230*4</f>
        <v>4560.28</v>
      </c>
      <c r="U231" s="44">
        <v>7.52</v>
      </c>
      <c r="V231" s="44">
        <v>22.39</v>
      </c>
      <c r="W231" s="44">
        <v>12.33</v>
      </c>
      <c r="X231" s="44">
        <v>5.09</v>
      </c>
    </row>
    <row r="232" spans="1:24">
      <c r="A232" s="41"/>
      <c r="B232" s="44"/>
      <c r="C232" s="44"/>
      <c r="D232" s="44"/>
      <c r="E232" s="44"/>
      <c r="F232" s="44"/>
      <c r="G232" s="44"/>
      <c r="H232" s="44"/>
      <c r="I232" s="44"/>
      <c r="K232" s="47"/>
      <c r="L232" s="47"/>
      <c r="M232" s="47"/>
      <c r="N232" s="47"/>
      <c r="O232" s="47"/>
      <c r="P232" s="47"/>
      <c r="Q232" s="47"/>
      <c r="R232" s="47"/>
      <c r="S232" s="43">
        <v>43497</v>
      </c>
      <c r="T232" s="4">
        <f>Data!F231*4</f>
        <v>4607.04</v>
      </c>
      <c r="U232" s="44">
        <v>7.5</v>
      </c>
      <c r="V232" s="44">
        <v>22.34</v>
      </c>
      <c r="W232" s="44">
        <v>12.05</v>
      </c>
      <c r="X232" s="44">
        <v>5.48</v>
      </c>
    </row>
    <row r="233" spans="1:24">
      <c r="A233" s="41"/>
      <c r="B233" s="44"/>
      <c r="C233" s="44"/>
      <c r="D233" s="44"/>
      <c r="E233" s="44"/>
      <c r="F233" s="44"/>
      <c r="G233" s="44"/>
      <c r="H233" s="44"/>
      <c r="I233" s="44"/>
      <c r="K233" s="47"/>
      <c r="L233" s="47"/>
      <c r="M233" s="47"/>
      <c r="N233" s="47"/>
      <c r="O233" s="47"/>
      <c r="P233" s="47"/>
      <c r="Q233" s="47"/>
      <c r="R233" s="47"/>
      <c r="S233" s="43">
        <v>43525</v>
      </c>
      <c r="T233" s="4">
        <f>Data!F232*4</f>
        <v>4618.3599999999997</v>
      </c>
      <c r="U233" s="44">
        <v>7.29</v>
      </c>
      <c r="V233" s="44">
        <v>23.06</v>
      </c>
      <c r="W233" s="44">
        <v>11.72</v>
      </c>
      <c r="X233" s="44">
        <v>5.68</v>
      </c>
    </row>
    <row r="234" spans="1:24">
      <c r="A234" s="41"/>
      <c r="B234" s="44"/>
      <c r="C234" s="44"/>
      <c r="D234" s="44"/>
      <c r="E234" s="44"/>
      <c r="F234" s="44"/>
      <c r="G234" s="44"/>
      <c r="H234" s="44"/>
      <c r="I234" s="44"/>
      <c r="K234" s="47"/>
      <c r="L234" s="47"/>
      <c r="M234" s="47"/>
      <c r="N234" s="47"/>
      <c r="O234" s="47"/>
      <c r="P234" s="47"/>
      <c r="Q234" s="47"/>
      <c r="R234" s="47"/>
      <c r="S234" s="43">
        <v>43556</v>
      </c>
      <c r="T234" s="4">
        <f>Data!F233*4</f>
        <v>4627.8</v>
      </c>
      <c r="U234" s="44">
        <v>7.44</v>
      </c>
      <c r="V234" s="44">
        <v>22.96</v>
      </c>
      <c r="W234" s="44">
        <v>11.92</v>
      </c>
      <c r="X234" s="44">
        <v>5.75</v>
      </c>
    </row>
    <row r="235" spans="1:24">
      <c r="A235" s="41"/>
      <c r="B235" s="44"/>
      <c r="C235" s="44"/>
      <c r="D235" s="44"/>
      <c r="E235" s="44"/>
      <c r="F235" s="44"/>
      <c r="G235" s="44"/>
      <c r="H235" s="44"/>
      <c r="I235" s="44"/>
      <c r="K235" s="47"/>
      <c r="L235" s="47"/>
      <c r="M235" s="47"/>
      <c r="N235" s="47"/>
      <c r="O235" s="47"/>
      <c r="P235" s="47"/>
      <c r="Q235" s="47"/>
      <c r="R235" s="47"/>
      <c r="S235" s="43">
        <v>43586</v>
      </c>
      <c r="T235" s="4">
        <f>Data!F234*4</f>
        <v>4597.28</v>
      </c>
      <c r="U235" s="44">
        <v>7.52</v>
      </c>
      <c r="V235" s="44">
        <v>22.65</v>
      </c>
      <c r="W235" s="44">
        <v>12.2</v>
      </c>
      <c r="X235" s="44">
        <v>5.67</v>
      </c>
    </row>
    <row r="236" spans="1:24">
      <c r="A236" s="41"/>
      <c r="B236" s="44"/>
      <c r="C236" s="44"/>
      <c r="D236" s="44"/>
      <c r="E236" s="44"/>
      <c r="F236" s="44"/>
      <c r="G236" s="44"/>
      <c r="H236" s="44"/>
      <c r="I236" s="44"/>
      <c r="K236" s="47"/>
      <c r="L236" s="47"/>
      <c r="M236" s="47"/>
      <c r="N236" s="47"/>
      <c r="O236" s="47"/>
      <c r="P236" s="47"/>
      <c r="Q236" s="47"/>
      <c r="R236" s="47"/>
      <c r="S236" s="43">
        <v>43617</v>
      </c>
      <c r="T236" s="4">
        <f>Data!F235*4</f>
        <v>4628.4399999999996</v>
      </c>
      <c r="U236" s="44">
        <v>7.52</v>
      </c>
      <c r="V236" s="44">
        <v>23.38</v>
      </c>
      <c r="W236" s="44">
        <v>12.26</v>
      </c>
      <c r="X236" s="44">
        <v>5.57</v>
      </c>
    </row>
    <row r="237" spans="1:24">
      <c r="A237" s="41"/>
      <c r="B237" s="44"/>
      <c r="C237" s="44"/>
      <c r="D237" s="44"/>
      <c r="E237" s="44"/>
      <c r="F237" s="44"/>
      <c r="G237" s="44"/>
      <c r="H237" s="44"/>
      <c r="I237" s="44"/>
      <c r="K237" s="47"/>
      <c r="L237" s="47"/>
      <c r="M237" s="47"/>
      <c r="N237" s="47"/>
      <c r="O237" s="47"/>
      <c r="P237" s="47"/>
      <c r="Q237" s="47"/>
      <c r="R237" s="47"/>
      <c r="S237" s="43">
        <v>43647</v>
      </c>
      <c r="T237" s="4">
        <f>Data!F236*4</f>
        <v>4594.2</v>
      </c>
      <c r="U237" s="44">
        <v>7.72</v>
      </c>
      <c r="V237" s="44">
        <v>22.17</v>
      </c>
      <c r="W237" s="44">
        <v>12.02</v>
      </c>
      <c r="X237" s="44">
        <v>5.84</v>
      </c>
    </row>
    <row r="238" spans="1:24">
      <c r="A238" s="41"/>
      <c r="B238" s="44"/>
      <c r="C238" s="44"/>
      <c r="D238" s="44"/>
      <c r="E238" s="44"/>
      <c r="F238" s="44"/>
      <c r="G238" s="44"/>
      <c r="H238" s="44"/>
      <c r="I238" s="44"/>
      <c r="K238" s="47"/>
      <c r="L238" s="47"/>
      <c r="M238" s="47"/>
      <c r="N238" s="47"/>
      <c r="O238" s="47"/>
      <c r="P238" s="47"/>
      <c r="Q238" s="47"/>
      <c r="R238" s="47"/>
      <c r="S238" s="43">
        <v>43678</v>
      </c>
      <c r="T238" s="4">
        <f>Data!F237*4</f>
        <v>4573.3599999999997</v>
      </c>
      <c r="U238" s="44">
        <v>7.39</v>
      </c>
      <c r="V238" s="44">
        <v>22.17</v>
      </c>
      <c r="W238" s="44">
        <v>11.72</v>
      </c>
      <c r="X238" s="44">
        <v>5.89</v>
      </c>
    </row>
    <row r="239" spans="1:24">
      <c r="A239" s="41"/>
      <c r="B239" s="44"/>
      <c r="C239" s="44"/>
      <c r="D239" s="44"/>
      <c r="E239" s="44"/>
      <c r="F239" s="44"/>
      <c r="G239" s="44"/>
      <c r="H239" s="44"/>
      <c r="I239" s="44"/>
      <c r="K239" s="47"/>
      <c r="L239" s="47"/>
      <c r="M239" s="47"/>
      <c r="N239" s="47"/>
      <c r="O239" s="47"/>
      <c r="P239" s="47"/>
      <c r="Q239" s="47"/>
      <c r="R239" s="47"/>
      <c r="S239" s="43">
        <v>43709</v>
      </c>
      <c r="T239" s="4">
        <f>Data!F238*4</f>
        <v>4690.04</v>
      </c>
      <c r="U239" s="44">
        <v>7.44</v>
      </c>
      <c r="V239" s="44">
        <v>22.42</v>
      </c>
      <c r="W239" s="44">
        <v>12.07</v>
      </c>
      <c r="X239" s="44">
        <v>5.81</v>
      </c>
    </row>
    <row r="240" spans="1:24">
      <c r="A240" s="41"/>
      <c r="B240" s="52"/>
      <c r="C240" s="52"/>
      <c r="D240" s="52"/>
      <c r="E240" s="52"/>
      <c r="F240" s="44"/>
      <c r="G240" s="44"/>
      <c r="H240" s="44"/>
      <c r="I240" s="44"/>
      <c r="K240" s="47"/>
      <c r="L240" s="47"/>
      <c r="M240" s="47"/>
      <c r="N240" s="47"/>
      <c r="O240" s="47"/>
      <c r="P240" s="47"/>
      <c r="Q240" s="47"/>
      <c r="R240" s="47"/>
      <c r="S240" s="43">
        <v>43739</v>
      </c>
      <c r="T240" s="4">
        <f>Data!F239*4</f>
        <v>4714.88</v>
      </c>
      <c r="U240" s="44">
        <v>7.55</v>
      </c>
      <c r="V240" s="44">
        <v>22.17</v>
      </c>
      <c r="W240" s="44">
        <v>11.8</v>
      </c>
      <c r="X240" s="44">
        <v>5.83</v>
      </c>
    </row>
    <row r="241" spans="1:24">
      <c r="A241" s="41"/>
      <c r="B241" s="44"/>
      <c r="C241" s="44"/>
      <c r="D241" s="44"/>
      <c r="E241" s="44"/>
      <c r="F241" s="44"/>
      <c r="G241" s="44"/>
      <c r="H241" s="44"/>
      <c r="I241" s="44"/>
      <c r="K241" s="47"/>
      <c r="L241" s="47"/>
      <c r="M241" s="47"/>
      <c r="N241" s="47"/>
      <c r="O241" s="47"/>
      <c r="P241" s="47"/>
      <c r="Q241" s="47"/>
      <c r="R241" s="47"/>
      <c r="S241" s="43">
        <v>43770</v>
      </c>
      <c r="T241" s="4">
        <f>Data!F240*4</f>
        <v>4723.3599999999997</v>
      </c>
      <c r="U241" s="44">
        <v>7.36</v>
      </c>
      <c r="V241" s="44">
        <v>22.43</v>
      </c>
      <c r="W241" s="44">
        <v>11.58</v>
      </c>
      <c r="X241" s="44">
        <v>5.81</v>
      </c>
    </row>
    <row r="242" spans="1:24">
      <c r="A242" s="41"/>
      <c r="B242" s="44"/>
      <c r="C242" s="44"/>
      <c r="D242" s="44"/>
      <c r="E242" s="44"/>
      <c r="F242" s="44"/>
      <c r="G242" s="44"/>
      <c r="H242" s="44"/>
      <c r="I242" s="44"/>
      <c r="K242" s="47"/>
      <c r="L242" s="47"/>
      <c r="M242" s="47"/>
      <c r="N242" s="47"/>
      <c r="O242" s="47"/>
      <c r="P242" s="47"/>
      <c r="Q242" s="47"/>
      <c r="R242" s="47"/>
      <c r="S242" s="43">
        <v>43800</v>
      </c>
      <c r="T242" s="4">
        <f>Data!F241*4</f>
        <v>4712.12</v>
      </c>
      <c r="U242" s="44">
        <v>7.04</v>
      </c>
      <c r="V242" s="44">
        <v>22.12</v>
      </c>
      <c r="W242" s="44">
        <v>12.02</v>
      </c>
      <c r="X242" s="44">
        <v>5.8</v>
      </c>
    </row>
    <row r="243" spans="1:24">
      <c r="A243" s="41"/>
      <c r="B243" s="44"/>
      <c r="C243" s="44"/>
      <c r="D243" s="44"/>
      <c r="E243" s="44"/>
      <c r="F243" s="44"/>
      <c r="G243" s="44"/>
      <c r="H243" s="44"/>
      <c r="I243" s="44"/>
      <c r="K243" s="47"/>
      <c r="L243" s="47"/>
      <c r="M243" s="47"/>
      <c r="N243" s="47"/>
      <c r="O243" s="47"/>
      <c r="P243" s="47"/>
      <c r="Q243" s="47"/>
      <c r="R243" s="47"/>
      <c r="S243" s="43">
        <v>43831</v>
      </c>
      <c r="T243" s="4">
        <f>Data!F242*4</f>
        <v>4770.3599999999997</v>
      </c>
      <c r="U243" s="44">
        <v>7.43</v>
      </c>
      <c r="V243" s="44">
        <v>21.81</v>
      </c>
      <c r="W243" s="44">
        <v>11.72</v>
      </c>
      <c r="X243" s="44">
        <v>6.09</v>
      </c>
    </row>
    <row r="244" spans="1:24">
      <c r="A244" s="41"/>
      <c r="B244" s="44"/>
      <c r="C244" s="44"/>
      <c r="D244" s="44"/>
      <c r="E244" s="44"/>
      <c r="F244" s="44"/>
      <c r="G244" s="44"/>
      <c r="H244" s="44"/>
      <c r="I244" s="44"/>
      <c r="K244" s="47"/>
      <c r="L244" s="47"/>
      <c r="M244" s="47"/>
      <c r="N244" s="47"/>
      <c r="O244" s="47"/>
      <c r="P244" s="47"/>
      <c r="Q244" s="47"/>
      <c r="R244" s="47"/>
      <c r="S244" s="43">
        <v>43862</v>
      </c>
      <c r="T244" s="4">
        <f>Data!F243*4</f>
        <v>4796.76</v>
      </c>
      <c r="U244" s="44">
        <v>7.46</v>
      </c>
      <c r="V244" s="44">
        <v>21.67</v>
      </c>
      <c r="W244" s="44">
        <v>12.07</v>
      </c>
      <c r="X244" s="44">
        <v>6.08</v>
      </c>
    </row>
    <row r="245" spans="1:24">
      <c r="A245" s="41"/>
      <c r="B245" s="44"/>
      <c r="C245" s="44"/>
      <c r="D245" s="44"/>
      <c r="E245" s="44"/>
      <c r="F245" s="44"/>
      <c r="G245" s="44"/>
      <c r="H245" s="44"/>
      <c r="I245" s="44"/>
      <c r="K245" s="47"/>
      <c r="L245" s="47"/>
      <c r="M245" s="47"/>
      <c r="N245" s="47"/>
      <c r="O245" s="47"/>
      <c r="P245" s="47"/>
      <c r="Q245" s="47"/>
      <c r="R245" s="47"/>
      <c r="S245" s="43">
        <v>43891</v>
      </c>
      <c r="T245" s="4">
        <f>Data!F244*4</f>
        <v>4866.84</v>
      </c>
      <c r="U245" s="44">
        <v>7.6</v>
      </c>
      <c r="V245" s="44">
        <v>21.88</v>
      </c>
      <c r="W245" s="44">
        <v>11.54</v>
      </c>
      <c r="X245" s="44">
        <v>6.07</v>
      </c>
    </row>
    <row r="246" spans="1:24">
      <c r="A246" s="41"/>
      <c r="B246" s="44"/>
      <c r="C246" s="44"/>
      <c r="D246" s="44"/>
      <c r="E246" s="44"/>
      <c r="F246" s="44"/>
      <c r="G246" s="44"/>
      <c r="H246" s="44"/>
      <c r="I246" s="44"/>
      <c r="K246" s="47"/>
      <c r="L246" s="47"/>
      <c r="M246" s="47"/>
      <c r="N246" s="47"/>
      <c r="O246" s="47"/>
      <c r="P246" s="47"/>
      <c r="Q246" s="47"/>
      <c r="R246" s="47"/>
      <c r="S246" s="43">
        <v>43922</v>
      </c>
      <c r="T246" s="4">
        <f>Data!F245*4</f>
        <v>5018.8</v>
      </c>
      <c r="U246" s="44">
        <v>7.21</v>
      </c>
      <c r="V246" s="44">
        <v>22.51</v>
      </c>
      <c r="W246" s="44">
        <v>12.15</v>
      </c>
      <c r="X246" s="44">
        <v>6.04</v>
      </c>
    </row>
    <row r="247" spans="1:24">
      <c r="A247" s="41"/>
      <c r="B247" s="44"/>
      <c r="C247" s="44"/>
      <c r="D247" s="44"/>
      <c r="E247" s="44"/>
      <c r="F247" s="44"/>
      <c r="G247" s="44"/>
      <c r="H247" s="44"/>
      <c r="I247" s="44"/>
      <c r="K247" s="47"/>
      <c r="L247" s="47"/>
      <c r="M247" s="47"/>
      <c r="N247" s="47"/>
      <c r="O247" s="47"/>
      <c r="P247" s="47"/>
      <c r="Q247" s="47"/>
      <c r="R247" s="47"/>
      <c r="S247" s="43">
        <v>43952</v>
      </c>
      <c r="T247" s="4">
        <f>Data!F246*4</f>
        <v>4981.5200000000004</v>
      </c>
      <c r="U247" s="44">
        <v>7.05</v>
      </c>
      <c r="V247" s="44">
        <v>23.77</v>
      </c>
      <c r="W247" s="44">
        <v>11.98</v>
      </c>
      <c r="X247" s="44">
        <v>6.2</v>
      </c>
    </row>
    <row r="248" spans="1:24">
      <c r="A248" s="41"/>
      <c r="B248" s="44"/>
      <c r="C248" s="44"/>
      <c r="D248" s="44"/>
      <c r="E248" s="44"/>
      <c r="F248" s="44"/>
      <c r="G248" s="44"/>
      <c r="H248" s="44"/>
      <c r="I248" s="44"/>
      <c r="K248" s="47"/>
      <c r="L248" s="47"/>
      <c r="M248" s="47"/>
      <c r="N248" s="47"/>
      <c r="O248" s="47"/>
      <c r="P248" s="47"/>
      <c r="Q248" s="47"/>
      <c r="R248" s="47"/>
      <c r="S248" s="43">
        <v>43983</v>
      </c>
      <c r="T248" s="4">
        <f>Data!F247*4</f>
        <v>4907.4399999999996</v>
      </c>
      <c r="U248" s="44">
        <v>6.87</v>
      </c>
      <c r="V248" s="44">
        <v>26.68</v>
      </c>
      <c r="W248" s="44">
        <v>12.58</v>
      </c>
      <c r="X248" s="44">
        <v>6.22</v>
      </c>
    </row>
    <row r="249" spans="1:24">
      <c r="A249" s="41"/>
      <c r="B249" s="44"/>
      <c r="C249" s="44"/>
      <c r="D249" s="44"/>
      <c r="E249" s="44"/>
      <c r="F249" s="44"/>
      <c r="G249" s="44"/>
      <c r="H249" s="44"/>
      <c r="I249" s="44"/>
      <c r="K249" s="47"/>
      <c r="L249" s="47"/>
      <c r="M249" s="47"/>
      <c r="N249" s="47"/>
      <c r="O249" s="47"/>
      <c r="P249" s="47"/>
      <c r="Q249" s="47"/>
      <c r="R249" s="47"/>
      <c r="S249" s="43">
        <v>44013</v>
      </c>
      <c r="T249" s="4">
        <f>Data!F248*4</f>
        <v>4886.3599999999997</v>
      </c>
      <c r="U249" s="44">
        <v>7.41</v>
      </c>
      <c r="V249" s="44">
        <v>24.45</v>
      </c>
      <c r="W249" s="44">
        <v>12.39</v>
      </c>
      <c r="X249" s="44">
        <v>6.32</v>
      </c>
    </row>
    <row r="250" spans="1:24">
      <c r="A250" s="41"/>
      <c r="B250" s="44"/>
      <c r="C250" s="44"/>
      <c r="D250" s="44"/>
      <c r="E250" s="44"/>
      <c r="F250" s="44"/>
      <c r="G250" s="44"/>
      <c r="H250" s="44"/>
      <c r="I250" s="44"/>
      <c r="S250" s="43">
        <v>44044</v>
      </c>
      <c r="T250" s="4">
        <f>Data!F249*4</f>
        <v>4861.32</v>
      </c>
      <c r="U250" s="44">
        <v>7.59</v>
      </c>
      <c r="V250" s="44">
        <v>22.49</v>
      </c>
      <c r="W250" s="44">
        <v>12.04</v>
      </c>
      <c r="X250" s="44">
        <v>6.35</v>
      </c>
    </row>
    <row r="251" spans="1:24">
      <c r="A251" s="41"/>
      <c r="B251" s="44"/>
      <c r="C251" s="44"/>
      <c r="D251" s="44"/>
      <c r="E251" s="44"/>
      <c r="F251" s="44"/>
      <c r="G251" s="44"/>
      <c r="H251" s="44"/>
      <c r="I251" s="44"/>
      <c r="S251" s="43">
        <v>44075</v>
      </c>
      <c r="T251" s="4">
        <f>Data!F250*4</f>
        <v>4938.5600000000004</v>
      </c>
      <c r="U251" s="44">
        <v>7.57</v>
      </c>
      <c r="V251" s="44">
        <v>22.6</v>
      </c>
      <c r="W251" s="44">
        <v>11.96</v>
      </c>
      <c r="X251" s="44">
        <v>6.61</v>
      </c>
    </row>
    <row r="252" spans="1:24">
      <c r="A252" s="41"/>
      <c r="B252" s="52"/>
      <c r="C252" s="52"/>
      <c r="D252" s="52"/>
      <c r="E252" s="52"/>
      <c r="F252" s="44"/>
      <c r="G252" s="44"/>
      <c r="H252" s="44"/>
      <c r="I252" s="44"/>
      <c r="S252" s="43">
        <v>44105</v>
      </c>
      <c r="T252" s="4">
        <f>Data!F251*4</f>
        <v>4948.12</v>
      </c>
      <c r="U252" s="44">
        <v>7.94</v>
      </c>
      <c r="V252" s="44">
        <v>23.29</v>
      </c>
      <c r="W252" s="44">
        <v>11.65</v>
      </c>
      <c r="X252" s="44">
        <v>6.71</v>
      </c>
    </row>
    <row r="253" spans="1:24">
      <c r="A253" s="41"/>
      <c r="B253" s="44"/>
      <c r="C253" s="44"/>
      <c r="D253" s="44"/>
      <c r="E253" s="44"/>
      <c r="S253" s="43">
        <v>44136</v>
      </c>
      <c r="T253" s="4">
        <f>Data!F252*4</f>
        <v>4929.6400000000003</v>
      </c>
    </row>
    <row r="254" spans="1:24">
      <c r="B254" s="44"/>
      <c r="C254" s="44"/>
      <c r="D254" s="44"/>
      <c r="E254" s="44"/>
    </row>
    <row r="255" spans="1:24">
      <c r="B255" s="44"/>
      <c r="C255" s="44"/>
      <c r="D255" s="44"/>
      <c r="E255" s="44"/>
    </row>
    <row r="256" spans="1:24">
      <c r="B256" s="44"/>
      <c r="C256" s="44"/>
      <c r="D256" s="44"/>
      <c r="E256" s="44"/>
    </row>
    <row r="257" spans="2:5">
      <c r="B257" s="44"/>
      <c r="C257" s="44"/>
      <c r="D257" s="44"/>
      <c r="E257" s="44"/>
    </row>
    <row r="258" spans="2:5">
      <c r="B258" s="44"/>
      <c r="C258" s="44"/>
      <c r="D258" s="44"/>
      <c r="E258" s="44"/>
    </row>
    <row r="259" spans="2:5">
      <c r="B259" s="44"/>
      <c r="C259" s="44"/>
      <c r="D259" s="44"/>
      <c r="E259" s="44"/>
    </row>
    <row r="260" spans="2:5">
      <c r="B260" s="44"/>
      <c r="C260" s="44"/>
      <c r="D260" s="44"/>
      <c r="E260" s="44"/>
    </row>
    <row r="261" spans="2:5">
      <c r="B261" s="44"/>
      <c r="C261" s="44"/>
      <c r="D261" s="44"/>
      <c r="E261" s="44"/>
    </row>
    <row r="262" spans="2:5">
      <c r="B262" s="44"/>
      <c r="C262" s="44"/>
      <c r="D262" s="44"/>
      <c r="E262" s="44"/>
    </row>
    <row r="263" spans="2:5">
      <c r="B263" s="44"/>
      <c r="C263" s="44"/>
      <c r="D263" s="44"/>
      <c r="E263" s="44"/>
    </row>
    <row r="264" spans="2:5">
      <c r="B264" s="52"/>
      <c r="C264" s="52"/>
      <c r="D264" s="52"/>
      <c r="E264" s="52"/>
    </row>
    <row r="265" spans="2:5">
      <c r="B265" s="44"/>
      <c r="C265" s="44"/>
      <c r="D265" s="44"/>
      <c r="E265" s="44"/>
    </row>
    <row r="266" spans="2:5">
      <c r="B266" s="44"/>
      <c r="C266" s="44"/>
      <c r="D266" s="44"/>
      <c r="E266" s="44"/>
    </row>
    <row r="267" spans="2:5">
      <c r="B267" s="44"/>
      <c r="C267" s="44"/>
      <c r="D267" s="44"/>
      <c r="E267" s="44"/>
    </row>
    <row r="268" spans="2:5">
      <c r="B268" s="44"/>
      <c r="C268" s="44"/>
      <c r="D268" s="44"/>
      <c r="E268" s="44"/>
    </row>
    <row r="269" spans="2:5">
      <c r="B269" s="44"/>
      <c r="C269" s="44"/>
      <c r="D269" s="44"/>
      <c r="E269" s="44"/>
    </row>
    <row r="270" spans="2:5">
      <c r="B270" s="44"/>
      <c r="C270" s="44"/>
      <c r="D270" s="44"/>
      <c r="E270" s="44"/>
    </row>
    <row r="271" spans="2:5">
      <c r="B271" s="44"/>
      <c r="C271" s="44"/>
      <c r="D271" s="44"/>
      <c r="E271" s="44"/>
    </row>
    <row r="272" spans="2:5">
      <c r="B272" s="44"/>
      <c r="C272" s="44"/>
      <c r="D272" s="44"/>
      <c r="E272" s="44"/>
    </row>
    <row r="273" spans="2:5">
      <c r="B273" s="44"/>
      <c r="C273" s="44"/>
      <c r="D273" s="44"/>
      <c r="E273" s="44"/>
    </row>
    <row r="274" spans="2:5">
      <c r="B274" s="44"/>
      <c r="C274" s="44"/>
      <c r="D274" s="44"/>
      <c r="E274" s="44"/>
    </row>
    <row r="275" spans="2:5">
      <c r="B275" s="44"/>
      <c r="C275" s="44"/>
      <c r="D275" s="44"/>
      <c r="E275" s="44"/>
    </row>
    <row r="276" spans="2:5">
      <c r="B276" s="52"/>
      <c r="C276" s="52"/>
      <c r="D276" s="52"/>
      <c r="E276" s="52"/>
    </row>
    <row r="277" spans="2:5">
      <c r="B277" s="44"/>
      <c r="C277" s="44"/>
      <c r="D277" s="44"/>
      <c r="E277" s="44"/>
    </row>
    <row r="278" spans="2:5">
      <c r="B278" s="44"/>
      <c r="C278" s="44"/>
      <c r="D278" s="44"/>
      <c r="E278" s="44"/>
    </row>
    <row r="279" spans="2:5">
      <c r="B279" s="44"/>
      <c r="C279" s="44"/>
      <c r="D279" s="44"/>
      <c r="E279" s="44"/>
    </row>
    <row r="280" spans="2:5">
      <c r="B280" s="44"/>
      <c r="C280" s="44"/>
      <c r="D280" s="44"/>
      <c r="E280" s="44"/>
    </row>
    <row r="281" spans="2:5">
      <c r="B281" s="44"/>
      <c r="C281" s="44"/>
      <c r="D281" s="44"/>
      <c r="E281" s="44"/>
    </row>
    <row r="282" spans="2:5">
      <c r="B282" s="44"/>
      <c r="C282" s="44"/>
      <c r="D282" s="44"/>
      <c r="E282" s="44"/>
    </row>
    <row r="283" spans="2:5">
      <c r="B283" s="44"/>
      <c r="C283" s="44"/>
      <c r="D283" s="44"/>
      <c r="E283" s="44"/>
    </row>
    <row r="284" spans="2:5">
      <c r="B284" s="44"/>
      <c r="C284" s="44"/>
      <c r="D284" s="44"/>
      <c r="E284" s="44"/>
    </row>
    <row r="285" spans="2:5">
      <c r="B285" s="44"/>
      <c r="C285" s="44"/>
      <c r="D285" s="44"/>
      <c r="E285" s="44"/>
    </row>
    <row r="286" spans="2:5">
      <c r="B286" s="44"/>
      <c r="C286" s="44"/>
      <c r="D286" s="44"/>
      <c r="E286" s="44"/>
    </row>
    <row r="287" spans="2:5">
      <c r="B287" s="44"/>
      <c r="C287" s="44"/>
      <c r="D287" s="44"/>
      <c r="E287" s="44"/>
    </row>
    <row r="288" spans="2:5">
      <c r="B288" s="52"/>
      <c r="C288" s="52"/>
      <c r="D288" s="52"/>
      <c r="E288" s="52"/>
    </row>
    <row r="289" spans="2:5">
      <c r="B289" s="44"/>
      <c r="C289" s="44"/>
      <c r="D289" s="44"/>
      <c r="E289" s="44"/>
    </row>
    <row r="290" spans="2:5">
      <c r="B290" s="44"/>
      <c r="C290" s="44"/>
      <c r="D290" s="44"/>
      <c r="E290" s="44"/>
    </row>
    <row r="291" spans="2:5">
      <c r="B291" s="44"/>
      <c r="C291" s="44"/>
      <c r="D291" s="44"/>
      <c r="E291" s="44"/>
    </row>
    <row r="292" spans="2:5">
      <c r="B292" s="44"/>
      <c r="C292" s="44"/>
      <c r="D292" s="44"/>
      <c r="E292" s="44"/>
    </row>
    <row r="293" spans="2:5">
      <c r="B293" s="44"/>
      <c r="C293" s="44"/>
      <c r="D293" s="44"/>
      <c r="E293" s="44"/>
    </row>
    <row r="294" spans="2:5">
      <c r="B294" s="44"/>
      <c r="C294" s="44"/>
      <c r="D294" s="44"/>
      <c r="E294" s="44"/>
    </row>
    <row r="295" spans="2:5">
      <c r="B295" s="44"/>
      <c r="C295" s="44"/>
      <c r="D295" s="44"/>
      <c r="E295" s="44"/>
    </row>
    <row r="296" spans="2:5">
      <c r="B296" s="44"/>
      <c r="C296" s="44"/>
      <c r="D296" s="44"/>
      <c r="E296" s="44"/>
    </row>
    <row r="297" spans="2:5">
      <c r="B297" s="44"/>
      <c r="C297" s="44"/>
      <c r="D297" s="44"/>
      <c r="E297" s="44"/>
    </row>
    <row r="298" spans="2:5">
      <c r="B298" s="44"/>
      <c r="C298" s="44"/>
      <c r="D298" s="44"/>
      <c r="E298" s="44"/>
    </row>
    <row r="299" spans="2:5">
      <c r="B299" s="44"/>
      <c r="C299" s="44"/>
      <c r="D299" s="44"/>
      <c r="E299" s="44"/>
    </row>
    <row r="300" spans="2:5">
      <c r="B300" s="44"/>
      <c r="C300" s="44"/>
      <c r="D300" s="44"/>
      <c r="E300" s="44"/>
    </row>
    <row r="301" spans="2:5">
      <c r="B301" s="44"/>
      <c r="C301" s="44"/>
      <c r="D301" s="44"/>
      <c r="E301" s="44"/>
    </row>
    <row r="302" spans="2:5">
      <c r="B302" s="44"/>
      <c r="C302" s="44"/>
      <c r="D302" s="44"/>
      <c r="E302" s="44"/>
    </row>
    <row r="303" spans="2:5">
      <c r="B303" s="44"/>
      <c r="C303" s="44"/>
      <c r="D303" s="44"/>
      <c r="E303" s="44"/>
    </row>
    <row r="304" spans="2:5">
      <c r="B304" s="44"/>
      <c r="C304" s="44"/>
      <c r="D304" s="44"/>
      <c r="E304" s="44"/>
    </row>
    <row r="305" spans="2:5">
      <c r="B305" s="44"/>
      <c r="C305" s="44"/>
      <c r="D305" s="44"/>
      <c r="E305" s="44"/>
    </row>
    <row r="306" spans="2:5">
      <c r="B306" s="44"/>
      <c r="C306" s="44"/>
      <c r="D306" s="44"/>
      <c r="E306" s="44"/>
    </row>
    <row r="307" spans="2:5">
      <c r="B307" s="44"/>
      <c r="C307" s="44"/>
      <c r="D307" s="44"/>
      <c r="E307" s="44"/>
    </row>
    <row r="308" spans="2:5">
      <c r="B308" s="44"/>
      <c r="C308" s="44"/>
      <c r="D308" s="44"/>
      <c r="E308" s="44"/>
    </row>
    <row r="309" spans="2:5">
      <c r="B309" s="44"/>
      <c r="C309" s="44"/>
      <c r="D309" s="44"/>
      <c r="E309" s="44"/>
    </row>
  </sheetData>
  <mergeCells count="3">
    <mergeCell ref="A1:K1"/>
    <mergeCell ref="M1:Q1"/>
    <mergeCell ref="S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BF9A-B45C-4FE8-A36C-19080C416D97}">
  <dimension ref="A1:K84"/>
  <sheetViews>
    <sheetView topLeftCell="A19" zoomScale="115" zoomScaleNormal="115" workbookViewId="0">
      <selection activeCell="C18" sqref="C18"/>
    </sheetView>
  </sheetViews>
  <sheetFormatPr defaultRowHeight="15"/>
  <cols>
    <col min="6" max="6" width="11.140625" bestFit="1" customWidth="1"/>
    <col min="7" max="10" width="9.28515625" bestFit="1" customWidth="1"/>
    <col min="11" max="11" width="11.7109375" customWidth="1"/>
  </cols>
  <sheetData>
    <row r="1" spans="1:11">
      <c r="A1" t="s">
        <v>98</v>
      </c>
      <c r="B1" t="s">
        <v>99</v>
      </c>
      <c r="C1" t="s">
        <v>100</v>
      </c>
      <c r="D1" t="s">
        <v>101</v>
      </c>
      <c r="E1" t="s">
        <v>97</v>
      </c>
      <c r="F1" t="s">
        <v>16</v>
      </c>
      <c r="G1" t="s">
        <v>102</v>
      </c>
      <c r="H1" t="s">
        <v>103</v>
      </c>
      <c r="I1" t="s">
        <v>104</v>
      </c>
      <c r="J1" t="s">
        <v>11</v>
      </c>
      <c r="K1" t="s">
        <v>15</v>
      </c>
    </row>
    <row r="2" spans="1:11">
      <c r="A2" t="s">
        <v>20</v>
      </c>
      <c r="B2" s="5">
        <v>29.12</v>
      </c>
      <c r="C2" s="5">
        <v>32.020000000000003</v>
      </c>
      <c r="D2" s="5">
        <v>28.69</v>
      </c>
      <c r="E2" s="5">
        <v>9.51</v>
      </c>
      <c r="F2" s="4">
        <v>8404.64</v>
      </c>
      <c r="G2" s="14">
        <v>4.3433333333333337</v>
      </c>
      <c r="H2" s="14">
        <v>11.163333333333334</v>
      </c>
      <c r="I2" s="14">
        <v>8.2466666666666679</v>
      </c>
      <c r="J2" s="14">
        <v>4.3666666666666663</v>
      </c>
      <c r="K2">
        <v>30525872</v>
      </c>
    </row>
    <row r="3" spans="1:11">
      <c r="A3" t="s">
        <v>21</v>
      </c>
      <c r="B3" s="5">
        <v>29.462499999999999</v>
      </c>
      <c r="C3" s="5">
        <v>31.702500000000001</v>
      </c>
      <c r="D3" s="5">
        <v>28.752500000000001</v>
      </c>
      <c r="E3" s="5">
        <v>9.5449999999999999</v>
      </c>
      <c r="F3" s="4">
        <v>8380.52</v>
      </c>
      <c r="G3" s="14">
        <v>4.3833333333333329</v>
      </c>
      <c r="H3" s="14">
        <v>12.066666666666668</v>
      </c>
      <c r="I3" s="14">
        <v>8.8600000000000012</v>
      </c>
      <c r="J3" s="14">
        <v>4.2866666666666662</v>
      </c>
      <c r="K3">
        <v>30594030</v>
      </c>
    </row>
    <row r="4" spans="1:11">
      <c r="A4" t="s">
        <v>22</v>
      </c>
      <c r="B4" s="5">
        <v>29.805</v>
      </c>
      <c r="C4" s="5">
        <v>31.385000000000002</v>
      </c>
      <c r="D4" s="5">
        <v>28.815000000000001</v>
      </c>
      <c r="E4" s="5">
        <v>9.58</v>
      </c>
      <c r="F4" s="4">
        <v>8351.92</v>
      </c>
      <c r="G4" s="14">
        <v>4.4233333333333329</v>
      </c>
      <c r="H4" s="14">
        <v>12.546666666666667</v>
      </c>
      <c r="I4" s="14">
        <v>9.2333333333333325</v>
      </c>
      <c r="J4" s="14">
        <v>4.25</v>
      </c>
      <c r="K4">
        <v>30685730</v>
      </c>
    </row>
    <row r="5" spans="1:11">
      <c r="A5" t="s">
        <v>23</v>
      </c>
      <c r="B5" s="5">
        <v>30.147500000000001</v>
      </c>
      <c r="C5" s="5">
        <v>31.067500000000003</v>
      </c>
      <c r="D5" s="5">
        <v>28.877500000000001</v>
      </c>
      <c r="E5" s="5">
        <v>9.6150000000000002</v>
      </c>
      <c r="F5" s="4">
        <v>8600.48</v>
      </c>
      <c r="G5" s="14">
        <v>4.4499999999999993</v>
      </c>
      <c r="H5" s="14">
        <v>12.006666666666668</v>
      </c>
      <c r="I5" s="14">
        <v>9.14</v>
      </c>
      <c r="J5" s="14">
        <v>4.203333333333334</v>
      </c>
      <c r="K5">
        <v>30783969</v>
      </c>
    </row>
    <row r="6" spans="1:11">
      <c r="A6" t="s">
        <v>24</v>
      </c>
      <c r="B6" s="5">
        <v>30.49</v>
      </c>
      <c r="C6" s="5">
        <v>30.75</v>
      </c>
      <c r="D6" s="5">
        <v>28.94</v>
      </c>
      <c r="E6" s="5">
        <v>9.65</v>
      </c>
      <c r="F6" s="4">
        <v>8719.6</v>
      </c>
      <c r="G6" s="14">
        <v>4.4666666666666677</v>
      </c>
      <c r="H6" s="14">
        <v>13.106666666666667</v>
      </c>
      <c r="I6" s="14">
        <v>9.2266666666666666</v>
      </c>
      <c r="J6" s="14">
        <v>4.0200000000000005</v>
      </c>
      <c r="K6">
        <v>30824441</v>
      </c>
    </row>
    <row r="7" spans="1:11">
      <c r="A7" t="s">
        <v>25</v>
      </c>
      <c r="B7" s="5">
        <v>30.552499999999998</v>
      </c>
      <c r="C7" s="5">
        <v>30.7075</v>
      </c>
      <c r="D7" s="5">
        <v>28.657499999999999</v>
      </c>
      <c r="E7" s="5">
        <v>9.6275000000000013</v>
      </c>
      <c r="F7" s="4">
        <v>8702.56</v>
      </c>
      <c r="G7" s="14">
        <v>4.5599999999999996</v>
      </c>
      <c r="H7" s="14">
        <v>14.58</v>
      </c>
      <c r="I7" s="14">
        <v>9.9966666666666679</v>
      </c>
      <c r="J7" s="14">
        <v>3.8466666666666671</v>
      </c>
      <c r="K7">
        <v>30910996</v>
      </c>
    </row>
    <row r="8" spans="1:11">
      <c r="A8" t="s">
        <v>26</v>
      </c>
      <c r="B8" s="5">
        <v>30.614999999999998</v>
      </c>
      <c r="C8" s="5">
        <v>30.664999999999999</v>
      </c>
      <c r="D8" s="5">
        <v>28.375</v>
      </c>
      <c r="E8" s="5">
        <v>9.6050000000000004</v>
      </c>
      <c r="F8" s="4">
        <v>8556.48</v>
      </c>
      <c r="G8" s="14">
        <v>4.7433333333333332</v>
      </c>
      <c r="H8" s="14">
        <v>14.246666666666664</v>
      </c>
      <c r="I8" s="14">
        <v>10.026666666666666</v>
      </c>
      <c r="J8" s="14">
        <v>3.89</v>
      </c>
      <c r="K8">
        <v>31020902</v>
      </c>
    </row>
    <row r="9" spans="1:11">
      <c r="A9" t="s">
        <v>27</v>
      </c>
      <c r="B9" s="5">
        <v>30.677499999999998</v>
      </c>
      <c r="C9" s="5">
        <v>30.622499999999999</v>
      </c>
      <c r="D9" s="5">
        <v>28.092500000000001</v>
      </c>
      <c r="E9" s="5">
        <v>9.5824999999999996</v>
      </c>
      <c r="F9" s="4">
        <v>8841.52</v>
      </c>
      <c r="G9" s="14">
        <v>4.7566666666666668</v>
      </c>
      <c r="H9" s="14">
        <v>13.200000000000001</v>
      </c>
      <c r="I9" s="14">
        <v>9.9533333333333331</v>
      </c>
      <c r="J9" s="14">
        <v>3.8866666666666667</v>
      </c>
      <c r="K9">
        <v>31129119</v>
      </c>
    </row>
    <row r="10" spans="1:11">
      <c r="A10" t="s">
        <v>28</v>
      </c>
      <c r="B10" s="5">
        <v>30.74</v>
      </c>
      <c r="C10" s="5">
        <v>30.58</v>
      </c>
      <c r="D10" s="5">
        <v>27.81</v>
      </c>
      <c r="E10" s="5">
        <v>9.56</v>
      </c>
      <c r="F10" s="4">
        <v>8991.32</v>
      </c>
      <c r="G10" s="14">
        <v>4.7833333333333332</v>
      </c>
      <c r="H10" s="14">
        <v>13.746666666666668</v>
      </c>
      <c r="I10" s="14">
        <v>9.8266666666666662</v>
      </c>
      <c r="J10" s="14">
        <v>3.6366666666666667</v>
      </c>
      <c r="K10">
        <v>31169393</v>
      </c>
    </row>
    <row r="11" spans="1:11">
      <c r="A11" t="s">
        <v>29</v>
      </c>
      <c r="B11" s="5">
        <v>30.515000000000001</v>
      </c>
      <c r="C11" s="5">
        <v>31.034999999999997</v>
      </c>
      <c r="D11" s="5">
        <v>27.1325</v>
      </c>
      <c r="E11" s="5">
        <v>9.6225000000000005</v>
      </c>
      <c r="F11" s="4">
        <v>8922.1999999999989</v>
      </c>
      <c r="G11" s="14">
        <v>4.75</v>
      </c>
      <c r="H11" s="14">
        <v>14.323333333333332</v>
      </c>
      <c r="I11" s="14">
        <v>9.6066666666666674</v>
      </c>
      <c r="J11" s="14">
        <v>3.56</v>
      </c>
      <c r="K11">
        <v>31253382</v>
      </c>
    </row>
    <row r="12" spans="1:11">
      <c r="A12" t="s">
        <v>30</v>
      </c>
      <c r="B12" s="5">
        <v>30.29</v>
      </c>
      <c r="C12" s="5">
        <v>31.49</v>
      </c>
      <c r="D12" s="5">
        <v>26.454999999999998</v>
      </c>
      <c r="E12" s="5">
        <v>9.6850000000000005</v>
      </c>
      <c r="F12" s="4">
        <v>8798.76</v>
      </c>
      <c r="G12" s="14">
        <v>4.753333333333333</v>
      </c>
      <c r="H12" s="14">
        <v>14.036666666666667</v>
      </c>
      <c r="I12" s="14">
        <v>9.4100000000000019</v>
      </c>
      <c r="J12" s="14">
        <v>3.6733333333333338</v>
      </c>
      <c r="K12">
        <v>31360079</v>
      </c>
    </row>
    <row r="13" spans="1:11">
      <c r="A13" t="s">
        <v>31</v>
      </c>
      <c r="B13" s="5">
        <v>30.064999999999998</v>
      </c>
      <c r="C13" s="5">
        <v>31.945</v>
      </c>
      <c r="D13" s="5">
        <v>25.7775</v>
      </c>
      <c r="E13" s="5">
        <v>9.7475000000000005</v>
      </c>
      <c r="F13" s="4">
        <v>9043.68</v>
      </c>
      <c r="G13" s="14">
        <v>4.82</v>
      </c>
      <c r="H13" s="14">
        <v>13.626666666666665</v>
      </c>
      <c r="I13" s="14">
        <v>9.3800000000000008</v>
      </c>
      <c r="J13" s="14">
        <v>3.64</v>
      </c>
      <c r="K13">
        <v>31451764</v>
      </c>
    </row>
    <row r="14" spans="1:11">
      <c r="A14" t="s">
        <v>32</v>
      </c>
      <c r="B14" s="5">
        <v>29.84</v>
      </c>
      <c r="C14" s="5">
        <v>32.4</v>
      </c>
      <c r="D14" s="5">
        <v>25.1</v>
      </c>
      <c r="E14" s="5">
        <v>9.81</v>
      </c>
      <c r="F14" s="4">
        <v>9154.9599999999991</v>
      </c>
      <c r="G14" s="14">
        <v>4.8133333333333335</v>
      </c>
      <c r="H14" s="14">
        <v>14.103333333333332</v>
      </c>
      <c r="I14" s="14">
        <v>9.4733333333333345</v>
      </c>
      <c r="J14" s="14">
        <v>3.47</v>
      </c>
      <c r="K14">
        <v>31480672</v>
      </c>
    </row>
    <row r="15" spans="1:11">
      <c r="A15" t="s">
        <v>33</v>
      </c>
      <c r="B15" s="5">
        <v>30.05</v>
      </c>
      <c r="C15" s="5">
        <v>32.087499999999999</v>
      </c>
      <c r="D15" s="5">
        <v>25.484999999999999</v>
      </c>
      <c r="E15" s="5">
        <v>9.64</v>
      </c>
      <c r="F15" s="4">
        <v>9060</v>
      </c>
      <c r="G15" s="14">
        <v>4.9833333333333334</v>
      </c>
      <c r="H15" s="14">
        <v>14.316666666666668</v>
      </c>
      <c r="I15" s="14">
        <v>9.5766666666666662</v>
      </c>
      <c r="J15" s="14">
        <v>3.4766666666666666</v>
      </c>
      <c r="K15">
        <v>31550768</v>
      </c>
    </row>
    <row r="16" spans="1:11">
      <c r="A16" t="s">
        <v>34</v>
      </c>
      <c r="B16" s="5">
        <v>30.259999999999998</v>
      </c>
      <c r="C16" s="5">
        <v>31.774999999999999</v>
      </c>
      <c r="D16" s="5">
        <v>25.87</v>
      </c>
      <c r="E16" s="5">
        <v>9.4700000000000006</v>
      </c>
      <c r="F16" s="4">
        <v>9006.2400000000016</v>
      </c>
      <c r="G16" s="14">
        <v>5.043333333333333</v>
      </c>
      <c r="H16" s="14">
        <v>13.966666666666667</v>
      </c>
      <c r="I16" s="14">
        <v>9.3833333333333329</v>
      </c>
      <c r="J16" s="14">
        <v>3.5066666666666664</v>
      </c>
      <c r="K16">
        <v>31644028</v>
      </c>
    </row>
    <row r="17" spans="1:11">
      <c r="A17" t="s">
        <v>35</v>
      </c>
      <c r="B17" s="5">
        <v>30.47</v>
      </c>
      <c r="C17" s="5">
        <v>31.462499999999999</v>
      </c>
      <c r="D17" s="5">
        <v>26.255000000000003</v>
      </c>
      <c r="E17" s="5">
        <v>9.3000000000000007</v>
      </c>
      <c r="F17" s="4">
        <v>9273.1200000000008</v>
      </c>
      <c r="G17" s="14">
        <v>5.1133333333333333</v>
      </c>
      <c r="H17" s="14">
        <v>13.773333333333333</v>
      </c>
      <c r="I17" s="14">
        <v>9.5266666666666655</v>
      </c>
      <c r="J17" s="14">
        <v>3.31</v>
      </c>
      <c r="K17">
        <v>31737869</v>
      </c>
    </row>
    <row r="18" spans="1:11">
      <c r="A18" t="s">
        <v>36</v>
      </c>
      <c r="B18" s="5">
        <v>30.68</v>
      </c>
      <c r="C18" s="5">
        <v>31.15</v>
      </c>
      <c r="D18" s="5">
        <v>26.64</v>
      </c>
      <c r="E18" s="5">
        <v>9.1300000000000008</v>
      </c>
      <c r="F18" s="4">
        <v>9393.119999999999</v>
      </c>
      <c r="G18" s="14">
        <v>5.1000000000000005</v>
      </c>
      <c r="H18" s="14">
        <v>13.76</v>
      </c>
      <c r="I18" s="14">
        <v>9.4433333333333334</v>
      </c>
      <c r="J18" s="14">
        <v>3.3633333333333333</v>
      </c>
      <c r="K18">
        <v>31777704</v>
      </c>
    </row>
    <row r="19" spans="1:11">
      <c r="A19" t="s">
        <v>37</v>
      </c>
      <c r="B19" s="5">
        <v>30.689999999999998</v>
      </c>
      <c r="C19" s="5">
        <v>30.934999999999999</v>
      </c>
      <c r="D19" s="5">
        <v>25.745000000000001</v>
      </c>
      <c r="E19" s="5">
        <v>9.0950000000000006</v>
      </c>
      <c r="F19" s="4">
        <v>9300.6</v>
      </c>
      <c r="G19" s="14">
        <v>5.3</v>
      </c>
      <c r="H19" s="14">
        <v>15.283333333333333</v>
      </c>
      <c r="I19" s="14">
        <v>10.073333333333332</v>
      </c>
      <c r="J19" s="14">
        <v>3.4466666666666668</v>
      </c>
      <c r="K19">
        <v>31846669</v>
      </c>
    </row>
    <row r="20" spans="1:11">
      <c r="A20" t="s">
        <v>38</v>
      </c>
      <c r="B20" s="5">
        <v>30.7</v>
      </c>
      <c r="C20" s="5">
        <v>30.72</v>
      </c>
      <c r="D20" s="5">
        <v>24.85</v>
      </c>
      <c r="E20" s="5">
        <v>9.06</v>
      </c>
      <c r="F20" s="4">
        <v>9184.32</v>
      </c>
      <c r="G20" s="14">
        <v>5.4933333333333332</v>
      </c>
      <c r="H20" s="14">
        <v>16.309999999999999</v>
      </c>
      <c r="I20" s="14">
        <v>10.65</v>
      </c>
      <c r="J20" s="14">
        <v>3.4200000000000004</v>
      </c>
      <c r="K20">
        <v>31940655</v>
      </c>
    </row>
    <row r="21" spans="1:11">
      <c r="A21" t="s">
        <v>39</v>
      </c>
      <c r="B21" s="5">
        <v>30.71</v>
      </c>
      <c r="C21" s="5">
        <v>30.504999999999999</v>
      </c>
      <c r="D21" s="5">
        <v>23.954999999999998</v>
      </c>
      <c r="E21" s="5">
        <v>9.0250000000000004</v>
      </c>
      <c r="F21" s="4">
        <v>9487.48</v>
      </c>
      <c r="G21" s="14">
        <v>5.376666666666666</v>
      </c>
      <c r="H21" s="14">
        <v>14.936666666666667</v>
      </c>
      <c r="I21" s="14">
        <v>10.346666666666666</v>
      </c>
      <c r="J21" s="14">
        <v>3.3200000000000003</v>
      </c>
      <c r="K21">
        <v>32039959</v>
      </c>
    </row>
    <row r="22" spans="1:11">
      <c r="A22" t="s">
        <v>40</v>
      </c>
      <c r="B22" s="5">
        <v>30.72</v>
      </c>
      <c r="C22" s="5">
        <v>30.29</v>
      </c>
      <c r="D22" s="5">
        <v>23.06</v>
      </c>
      <c r="E22" s="5">
        <v>8.99</v>
      </c>
      <c r="F22" s="4">
        <v>9654.7999999999993</v>
      </c>
      <c r="G22" s="14">
        <v>5.2866666666666662</v>
      </c>
      <c r="H22" s="14">
        <v>14.923333333333332</v>
      </c>
      <c r="I22" s="14">
        <v>10.229999999999999</v>
      </c>
      <c r="J22" s="14">
        <v>3.3033333333333332</v>
      </c>
      <c r="K22">
        <v>32076720</v>
      </c>
    </row>
    <row r="23" spans="1:11">
      <c r="A23" t="s">
        <v>41</v>
      </c>
      <c r="B23" s="5">
        <v>30.7425</v>
      </c>
      <c r="C23" s="5">
        <v>30.202500000000001</v>
      </c>
      <c r="D23" s="5">
        <v>23.145</v>
      </c>
      <c r="E23" s="5">
        <v>9.01</v>
      </c>
      <c r="F23" s="4">
        <v>9565.2000000000007</v>
      </c>
      <c r="G23" s="14">
        <v>5.3366666666666669</v>
      </c>
      <c r="H23" s="14">
        <v>15.123333333333335</v>
      </c>
      <c r="I23" s="14">
        <v>10.116666666666667</v>
      </c>
      <c r="J23" s="14">
        <v>3.23</v>
      </c>
      <c r="K23">
        <v>32141943</v>
      </c>
    </row>
    <row r="24" spans="1:11">
      <c r="A24" t="s">
        <v>42</v>
      </c>
      <c r="B24" s="5">
        <v>30.765000000000001</v>
      </c>
      <c r="C24" s="5">
        <v>30.115000000000002</v>
      </c>
      <c r="D24" s="5">
        <v>23.229999999999997</v>
      </c>
      <c r="E24" s="5">
        <v>9.0300000000000011</v>
      </c>
      <c r="F24" s="4">
        <v>9518.119999999999</v>
      </c>
      <c r="G24" s="14">
        <v>5.36</v>
      </c>
      <c r="H24" s="14">
        <v>14.663333333333334</v>
      </c>
      <c r="I24" s="14">
        <v>10</v>
      </c>
      <c r="J24" s="14">
        <v>3.1966666666666668</v>
      </c>
      <c r="K24">
        <v>32243753</v>
      </c>
    </row>
    <row r="25" spans="1:11">
      <c r="A25" t="s">
        <v>43</v>
      </c>
      <c r="B25" s="5">
        <v>30.787499999999998</v>
      </c>
      <c r="C25" s="5">
        <v>30.0275</v>
      </c>
      <c r="D25" s="5">
        <v>23.314999999999998</v>
      </c>
      <c r="E25" s="5">
        <v>9.0500000000000007</v>
      </c>
      <c r="F25" s="4">
        <v>9847.5600000000013</v>
      </c>
      <c r="G25" s="14">
        <v>5.2966666666666669</v>
      </c>
      <c r="H25" s="14">
        <v>14.643333333333333</v>
      </c>
      <c r="I25" s="14">
        <v>9.84</v>
      </c>
      <c r="J25" s="14">
        <v>3.2333333333333329</v>
      </c>
      <c r="K25">
        <v>32353968</v>
      </c>
    </row>
    <row r="26" spans="1:11">
      <c r="A26" t="s">
        <v>44</v>
      </c>
      <c r="B26" s="5">
        <v>30.81</v>
      </c>
      <c r="C26" s="5">
        <v>29.94</v>
      </c>
      <c r="D26" s="5">
        <v>23.4</v>
      </c>
      <c r="E26" s="5">
        <v>9.07</v>
      </c>
      <c r="F26" s="4">
        <v>9995.119999999999</v>
      </c>
      <c r="G26" s="14">
        <v>5.3066666666666658</v>
      </c>
      <c r="H26" s="14">
        <v>14.336666666666666</v>
      </c>
      <c r="I26" s="14">
        <v>9.4333333333333336</v>
      </c>
      <c r="J26" s="14">
        <v>3.2133333333333334</v>
      </c>
      <c r="K26">
        <v>32395309</v>
      </c>
    </row>
    <row r="27" spans="1:11">
      <c r="A27" t="s">
        <v>45</v>
      </c>
      <c r="B27" s="5">
        <v>30.854999999999997</v>
      </c>
      <c r="C27" s="5">
        <v>30.105</v>
      </c>
      <c r="D27" s="5">
        <v>23.835000000000001</v>
      </c>
      <c r="E27" s="5">
        <v>8.8825000000000003</v>
      </c>
      <c r="F27" s="4">
        <v>9922</v>
      </c>
      <c r="G27" s="14">
        <v>5.2366666666666672</v>
      </c>
      <c r="H27" s="14">
        <v>14.75</v>
      </c>
      <c r="I27" s="14">
        <v>9.3466666666666658</v>
      </c>
      <c r="J27" s="14">
        <v>3.2533333333333334</v>
      </c>
      <c r="K27">
        <v>32470303</v>
      </c>
    </row>
    <row r="28" spans="1:11">
      <c r="A28" t="s">
        <v>46</v>
      </c>
      <c r="B28" s="5">
        <v>30.9</v>
      </c>
      <c r="C28" s="5">
        <v>30.270000000000003</v>
      </c>
      <c r="D28" s="5">
        <v>24.27</v>
      </c>
      <c r="E28" s="5">
        <v>8.6950000000000003</v>
      </c>
      <c r="F28" s="4">
        <v>9839.68</v>
      </c>
      <c r="G28" s="14">
        <v>5.37</v>
      </c>
      <c r="H28" s="14">
        <v>15.410000000000002</v>
      </c>
      <c r="I28" s="14">
        <v>9.4699999999999989</v>
      </c>
      <c r="J28" s="14">
        <v>3.3933333333333331</v>
      </c>
      <c r="K28">
        <v>32571174</v>
      </c>
    </row>
    <row r="29" spans="1:11">
      <c r="A29" t="s">
        <v>47</v>
      </c>
      <c r="B29" s="5">
        <v>30.945</v>
      </c>
      <c r="C29" s="5">
        <v>30.435000000000002</v>
      </c>
      <c r="D29" s="5">
        <v>24.704999999999998</v>
      </c>
      <c r="E29" s="5">
        <v>8.5075000000000003</v>
      </c>
      <c r="F29" s="4">
        <v>10107.92</v>
      </c>
      <c r="G29" s="14">
        <v>5.4233333333333329</v>
      </c>
      <c r="H29" s="14">
        <v>15.263333333333335</v>
      </c>
      <c r="I29" s="14">
        <v>9.41</v>
      </c>
      <c r="J29" s="14">
        <v>3.35</v>
      </c>
      <c r="K29">
        <v>32680712</v>
      </c>
    </row>
    <row r="30" spans="1:11">
      <c r="A30" t="s">
        <v>48</v>
      </c>
      <c r="B30" s="5">
        <v>30.99</v>
      </c>
      <c r="C30" s="5">
        <v>30.6</v>
      </c>
      <c r="D30" s="5">
        <v>25.14</v>
      </c>
      <c r="E30" s="5">
        <v>8.32</v>
      </c>
      <c r="F30" s="4">
        <v>10197.039999999999</v>
      </c>
      <c r="G30" s="14">
        <v>5.55</v>
      </c>
      <c r="H30" s="14">
        <v>15.036666666666667</v>
      </c>
      <c r="I30" s="14">
        <v>9.3299999999999983</v>
      </c>
      <c r="J30" s="14">
        <v>3.3166666666666664</v>
      </c>
      <c r="K30">
        <v>32717701</v>
      </c>
    </row>
    <row r="31" spans="1:11">
      <c r="A31" t="s">
        <v>49</v>
      </c>
      <c r="B31" s="5">
        <v>30.934999999999999</v>
      </c>
      <c r="C31" s="5">
        <v>30.387500000000003</v>
      </c>
      <c r="D31" s="5">
        <v>24.827500000000001</v>
      </c>
      <c r="E31" s="5">
        <v>8.0449999999999999</v>
      </c>
      <c r="F31" s="4">
        <v>10209.279999999999</v>
      </c>
      <c r="G31" s="14">
        <v>5.7233333333333336</v>
      </c>
      <c r="H31" s="14">
        <v>16.07</v>
      </c>
      <c r="I31" s="14">
        <v>9.4466666666666672</v>
      </c>
      <c r="J31" s="14">
        <v>3.3333333333333335</v>
      </c>
      <c r="K31">
        <v>32786014</v>
      </c>
    </row>
    <row r="32" spans="1:11">
      <c r="A32" t="s">
        <v>50</v>
      </c>
      <c r="B32" s="5">
        <v>30.88</v>
      </c>
      <c r="C32" s="5">
        <v>30.175000000000001</v>
      </c>
      <c r="D32" s="5">
        <v>24.515000000000001</v>
      </c>
      <c r="E32" s="5">
        <v>7.77</v>
      </c>
      <c r="F32" s="4">
        <v>10220.879999999999</v>
      </c>
      <c r="G32" s="14">
        <v>5.6733333333333347</v>
      </c>
      <c r="H32" s="14">
        <v>15.46</v>
      </c>
      <c r="I32" s="14">
        <v>9.51</v>
      </c>
      <c r="J32" s="14">
        <v>3.22</v>
      </c>
      <c r="K32">
        <v>32889025</v>
      </c>
    </row>
    <row r="33" spans="1:11">
      <c r="A33" t="s">
        <v>51</v>
      </c>
      <c r="B33" s="5">
        <v>30.824999999999999</v>
      </c>
      <c r="C33" s="5">
        <v>29.962499999999999</v>
      </c>
      <c r="D33" s="5">
        <v>24.202500000000001</v>
      </c>
      <c r="E33" s="5">
        <v>7.4950000000000001</v>
      </c>
      <c r="F33" s="4">
        <v>10591.16</v>
      </c>
      <c r="G33" s="14">
        <v>5.7266666666666666</v>
      </c>
      <c r="H33" s="14">
        <v>14.993333333333332</v>
      </c>
      <c r="I33" s="14">
        <v>9.1533333333333342</v>
      </c>
      <c r="J33" s="14">
        <v>3.2266666666666666</v>
      </c>
      <c r="K33">
        <v>33002138</v>
      </c>
    </row>
    <row r="34" spans="1:11">
      <c r="A34" t="s">
        <v>52</v>
      </c>
      <c r="B34" s="5">
        <v>30.77</v>
      </c>
      <c r="C34" s="5">
        <v>29.75</v>
      </c>
      <c r="D34" s="5">
        <v>23.89</v>
      </c>
      <c r="E34" s="5">
        <v>7.22</v>
      </c>
      <c r="F34" s="4">
        <v>10655.28</v>
      </c>
      <c r="G34" s="14">
        <v>5.8533333333333326</v>
      </c>
      <c r="H34" s="14">
        <v>15.15</v>
      </c>
      <c r="I34" s="14">
        <v>9.0866666666666678</v>
      </c>
      <c r="J34" s="14">
        <v>3.3333333333333335</v>
      </c>
      <c r="K34">
        <v>33050613</v>
      </c>
    </row>
    <row r="35" spans="1:11">
      <c r="A35" t="s">
        <v>53</v>
      </c>
      <c r="B35" s="5">
        <v>30.857500000000002</v>
      </c>
      <c r="C35" s="5">
        <v>29.3825</v>
      </c>
      <c r="D35" s="5">
        <v>23.810000000000002</v>
      </c>
      <c r="E35" s="5">
        <v>7.4275000000000002</v>
      </c>
      <c r="F35" s="4">
        <v>10629.52</v>
      </c>
      <c r="G35" s="14">
        <v>5.88</v>
      </c>
      <c r="H35" s="14">
        <v>14.943333333333333</v>
      </c>
      <c r="I35" s="14">
        <v>9.14</v>
      </c>
      <c r="J35" s="14">
        <v>3.27</v>
      </c>
      <c r="K35">
        <v>33127520</v>
      </c>
    </row>
    <row r="36" spans="1:11">
      <c r="A36" t="s">
        <v>54</v>
      </c>
      <c r="B36" s="5">
        <v>30.945</v>
      </c>
      <c r="C36" s="5">
        <v>29.015000000000001</v>
      </c>
      <c r="D36" s="5">
        <v>23.73</v>
      </c>
      <c r="E36" s="5">
        <v>7.6349999999999998</v>
      </c>
      <c r="F36" s="4">
        <v>10619.76</v>
      </c>
      <c r="G36" s="14">
        <v>6.1366666666666667</v>
      </c>
      <c r="H36" s="14">
        <v>15.666666666666666</v>
      </c>
      <c r="I36" s="14">
        <v>9.3533333333333335</v>
      </c>
      <c r="J36" s="14">
        <v>3.2833333333333332</v>
      </c>
      <c r="K36">
        <v>33247118</v>
      </c>
    </row>
    <row r="37" spans="1:11">
      <c r="A37" t="s">
        <v>55</v>
      </c>
      <c r="B37" s="5">
        <v>31.032499999999999</v>
      </c>
      <c r="C37" s="5">
        <v>28.647500000000001</v>
      </c>
      <c r="D37" s="5">
        <v>23.65</v>
      </c>
      <c r="E37" s="5">
        <v>7.8425000000000002</v>
      </c>
      <c r="F37" s="4">
        <v>11022.28</v>
      </c>
      <c r="G37" s="14">
        <v>6.2666666666666666</v>
      </c>
      <c r="H37" s="14">
        <v>15.516666666666666</v>
      </c>
      <c r="I37" s="14">
        <v>9.44</v>
      </c>
      <c r="J37" s="14">
        <v>3.3033333333333332</v>
      </c>
      <c r="K37">
        <v>33372418</v>
      </c>
    </row>
    <row r="38" spans="1:11">
      <c r="A38" t="s">
        <v>56</v>
      </c>
      <c r="B38" s="5">
        <v>31.12</v>
      </c>
      <c r="C38" s="5">
        <v>28.28</v>
      </c>
      <c r="D38" s="5">
        <v>23.57</v>
      </c>
      <c r="E38" s="5">
        <v>8.0500000000000007</v>
      </c>
      <c r="F38" s="4">
        <v>11112.52</v>
      </c>
      <c r="G38" s="14">
        <v>6.37</v>
      </c>
      <c r="H38" s="14">
        <v>15.36</v>
      </c>
      <c r="I38" s="14">
        <v>9.65</v>
      </c>
      <c r="J38" s="14">
        <v>3.3433333333333333</v>
      </c>
      <c r="K38">
        <v>33427050</v>
      </c>
    </row>
    <row r="39" spans="1:11">
      <c r="A39" t="s">
        <v>57</v>
      </c>
      <c r="B39" s="5">
        <v>30.9575</v>
      </c>
      <c r="C39" s="5">
        <v>28.18</v>
      </c>
      <c r="D39" s="5">
        <v>23.19</v>
      </c>
      <c r="E39" s="5">
        <v>7.9150000000000009</v>
      </c>
      <c r="F39" s="4">
        <v>10983.68</v>
      </c>
      <c r="G39" s="14">
        <v>6.41</v>
      </c>
      <c r="H39" s="14">
        <v>16.309999999999999</v>
      </c>
      <c r="I39" s="14">
        <v>9.7633333333333336</v>
      </c>
      <c r="J39" s="14">
        <v>3.31</v>
      </c>
      <c r="K39">
        <v>33511275</v>
      </c>
    </row>
    <row r="40" spans="1:11">
      <c r="A40" t="s">
        <v>58</v>
      </c>
      <c r="B40" s="5">
        <v>30.795000000000002</v>
      </c>
      <c r="C40" s="5">
        <v>28.08</v>
      </c>
      <c r="D40" s="5">
        <v>22.810000000000002</v>
      </c>
      <c r="E40" s="5">
        <v>7.78</v>
      </c>
      <c r="F40" s="4">
        <v>10918.32</v>
      </c>
      <c r="G40" s="14">
        <v>6.3599999999999994</v>
      </c>
      <c r="H40" s="14">
        <v>16.41</v>
      </c>
      <c r="I40" s="14">
        <v>9.5666666666666682</v>
      </c>
      <c r="J40" s="14">
        <v>3.2833333333333332</v>
      </c>
      <c r="K40">
        <v>33628895</v>
      </c>
    </row>
    <row r="41" spans="1:11">
      <c r="A41" t="s">
        <v>59</v>
      </c>
      <c r="B41" s="5">
        <v>30.6325</v>
      </c>
      <c r="C41" s="5">
        <v>27.98</v>
      </c>
      <c r="D41" s="5">
        <v>22.43</v>
      </c>
      <c r="E41" s="5">
        <v>7.6449999999999996</v>
      </c>
      <c r="F41" s="4">
        <v>11248.84</v>
      </c>
      <c r="G41" s="14">
        <v>6.3533333333333344</v>
      </c>
      <c r="H41" s="14">
        <v>16.073333333333334</v>
      </c>
      <c r="I41" s="14">
        <v>9.3800000000000008</v>
      </c>
      <c r="J41" s="14">
        <v>3.2633333333333332</v>
      </c>
      <c r="K41">
        <v>33757077</v>
      </c>
    </row>
    <row r="42" spans="1:11">
      <c r="A42" t="s">
        <v>60</v>
      </c>
      <c r="B42" s="5">
        <v>30.47</v>
      </c>
      <c r="C42" s="5">
        <v>27.88</v>
      </c>
      <c r="D42" s="5">
        <v>22.05</v>
      </c>
      <c r="E42" s="5">
        <v>7.51</v>
      </c>
      <c r="F42" s="4">
        <v>11340.039999999999</v>
      </c>
      <c r="G42" s="14">
        <v>6.3533333333333326</v>
      </c>
      <c r="H42" s="14">
        <v>15.159999999999998</v>
      </c>
      <c r="I42" s="14">
        <v>9.18</v>
      </c>
      <c r="J42" s="14">
        <v>3.1766666666666672</v>
      </c>
      <c r="K42">
        <v>33807529</v>
      </c>
    </row>
    <row r="43" spans="1:11">
      <c r="A43" t="s">
        <v>61</v>
      </c>
      <c r="B43" s="5">
        <v>30.349999999999998</v>
      </c>
      <c r="C43" s="5">
        <v>27.727499999999999</v>
      </c>
      <c r="D43" s="5">
        <v>21.912500000000001</v>
      </c>
      <c r="E43" s="5">
        <v>7.65</v>
      </c>
      <c r="F43" s="4">
        <v>11228.16</v>
      </c>
      <c r="G43" s="14">
        <v>6.3266666666666671</v>
      </c>
      <c r="H43" s="14">
        <v>15.266666666666666</v>
      </c>
      <c r="I43" s="14">
        <v>9.4366666666666674</v>
      </c>
      <c r="J43" s="14">
        <v>3.19</v>
      </c>
      <c r="K43">
        <v>33889236</v>
      </c>
    </row>
    <row r="44" spans="1:11">
      <c r="A44" t="s">
        <v>62</v>
      </c>
      <c r="B44" s="5">
        <v>30.229999999999997</v>
      </c>
      <c r="C44" s="5">
        <v>27.574999999999999</v>
      </c>
      <c r="D44" s="5">
        <v>21.774999999999999</v>
      </c>
      <c r="E44" s="5">
        <v>7.79</v>
      </c>
      <c r="F44" s="4">
        <v>11153.56</v>
      </c>
      <c r="G44" s="14">
        <v>6.47</v>
      </c>
      <c r="H44" s="14">
        <v>15.163333333333334</v>
      </c>
      <c r="I44" s="14">
        <v>9.5499999999999989</v>
      </c>
      <c r="J44" s="14">
        <v>3.11</v>
      </c>
      <c r="K44">
        <v>34004889</v>
      </c>
    </row>
    <row r="45" spans="1:11">
      <c r="A45" t="s">
        <v>63</v>
      </c>
      <c r="B45" s="5">
        <v>30.11</v>
      </c>
      <c r="C45" s="5">
        <v>27.422499999999999</v>
      </c>
      <c r="D45" s="5">
        <v>21.637499999999999</v>
      </c>
      <c r="E45" s="5">
        <v>7.93</v>
      </c>
      <c r="F45" s="4">
        <v>11471.52</v>
      </c>
      <c r="G45" s="14">
        <v>6.5333333333333341</v>
      </c>
      <c r="H45" s="14">
        <v>15.516666666666666</v>
      </c>
      <c r="I45" s="14">
        <v>9.83</v>
      </c>
      <c r="J45" s="14">
        <v>3.1666666666666665</v>
      </c>
      <c r="K45">
        <v>34131683</v>
      </c>
    </row>
    <row r="46" spans="1:11">
      <c r="A46" t="s">
        <v>64</v>
      </c>
      <c r="B46" s="5">
        <v>29.99</v>
      </c>
      <c r="C46" s="5">
        <v>27.27</v>
      </c>
      <c r="D46" s="5">
        <v>21.5</v>
      </c>
      <c r="E46" s="5">
        <v>8.07</v>
      </c>
      <c r="F46" s="4">
        <v>11620.32</v>
      </c>
      <c r="G46" s="14">
        <v>6.5900000000000007</v>
      </c>
      <c r="H46" s="14">
        <v>15.506666666666666</v>
      </c>
      <c r="I46" s="14">
        <v>9.8466666666666676</v>
      </c>
      <c r="J46" s="14">
        <v>3.08</v>
      </c>
      <c r="K46">
        <v>34166099</v>
      </c>
    </row>
    <row r="47" spans="1:11">
      <c r="A47" t="s">
        <v>65</v>
      </c>
      <c r="B47" s="5">
        <v>29.924999999999997</v>
      </c>
      <c r="C47" s="5">
        <v>27.36</v>
      </c>
      <c r="D47" s="5">
        <v>21.704999999999998</v>
      </c>
      <c r="E47" s="5">
        <v>8.0400000000000009</v>
      </c>
      <c r="F47" s="4">
        <v>11489.560000000001</v>
      </c>
      <c r="G47" s="14">
        <v>6.6099999999999994</v>
      </c>
      <c r="H47" s="14">
        <v>16.216666666666669</v>
      </c>
      <c r="I47" s="14">
        <v>10.046666666666667</v>
      </c>
      <c r="J47" s="14">
        <v>3.0433333333333334</v>
      </c>
      <c r="K47">
        <v>34230378</v>
      </c>
    </row>
    <row r="48" spans="1:11">
      <c r="A48" t="s">
        <v>66</v>
      </c>
      <c r="B48" s="5">
        <v>29.86</v>
      </c>
      <c r="C48" s="5">
        <v>27.45</v>
      </c>
      <c r="D48" s="5">
        <v>21.91</v>
      </c>
      <c r="E48" s="5">
        <v>8.01</v>
      </c>
      <c r="F48" s="4">
        <v>11341.68</v>
      </c>
      <c r="G48" s="14">
        <v>6.6466666666666674</v>
      </c>
      <c r="H48" s="14">
        <v>16.28</v>
      </c>
      <c r="I48" s="14">
        <v>10.243333333333334</v>
      </c>
      <c r="J48" s="14">
        <v>3.2533333333333334</v>
      </c>
      <c r="K48">
        <v>34339328</v>
      </c>
    </row>
    <row r="49" spans="1:11">
      <c r="A49" t="s">
        <v>67</v>
      </c>
      <c r="B49" s="5">
        <v>29.795000000000002</v>
      </c>
      <c r="C49" s="5">
        <v>27.54</v>
      </c>
      <c r="D49" s="5">
        <v>22.115000000000002</v>
      </c>
      <c r="E49" s="5">
        <v>7.98</v>
      </c>
      <c r="F49" s="4">
        <v>11713.64</v>
      </c>
      <c r="G49" s="14">
        <v>6.7700000000000005</v>
      </c>
      <c r="H49" s="14">
        <v>16.66</v>
      </c>
      <c r="I49" s="14">
        <v>10.283333333333333</v>
      </c>
      <c r="J49" s="14">
        <v>3.3733333333333331</v>
      </c>
      <c r="K49">
        <v>34457998</v>
      </c>
    </row>
    <row r="50" spans="1:11">
      <c r="A50" t="s">
        <v>68</v>
      </c>
      <c r="B50" s="5">
        <v>29.73</v>
      </c>
      <c r="C50" s="5">
        <v>27.63</v>
      </c>
      <c r="D50" s="5">
        <v>22.32</v>
      </c>
      <c r="E50" s="5">
        <v>7.95</v>
      </c>
      <c r="F50" s="4">
        <v>11905.48</v>
      </c>
      <c r="G50" s="14">
        <v>6.9766666666666666</v>
      </c>
      <c r="H50" s="14">
        <v>17.273333333333333</v>
      </c>
      <c r="I50" s="14">
        <v>10.363333333333333</v>
      </c>
      <c r="J50" s="14">
        <v>3.5533333333333332</v>
      </c>
      <c r="K50">
        <v>34516352</v>
      </c>
    </row>
    <row r="51" spans="1:11">
      <c r="A51" t="s">
        <v>69</v>
      </c>
      <c r="B51" s="5">
        <v>29.815000000000001</v>
      </c>
      <c r="C51" s="5">
        <v>27.572499999999998</v>
      </c>
      <c r="D51" s="5">
        <v>21.97</v>
      </c>
      <c r="E51" s="5">
        <v>8.0850000000000009</v>
      </c>
      <c r="F51" s="4">
        <v>11818.24</v>
      </c>
      <c r="G51" s="14">
        <v>7.0533333333333337</v>
      </c>
      <c r="H51" s="14">
        <v>17.343333333333334</v>
      </c>
      <c r="I51" s="14">
        <v>10.659999999999998</v>
      </c>
      <c r="J51" s="14">
        <v>3.6633333333333336</v>
      </c>
      <c r="K51">
        <v>34592779</v>
      </c>
    </row>
    <row r="52" spans="1:11">
      <c r="A52" t="s">
        <v>70</v>
      </c>
      <c r="B52" s="5">
        <v>29.9</v>
      </c>
      <c r="C52" s="5">
        <v>27.515000000000001</v>
      </c>
      <c r="D52" s="5">
        <v>21.62</v>
      </c>
      <c r="E52" s="5">
        <v>8.2200000000000006</v>
      </c>
      <c r="F52" s="4">
        <v>11758.84</v>
      </c>
      <c r="G52" s="14">
        <v>6.98</v>
      </c>
      <c r="H52" s="14">
        <v>17.53</v>
      </c>
      <c r="I52" s="14">
        <v>10.663333333333334</v>
      </c>
      <c r="J52" s="14">
        <v>3.6733333333333333</v>
      </c>
      <c r="K52">
        <v>34714222</v>
      </c>
    </row>
    <row r="53" spans="1:11">
      <c r="A53" t="s">
        <v>71</v>
      </c>
      <c r="B53" s="5">
        <v>29.984999999999999</v>
      </c>
      <c r="C53" s="5">
        <v>27.4575</v>
      </c>
      <c r="D53" s="5">
        <v>21.270000000000003</v>
      </c>
      <c r="E53" s="5">
        <v>8.3550000000000004</v>
      </c>
      <c r="F53" s="4">
        <v>12042.439999999999</v>
      </c>
      <c r="G53" s="14">
        <v>6.9333333333333336</v>
      </c>
      <c r="H53" s="14">
        <v>17.023333333333337</v>
      </c>
      <c r="I53" s="14">
        <v>10.756666666666668</v>
      </c>
      <c r="J53" s="14">
        <v>3.75</v>
      </c>
      <c r="K53">
        <v>34836008</v>
      </c>
    </row>
    <row r="54" spans="1:11">
      <c r="A54" t="s">
        <v>72</v>
      </c>
      <c r="B54" s="5">
        <v>30.07</v>
      </c>
      <c r="C54" s="5">
        <v>27.4</v>
      </c>
      <c r="D54" s="5">
        <v>20.92</v>
      </c>
      <c r="E54" s="5">
        <v>8.49</v>
      </c>
      <c r="F54" s="4">
        <v>12166.6</v>
      </c>
      <c r="G54" s="14">
        <v>7.1033333333333344</v>
      </c>
      <c r="H54" s="14">
        <v>17.823333333333334</v>
      </c>
      <c r="I54" s="14">
        <v>10.64</v>
      </c>
      <c r="J54" s="14">
        <v>3.7733333333333334</v>
      </c>
      <c r="K54">
        <v>34883119</v>
      </c>
    </row>
    <row r="55" spans="1:11">
      <c r="A55" t="s">
        <v>73</v>
      </c>
      <c r="B55" s="5">
        <v>30.327500000000001</v>
      </c>
      <c r="C55" s="5">
        <v>27.174999999999997</v>
      </c>
      <c r="D55" s="5">
        <v>20.835000000000001</v>
      </c>
      <c r="E55" s="5">
        <v>8.4550000000000001</v>
      </c>
      <c r="F55" s="4">
        <v>12113.079999999998</v>
      </c>
      <c r="G55" s="14">
        <v>7.0933333333333337</v>
      </c>
      <c r="H55" s="14">
        <v>17.37</v>
      </c>
      <c r="I55" s="14">
        <v>10.636666666666667</v>
      </c>
      <c r="J55" s="14">
        <v>3.77</v>
      </c>
      <c r="K55">
        <v>34958216</v>
      </c>
    </row>
    <row r="56" spans="1:11">
      <c r="A56" t="s">
        <v>74</v>
      </c>
      <c r="B56" s="5">
        <v>30.585000000000001</v>
      </c>
      <c r="C56" s="5">
        <v>26.95</v>
      </c>
      <c r="D56" s="5">
        <v>20.75</v>
      </c>
      <c r="E56" s="5">
        <v>8.42</v>
      </c>
      <c r="F56" s="4">
        <v>11982.880000000001</v>
      </c>
      <c r="G56" s="14">
        <v>7.1499999999999995</v>
      </c>
      <c r="H56" s="14">
        <v>17.623333333333331</v>
      </c>
      <c r="I56" s="14">
        <v>11.086666666666668</v>
      </c>
      <c r="J56" s="14">
        <v>3.8766666666666665</v>
      </c>
      <c r="K56">
        <v>35082954</v>
      </c>
    </row>
    <row r="57" spans="1:11">
      <c r="A57" t="s">
        <v>75</v>
      </c>
      <c r="B57" s="5">
        <v>30.842500000000001</v>
      </c>
      <c r="C57" s="5">
        <v>26.725000000000001</v>
      </c>
      <c r="D57" s="5">
        <v>20.664999999999999</v>
      </c>
      <c r="E57" s="5">
        <v>8.3849999999999998</v>
      </c>
      <c r="F57" s="4">
        <v>12335.760000000002</v>
      </c>
      <c r="G57" s="14">
        <v>7.086666666666666</v>
      </c>
      <c r="H57" s="14">
        <v>18.273333333333333</v>
      </c>
      <c r="I57" s="14">
        <v>11.133333333333333</v>
      </c>
      <c r="J57" s="14">
        <v>4.3600000000000003</v>
      </c>
      <c r="K57">
        <v>35211866</v>
      </c>
    </row>
    <row r="58" spans="1:11">
      <c r="A58" t="s">
        <v>76</v>
      </c>
      <c r="B58" s="5">
        <v>31.1</v>
      </c>
      <c r="C58" s="5">
        <v>26.5</v>
      </c>
      <c r="D58" s="5">
        <v>20.58</v>
      </c>
      <c r="E58" s="5">
        <v>8.35</v>
      </c>
      <c r="F58" s="4">
        <v>12434.720000000001</v>
      </c>
      <c r="G58" s="14">
        <v>7.0200000000000005</v>
      </c>
      <c r="H58" s="14">
        <v>18.96</v>
      </c>
      <c r="I58" s="14">
        <v>11.213333333333333</v>
      </c>
      <c r="J58" s="14">
        <v>4.4733333333333336</v>
      </c>
      <c r="K58">
        <v>35249639</v>
      </c>
    </row>
    <row r="59" spans="1:11">
      <c r="A59" t="s">
        <v>77</v>
      </c>
      <c r="B59" s="5">
        <v>31.315000000000001</v>
      </c>
      <c r="C59" s="5">
        <v>25.98</v>
      </c>
      <c r="D59" s="5">
        <v>21.2425</v>
      </c>
      <c r="E59" s="5">
        <v>8.3125</v>
      </c>
      <c r="F59" s="4">
        <v>12300.6</v>
      </c>
      <c r="G59" s="14">
        <v>7.1166666666666671</v>
      </c>
      <c r="H59" s="14">
        <v>19.866666666666667</v>
      </c>
      <c r="I59" s="14">
        <v>12.530000000000001</v>
      </c>
      <c r="J59" s="14">
        <v>4.6000000000000005</v>
      </c>
      <c r="K59">
        <v>35323533</v>
      </c>
    </row>
    <row r="60" spans="1:11">
      <c r="A60" t="s">
        <v>78</v>
      </c>
      <c r="B60" s="5">
        <v>31.53</v>
      </c>
      <c r="C60" s="5">
        <v>25.46</v>
      </c>
      <c r="D60" s="5">
        <v>21.905000000000001</v>
      </c>
      <c r="E60" s="5">
        <v>8.2749999999999986</v>
      </c>
      <c r="F60" s="4">
        <v>12234.880000000001</v>
      </c>
      <c r="G60" s="14">
        <v>7.38</v>
      </c>
      <c r="H60" s="14">
        <v>20.853333333333335</v>
      </c>
      <c r="I60" s="14">
        <v>12.696666666666667</v>
      </c>
      <c r="J60" s="14">
        <v>4.6733333333333329</v>
      </c>
      <c r="K60">
        <v>35437435</v>
      </c>
    </row>
    <row r="61" spans="1:11">
      <c r="A61" t="s">
        <v>79</v>
      </c>
      <c r="B61" s="5">
        <v>31.745000000000001</v>
      </c>
      <c r="C61" s="5">
        <v>24.94</v>
      </c>
      <c r="D61" s="5">
        <v>22.567499999999999</v>
      </c>
      <c r="E61" s="5">
        <v>8.2374999999999989</v>
      </c>
      <c r="F61" s="4">
        <v>12508.919999999998</v>
      </c>
      <c r="G61" s="14">
        <v>7.4066666666666663</v>
      </c>
      <c r="H61" s="14">
        <v>21.276666666666667</v>
      </c>
      <c r="I61" s="14">
        <v>12.979999999999999</v>
      </c>
      <c r="J61" s="14">
        <v>4.6833333333333336</v>
      </c>
      <c r="K61">
        <v>35559047</v>
      </c>
    </row>
    <row r="62" spans="1:11">
      <c r="A62" t="s">
        <v>80</v>
      </c>
      <c r="B62" s="5">
        <v>31.96</v>
      </c>
      <c r="C62" s="5">
        <v>24.42</v>
      </c>
      <c r="D62" s="5">
        <v>23.23</v>
      </c>
      <c r="E62" s="5">
        <v>8.1999999999999993</v>
      </c>
      <c r="F62" s="4">
        <v>12659.8</v>
      </c>
      <c r="G62" s="14">
        <v>7.43</v>
      </c>
      <c r="H62" s="14">
        <v>21.39</v>
      </c>
      <c r="I62" s="14">
        <v>12.963333333333333</v>
      </c>
      <c r="J62" s="14">
        <v>4.63</v>
      </c>
      <c r="K62">
        <v>35575187</v>
      </c>
    </row>
    <row r="63" spans="1:11">
      <c r="A63" t="s">
        <v>81</v>
      </c>
      <c r="B63" s="5">
        <v>32.137500000000003</v>
      </c>
      <c r="C63" s="5">
        <v>24.67</v>
      </c>
      <c r="D63" s="5">
        <v>22.6175</v>
      </c>
      <c r="E63" s="5">
        <v>8.2925000000000004</v>
      </c>
      <c r="F63" s="4">
        <v>12629</v>
      </c>
      <c r="G63" s="14">
        <v>7.5466666666666669</v>
      </c>
      <c r="H63" s="14">
        <v>24.03</v>
      </c>
      <c r="I63" s="14">
        <v>12.83</v>
      </c>
      <c r="J63" s="14">
        <v>4.63</v>
      </c>
      <c r="K63">
        <v>35611271</v>
      </c>
    </row>
    <row r="64" spans="1:11">
      <c r="A64" t="s">
        <v>82</v>
      </c>
      <c r="B64" s="5">
        <v>32.314999999999998</v>
      </c>
      <c r="C64" s="5">
        <v>24.92</v>
      </c>
      <c r="D64" s="5">
        <v>22.005000000000003</v>
      </c>
      <c r="E64" s="5">
        <v>8.3849999999999998</v>
      </c>
      <c r="F64" s="4">
        <v>12604.52</v>
      </c>
      <c r="G64" s="14">
        <v>7.7166666666666659</v>
      </c>
      <c r="H64" s="14">
        <v>24.456666666666667</v>
      </c>
      <c r="I64" s="14">
        <v>12.973333333333334</v>
      </c>
      <c r="J64" s="14">
        <v>4.6566666666666663</v>
      </c>
      <c r="K64">
        <v>35702908</v>
      </c>
    </row>
    <row r="65" spans="1:11">
      <c r="A65" t="s">
        <v>83</v>
      </c>
      <c r="B65" s="5">
        <v>32.4925</v>
      </c>
      <c r="C65" s="5">
        <v>25.17</v>
      </c>
      <c r="D65" s="5">
        <v>21.392500000000002</v>
      </c>
      <c r="E65" s="5">
        <v>8.4774999999999991</v>
      </c>
      <c r="F65" s="4">
        <v>12858.92</v>
      </c>
      <c r="G65" s="14">
        <v>7.7633333333333328</v>
      </c>
      <c r="H65" s="14">
        <v>24.516666666666666</v>
      </c>
      <c r="I65" s="14">
        <v>13.079999999999998</v>
      </c>
      <c r="J65" s="14">
        <v>4.5066666666666668</v>
      </c>
      <c r="K65">
        <v>35822894</v>
      </c>
    </row>
    <row r="66" spans="1:11">
      <c r="A66" t="s">
        <v>84</v>
      </c>
      <c r="B66" s="5">
        <v>32.67</v>
      </c>
      <c r="C66" s="5">
        <v>25.42</v>
      </c>
      <c r="D66" s="5">
        <v>20.78</v>
      </c>
      <c r="E66" s="5">
        <v>8.57</v>
      </c>
      <c r="F66" s="4">
        <v>13033.16</v>
      </c>
      <c r="G66" s="14">
        <v>7.4666666666666659</v>
      </c>
      <c r="H66" s="14">
        <v>24.173333333333332</v>
      </c>
      <c r="I66" s="14">
        <v>12.833333333333334</v>
      </c>
      <c r="J66" s="14">
        <v>4.47</v>
      </c>
      <c r="K66">
        <v>35871136</v>
      </c>
    </row>
    <row r="67" spans="1:11">
      <c r="A67" t="s">
        <v>85</v>
      </c>
      <c r="B67" s="5">
        <v>32.805</v>
      </c>
      <c r="C67" s="5">
        <v>25.387500000000003</v>
      </c>
      <c r="D67" s="5">
        <v>20.782499999999999</v>
      </c>
      <c r="E67" s="5">
        <v>8.5500000000000007</v>
      </c>
      <c r="F67" s="4">
        <v>12911.68</v>
      </c>
      <c r="G67" s="14">
        <v>7.5233333333333334</v>
      </c>
      <c r="H67" s="14">
        <v>24.939999999999998</v>
      </c>
      <c r="I67" s="14">
        <v>12.360000000000001</v>
      </c>
      <c r="J67" s="14">
        <v>4.3599999999999994</v>
      </c>
      <c r="K67">
        <v>35970303</v>
      </c>
    </row>
    <row r="68" spans="1:11">
      <c r="A68" t="s">
        <v>86</v>
      </c>
      <c r="B68" s="5">
        <v>32.94</v>
      </c>
      <c r="C68" s="5">
        <v>25.355</v>
      </c>
      <c r="D68" s="5">
        <v>20.785</v>
      </c>
      <c r="E68" s="5">
        <v>8.5300000000000011</v>
      </c>
      <c r="F68" s="4">
        <v>12776.400000000001</v>
      </c>
      <c r="G68" s="14">
        <v>7.5533333333333337</v>
      </c>
      <c r="H68" s="14">
        <v>23.996666666666666</v>
      </c>
      <c r="I68" s="14">
        <v>12.683333333333332</v>
      </c>
      <c r="J68" s="14">
        <v>4.4233333333333329</v>
      </c>
      <c r="K68">
        <v>36109487</v>
      </c>
    </row>
    <row r="69" spans="1:11">
      <c r="A69" t="s">
        <v>87</v>
      </c>
      <c r="B69" s="5">
        <v>33.075000000000003</v>
      </c>
      <c r="C69" s="5">
        <v>25.322499999999998</v>
      </c>
      <c r="D69" s="5">
        <v>20.787500000000001</v>
      </c>
      <c r="E69" s="5">
        <v>8.51</v>
      </c>
      <c r="F69" s="4">
        <v>13082.2</v>
      </c>
      <c r="G69" s="14">
        <v>7.4266666666666667</v>
      </c>
      <c r="H69" s="14">
        <v>22.766666666666669</v>
      </c>
      <c r="I69" s="14">
        <v>12.376666666666665</v>
      </c>
      <c r="J69" s="14">
        <v>4.3099999999999996</v>
      </c>
      <c r="K69">
        <v>36258726</v>
      </c>
    </row>
    <row r="70" spans="1:11">
      <c r="A70" t="s">
        <v>88</v>
      </c>
      <c r="B70" s="5">
        <v>33.21</v>
      </c>
      <c r="C70" s="5">
        <v>25.29</v>
      </c>
      <c r="D70" s="5">
        <v>20.79</v>
      </c>
      <c r="E70" s="5">
        <v>8.49</v>
      </c>
      <c r="F70" s="4">
        <v>13177.2</v>
      </c>
      <c r="G70" s="14">
        <v>7.2933333333333339</v>
      </c>
      <c r="H70" s="14">
        <v>22.37</v>
      </c>
      <c r="I70" s="14">
        <v>11.99</v>
      </c>
      <c r="J70" s="14">
        <v>4.3466666666666667</v>
      </c>
      <c r="K70">
        <v>36314099</v>
      </c>
    </row>
    <row r="71" spans="1:11">
      <c r="A71" t="s">
        <v>89</v>
      </c>
      <c r="B71" s="5">
        <v>33.575000000000003</v>
      </c>
      <c r="C71" s="5">
        <v>25.327500000000001</v>
      </c>
      <c r="D71" s="5">
        <v>21.017499999999998</v>
      </c>
      <c r="E71" s="5">
        <v>8.64</v>
      </c>
      <c r="F71" s="4">
        <v>13019.079999999998</v>
      </c>
      <c r="G71" s="14">
        <v>7.2233333333333336</v>
      </c>
      <c r="H71" s="14">
        <v>23.266666666666666</v>
      </c>
      <c r="I71" s="14">
        <v>12.393333333333333</v>
      </c>
      <c r="J71" s="14">
        <v>4.4233333333333329</v>
      </c>
      <c r="K71">
        <v>36398040</v>
      </c>
    </row>
    <row r="72" spans="1:11">
      <c r="A72" t="s">
        <v>90</v>
      </c>
      <c r="B72" s="5">
        <v>33.94</v>
      </c>
      <c r="C72" s="5">
        <v>25.365000000000002</v>
      </c>
      <c r="D72" s="5">
        <v>21.244999999999997</v>
      </c>
      <c r="E72" s="5">
        <v>8.7899999999999991</v>
      </c>
      <c r="F72" s="4">
        <v>13005.08</v>
      </c>
      <c r="G72" s="14">
        <v>7.45</v>
      </c>
      <c r="H72" s="14">
        <v>23.233333333333331</v>
      </c>
      <c r="I72" s="14">
        <v>12.573333333333332</v>
      </c>
      <c r="J72" s="14">
        <v>4.34</v>
      </c>
      <c r="K72">
        <v>36545295</v>
      </c>
    </row>
    <row r="73" spans="1:11">
      <c r="A73" t="s">
        <v>91</v>
      </c>
      <c r="B73" s="5">
        <v>34.305</v>
      </c>
      <c r="C73" s="5">
        <v>25.4025</v>
      </c>
      <c r="D73" s="5">
        <v>21.4725</v>
      </c>
      <c r="E73" s="5">
        <v>8.94</v>
      </c>
      <c r="F73" s="4">
        <v>13381.880000000001</v>
      </c>
      <c r="G73" s="14">
        <v>7.4633333333333338</v>
      </c>
      <c r="H73" s="14">
        <v>22.483333333333334</v>
      </c>
      <c r="I73" s="14">
        <v>12.44</v>
      </c>
      <c r="J73" s="14">
        <v>4.4200000000000008</v>
      </c>
      <c r="K73">
        <v>36721242</v>
      </c>
    </row>
    <row r="74" spans="1:11">
      <c r="A74" t="s">
        <v>92</v>
      </c>
      <c r="B74" s="5">
        <v>34.67</v>
      </c>
      <c r="C74" s="5">
        <v>25.44</v>
      </c>
      <c r="D74" s="5">
        <v>21.7</v>
      </c>
      <c r="E74" s="5">
        <v>9.09</v>
      </c>
      <c r="F74" s="4">
        <v>13524.240000000002</v>
      </c>
      <c r="G74" s="14">
        <v>7.4799999999999995</v>
      </c>
      <c r="H74" s="14">
        <v>22.5</v>
      </c>
      <c r="I74" s="14">
        <v>12.030000000000001</v>
      </c>
      <c r="J74" s="14">
        <v>4.5766666666666671</v>
      </c>
      <c r="K74">
        <v>36798442</v>
      </c>
    </row>
    <row r="75" spans="1:11">
      <c r="A75" t="s">
        <v>93</v>
      </c>
      <c r="B75" s="5">
        <v>34.767499999999998</v>
      </c>
      <c r="C75" s="5">
        <v>25.450000000000003</v>
      </c>
      <c r="D75" s="5">
        <v>21.814999999999998</v>
      </c>
      <c r="E75" s="5">
        <v>9.1024999999999991</v>
      </c>
      <c r="F75" s="4">
        <v>13444.08</v>
      </c>
      <c r="G75" s="14">
        <v>7.2166666666666659</v>
      </c>
      <c r="H75" s="14">
        <v>22.626666666666665</v>
      </c>
      <c r="I75" s="14">
        <v>12.096666666666666</v>
      </c>
      <c r="J75" s="14">
        <v>4.5866666666666669</v>
      </c>
      <c r="K75">
        <v>36898490</v>
      </c>
    </row>
    <row r="76" spans="1:11">
      <c r="A76" t="s">
        <v>94</v>
      </c>
      <c r="B76" s="5">
        <v>34.865000000000002</v>
      </c>
      <c r="C76" s="5">
        <v>25.46</v>
      </c>
      <c r="D76" s="5">
        <v>21.93</v>
      </c>
      <c r="E76" s="5">
        <v>9.1150000000000002</v>
      </c>
      <c r="F76" s="4">
        <v>13284.68</v>
      </c>
      <c r="G76" s="14">
        <v>7.2899999999999991</v>
      </c>
      <c r="H76" s="14">
        <v>22.796666666666667</v>
      </c>
      <c r="I76" s="14">
        <v>12.283333333333333</v>
      </c>
      <c r="J76" s="14">
        <v>4.333333333333333</v>
      </c>
      <c r="K76">
        <v>37065178</v>
      </c>
    </row>
    <row r="77" spans="1:11">
      <c r="A77" t="s">
        <v>95</v>
      </c>
      <c r="B77" s="5">
        <v>34.962500000000006</v>
      </c>
      <c r="C77" s="5">
        <v>25.47</v>
      </c>
      <c r="D77" s="5">
        <v>22.045000000000002</v>
      </c>
      <c r="E77" s="5">
        <v>9.1275000000000013</v>
      </c>
      <c r="F77" s="4">
        <v>13564.52</v>
      </c>
      <c r="G77" s="14">
        <v>7.5799999999999992</v>
      </c>
      <c r="H77" s="14">
        <v>21.959999999999997</v>
      </c>
      <c r="I77" s="14">
        <v>12.14</v>
      </c>
      <c r="J77" s="14">
        <v>4.87</v>
      </c>
      <c r="K77">
        <v>37249240</v>
      </c>
    </row>
    <row r="78" spans="1:11">
      <c r="A78" t="s">
        <v>96</v>
      </c>
      <c r="B78" s="5">
        <v>35.06</v>
      </c>
      <c r="C78" s="5">
        <v>25.48</v>
      </c>
      <c r="D78" s="5">
        <v>22.16</v>
      </c>
      <c r="E78" s="5">
        <v>9.14</v>
      </c>
      <c r="F78" s="4">
        <v>13785.68</v>
      </c>
      <c r="G78" s="14">
        <v>7.4366666666666665</v>
      </c>
      <c r="H78" s="14">
        <v>22.596666666666668</v>
      </c>
      <c r="I78" s="14">
        <v>12.033333333333333</v>
      </c>
      <c r="J78" s="14">
        <v>5.416666666666667</v>
      </c>
      <c r="K78">
        <v>37324239</v>
      </c>
    </row>
    <row r="79" spans="1:11">
      <c r="F79" s="4"/>
      <c r="G79" s="14"/>
      <c r="H79" s="14"/>
      <c r="I79" s="14"/>
      <c r="J79" s="14"/>
    </row>
    <row r="80" spans="1:11">
      <c r="F80" s="4"/>
      <c r="G80" s="14"/>
      <c r="H80" s="14"/>
      <c r="I80" s="14"/>
      <c r="J80" s="14"/>
    </row>
    <row r="81" spans="6:10">
      <c r="F81" s="4"/>
      <c r="G81" s="14"/>
      <c r="H81" s="14"/>
      <c r="I81" s="14"/>
      <c r="J81" s="14"/>
    </row>
    <row r="82" spans="6:10">
      <c r="F82" s="4"/>
      <c r="G82" s="14"/>
      <c r="H82" s="14"/>
      <c r="I82" s="14"/>
      <c r="J82" s="14"/>
    </row>
    <row r="83" spans="6:10">
      <c r="F83" s="4"/>
      <c r="G83" s="14"/>
      <c r="H83" s="14"/>
      <c r="I83" s="14"/>
      <c r="J83" s="14"/>
    </row>
    <row r="84" spans="6:10">
      <c r="F84" s="4"/>
      <c r="G84" s="14"/>
      <c r="H84" s="14"/>
      <c r="I84" s="14"/>
      <c r="J84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EF9C-AAD0-426B-858D-65A959E9AC1B}">
  <dimension ref="A1"/>
  <sheetViews>
    <sheetView zoomScale="85" zoomScaleNormal="85" workbookViewId="0">
      <selection activeCell="M40" sqref="M40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7F25-93F9-41CB-9360-6FB03054CECE}">
  <dimension ref="A1:U93"/>
  <sheetViews>
    <sheetView topLeftCell="A28" zoomScale="145" zoomScaleNormal="145" workbookViewId="0">
      <selection activeCell="K42" sqref="K42"/>
    </sheetView>
  </sheetViews>
  <sheetFormatPr defaultRowHeight="15"/>
  <cols>
    <col min="1" max="1" width="10.42578125" customWidth="1"/>
    <col min="6" max="6" width="11.5703125" customWidth="1"/>
    <col min="11" max="11" width="13" customWidth="1"/>
    <col min="18" max="18" width="9.5703125" bestFit="1" customWidth="1"/>
    <col min="19" max="20" width="10.5703125" bestFit="1" customWidth="1"/>
    <col min="21" max="21" width="9.5703125" bestFit="1" customWidth="1"/>
  </cols>
  <sheetData>
    <row r="1" spans="1:11">
      <c r="A1" t="s">
        <v>98</v>
      </c>
      <c r="B1" t="s">
        <v>99</v>
      </c>
      <c r="C1" t="s">
        <v>100</v>
      </c>
      <c r="D1" t="s">
        <v>101</v>
      </c>
      <c r="E1" t="s">
        <v>97</v>
      </c>
      <c r="F1" t="s">
        <v>16</v>
      </c>
      <c r="G1" t="s">
        <v>102</v>
      </c>
      <c r="H1" t="s">
        <v>103</v>
      </c>
      <c r="I1" t="s">
        <v>104</v>
      </c>
      <c r="J1" t="s">
        <v>11</v>
      </c>
      <c r="K1" t="s">
        <v>15</v>
      </c>
    </row>
    <row r="2" spans="1:11">
      <c r="A2" t="s">
        <v>20</v>
      </c>
      <c r="B2" s="5">
        <v>29.12</v>
      </c>
      <c r="C2" s="5">
        <v>32.020000000000003</v>
      </c>
      <c r="D2" s="5">
        <v>28.69</v>
      </c>
      <c r="E2" s="5">
        <v>9.51</v>
      </c>
      <c r="F2" s="4">
        <v>8404.64</v>
      </c>
      <c r="G2" s="14">
        <v>4.3433333333333337</v>
      </c>
      <c r="H2" s="14">
        <v>11.163333333333334</v>
      </c>
      <c r="I2" s="14">
        <v>8.2466666666666679</v>
      </c>
      <c r="J2" s="14">
        <v>4.3666666666666663</v>
      </c>
      <c r="K2">
        <v>30525872</v>
      </c>
    </row>
    <row r="3" spans="1:11">
      <c r="A3" t="s">
        <v>21</v>
      </c>
      <c r="B3" s="5">
        <v>29.462499999999999</v>
      </c>
      <c r="C3" s="5">
        <v>31.702500000000001</v>
      </c>
      <c r="D3" s="5">
        <v>28.752500000000001</v>
      </c>
      <c r="E3" s="5">
        <v>9.5449999999999999</v>
      </c>
      <c r="F3" s="4">
        <v>8380.52</v>
      </c>
      <c r="G3" s="14">
        <v>4.3833333333333329</v>
      </c>
      <c r="H3" s="14">
        <v>12.066666666666668</v>
      </c>
      <c r="I3" s="14">
        <v>8.8600000000000012</v>
      </c>
      <c r="J3" s="14">
        <v>4.2866666666666662</v>
      </c>
      <c r="K3">
        <v>30594030</v>
      </c>
    </row>
    <row r="4" spans="1:11">
      <c r="A4" t="s">
        <v>22</v>
      </c>
      <c r="B4" s="5">
        <v>29.805</v>
      </c>
      <c r="C4" s="5">
        <v>31.385000000000002</v>
      </c>
      <c r="D4" s="5">
        <v>28.815000000000001</v>
      </c>
      <c r="E4" s="5">
        <v>9.58</v>
      </c>
      <c r="F4" s="4">
        <v>8351.92</v>
      </c>
      <c r="G4" s="14">
        <v>4.4233333333333329</v>
      </c>
      <c r="H4" s="14">
        <v>12.546666666666667</v>
      </c>
      <c r="I4" s="14">
        <v>9.2333333333333325</v>
      </c>
      <c r="J4" s="14">
        <v>4.25</v>
      </c>
      <c r="K4">
        <v>30685730</v>
      </c>
    </row>
    <row r="5" spans="1:11">
      <c r="A5" t="s">
        <v>23</v>
      </c>
      <c r="B5" s="5">
        <v>30.147500000000001</v>
      </c>
      <c r="C5" s="5">
        <v>31.067500000000003</v>
      </c>
      <c r="D5" s="5">
        <v>28.877500000000001</v>
      </c>
      <c r="E5" s="5">
        <v>9.6150000000000002</v>
      </c>
      <c r="F5" s="4">
        <v>8600.48</v>
      </c>
      <c r="G5" s="14">
        <v>4.4499999999999993</v>
      </c>
      <c r="H5" s="14">
        <v>12.006666666666668</v>
      </c>
      <c r="I5" s="14">
        <v>9.14</v>
      </c>
      <c r="J5" s="14">
        <v>4.203333333333334</v>
      </c>
      <c r="K5">
        <v>30783969</v>
      </c>
    </row>
    <row r="6" spans="1:11">
      <c r="A6" t="s">
        <v>24</v>
      </c>
      <c r="B6" s="5">
        <v>30.49</v>
      </c>
      <c r="C6" s="5">
        <v>30.75</v>
      </c>
      <c r="D6" s="5">
        <v>28.94</v>
      </c>
      <c r="E6" s="5">
        <v>9.65</v>
      </c>
      <c r="F6" s="4">
        <v>8719.6</v>
      </c>
      <c r="G6" s="14">
        <v>4.4666666666666677</v>
      </c>
      <c r="H6" s="14">
        <v>13.106666666666667</v>
      </c>
      <c r="I6" s="14">
        <v>9.2266666666666666</v>
      </c>
      <c r="J6" s="14">
        <v>4.0200000000000005</v>
      </c>
      <c r="K6">
        <v>30824441</v>
      </c>
    </row>
    <row r="7" spans="1:11">
      <c r="A7" t="s">
        <v>25</v>
      </c>
      <c r="B7" s="5">
        <v>30.552499999999998</v>
      </c>
      <c r="C7" s="5">
        <v>30.7075</v>
      </c>
      <c r="D7" s="5">
        <v>28.657499999999999</v>
      </c>
      <c r="E7" s="5">
        <v>9.6275000000000013</v>
      </c>
      <c r="F7" s="4">
        <v>8702.56</v>
      </c>
      <c r="G7" s="14">
        <v>4.5599999999999996</v>
      </c>
      <c r="H7" s="14">
        <v>14.58</v>
      </c>
      <c r="I7" s="14">
        <v>9.9966666666666679</v>
      </c>
      <c r="J7" s="14">
        <v>3.8466666666666671</v>
      </c>
      <c r="K7">
        <v>30910996</v>
      </c>
    </row>
    <row r="8" spans="1:11">
      <c r="A8" t="s">
        <v>26</v>
      </c>
      <c r="B8" s="5">
        <v>30.614999999999998</v>
      </c>
      <c r="C8" s="5">
        <v>30.664999999999999</v>
      </c>
      <c r="D8" s="5">
        <v>28.375</v>
      </c>
      <c r="E8" s="5">
        <v>9.6050000000000004</v>
      </c>
      <c r="F8" s="4">
        <v>8556.48</v>
      </c>
      <c r="G8" s="14">
        <v>4.7433333333333332</v>
      </c>
      <c r="H8" s="14">
        <v>14.246666666666664</v>
      </c>
      <c r="I8" s="14">
        <v>10.026666666666666</v>
      </c>
      <c r="J8" s="14">
        <v>3.89</v>
      </c>
      <c r="K8">
        <v>31020902</v>
      </c>
    </row>
    <row r="9" spans="1:11">
      <c r="A9" t="s">
        <v>27</v>
      </c>
      <c r="B9" s="5">
        <v>30.677499999999998</v>
      </c>
      <c r="C9" s="5">
        <v>30.622499999999999</v>
      </c>
      <c r="D9" s="5">
        <v>28.092500000000001</v>
      </c>
      <c r="E9" s="5">
        <v>9.5824999999999996</v>
      </c>
      <c r="F9" s="4">
        <v>8841.52</v>
      </c>
      <c r="G9" s="14">
        <v>4.7566666666666668</v>
      </c>
      <c r="H9" s="14">
        <v>13.200000000000001</v>
      </c>
      <c r="I9" s="14">
        <v>9.9533333333333331</v>
      </c>
      <c r="J9" s="14">
        <v>3.8866666666666667</v>
      </c>
      <c r="K9">
        <v>31129119</v>
      </c>
    </row>
    <row r="10" spans="1:11">
      <c r="A10" t="s">
        <v>28</v>
      </c>
      <c r="B10" s="5">
        <v>30.74</v>
      </c>
      <c r="C10" s="5">
        <v>30.58</v>
      </c>
      <c r="D10" s="5">
        <v>27.81</v>
      </c>
      <c r="E10" s="5">
        <v>9.56</v>
      </c>
      <c r="F10" s="4">
        <v>8991.32</v>
      </c>
      <c r="G10" s="14">
        <v>4.7833333333333332</v>
      </c>
      <c r="H10" s="14">
        <v>13.746666666666668</v>
      </c>
      <c r="I10" s="14">
        <v>9.8266666666666662</v>
      </c>
      <c r="J10" s="14">
        <v>3.6366666666666667</v>
      </c>
      <c r="K10">
        <v>31169393</v>
      </c>
    </row>
    <row r="11" spans="1:11">
      <c r="A11" t="s">
        <v>29</v>
      </c>
      <c r="B11" s="5">
        <v>30.515000000000001</v>
      </c>
      <c r="C11" s="5">
        <v>31.034999999999997</v>
      </c>
      <c r="D11" s="5">
        <v>27.1325</v>
      </c>
      <c r="E11" s="5">
        <v>9.6225000000000005</v>
      </c>
      <c r="F11" s="4">
        <v>8922.1999999999989</v>
      </c>
      <c r="G11" s="14">
        <v>4.75</v>
      </c>
      <c r="H11" s="14">
        <v>14.323333333333332</v>
      </c>
      <c r="I11" s="14">
        <v>9.6066666666666674</v>
      </c>
      <c r="J11" s="14">
        <v>3.56</v>
      </c>
      <c r="K11">
        <v>31253382</v>
      </c>
    </row>
    <row r="12" spans="1:11">
      <c r="A12" t="s">
        <v>30</v>
      </c>
      <c r="B12" s="5">
        <v>30.29</v>
      </c>
      <c r="C12" s="5">
        <v>31.49</v>
      </c>
      <c r="D12" s="5">
        <v>26.454999999999998</v>
      </c>
      <c r="E12" s="5">
        <v>9.6850000000000005</v>
      </c>
      <c r="F12" s="4">
        <v>8798.76</v>
      </c>
      <c r="G12" s="14">
        <v>4.753333333333333</v>
      </c>
      <c r="H12" s="14">
        <v>14.036666666666667</v>
      </c>
      <c r="I12" s="14">
        <v>9.4100000000000019</v>
      </c>
      <c r="J12" s="14">
        <v>3.6733333333333338</v>
      </c>
      <c r="K12">
        <v>31360079</v>
      </c>
    </row>
    <row r="13" spans="1:11">
      <c r="A13" t="s">
        <v>31</v>
      </c>
      <c r="B13" s="5">
        <v>30.064999999999998</v>
      </c>
      <c r="C13" s="5">
        <v>31.945</v>
      </c>
      <c r="D13" s="5">
        <v>25.7775</v>
      </c>
      <c r="E13" s="5">
        <v>9.7475000000000005</v>
      </c>
      <c r="F13" s="4">
        <v>9043.68</v>
      </c>
      <c r="G13" s="14">
        <v>4.82</v>
      </c>
      <c r="H13" s="14">
        <v>13.626666666666665</v>
      </c>
      <c r="I13" s="14">
        <v>9.3800000000000008</v>
      </c>
      <c r="J13" s="14">
        <v>3.64</v>
      </c>
      <c r="K13">
        <v>31451764</v>
      </c>
    </row>
    <row r="14" spans="1:11">
      <c r="A14" t="s">
        <v>32</v>
      </c>
      <c r="B14" s="5">
        <v>29.84</v>
      </c>
      <c r="C14" s="5">
        <v>32.4</v>
      </c>
      <c r="D14" s="5">
        <v>25.1</v>
      </c>
      <c r="E14" s="5">
        <v>9.81</v>
      </c>
      <c r="F14" s="4">
        <v>9154.9599999999991</v>
      </c>
      <c r="G14" s="14">
        <v>4.8133333333333335</v>
      </c>
      <c r="H14" s="14">
        <v>14.103333333333332</v>
      </c>
      <c r="I14" s="14">
        <v>9.4733333333333345</v>
      </c>
      <c r="J14" s="14">
        <v>3.47</v>
      </c>
      <c r="K14">
        <v>31480672</v>
      </c>
    </row>
    <row r="15" spans="1:11">
      <c r="A15" t="s">
        <v>33</v>
      </c>
      <c r="B15" s="5">
        <v>30.05</v>
      </c>
      <c r="C15" s="5">
        <v>32.087499999999999</v>
      </c>
      <c r="D15" s="5">
        <v>25.484999999999999</v>
      </c>
      <c r="E15" s="5">
        <v>9.64</v>
      </c>
      <c r="F15" s="4">
        <v>9060</v>
      </c>
      <c r="G15" s="14">
        <v>4.9833333333333334</v>
      </c>
      <c r="H15" s="14">
        <v>14.316666666666668</v>
      </c>
      <c r="I15" s="14">
        <v>9.5766666666666662</v>
      </c>
      <c r="J15" s="14">
        <v>3.4766666666666666</v>
      </c>
      <c r="K15">
        <v>31550768</v>
      </c>
    </row>
    <row r="16" spans="1:11">
      <c r="A16" t="s">
        <v>34</v>
      </c>
      <c r="B16" s="5">
        <v>30.259999999999998</v>
      </c>
      <c r="C16" s="5">
        <v>31.774999999999999</v>
      </c>
      <c r="D16" s="5">
        <v>25.87</v>
      </c>
      <c r="E16" s="5">
        <v>9.4700000000000006</v>
      </c>
      <c r="F16" s="4">
        <v>9006.2400000000016</v>
      </c>
      <c r="G16" s="14">
        <v>5.043333333333333</v>
      </c>
      <c r="H16" s="14">
        <v>13.966666666666667</v>
      </c>
      <c r="I16" s="14">
        <v>9.3833333333333329</v>
      </c>
      <c r="J16" s="14">
        <v>3.5066666666666664</v>
      </c>
      <c r="K16">
        <v>31644028</v>
      </c>
    </row>
    <row r="17" spans="1:11">
      <c r="A17" t="s">
        <v>35</v>
      </c>
      <c r="B17" s="5">
        <v>30.47</v>
      </c>
      <c r="C17" s="5">
        <v>31.462499999999999</v>
      </c>
      <c r="D17" s="5">
        <v>26.255000000000003</v>
      </c>
      <c r="E17" s="5">
        <v>9.3000000000000007</v>
      </c>
      <c r="F17" s="4">
        <v>9273.1200000000008</v>
      </c>
      <c r="G17" s="14">
        <v>5.1133333333333333</v>
      </c>
      <c r="H17" s="14">
        <v>13.773333333333333</v>
      </c>
      <c r="I17" s="14">
        <v>9.5266666666666655</v>
      </c>
      <c r="J17" s="14">
        <v>3.31</v>
      </c>
      <c r="K17">
        <v>31737869</v>
      </c>
    </row>
    <row r="18" spans="1:11">
      <c r="A18" t="s">
        <v>36</v>
      </c>
      <c r="B18" s="5">
        <v>30.68</v>
      </c>
      <c r="C18" s="5">
        <v>31.15</v>
      </c>
      <c r="D18" s="5">
        <v>26.64</v>
      </c>
      <c r="E18" s="5">
        <v>9.1300000000000008</v>
      </c>
      <c r="F18" s="4">
        <v>9393.119999999999</v>
      </c>
      <c r="G18" s="14">
        <v>5.1000000000000005</v>
      </c>
      <c r="H18" s="14">
        <v>13.76</v>
      </c>
      <c r="I18" s="14">
        <v>9.4433333333333334</v>
      </c>
      <c r="J18" s="14">
        <v>3.3633333333333333</v>
      </c>
      <c r="K18">
        <v>31777704</v>
      </c>
    </row>
    <row r="19" spans="1:11">
      <c r="A19" t="s">
        <v>37</v>
      </c>
      <c r="B19" s="5">
        <v>30.689999999999998</v>
      </c>
      <c r="C19" s="5">
        <v>30.934999999999999</v>
      </c>
      <c r="D19" s="5">
        <v>25.745000000000001</v>
      </c>
      <c r="E19" s="5">
        <v>9.0950000000000006</v>
      </c>
      <c r="F19" s="4">
        <v>9300.6</v>
      </c>
      <c r="G19" s="14">
        <v>5.3</v>
      </c>
      <c r="H19" s="14">
        <v>15.283333333333333</v>
      </c>
      <c r="I19" s="14">
        <v>10.073333333333332</v>
      </c>
      <c r="J19" s="14">
        <v>3.4466666666666668</v>
      </c>
      <c r="K19">
        <v>31846669</v>
      </c>
    </row>
    <row r="20" spans="1:11">
      <c r="A20" t="s">
        <v>38</v>
      </c>
      <c r="B20" s="5">
        <v>30.7</v>
      </c>
      <c r="C20" s="5">
        <v>30.72</v>
      </c>
      <c r="D20" s="5">
        <v>24.85</v>
      </c>
      <c r="E20" s="5">
        <v>9.06</v>
      </c>
      <c r="F20" s="4">
        <v>9184.32</v>
      </c>
      <c r="G20" s="14">
        <v>5.4933333333333332</v>
      </c>
      <c r="H20" s="14">
        <v>16.309999999999999</v>
      </c>
      <c r="I20" s="14">
        <v>10.65</v>
      </c>
      <c r="J20" s="14">
        <v>3.4200000000000004</v>
      </c>
      <c r="K20">
        <v>31940655</v>
      </c>
    </row>
    <row r="21" spans="1:11">
      <c r="A21" t="s">
        <v>39</v>
      </c>
      <c r="B21" s="5">
        <v>30.71</v>
      </c>
      <c r="C21" s="5">
        <v>30.504999999999999</v>
      </c>
      <c r="D21" s="5">
        <v>23.954999999999998</v>
      </c>
      <c r="E21" s="5">
        <v>9.0250000000000004</v>
      </c>
      <c r="F21" s="4">
        <v>9487.48</v>
      </c>
      <c r="G21" s="14">
        <v>5.376666666666666</v>
      </c>
      <c r="H21" s="14">
        <v>14.936666666666667</v>
      </c>
      <c r="I21" s="14">
        <v>10.346666666666666</v>
      </c>
      <c r="J21" s="14">
        <v>3.3200000000000003</v>
      </c>
      <c r="K21">
        <v>32039959</v>
      </c>
    </row>
    <row r="22" spans="1:11">
      <c r="A22" t="s">
        <v>40</v>
      </c>
      <c r="B22" s="5">
        <v>30.72</v>
      </c>
      <c r="C22" s="5">
        <v>30.29</v>
      </c>
      <c r="D22" s="5">
        <v>23.06</v>
      </c>
      <c r="E22" s="5">
        <v>8.99</v>
      </c>
      <c r="F22" s="4">
        <v>9654.7999999999993</v>
      </c>
      <c r="G22" s="14">
        <v>5.2866666666666662</v>
      </c>
      <c r="H22" s="14">
        <v>14.923333333333332</v>
      </c>
      <c r="I22" s="14">
        <v>10.229999999999999</v>
      </c>
      <c r="J22" s="14">
        <v>3.3033333333333332</v>
      </c>
      <c r="K22">
        <v>32076720</v>
      </c>
    </row>
    <row r="23" spans="1:11">
      <c r="A23" t="s">
        <v>41</v>
      </c>
      <c r="B23" s="5">
        <v>30.7425</v>
      </c>
      <c r="C23" s="5">
        <v>30.202500000000001</v>
      </c>
      <c r="D23" s="5">
        <v>23.145</v>
      </c>
      <c r="E23" s="5">
        <v>9.01</v>
      </c>
      <c r="F23" s="4">
        <v>9565.2000000000007</v>
      </c>
      <c r="G23" s="14">
        <v>5.3366666666666669</v>
      </c>
      <c r="H23" s="14">
        <v>15.123333333333335</v>
      </c>
      <c r="I23" s="14">
        <v>10.116666666666667</v>
      </c>
      <c r="J23" s="14">
        <v>3.23</v>
      </c>
      <c r="K23">
        <v>32141943</v>
      </c>
    </row>
    <row r="24" spans="1:11">
      <c r="A24" t="s">
        <v>42</v>
      </c>
      <c r="B24" s="5">
        <v>30.765000000000001</v>
      </c>
      <c r="C24" s="5">
        <v>30.115000000000002</v>
      </c>
      <c r="D24" s="5">
        <v>23.229999999999997</v>
      </c>
      <c r="E24" s="5">
        <v>9.0300000000000011</v>
      </c>
      <c r="F24" s="4">
        <v>9518.119999999999</v>
      </c>
      <c r="G24" s="14">
        <v>5.36</v>
      </c>
      <c r="H24" s="14">
        <v>14.663333333333334</v>
      </c>
      <c r="I24" s="14">
        <v>10</v>
      </c>
      <c r="J24" s="14">
        <v>3.1966666666666668</v>
      </c>
      <c r="K24">
        <v>32243753</v>
      </c>
    </row>
    <row r="25" spans="1:11">
      <c r="A25" t="s">
        <v>43</v>
      </c>
      <c r="B25" s="5">
        <v>30.787499999999998</v>
      </c>
      <c r="C25" s="5">
        <v>30.0275</v>
      </c>
      <c r="D25" s="5">
        <v>23.314999999999998</v>
      </c>
      <c r="E25" s="5">
        <v>9.0500000000000007</v>
      </c>
      <c r="F25" s="4">
        <v>9847.5600000000013</v>
      </c>
      <c r="G25" s="14">
        <v>5.2966666666666669</v>
      </c>
      <c r="H25" s="14">
        <v>14.643333333333333</v>
      </c>
      <c r="I25" s="14">
        <v>9.84</v>
      </c>
      <c r="J25" s="14">
        <v>3.2333333333333329</v>
      </c>
      <c r="K25">
        <v>32353968</v>
      </c>
    </row>
    <row r="26" spans="1:11">
      <c r="A26" t="s">
        <v>44</v>
      </c>
      <c r="B26" s="5">
        <v>30.81</v>
      </c>
      <c r="C26" s="5">
        <v>29.94</v>
      </c>
      <c r="D26" s="5">
        <v>23.4</v>
      </c>
      <c r="E26" s="5">
        <v>9.07</v>
      </c>
      <c r="F26" s="4">
        <v>9995.119999999999</v>
      </c>
      <c r="G26" s="14">
        <v>5.3066666666666658</v>
      </c>
      <c r="H26" s="14">
        <v>14.336666666666666</v>
      </c>
      <c r="I26" s="14">
        <v>9.4333333333333336</v>
      </c>
      <c r="J26" s="14">
        <v>3.2133333333333334</v>
      </c>
      <c r="K26">
        <v>32395309</v>
      </c>
    </row>
    <row r="27" spans="1:11">
      <c r="A27" t="s">
        <v>45</v>
      </c>
      <c r="B27" s="5">
        <v>30.854999999999997</v>
      </c>
      <c r="C27" s="5">
        <v>30.105</v>
      </c>
      <c r="D27" s="5">
        <v>23.835000000000001</v>
      </c>
      <c r="E27" s="5">
        <v>8.8825000000000003</v>
      </c>
      <c r="F27" s="4">
        <v>9922</v>
      </c>
      <c r="G27" s="14">
        <v>5.2366666666666672</v>
      </c>
      <c r="H27" s="14">
        <v>14.75</v>
      </c>
      <c r="I27" s="14">
        <v>9.3466666666666658</v>
      </c>
      <c r="J27" s="14">
        <v>3.2533333333333334</v>
      </c>
      <c r="K27">
        <v>32470303</v>
      </c>
    </row>
    <row r="28" spans="1:11">
      <c r="A28" t="s">
        <v>46</v>
      </c>
      <c r="B28" s="5">
        <v>30.9</v>
      </c>
      <c r="C28" s="5">
        <v>30.270000000000003</v>
      </c>
      <c r="D28" s="5">
        <v>24.27</v>
      </c>
      <c r="E28" s="5">
        <v>8.6950000000000003</v>
      </c>
      <c r="F28" s="4">
        <v>9839.68</v>
      </c>
      <c r="G28" s="14">
        <v>5.37</v>
      </c>
      <c r="H28" s="14">
        <v>15.410000000000002</v>
      </c>
      <c r="I28" s="14">
        <v>9.4699999999999989</v>
      </c>
      <c r="J28" s="14">
        <v>3.3933333333333331</v>
      </c>
      <c r="K28">
        <v>32571174</v>
      </c>
    </row>
    <row r="29" spans="1:11">
      <c r="A29" t="s">
        <v>47</v>
      </c>
      <c r="B29" s="5">
        <v>30.945</v>
      </c>
      <c r="C29" s="5">
        <v>30.435000000000002</v>
      </c>
      <c r="D29" s="5">
        <v>24.704999999999998</v>
      </c>
      <c r="E29" s="5">
        <v>8.5075000000000003</v>
      </c>
      <c r="F29" s="4">
        <v>10107.92</v>
      </c>
      <c r="G29" s="14">
        <v>5.4233333333333329</v>
      </c>
      <c r="H29" s="14">
        <v>15.263333333333335</v>
      </c>
      <c r="I29" s="14">
        <v>9.41</v>
      </c>
      <c r="J29" s="14">
        <v>3.35</v>
      </c>
      <c r="K29">
        <v>32680712</v>
      </c>
    </row>
    <row r="30" spans="1:11">
      <c r="A30" t="s">
        <v>48</v>
      </c>
      <c r="B30" s="5">
        <v>30.99</v>
      </c>
      <c r="C30" s="5">
        <v>30.6</v>
      </c>
      <c r="D30" s="5">
        <v>25.14</v>
      </c>
      <c r="E30" s="5">
        <v>8.32</v>
      </c>
      <c r="F30" s="4">
        <v>10197.039999999999</v>
      </c>
      <c r="G30" s="14">
        <v>5.55</v>
      </c>
      <c r="H30" s="14">
        <v>15.036666666666667</v>
      </c>
      <c r="I30" s="14">
        <v>9.3299999999999983</v>
      </c>
      <c r="J30" s="14">
        <v>3.3166666666666664</v>
      </c>
      <c r="K30">
        <v>32717701</v>
      </c>
    </row>
    <row r="31" spans="1:11">
      <c r="A31" t="s">
        <v>49</v>
      </c>
      <c r="B31" s="5">
        <v>30.934999999999999</v>
      </c>
      <c r="C31" s="5">
        <v>30.387500000000003</v>
      </c>
      <c r="D31" s="5">
        <v>24.827500000000001</v>
      </c>
      <c r="E31" s="5">
        <v>8.0449999999999999</v>
      </c>
      <c r="F31" s="4">
        <v>10209.279999999999</v>
      </c>
      <c r="G31" s="14">
        <v>5.7233333333333336</v>
      </c>
      <c r="H31" s="14">
        <v>16.07</v>
      </c>
      <c r="I31" s="14">
        <v>9.4466666666666672</v>
      </c>
      <c r="J31" s="14">
        <v>3.3333333333333335</v>
      </c>
      <c r="K31">
        <v>32786014</v>
      </c>
    </row>
    <row r="32" spans="1:11">
      <c r="A32" t="s">
        <v>50</v>
      </c>
      <c r="B32" s="5">
        <v>30.88</v>
      </c>
      <c r="C32" s="5">
        <v>30.175000000000001</v>
      </c>
      <c r="D32" s="5">
        <v>24.515000000000001</v>
      </c>
      <c r="E32" s="5">
        <v>7.77</v>
      </c>
      <c r="F32" s="4">
        <v>10220.879999999999</v>
      </c>
      <c r="G32" s="14">
        <v>5.6733333333333347</v>
      </c>
      <c r="H32" s="14">
        <v>15.46</v>
      </c>
      <c r="I32" s="14">
        <v>9.51</v>
      </c>
      <c r="J32" s="14">
        <v>3.22</v>
      </c>
      <c r="K32">
        <v>32889025</v>
      </c>
    </row>
    <row r="33" spans="1:21" ht="15.75" thickBot="1">
      <c r="A33" t="s">
        <v>51</v>
      </c>
      <c r="B33" s="5">
        <v>30.824999999999999</v>
      </c>
      <c r="C33" s="5">
        <v>29.962499999999999</v>
      </c>
      <c r="D33" s="5">
        <v>24.202500000000001</v>
      </c>
      <c r="E33" s="5">
        <v>7.4950000000000001</v>
      </c>
      <c r="F33" s="4">
        <v>10591.16</v>
      </c>
      <c r="G33" s="14">
        <v>5.7266666666666666</v>
      </c>
      <c r="H33" s="14">
        <v>14.993333333333332</v>
      </c>
      <c r="I33" s="14">
        <v>9.1533333333333342</v>
      </c>
      <c r="J33" s="14">
        <v>3.2266666666666666</v>
      </c>
      <c r="K33">
        <v>33002138</v>
      </c>
    </row>
    <row r="34" spans="1:21">
      <c r="A34" s="15" t="s">
        <v>139</v>
      </c>
      <c r="B34" s="16">
        <f>AVERAGE(B2:B33)</f>
        <v>30.501093750000003</v>
      </c>
      <c r="C34" s="16">
        <f t="shared" ref="C34:E34" si="0">AVERAGE(C2:C33)</f>
        <v>30.859843749999996</v>
      </c>
      <c r="D34" s="16">
        <f t="shared" si="0"/>
        <v>25.872499999999995</v>
      </c>
      <c r="E34" s="16">
        <f t="shared" si="0"/>
        <v>9.1476562500000007</v>
      </c>
      <c r="F34" s="28">
        <f t="shared" ref="F34:K34" si="1">AVERAGE(F2:F33)</f>
        <v>9307.5712499999991</v>
      </c>
      <c r="G34" s="17">
        <f t="shared" si="1"/>
        <v>5.0545833333333343</v>
      </c>
      <c r="H34" s="17">
        <f t="shared" si="1"/>
        <v>14.242916666666666</v>
      </c>
      <c r="I34" s="17">
        <f t="shared" si="1"/>
        <v>9.5833333333333304</v>
      </c>
      <c r="J34" s="17">
        <f t="shared" si="1"/>
        <v>3.5576041666666667</v>
      </c>
      <c r="K34" s="18">
        <f t="shared" si="1"/>
        <v>31751773.78125</v>
      </c>
    </row>
    <row r="35" spans="1:21">
      <c r="A35" s="19" t="s">
        <v>140</v>
      </c>
      <c r="B35" s="20">
        <f>MEDIAN(B2:B33)</f>
        <v>30.684999999999999</v>
      </c>
      <c r="C35" s="20">
        <f t="shared" ref="C35:E35" si="2">MEDIAN(C2:C33)</f>
        <v>30.686250000000001</v>
      </c>
      <c r="D35" s="20">
        <f t="shared" si="2"/>
        <v>25.615000000000002</v>
      </c>
      <c r="E35" s="20">
        <f t="shared" si="2"/>
        <v>9.2149999999999999</v>
      </c>
      <c r="F35" s="29">
        <f t="shared" ref="F35:K35" si="3">MEDIAN(F2:F33)</f>
        <v>9228.7200000000012</v>
      </c>
      <c r="G35" s="21">
        <f t="shared" si="3"/>
        <v>5.1066666666666674</v>
      </c>
      <c r="H35" s="21">
        <f t="shared" si="3"/>
        <v>14.329999999999998</v>
      </c>
      <c r="I35" s="21">
        <f t="shared" si="3"/>
        <v>9.4716666666666676</v>
      </c>
      <c r="J35" s="21">
        <f t="shared" si="3"/>
        <v>3.4333333333333336</v>
      </c>
      <c r="K35" s="22">
        <f t="shared" si="3"/>
        <v>31757786.5</v>
      </c>
    </row>
    <row r="36" spans="1:21" ht="30">
      <c r="A36" s="23" t="s">
        <v>141</v>
      </c>
      <c r="B36" s="20">
        <f>_xlfn.STDEV.P(B2:B33)</f>
        <v>0.4435501035237589</v>
      </c>
      <c r="C36" s="20">
        <f t="shared" ref="C36:E36" si="4">_xlfn.STDEV.P(C2:C33)</f>
        <v>0.68504075423359811</v>
      </c>
      <c r="D36" s="20">
        <f t="shared" si="4"/>
        <v>1.9646679903993962</v>
      </c>
      <c r="E36" s="20">
        <f t="shared" si="4"/>
        <v>0.57937835001054161</v>
      </c>
      <c r="F36" s="29">
        <f t="shared" ref="F36:K36" si="5">_xlfn.STDEV.P(F2:F33)</f>
        <v>606.53636595297178</v>
      </c>
      <c r="G36" s="21">
        <f t="shared" si="5"/>
        <v>0.40997522791017516</v>
      </c>
      <c r="H36" s="21">
        <f t="shared" si="5"/>
        <v>1.1444712358649396</v>
      </c>
      <c r="I36" s="21">
        <f t="shared" si="5"/>
        <v>0.45974630685484186</v>
      </c>
      <c r="J36" s="21">
        <f t="shared" si="5"/>
        <v>0.34681911148861161</v>
      </c>
      <c r="K36" s="22">
        <f t="shared" si="5"/>
        <v>721907.48586672836</v>
      </c>
    </row>
    <row r="37" spans="1:21">
      <c r="A37" s="19" t="s">
        <v>142</v>
      </c>
      <c r="B37" s="20">
        <f>MIN(B2:B33)</f>
        <v>29.12</v>
      </c>
      <c r="C37" s="20">
        <f t="shared" ref="C37:E37" si="6">MIN(C2:C33)</f>
        <v>29.94</v>
      </c>
      <c r="D37" s="20">
        <f t="shared" si="6"/>
        <v>23.06</v>
      </c>
      <c r="E37" s="20">
        <f t="shared" si="6"/>
        <v>7.4950000000000001</v>
      </c>
      <c r="F37" s="29">
        <f t="shared" ref="F37:K37" si="7">MIN(F2:F33)</f>
        <v>8351.92</v>
      </c>
      <c r="G37" s="21">
        <f t="shared" si="7"/>
        <v>4.3433333333333337</v>
      </c>
      <c r="H37" s="21">
        <f t="shared" si="7"/>
        <v>11.163333333333334</v>
      </c>
      <c r="I37" s="21">
        <f t="shared" si="7"/>
        <v>8.2466666666666679</v>
      </c>
      <c r="J37" s="21">
        <f t="shared" si="7"/>
        <v>3.1966666666666668</v>
      </c>
      <c r="K37" s="22">
        <f t="shared" si="7"/>
        <v>30525872</v>
      </c>
    </row>
    <row r="38" spans="1:21" ht="15.75" thickBot="1">
      <c r="A38" s="24" t="s">
        <v>143</v>
      </c>
      <c r="B38" s="25">
        <f>MAX(B2:B33)</f>
        <v>30.99</v>
      </c>
      <c r="C38" s="25">
        <f t="shared" ref="C38:E38" si="8">MAX(C2:C33)</f>
        <v>32.4</v>
      </c>
      <c r="D38" s="25">
        <f t="shared" si="8"/>
        <v>28.94</v>
      </c>
      <c r="E38" s="25">
        <f t="shared" si="8"/>
        <v>9.81</v>
      </c>
      <c r="F38" s="30">
        <f t="shared" ref="F38:K38" si="9">MAX(F2:F33)</f>
        <v>10591.16</v>
      </c>
      <c r="G38" s="26">
        <f t="shared" si="9"/>
        <v>5.7266666666666666</v>
      </c>
      <c r="H38" s="26">
        <f t="shared" si="9"/>
        <v>16.309999999999999</v>
      </c>
      <c r="I38" s="26">
        <f t="shared" si="9"/>
        <v>10.65</v>
      </c>
      <c r="J38" s="26">
        <f t="shared" si="9"/>
        <v>4.3666666666666663</v>
      </c>
      <c r="K38" s="27">
        <f t="shared" si="9"/>
        <v>33002138</v>
      </c>
    </row>
    <row r="39" spans="1:21">
      <c r="A39" t="s">
        <v>52</v>
      </c>
      <c r="B39" s="5">
        <v>30.77</v>
      </c>
      <c r="C39" s="5">
        <v>29.75</v>
      </c>
      <c r="D39" s="5">
        <v>23.89</v>
      </c>
      <c r="E39" s="5">
        <v>7.22</v>
      </c>
      <c r="F39" s="4">
        <v>10655.28</v>
      </c>
      <c r="G39" s="14">
        <v>5.8533333333333326</v>
      </c>
      <c r="H39" s="14">
        <v>15.15</v>
      </c>
      <c r="I39" s="14">
        <v>9.0866666666666678</v>
      </c>
      <c r="J39" s="14">
        <v>3.3333333333333335</v>
      </c>
      <c r="K39">
        <v>33050613</v>
      </c>
    </row>
    <row r="40" spans="1:21">
      <c r="A40" t="s">
        <v>53</v>
      </c>
      <c r="B40" s="5">
        <v>30.857500000000002</v>
      </c>
      <c r="C40" s="5">
        <v>29.3825</v>
      </c>
      <c r="D40" s="5">
        <v>23.810000000000002</v>
      </c>
      <c r="E40" s="5">
        <v>7.4275000000000002</v>
      </c>
      <c r="F40" s="4">
        <v>10629.52</v>
      </c>
      <c r="G40" s="14">
        <v>5.88</v>
      </c>
      <c r="H40" s="14">
        <v>14.943333333333333</v>
      </c>
      <c r="I40" s="14">
        <v>9.14</v>
      </c>
      <c r="J40" s="14">
        <v>3.27</v>
      </c>
      <c r="K40">
        <v>33127520</v>
      </c>
    </row>
    <row r="41" spans="1:21">
      <c r="A41" t="s">
        <v>54</v>
      </c>
      <c r="B41" s="5">
        <v>30.945</v>
      </c>
      <c r="C41" s="5">
        <v>29.015000000000001</v>
      </c>
      <c r="D41" s="5">
        <v>23.73</v>
      </c>
      <c r="E41" s="5">
        <v>7.6349999999999998</v>
      </c>
      <c r="F41" s="4">
        <v>10619.76</v>
      </c>
      <c r="G41" s="14">
        <v>6.1366666666666667</v>
      </c>
      <c r="H41" s="14">
        <v>15.666666666666666</v>
      </c>
      <c r="I41" s="14">
        <v>9.3533333333333335</v>
      </c>
      <c r="J41" s="14">
        <v>3.2833333333333332</v>
      </c>
      <c r="K41">
        <v>33247118</v>
      </c>
    </row>
    <row r="42" spans="1:21">
      <c r="A42" t="s">
        <v>55</v>
      </c>
      <c r="B42" s="5">
        <v>31.032499999999999</v>
      </c>
      <c r="C42" s="5">
        <v>28.647500000000001</v>
      </c>
      <c r="D42" s="5">
        <v>23.65</v>
      </c>
      <c r="E42" s="5">
        <v>7.8425000000000002</v>
      </c>
      <c r="F42" s="4">
        <v>11022.28</v>
      </c>
      <c r="G42" s="14">
        <v>6.2666666666666666</v>
      </c>
      <c r="H42" s="14">
        <v>15.516666666666666</v>
      </c>
      <c r="I42" s="14">
        <v>9.44</v>
      </c>
      <c r="J42" s="14">
        <v>3.3033333333333332</v>
      </c>
      <c r="K42">
        <v>33372418</v>
      </c>
    </row>
    <row r="43" spans="1:21">
      <c r="A43" t="s">
        <v>56</v>
      </c>
      <c r="B43" s="5">
        <v>31.12</v>
      </c>
      <c r="C43" s="5">
        <v>28.28</v>
      </c>
      <c r="D43" s="5">
        <v>23.57</v>
      </c>
      <c r="E43" s="5">
        <v>8.0500000000000007</v>
      </c>
      <c r="F43" s="4">
        <v>11112.52</v>
      </c>
      <c r="G43" s="14">
        <v>6.37</v>
      </c>
      <c r="H43" s="14">
        <v>15.36</v>
      </c>
      <c r="I43" s="14">
        <v>9.65</v>
      </c>
      <c r="J43" s="14">
        <v>3.3433333333333333</v>
      </c>
      <c r="K43">
        <v>33427050</v>
      </c>
    </row>
    <row r="44" spans="1:21">
      <c r="A44" t="s">
        <v>57</v>
      </c>
      <c r="B44" s="5">
        <v>30.9575</v>
      </c>
      <c r="C44" s="5">
        <v>28.18</v>
      </c>
      <c r="D44" s="5">
        <v>23.19</v>
      </c>
      <c r="E44" s="5">
        <v>7.9150000000000009</v>
      </c>
      <c r="F44" s="4">
        <v>10983.68</v>
      </c>
      <c r="G44" s="14">
        <v>6.41</v>
      </c>
      <c r="H44" s="14">
        <v>16.309999999999999</v>
      </c>
      <c r="I44" s="14">
        <v>9.7633333333333336</v>
      </c>
      <c r="J44" s="14">
        <v>3.31</v>
      </c>
      <c r="K44">
        <v>33511275</v>
      </c>
    </row>
    <row r="45" spans="1:21" ht="15.75" thickBot="1">
      <c r="A45" t="s">
        <v>58</v>
      </c>
      <c r="B45" s="5">
        <v>30.795000000000002</v>
      </c>
      <c r="C45" s="5">
        <v>28.08</v>
      </c>
      <c r="D45" s="5">
        <v>22.810000000000002</v>
      </c>
      <c r="E45" s="5">
        <v>7.78</v>
      </c>
      <c r="F45" s="4">
        <v>10918.32</v>
      </c>
      <c r="G45" s="14">
        <v>6.3599999999999994</v>
      </c>
      <c r="H45" s="14">
        <v>16.41</v>
      </c>
      <c r="I45" s="14">
        <v>9.5666666666666682</v>
      </c>
      <c r="J45" s="14">
        <v>3.2833333333333332</v>
      </c>
      <c r="K45">
        <v>33628895</v>
      </c>
    </row>
    <row r="46" spans="1:21">
      <c r="A46" s="15" t="s">
        <v>139</v>
      </c>
      <c r="B46" s="16">
        <f>AVERAGE(B39:B45)</f>
        <v>30.925357142857145</v>
      </c>
      <c r="C46" s="16">
        <f t="shared" ref="C46:K46" si="10">AVERAGE(C39:C45)</f>
        <v>28.762142857142862</v>
      </c>
      <c r="D46" s="16">
        <f t="shared" si="10"/>
        <v>23.521428571428572</v>
      </c>
      <c r="E46" s="16">
        <f t="shared" si="10"/>
        <v>7.6957142857142857</v>
      </c>
      <c r="F46" s="28">
        <f>AVERAGE(F39:F45)</f>
        <v>10848.765714285715</v>
      </c>
      <c r="G46" s="28">
        <f t="shared" si="10"/>
        <v>6.1823809523809521</v>
      </c>
      <c r="H46" s="28">
        <f t="shared" si="10"/>
        <v>15.622380952380951</v>
      </c>
      <c r="I46" s="28">
        <f t="shared" si="10"/>
        <v>9.4285714285714288</v>
      </c>
      <c r="J46" s="16">
        <f t="shared" si="10"/>
        <v>3.3038095238095235</v>
      </c>
      <c r="K46" s="18">
        <f t="shared" si="10"/>
        <v>33337841.285714287</v>
      </c>
      <c r="M46" s="5"/>
      <c r="N46" s="5"/>
      <c r="O46" s="5"/>
      <c r="P46" s="5"/>
      <c r="R46" s="4"/>
      <c r="S46" s="4"/>
      <c r="T46" s="4"/>
      <c r="U46" s="4"/>
    </row>
    <row r="47" spans="1:21">
      <c r="A47" s="19" t="s">
        <v>140</v>
      </c>
      <c r="B47" s="20">
        <f>MEDIAN(B39:B45)</f>
        <v>30.945</v>
      </c>
      <c r="C47" s="20">
        <f t="shared" ref="C47:K47" si="11">MEDIAN(C39:C45)</f>
        <v>28.647500000000001</v>
      </c>
      <c r="D47" s="20">
        <f t="shared" si="11"/>
        <v>23.65</v>
      </c>
      <c r="E47" s="20">
        <f t="shared" si="11"/>
        <v>7.78</v>
      </c>
      <c r="F47" s="29">
        <f t="shared" si="11"/>
        <v>10918.32</v>
      </c>
      <c r="G47" s="29">
        <f t="shared" si="11"/>
        <v>6.2666666666666666</v>
      </c>
      <c r="H47" s="29">
        <f t="shared" si="11"/>
        <v>15.516666666666666</v>
      </c>
      <c r="I47" s="29">
        <f t="shared" si="11"/>
        <v>9.44</v>
      </c>
      <c r="J47" s="20">
        <f t="shared" si="11"/>
        <v>3.3033333333333332</v>
      </c>
      <c r="K47" s="22">
        <f t="shared" si="11"/>
        <v>33372418</v>
      </c>
      <c r="M47" s="5"/>
      <c r="N47" s="5"/>
      <c r="O47" s="5"/>
      <c r="P47" s="5"/>
      <c r="R47" s="4"/>
      <c r="S47" s="4"/>
      <c r="T47" s="4"/>
      <c r="U47" s="4"/>
    </row>
    <row r="48" spans="1:21" ht="30">
      <c r="A48" s="23" t="s">
        <v>141</v>
      </c>
      <c r="B48" s="20">
        <f>_xlfn.STDEV.P(B39:B45)</f>
        <v>0.11742344444838258</v>
      </c>
      <c r="C48" s="20">
        <f t="shared" ref="C48:K48" si="12">_xlfn.STDEV.P(C39:C45)</f>
        <v>0.5945532965588366</v>
      </c>
      <c r="D48" s="20">
        <f t="shared" si="12"/>
        <v>0.35806737480250672</v>
      </c>
      <c r="E48" s="20">
        <f t="shared" si="12"/>
        <v>0.26837711435628081</v>
      </c>
      <c r="F48" s="29">
        <f t="shared" si="12"/>
        <v>192.97009974583722</v>
      </c>
      <c r="G48" s="29">
        <f t="shared" si="12"/>
        <v>0.21628695141287185</v>
      </c>
      <c r="H48" s="29">
        <f t="shared" si="12"/>
        <v>0.51539078804252292</v>
      </c>
      <c r="I48" s="29">
        <f t="shared" si="12"/>
        <v>0.23486475096779738</v>
      </c>
      <c r="J48" s="20">
        <f t="shared" si="12"/>
        <v>2.5224614548855329E-2</v>
      </c>
      <c r="K48" s="22">
        <f t="shared" si="12"/>
        <v>192320.82854120486</v>
      </c>
      <c r="M48" s="5"/>
      <c r="N48" s="5"/>
      <c r="O48" s="5"/>
      <c r="P48" s="5"/>
      <c r="R48" s="4"/>
      <c r="S48" s="4"/>
      <c r="T48" s="4"/>
      <c r="U48" s="4"/>
    </row>
    <row r="49" spans="1:21">
      <c r="A49" s="19" t="s">
        <v>142</v>
      </c>
      <c r="B49" s="20">
        <f>MIN(B39:B45)</f>
        <v>30.77</v>
      </c>
      <c r="C49" s="20">
        <f t="shared" ref="C49:K49" si="13">MIN(C39:C45)</f>
        <v>28.08</v>
      </c>
      <c r="D49" s="20">
        <f t="shared" si="13"/>
        <v>22.810000000000002</v>
      </c>
      <c r="E49" s="20">
        <f t="shared" si="13"/>
        <v>7.22</v>
      </c>
      <c r="F49" s="29">
        <f t="shared" si="13"/>
        <v>10619.76</v>
      </c>
      <c r="G49" s="29">
        <f t="shared" si="13"/>
        <v>5.8533333333333326</v>
      </c>
      <c r="H49" s="29">
        <f t="shared" si="13"/>
        <v>14.943333333333333</v>
      </c>
      <c r="I49" s="29">
        <f t="shared" si="13"/>
        <v>9.0866666666666678</v>
      </c>
      <c r="J49" s="20">
        <f t="shared" si="13"/>
        <v>3.27</v>
      </c>
      <c r="K49" s="22">
        <f t="shared" si="13"/>
        <v>33050613</v>
      </c>
      <c r="M49" s="5"/>
      <c r="N49" s="5"/>
      <c r="O49" s="5"/>
      <c r="P49" s="5"/>
      <c r="R49" s="4"/>
      <c r="S49" s="4"/>
      <c r="T49" s="4"/>
      <c r="U49" s="4"/>
    </row>
    <row r="50" spans="1:21" ht="15.75" thickBot="1">
      <c r="A50" s="24" t="s">
        <v>143</v>
      </c>
      <c r="B50" s="25">
        <f>MAX(B39:B45)</f>
        <v>31.12</v>
      </c>
      <c r="C50" s="25">
        <f t="shared" ref="C50:K50" si="14">MAX(C39:C45)</f>
        <v>29.75</v>
      </c>
      <c r="D50" s="25">
        <f t="shared" si="14"/>
        <v>23.89</v>
      </c>
      <c r="E50" s="25">
        <f t="shared" si="14"/>
        <v>8.0500000000000007</v>
      </c>
      <c r="F50" s="30">
        <f t="shared" si="14"/>
        <v>11112.52</v>
      </c>
      <c r="G50" s="30">
        <f t="shared" si="14"/>
        <v>6.41</v>
      </c>
      <c r="H50" s="30">
        <f t="shared" si="14"/>
        <v>16.41</v>
      </c>
      <c r="I50" s="30">
        <f t="shared" si="14"/>
        <v>9.7633333333333336</v>
      </c>
      <c r="J50" s="25">
        <f t="shared" si="14"/>
        <v>3.3433333333333333</v>
      </c>
      <c r="K50" s="27">
        <f t="shared" si="14"/>
        <v>33628895</v>
      </c>
      <c r="M50" s="5"/>
      <c r="N50" s="5"/>
      <c r="O50" s="5"/>
      <c r="P50" s="5"/>
      <c r="R50" s="4"/>
      <c r="S50" s="4"/>
      <c r="T50" s="4"/>
      <c r="U50" s="4"/>
    </row>
    <row r="51" spans="1:21" s="31" customFormat="1">
      <c r="A51" t="s">
        <v>59</v>
      </c>
      <c r="B51" s="5">
        <v>30.6325</v>
      </c>
      <c r="C51" s="5">
        <v>27.98</v>
      </c>
      <c r="D51" s="5">
        <v>22.43</v>
      </c>
      <c r="E51" s="5">
        <v>7.6449999999999996</v>
      </c>
      <c r="F51" s="4">
        <v>11248.84</v>
      </c>
      <c r="G51" s="14">
        <v>6.3533333333333344</v>
      </c>
      <c r="H51" s="14">
        <v>16.073333333333334</v>
      </c>
      <c r="I51" s="14">
        <v>9.3800000000000008</v>
      </c>
      <c r="J51" s="14">
        <v>3.2633333333333332</v>
      </c>
      <c r="K51">
        <v>33757077</v>
      </c>
      <c r="R51" s="32"/>
      <c r="S51" s="32"/>
      <c r="T51" s="32"/>
      <c r="U51" s="32"/>
    </row>
    <row r="52" spans="1:21">
      <c r="A52" t="s">
        <v>60</v>
      </c>
      <c r="B52" s="5">
        <v>30.47</v>
      </c>
      <c r="C52" s="5">
        <v>27.88</v>
      </c>
      <c r="D52" s="5">
        <v>22.05</v>
      </c>
      <c r="E52" s="5">
        <v>7.51</v>
      </c>
      <c r="F52" s="4">
        <v>11340.039999999999</v>
      </c>
      <c r="G52" s="14">
        <v>6.3533333333333326</v>
      </c>
      <c r="H52" s="14">
        <v>15.159999999999998</v>
      </c>
      <c r="I52" s="14">
        <v>9.18</v>
      </c>
      <c r="J52" s="14">
        <v>3.1766666666666672</v>
      </c>
      <c r="K52">
        <v>33807529</v>
      </c>
    </row>
    <row r="53" spans="1:21">
      <c r="A53" t="s">
        <v>61</v>
      </c>
      <c r="B53" s="5">
        <v>30.349999999999998</v>
      </c>
      <c r="C53" s="5">
        <v>27.727499999999999</v>
      </c>
      <c r="D53" s="5">
        <v>21.912500000000001</v>
      </c>
      <c r="E53" s="5">
        <v>7.65</v>
      </c>
      <c r="F53" s="4">
        <v>11228.16</v>
      </c>
      <c r="G53" s="14">
        <v>6.3266666666666671</v>
      </c>
      <c r="H53" s="14">
        <v>15.266666666666666</v>
      </c>
      <c r="I53" s="14">
        <v>9.4366666666666674</v>
      </c>
      <c r="J53" s="14">
        <v>3.19</v>
      </c>
      <c r="K53">
        <v>33889236</v>
      </c>
    </row>
    <row r="54" spans="1:21">
      <c r="A54" t="s">
        <v>62</v>
      </c>
      <c r="B54" s="5">
        <v>30.229999999999997</v>
      </c>
      <c r="C54" s="5">
        <v>27.574999999999999</v>
      </c>
      <c r="D54" s="5">
        <v>21.774999999999999</v>
      </c>
      <c r="E54" s="5">
        <v>7.79</v>
      </c>
      <c r="F54" s="4">
        <v>11153.56</v>
      </c>
      <c r="G54" s="14">
        <v>6.47</v>
      </c>
      <c r="H54" s="14">
        <v>15.163333333333334</v>
      </c>
      <c r="I54" s="14">
        <v>9.5499999999999989</v>
      </c>
      <c r="J54" s="14">
        <v>3.11</v>
      </c>
      <c r="K54">
        <v>34004889</v>
      </c>
    </row>
    <row r="55" spans="1:21">
      <c r="A55" t="s">
        <v>63</v>
      </c>
      <c r="B55" s="5">
        <v>30.11</v>
      </c>
      <c r="C55" s="5">
        <v>27.422499999999999</v>
      </c>
      <c r="D55" s="5">
        <v>21.637499999999999</v>
      </c>
      <c r="E55" s="5">
        <v>7.93</v>
      </c>
      <c r="F55" s="4">
        <v>11471.52</v>
      </c>
      <c r="G55" s="14">
        <v>6.5333333333333341</v>
      </c>
      <c r="H55" s="14">
        <v>15.516666666666666</v>
      </c>
      <c r="I55" s="14">
        <v>9.83</v>
      </c>
      <c r="J55" s="14">
        <v>3.1666666666666665</v>
      </c>
      <c r="K55">
        <v>34131683</v>
      </c>
    </row>
    <row r="56" spans="1:21">
      <c r="A56" t="s">
        <v>64</v>
      </c>
      <c r="B56" s="5">
        <v>29.99</v>
      </c>
      <c r="C56" s="5">
        <v>27.27</v>
      </c>
      <c r="D56" s="5">
        <v>21.5</v>
      </c>
      <c r="E56" s="5">
        <v>8.07</v>
      </c>
      <c r="F56" s="4">
        <v>11620.32</v>
      </c>
      <c r="G56" s="14">
        <v>6.5900000000000007</v>
      </c>
      <c r="H56" s="14">
        <v>15.506666666666666</v>
      </c>
      <c r="I56" s="14">
        <v>9.8466666666666676</v>
      </c>
      <c r="J56" s="14">
        <v>3.08</v>
      </c>
      <c r="K56">
        <v>34166099</v>
      </c>
    </row>
    <row r="57" spans="1:21">
      <c r="A57" t="s">
        <v>65</v>
      </c>
      <c r="B57" s="5">
        <v>29.924999999999997</v>
      </c>
      <c r="C57" s="5">
        <v>27.36</v>
      </c>
      <c r="D57" s="5">
        <v>21.704999999999998</v>
      </c>
      <c r="E57" s="5">
        <v>8.0400000000000009</v>
      </c>
      <c r="F57" s="4">
        <v>11489.560000000001</v>
      </c>
      <c r="G57" s="14">
        <v>6.6099999999999994</v>
      </c>
      <c r="H57" s="14">
        <v>16.216666666666669</v>
      </c>
      <c r="I57" s="14">
        <v>10.046666666666667</v>
      </c>
      <c r="J57" s="14">
        <v>3.0433333333333334</v>
      </c>
      <c r="K57">
        <v>34230378</v>
      </c>
    </row>
    <row r="58" spans="1:21">
      <c r="A58" t="s">
        <v>66</v>
      </c>
      <c r="B58" s="5">
        <v>29.86</v>
      </c>
      <c r="C58" s="5">
        <v>27.45</v>
      </c>
      <c r="D58" s="5">
        <v>21.91</v>
      </c>
      <c r="E58" s="5">
        <v>8.01</v>
      </c>
      <c r="F58" s="4">
        <v>11341.68</v>
      </c>
      <c r="G58" s="14">
        <v>6.6466666666666674</v>
      </c>
      <c r="H58" s="14">
        <v>16.28</v>
      </c>
      <c r="I58" s="14">
        <v>10.243333333333334</v>
      </c>
      <c r="J58" s="14">
        <v>3.2533333333333334</v>
      </c>
      <c r="K58">
        <v>34339328</v>
      </c>
    </row>
    <row r="59" spans="1:21">
      <c r="A59" t="s">
        <v>67</v>
      </c>
      <c r="B59" s="5">
        <v>29.795000000000002</v>
      </c>
      <c r="C59" s="5">
        <v>27.54</v>
      </c>
      <c r="D59" s="5">
        <v>22.115000000000002</v>
      </c>
      <c r="E59" s="5">
        <v>7.98</v>
      </c>
      <c r="F59" s="4">
        <v>11713.64</v>
      </c>
      <c r="G59" s="14">
        <v>6.7700000000000005</v>
      </c>
      <c r="H59" s="14">
        <v>16.66</v>
      </c>
      <c r="I59" s="14">
        <v>10.283333333333333</v>
      </c>
      <c r="J59" s="14">
        <v>3.3733333333333331</v>
      </c>
      <c r="K59">
        <v>34457998</v>
      </c>
    </row>
    <row r="60" spans="1:21">
      <c r="A60" t="s">
        <v>68</v>
      </c>
      <c r="B60" s="5">
        <v>29.73</v>
      </c>
      <c r="C60" s="5">
        <v>27.63</v>
      </c>
      <c r="D60" s="5">
        <v>22.32</v>
      </c>
      <c r="E60" s="5">
        <v>7.95</v>
      </c>
      <c r="F60" s="4">
        <v>11905.48</v>
      </c>
      <c r="G60" s="14">
        <v>6.9766666666666666</v>
      </c>
      <c r="H60" s="14">
        <v>17.273333333333333</v>
      </c>
      <c r="I60" s="14">
        <v>10.363333333333333</v>
      </c>
      <c r="J60" s="14">
        <v>3.5533333333333332</v>
      </c>
      <c r="K60">
        <v>34516352</v>
      </c>
    </row>
    <row r="61" spans="1:21">
      <c r="A61" t="s">
        <v>69</v>
      </c>
      <c r="B61" s="5">
        <v>29.815000000000001</v>
      </c>
      <c r="C61" s="5">
        <v>27.572499999999998</v>
      </c>
      <c r="D61" s="5">
        <v>21.97</v>
      </c>
      <c r="E61" s="5">
        <v>8.0850000000000009</v>
      </c>
      <c r="F61" s="4">
        <v>11818.24</v>
      </c>
      <c r="G61" s="14">
        <v>7.0533333333333337</v>
      </c>
      <c r="H61" s="14">
        <v>17.343333333333334</v>
      </c>
      <c r="I61" s="14">
        <v>10.659999999999998</v>
      </c>
      <c r="J61" s="14">
        <v>3.6633333333333336</v>
      </c>
      <c r="K61">
        <v>34592779</v>
      </c>
    </row>
    <row r="62" spans="1:21">
      <c r="A62" t="s">
        <v>70</v>
      </c>
      <c r="B62" s="5">
        <v>29.9</v>
      </c>
      <c r="C62" s="5">
        <v>27.515000000000001</v>
      </c>
      <c r="D62" s="5">
        <v>21.62</v>
      </c>
      <c r="E62" s="5">
        <v>8.2200000000000006</v>
      </c>
      <c r="F62" s="4">
        <v>11758.84</v>
      </c>
      <c r="G62" s="14">
        <v>6.98</v>
      </c>
      <c r="H62" s="14">
        <v>17.53</v>
      </c>
      <c r="I62" s="14">
        <v>10.663333333333334</v>
      </c>
      <c r="J62" s="14">
        <v>3.6733333333333333</v>
      </c>
      <c r="K62">
        <v>34714222</v>
      </c>
    </row>
    <row r="63" spans="1:21">
      <c r="A63" t="s">
        <v>71</v>
      </c>
      <c r="B63" s="5">
        <v>29.984999999999999</v>
      </c>
      <c r="C63" s="5">
        <v>27.4575</v>
      </c>
      <c r="D63" s="5">
        <v>21.270000000000003</v>
      </c>
      <c r="E63" s="5">
        <v>8.3550000000000004</v>
      </c>
      <c r="F63" s="4">
        <v>12042.439999999999</v>
      </c>
      <c r="G63" s="14">
        <v>6.9333333333333336</v>
      </c>
      <c r="H63" s="14">
        <v>17.023333333333337</v>
      </c>
      <c r="I63" s="14">
        <v>10.756666666666668</v>
      </c>
      <c r="J63" s="14">
        <v>3.75</v>
      </c>
      <c r="K63">
        <v>34836008</v>
      </c>
    </row>
    <row r="64" spans="1:21">
      <c r="A64" t="s">
        <v>72</v>
      </c>
      <c r="B64" s="5">
        <v>30.07</v>
      </c>
      <c r="C64" s="5">
        <v>27.4</v>
      </c>
      <c r="D64" s="5">
        <v>20.92</v>
      </c>
      <c r="E64" s="5">
        <v>8.49</v>
      </c>
      <c r="F64" s="4">
        <v>12166.6</v>
      </c>
      <c r="G64" s="14">
        <v>7.1033333333333344</v>
      </c>
      <c r="H64" s="14">
        <v>17.823333333333334</v>
      </c>
      <c r="I64" s="14">
        <v>10.64</v>
      </c>
      <c r="J64" s="14">
        <v>3.7733333333333334</v>
      </c>
      <c r="K64">
        <v>34883119</v>
      </c>
    </row>
    <row r="65" spans="1:11">
      <c r="A65" t="s">
        <v>73</v>
      </c>
      <c r="B65" s="5">
        <v>30.327500000000001</v>
      </c>
      <c r="C65" s="5">
        <v>27.174999999999997</v>
      </c>
      <c r="D65" s="5">
        <v>20.835000000000001</v>
      </c>
      <c r="E65" s="5">
        <v>8.4550000000000001</v>
      </c>
      <c r="F65" s="4">
        <v>12113.079999999998</v>
      </c>
      <c r="G65" s="14">
        <v>7.0933333333333337</v>
      </c>
      <c r="H65" s="14">
        <v>17.37</v>
      </c>
      <c r="I65" s="14">
        <v>10.636666666666667</v>
      </c>
      <c r="J65" s="14">
        <v>3.77</v>
      </c>
      <c r="K65">
        <v>34958216</v>
      </c>
    </row>
    <row r="66" spans="1:11">
      <c r="A66" t="s">
        <v>74</v>
      </c>
      <c r="B66" s="5">
        <v>30.585000000000001</v>
      </c>
      <c r="C66" s="5">
        <v>26.95</v>
      </c>
      <c r="D66" s="5">
        <v>20.75</v>
      </c>
      <c r="E66" s="5">
        <v>8.42</v>
      </c>
      <c r="F66" s="4">
        <v>11982.880000000001</v>
      </c>
      <c r="G66" s="14">
        <v>7.1499999999999995</v>
      </c>
      <c r="H66" s="14">
        <v>17.623333333333331</v>
      </c>
      <c r="I66" s="14">
        <v>11.086666666666668</v>
      </c>
      <c r="J66" s="14">
        <v>3.8766666666666665</v>
      </c>
      <c r="K66">
        <v>35082954</v>
      </c>
    </row>
    <row r="67" spans="1:11">
      <c r="A67" t="s">
        <v>75</v>
      </c>
      <c r="B67" s="5">
        <v>30.842500000000001</v>
      </c>
      <c r="C67" s="5">
        <v>26.725000000000001</v>
      </c>
      <c r="D67" s="5">
        <v>20.664999999999999</v>
      </c>
      <c r="E67" s="5">
        <v>8.3849999999999998</v>
      </c>
      <c r="F67" s="4">
        <v>12335.760000000002</v>
      </c>
      <c r="G67" s="14">
        <v>7.086666666666666</v>
      </c>
      <c r="H67" s="14">
        <v>18.273333333333333</v>
      </c>
      <c r="I67" s="14">
        <v>11.133333333333333</v>
      </c>
      <c r="J67" s="14">
        <v>4.3600000000000003</v>
      </c>
      <c r="K67">
        <v>35211866</v>
      </c>
    </row>
    <row r="68" spans="1:11">
      <c r="A68" t="s">
        <v>76</v>
      </c>
      <c r="B68" s="5">
        <v>31.1</v>
      </c>
      <c r="C68" s="5">
        <v>26.5</v>
      </c>
      <c r="D68" s="5">
        <v>20.58</v>
      </c>
      <c r="E68" s="5">
        <v>8.35</v>
      </c>
      <c r="F68" s="4">
        <v>12434.720000000001</v>
      </c>
      <c r="G68" s="14">
        <v>7.0200000000000005</v>
      </c>
      <c r="H68" s="14">
        <v>18.96</v>
      </c>
      <c r="I68" s="14">
        <v>11.213333333333333</v>
      </c>
      <c r="J68" s="14">
        <v>4.4733333333333336</v>
      </c>
      <c r="K68">
        <v>35249639</v>
      </c>
    </row>
    <row r="69" spans="1:11">
      <c r="A69" t="s">
        <v>77</v>
      </c>
      <c r="B69" s="5">
        <v>31.315000000000001</v>
      </c>
      <c r="C69" s="5">
        <v>25.98</v>
      </c>
      <c r="D69" s="5">
        <v>21.2425</v>
      </c>
      <c r="E69" s="5">
        <v>8.3125</v>
      </c>
      <c r="F69" s="4">
        <v>12300.6</v>
      </c>
      <c r="G69" s="14">
        <v>7.1166666666666671</v>
      </c>
      <c r="H69" s="14">
        <v>19.866666666666667</v>
      </c>
      <c r="I69" s="14">
        <v>12.530000000000001</v>
      </c>
      <c r="J69" s="14">
        <v>4.6000000000000005</v>
      </c>
      <c r="K69">
        <v>35323533</v>
      </c>
    </row>
    <row r="70" spans="1:11">
      <c r="A70" t="s">
        <v>78</v>
      </c>
      <c r="B70" s="5">
        <v>31.53</v>
      </c>
      <c r="C70" s="5">
        <v>25.46</v>
      </c>
      <c r="D70" s="5">
        <v>21.905000000000001</v>
      </c>
      <c r="E70" s="5">
        <v>8.2749999999999986</v>
      </c>
      <c r="F70" s="4">
        <v>12234.880000000001</v>
      </c>
      <c r="G70" s="14">
        <v>7.38</v>
      </c>
      <c r="H70" s="14">
        <v>20.853333333333335</v>
      </c>
      <c r="I70" s="14">
        <v>12.696666666666667</v>
      </c>
      <c r="J70" s="14">
        <v>4.6733333333333329</v>
      </c>
      <c r="K70">
        <v>35437435</v>
      </c>
    </row>
    <row r="71" spans="1:11">
      <c r="A71" t="s">
        <v>79</v>
      </c>
      <c r="B71" s="5">
        <v>31.745000000000001</v>
      </c>
      <c r="C71" s="5">
        <v>24.94</v>
      </c>
      <c r="D71" s="5">
        <v>22.567499999999999</v>
      </c>
      <c r="E71" s="5">
        <v>8.2374999999999989</v>
      </c>
      <c r="F71" s="4">
        <v>12508.919999999998</v>
      </c>
      <c r="G71" s="14">
        <v>7.4066666666666663</v>
      </c>
      <c r="H71" s="14">
        <v>21.276666666666667</v>
      </c>
      <c r="I71" s="14">
        <v>12.979999999999999</v>
      </c>
      <c r="J71" s="14">
        <v>4.6833333333333336</v>
      </c>
      <c r="K71">
        <v>35559047</v>
      </c>
    </row>
    <row r="72" spans="1:11">
      <c r="A72" t="s">
        <v>80</v>
      </c>
      <c r="B72" s="5">
        <v>31.96</v>
      </c>
      <c r="C72" s="5">
        <v>24.42</v>
      </c>
      <c r="D72" s="5">
        <v>23.23</v>
      </c>
      <c r="E72" s="5">
        <v>8.1999999999999993</v>
      </c>
      <c r="F72" s="4">
        <v>12659.8</v>
      </c>
      <c r="G72" s="14">
        <v>7.43</v>
      </c>
      <c r="H72" s="14">
        <v>21.39</v>
      </c>
      <c r="I72" s="14">
        <v>12.963333333333333</v>
      </c>
      <c r="J72" s="14">
        <v>4.63</v>
      </c>
      <c r="K72">
        <v>35575187</v>
      </c>
    </row>
    <row r="73" spans="1:11">
      <c r="A73" t="s">
        <v>81</v>
      </c>
      <c r="B73" s="5">
        <v>32.137500000000003</v>
      </c>
      <c r="C73" s="5">
        <v>24.67</v>
      </c>
      <c r="D73" s="5">
        <v>22.6175</v>
      </c>
      <c r="E73" s="5">
        <v>8.2925000000000004</v>
      </c>
      <c r="F73" s="4">
        <v>12629</v>
      </c>
      <c r="G73" s="14">
        <v>7.5466666666666669</v>
      </c>
      <c r="H73" s="14">
        <v>24.03</v>
      </c>
      <c r="I73" s="14">
        <v>12.83</v>
      </c>
      <c r="J73" s="14">
        <v>4.63</v>
      </c>
      <c r="K73">
        <v>35611271</v>
      </c>
    </row>
    <row r="74" spans="1:11">
      <c r="A74" t="s">
        <v>82</v>
      </c>
      <c r="B74" s="5">
        <v>32.314999999999998</v>
      </c>
      <c r="C74" s="5">
        <v>24.92</v>
      </c>
      <c r="D74" s="5">
        <v>22.005000000000003</v>
      </c>
      <c r="E74" s="5">
        <v>8.3849999999999998</v>
      </c>
      <c r="F74" s="4">
        <v>12604.52</v>
      </c>
      <c r="G74" s="14">
        <v>7.7166666666666659</v>
      </c>
      <c r="H74" s="14">
        <v>24.456666666666667</v>
      </c>
      <c r="I74" s="14">
        <v>12.973333333333334</v>
      </c>
      <c r="J74" s="14">
        <v>4.6566666666666663</v>
      </c>
      <c r="K74">
        <v>35702908</v>
      </c>
    </row>
    <row r="75" spans="1:11">
      <c r="A75" t="s">
        <v>83</v>
      </c>
      <c r="B75" s="5">
        <v>32.4925</v>
      </c>
      <c r="C75" s="5">
        <v>25.17</v>
      </c>
      <c r="D75" s="5">
        <v>21.392500000000002</v>
      </c>
      <c r="E75" s="5">
        <v>8.4774999999999991</v>
      </c>
      <c r="F75" s="4">
        <v>12858.92</v>
      </c>
      <c r="G75" s="14">
        <v>7.7633333333333328</v>
      </c>
      <c r="H75" s="14">
        <v>24.516666666666666</v>
      </c>
      <c r="I75" s="14">
        <v>13.079999999999998</v>
      </c>
      <c r="J75" s="14">
        <v>4.5066666666666668</v>
      </c>
      <c r="K75">
        <v>35822894</v>
      </c>
    </row>
    <row r="76" spans="1:11">
      <c r="A76" t="s">
        <v>84</v>
      </c>
      <c r="B76" s="5">
        <v>32.67</v>
      </c>
      <c r="C76" s="5">
        <v>25.42</v>
      </c>
      <c r="D76" s="5">
        <v>20.78</v>
      </c>
      <c r="E76" s="5">
        <v>8.57</v>
      </c>
      <c r="F76" s="4">
        <v>13033.16</v>
      </c>
      <c r="G76" s="14">
        <v>7.4666666666666659</v>
      </c>
      <c r="H76" s="14">
        <v>24.173333333333332</v>
      </c>
      <c r="I76" s="14">
        <v>12.833333333333334</v>
      </c>
      <c r="J76" s="14">
        <v>4.47</v>
      </c>
      <c r="K76">
        <v>35871136</v>
      </c>
    </row>
    <row r="77" spans="1:11">
      <c r="A77" t="s">
        <v>85</v>
      </c>
      <c r="B77" s="5">
        <v>32.805</v>
      </c>
      <c r="C77" s="5">
        <v>25.387500000000003</v>
      </c>
      <c r="D77" s="5">
        <v>20.782499999999999</v>
      </c>
      <c r="E77" s="5">
        <v>8.5500000000000007</v>
      </c>
      <c r="F77" s="4">
        <v>12911.68</v>
      </c>
      <c r="G77" s="14">
        <v>7.5233333333333334</v>
      </c>
      <c r="H77" s="14">
        <v>24.939999999999998</v>
      </c>
      <c r="I77" s="14">
        <v>12.360000000000001</v>
      </c>
      <c r="J77" s="14">
        <v>4.3599999999999994</v>
      </c>
      <c r="K77">
        <v>35970303</v>
      </c>
    </row>
    <row r="78" spans="1:11">
      <c r="A78" t="s">
        <v>86</v>
      </c>
      <c r="B78" s="5">
        <v>32.94</v>
      </c>
      <c r="C78" s="5">
        <v>25.355</v>
      </c>
      <c r="D78" s="5">
        <v>20.785</v>
      </c>
      <c r="E78" s="5">
        <v>8.5300000000000011</v>
      </c>
      <c r="F78" s="4">
        <v>12776.400000000001</v>
      </c>
      <c r="G78" s="14">
        <v>7.5533333333333337</v>
      </c>
      <c r="H78" s="14">
        <v>23.996666666666666</v>
      </c>
      <c r="I78" s="14">
        <v>12.683333333333332</v>
      </c>
      <c r="J78" s="14">
        <v>4.4233333333333329</v>
      </c>
      <c r="K78">
        <v>36109487</v>
      </c>
    </row>
    <row r="79" spans="1:11">
      <c r="A79" t="s">
        <v>87</v>
      </c>
      <c r="B79" s="5">
        <v>33.075000000000003</v>
      </c>
      <c r="C79" s="5">
        <v>25.322499999999998</v>
      </c>
      <c r="D79" s="5">
        <v>20.787500000000001</v>
      </c>
      <c r="E79" s="5">
        <v>8.51</v>
      </c>
      <c r="F79" s="4">
        <v>13082.2</v>
      </c>
      <c r="G79" s="14">
        <v>7.4266666666666667</v>
      </c>
      <c r="H79" s="14">
        <v>22.766666666666669</v>
      </c>
      <c r="I79" s="14">
        <v>12.376666666666665</v>
      </c>
      <c r="J79" s="14">
        <v>4.3099999999999996</v>
      </c>
      <c r="K79">
        <v>36258726</v>
      </c>
    </row>
    <row r="80" spans="1:11">
      <c r="A80" t="s">
        <v>88</v>
      </c>
      <c r="B80" s="5">
        <v>33.21</v>
      </c>
      <c r="C80" s="5">
        <v>25.29</v>
      </c>
      <c r="D80" s="5">
        <v>20.79</v>
      </c>
      <c r="E80" s="5">
        <v>8.49</v>
      </c>
      <c r="F80" s="4">
        <v>13177.2</v>
      </c>
      <c r="G80" s="14">
        <v>7.2933333333333339</v>
      </c>
      <c r="H80" s="14">
        <v>22.37</v>
      </c>
      <c r="I80" s="14">
        <v>11.99</v>
      </c>
      <c r="J80" s="14">
        <v>4.3466666666666667</v>
      </c>
      <c r="K80">
        <v>36314099</v>
      </c>
    </row>
    <row r="81" spans="1:21">
      <c r="A81" t="s">
        <v>89</v>
      </c>
      <c r="B81" s="5">
        <v>33.575000000000003</v>
      </c>
      <c r="C81" s="5">
        <v>25.327500000000001</v>
      </c>
      <c r="D81" s="5">
        <v>21.017499999999998</v>
      </c>
      <c r="E81" s="5">
        <v>8.64</v>
      </c>
      <c r="F81" s="4">
        <v>13019.079999999998</v>
      </c>
      <c r="G81" s="14">
        <v>7.2233333333333336</v>
      </c>
      <c r="H81" s="14">
        <v>23.266666666666666</v>
      </c>
      <c r="I81" s="14">
        <v>12.393333333333333</v>
      </c>
      <c r="J81" s="14">
        <v>4.4233333333333329</v>
      </c>
      <c r="K81">
        <v>36398040</v>
      </c>
    </row>
    <row r="82" spans="1:21">
      <c r="A82" t="s">
        <v>90</v>
      </c>
      <c r="B82" s="5">
        <v>33.94</v>
      </c>
      <c r="C82" s="5">
        <v>25.365000000000002</v>
      </c>
      <c r="D82" s="5">
        <v>21.244999999999997</v>
      </c>
      <c r="E82" s="5">
        <v>8.7899999999999991</v>
      </c>
      <c r="F82" s="4">
        <v>13005.08</v>
      </c>
      <c r="G82" s="14">
        <v>7.45</v>
      </c>
      <c r="H82" s="14">
        <v>23.233333333333331</v>
      </c>
      <c r="I82" s="14">
        <v>12.573333333333332</v>
      </c>
      <c r="J82" s="14">
        <v>4.34</v>
      </c>
      <c r="K82">
        <v>36545295</v>
      </c>
    </row>
    <row r="83" spans="1:21">
      <c r="A83" t="s">
        <v>91</v>
      </c>
      <c r="B83" s="5">
        <v>34.305</v>
      </c>
      <c r="C83" s="5">
        <v>25.4025</v>
      </c>
      <c r="D83" s="5">
        <v>21.4725</v>
      </c>
      <c r="E83" s="5">
        <v>8.94</v>
      </c>
      <c r="F83" s="4">
        <v>13381.880000000001</v>
      </c>
      <c r="G83" s="14">
        <v>7.4633333333333338</v>
      </c>
      <c r="H83" s="14">
        <v>22.483333333333334</v>
      </c>
      <c r="I83" s="14">
        <v>12.44</v>
      </c>
      <c r="J83" s="14">
        <v>4.4200000000000008</v>
      </c>
      <c r="K83">
        <v>36721242</v>
      </c>
    </row>
    <row r="84" spans="1:21">
      <c r="A84" t="s">
        <v>92</v>
      </c>
      <c r="B84" s="5">
        <v>34.67</v>
      </c>
      <c r="C84" s="5">
        <v>25.44</v>
      </c>
      <c r="D84" s="5">
        <v>21.7</v>
      </c>
      <c r="E84" s="5">
        <v>9.09</v>
      </c>
      <c r="F84" s="4">
        <v>13524.240000000002</v>
      </c>
      <c r="G84" s="14">
        <v>7.4799999999999995</v>
      </c>
      <c r="H84" s="14">
        <v>22.5</v>
      </c>
      <c r="I84" s="14">
        <v>12.030000000000001</v>
      </c>
      <c r="J84" s="14">
        <v>4.5766666666666671</v>
      </c>
      <c r="K84">
        <v>36798442</v>
      </c>
    </row>
    <row r="85" spans="1:21">
      <c r="A85" t="s">
        <v>93</v>
      </c>
      <c r="B85" s="5">
        <v>34.767499999999998</v>
      </c>
      <c r="C85" s="5">
        <v>25.450000000000003</v>
      </c>
      <c r="D85" s="5">
        <v>21.814999999999998</v>
      </c>
      <c r="E85" s="5">
        <v>9.1024999999999991</v>
      </c>
      <c r="F85" s="4">
        <v>13444.08</v>
      </c>
      <c r="G85" s="14">
        <v>7.2166666666666659</v>
      </c>
      <c r="H85" s="14">
        <v>22.626666666666665</v>
      </c>
      <c r="I85" s="14">
        <v>12.096666666666666</v>
      </c>
      <c r="J85" s="14">
        <v>4.5866666666666669</v>
      </c>
      <c r="K85">
        <v>36898490</v>
      </c>
    </row>
    <row r="86" spans="1:21">
      <c r="A86" t="s">
        <v>94</v>
      </c>
      <c r="B86" s="5">
        <v>34.865000000000002</v>
      </c>
      <c r="C86" s="5">
        <v>25.46</v>
      </c>
      <c r="D86" s="5">
        <v>21.93</v>
      </c>
      <c r="E86" s="5">
        <v>9.1150000000000002</v>
      </c>
      <c r="F86" s="4">
        <v>13284.68</v>
      </c>
      <c r="G86" s="14">
        <v>7.2899999999999991</v>
      </c>
      <c r="H86" s="14">
        <v>22.796666666666667</v>
      </c>
      <c r="I86" s="14">
        <v>12.283333333333333</v>
      </c>
      <c r="J86" s="14">
        <v>4.333333333333333</v>
      </c>
      <c r="K86">
        <v>37065178</v>
      </c>
    </row>
    <row r="87" spans="1:21">
      <c r="A87" t="s">
        <v>95</v>
      </c>
      <c r="B87" s="5">
        <v>34.962500000000006</v>
      </c>
      <c r="C87" s="5">
        <v>25.47</v>
      </c>
      <c r="D87" s="5">
        <v>22.045000000000002</v>
      </c>
      <c r="E87" s="5">
        <v>9.1275000000000013</v>
      </c>
      <c r="F87" s="4">
        <v>13564.52</v>
      </c>
      <c r="G87" s="14">
        <v>7.5799999999999992</v>
      </c>
      <c r="H87" s="14">
        <v>21.959999999999997</v>
      </c>
      <c r="I87" s="14">
        <v>12.14</v>
      </c>
      <c r="J87" s="14">
        <v>4.87</v>
      </c>
      <c r="K87">
        <v>37249240</v>
      </c>
    </row>
    <row r="88" spans="1:21" ht="15.75" thickBot="1">
      <c r="A88" t="s">
        <v>96</v>
      </c>
      <c r="B88" s="5">
        <v>35.06</v>
      </c>
      <c r="C88" s="5">
        <v>25.48</v>
      </c>
      <c r="D88" s="5">
        <v>22.16</v>
      </c>
      <c r="E88" s="5">
        <v>9.14</v>
      </c>
      <c r="F88" s="4">
        <v>13785.68</v>
      </c>
      <c r="G88" s="14">
        <v>7.4366666666666665</v>
      </c>
      <c r="H88" s="14">
        <v>22.596666666666668</v>
      </c>
      <c r="I88" s="14">
        <v>12.033333333333333</v>
      </c>
      <c r="J88" s="14">
        <v>5.416666666666667</v>
      </c>
      <c r="K88">
        <v>37324239</v>
      </c>
    </row>
    <row r="89" spans="1:21">
      <c r="A89" s="15" t="s">
        <v>139</v>
      </c>
      <c r="B89" s="16">
        <f>AVERAGE(B51:B88)</f>
        <v>31.790986842105273</v>
      </c>
      <c r="C89" s="16">
        <f t="shared" ref="C89:K89" si="15">AVERAGE(C51:C88)</f>
        <v>26.285789473684215</v>
      </c>
      <c r="D89" s="16">
        <f t="shared" si="15"/>
        <v>21.585131578947369</v>
      </c>
      <c r="E89" s="16">
        <f t="shared" si="15"/>
        <v>8.3713157894736838</v>
      </c>
      <c r="F89" s="28">
        <f t="shared" si="15"/>
        <v>12393.47052631579</v>
      </c>
      <c r="G89" s="28">
        <f t="shared" si="15"/>
        <v>7.1266666666666669</v>
      </c>
      <c r="H89" s="28">
        <f t="shared" ref="H89" si="16">AVERAGE(H51:H88)</f>
        <v>19.925350877192979</v>
      </c>
      <c r="I89" s="28">
        <f t="shared" ref="I89" si="17">AVERAGE(I51:I88)</f>
        <v>11.453596491228071</v>
      </c>
      <c r="J89" s="28">
        <f t="shared" si="15"/>
        <v>4.0738596491228067</v>
      </c>
      <c r="K89" s="18">
        <f t="shared" si="15"/>
        <v>35404883.263157897</v>
      </c>
      <c r="M89" s="5"/>
      <c r="N89" s="5"/>
      <c r="O89" s="5"/>
      <c r="P89" s="5"/>
      <c r="R89" s="4"/>
      <c r="S89" s="4"/>
      <c r="T89" s="4"/>
      <c r="U89" s="4"/>
    </row>
    <row r="90" spans="1:21">
      <c r="A90" s="19" t="s">
        <v>140</v>
      </c>
      <c r="B90" s="20">
        <f>MEDIAN(B51:B88)</f>
        <v>31.422499999999999</v>
      </c>
      <c r="C90" s="20">
        <f t="shared" ref="C90:K90" si="18">MEDIAN(C51:C88)</f>
        <v>25.73</v>
      </c>
      <c r="D90" s="20">
        <f t="shared" si="18"/>
        <v>21.668749999999999</v>
      </c>
      <c r="E90" s="20">
        <f t="shared" si="18"/>
        <v>8.370000000000001</v>
      </c>
      <c r="F90" s="29">
        <f t="shared" si="18"/>
        <v>12385.240000000002</v>
      </c>
      <c r="G90" s="29">
        <f t="shared" si="18"/>
        <v>7.1833333333333327</v>
      </c>
      <c r="H90" s="29">
        <f t="shared" si="18"/>
        <v>20.36</v>
      </c>
      <c r="I90" s="29">
        <f t="shared" si="18"/>
        <v>12.010000000000002</v>
      </c>
      <c r="J90" s="29">
        <f t="shared" si="18"/>
        <v>4.3433333333333337</v>
      </c>
      <c r="K90" s="22">
        <f t="shared" si="18"/>
        <v>35380484</v>
      </c>
      <c r="M90" s="5"/>
      <c r="N90" s="5"/>
      <c r="O90" s="5"/>
      <c r="P90" s="5"/>
      <c r="R90" s="4"/>
      <c r="S90" s="4"/>
      <c r="T90" s="4"/>
      <c r="U90" s="4"/>
    </row>
    <row r="91" spans="1:21" ht="30">
      <c r="A91" s="23" t="s">
        <v>141</v>
      </c>
      <c r="B91" s="20">
        <f>_xlfn.STDEV.P(B51:B88)</f>
        <v>1.7565545053000862</v>
      </c>
      <c r="C91" s="20">
        <f t="shared" ref="C91:K91" si="19">_xlfn.STDEV.P(C51:C88)</f>
        <v>1.1078954244278394</v>
      </c>
      <c r="D91" s="20">
        <f t="shared" si="19"/>
        <v>0.63619110919897559</v>
      </c>
      <c r="E91" s="20">
        <f t="shared" si="19"/>
        <v>0.41860425069277662</v>
      </c>
      <c r="F91" s="29">
        <f t="shared" si="19"/>
        <v>745.57485853445371</v>
      </c>
      <c r="G91" s="29">
        <f t="shared" si="19"/>
        <v>0.39932911575548602</v>
      </c>
      <c r="H91" s="29">
        <f t="shared" si="19"/>
        <v>3.2669481206600266</v>
      </c>
      <c r="I91" s="29">
        <f t="shared" si="19"/>
        <v>1.2208355353740821</v>
      </c>
      <c r="J91" s="29">
        <f t="shared" si="19"/>
        <v>0.61459991565654293</v>
      </c>
      <c r="K91" s="22">
        <f t="shared" si="19"/>
        <v>1025568.3737509368</v>
      </c>
      <c r="M91" s="5"/>
      <c r="N91" s="5"/>
      <c r="O91" s="5"/>
      <c r="P91" s="5"/>
      <c r="R91" s="4"/>
      <c r="S91" s="4"/>
      <c r="T91" s="4"/>
      <c r="U91" s="4"/>
    </row>
    <row r="92" spans="1:21">
      <c r="A92" s="19" t="s">
        <v>142</v>
      </c>
      <c r="B92" s="20">
        <f>MIN(B51:B88)</f>
        <v>29.73</v>
      </c>
      <c r="C92" s="20">
        <f t="shared" ref="C92:K92" si="20">MIN(C51:C88)</f>
        <v>24.42</v>
      </c>
      <c r="D92" s="20">
        <f t="shared" si="20"/>
        <v>20.58</v>
      </c>
      <c r="E92" s="20">
        <f t="shared" si="20"/>
        <v>7.51</v>
      </c>
      <c r="F92" s="29">
        <f t="shared" si="20"/>
        <v>11153.56</v>
      </c>
      <c r="G92" s="29">
        <f t="shared" si="20"/>
        <v>6.3266666666666671</v>
      </c>
      <c r="H92" s="29">
        <f t="shared" si="20"/>
        <v>15.159999999999998</v>
      </c>
      <c r="I92" s="29">
        <f t="shared" si="20"/>
        <v>9.18</v>
      </c>
      <c r="J92" s="29">
        <f t="shared" si="20"/>
        <v>3.0433333333333334</v>
      </c>
      <c r="K92" s="22">
        <f t="shared" si="20"/>
        <v>33757077</v>
      </c>
      <c r="M92" s="5"/>
      <c r="N92" s="5"/>
      <c r="O92" s="5"/>
      <c r="P92" s="5"/>
      <c r="R92" s="4"/>
      <c r="S92" s="4"/>
      <c r="T92" s="4"/>
      <c r="U92" s="4"/>
    </row>
    <row r="93" spans="1:21" ht="15.75" thickBot="1">
      <c r="A93" s="24" t="s">
        <v>143</v>
      </c>
      <c r="B93" s="25">
        <f>MAX(B51:B88)</f>
        <v>35.06</v>
      </c>
      <c r="C93" s="25">
        <f t="shared" ref="C93:K93" si="21">MAX(C51:C88)</f>
        <v>27.98</v>
      </c>
      <c r="D93" s="25">
        <f t="shared" si="21"/>
        <v>23.23</v>
      </c>
      <c r="E93" s="25">
        <f t="shared" si="21"/>
        <v>9.14</v>
      </c>
      <c r="F93" s="30">
        <f t="shared" si="21"/>
        <v>13785.68</v>
      </c>
      <c r="G93" s="30">
        <f t="shared" si="21"/>
        <v>7.7633333333333328</v>
      </c>
      <c r="H93" s="30">
        <f t="shared" si="21"/>
        <v>24.939999999999998</v>
      </c>
      <c r="I93" s="30">
        <f t="shared" si="21"/>
        <v>13.079999999999998</v>
      </c>
      <c r="J93" s="30">
        <f>MAX(J51:J88)</f>
        <v>5.416666666666667</v>
      </c>
      <c r="K93" s="27">
        <f t="shared" si="21"/>
        <v>37324239</v>
      </c>
      <c r="M93" s="5"/>
      <c r="N93" s="5"/>
      <c r="O93" s="5"/>
      <c r="P93" s="5"/>
      <c r="R93" s="4"/>
      <c r="S93" s="4"/>
      <c r="T93" s="4"/>
      <c r="U93" s="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271A-031E-42CF-9878-F96B45360D99}">
  <dimension ref="A1:Z84"/>
  <sheetViews>
    <sheetView zoomScaleNormal="100" workbookViewId="0">
      <selection activeCell="I42" sqref="I42"/>
    </sheetView>
  </sheetViews>
  <sheetFormatPr defaultRowHeight="15"/>
  <cols>
    <col min="2" max="2" width="11" customWidth="1"/>
    <col min="8" max="8" width="9.42578125" customWidth="1"/>
    <col min="9" max="9" width="12.7109375" customWidth="1"/>
  </cols>
  <sheetData>
    <row r="1" spans="1:6">
      <c r="A1" t="s">
        <v>98</v>
      </c>
      <c r="B1" t="s">
        <v>111</v>
      </c>
      <c r="C1" t="s">
        <v>99</v>
      </c>
      <c r="D1" t="s">
        <v>102</v>
      </c>
      <c r="E1" t="s">
        <v>144</v>
      </c>
      <c r="F1" t="s">
        <v>145</v>
      </c>
    </row>
    <row r="2" spans="1:6">
      <c r="A2" t="s">
        <v>20</v>
      </c>
      <c r="B2" s="8">
        <v>36526</v>
      </c>
      <c r="C2" s="5">
        <v>29.12</v>
      </c>
      <c r="D2" s="14">
        <v>4.3433333333333337</v>
      </c>
    </row>
    <row r="3" spans="1:6">
      <c r="A3" t="s">
        <v>21</v>
      </c>
      <c r="B3" s="8">
        <v>36617</v>
      </c>
      <c r="C3" s="5">
        <v>29.462499999999999</v>
      </c>
      <c r="D3" s="14">
        <v>4.3833333333333329</v>
      </c>
      <c r="E3" s="6">
        <f>(C3-C2)/C2</f>
        <v>1.1761675824175741E-2</v>
      </c>
      <c r="F3" s="6">
        <f>(D3-D2)/D2</f>
        <v>9.2095165003835324E-3</v>
      </c>
    </row>
    <row r="4" spans="1:6">
      <c r="A4" t="s">
        <v>22</v>
      </c>
      <c r="B4" s="8">
        <v>36708</v>
      </c>
      <c r="C4" s="5">
        <v>29.805</v>
      </c>
      <c r="D4" s="14">
        <v>4.4233333333333329</v>
      </c>
      <c r="E4" s="6">
        <f t="shared" ref="E4:F67" si="0">(C4-C3)/C3</f>
        <v>1.1624946966482856E-2</v>
      </c>
      <c r="F4" s="6">
        <f t="shared" si="0"/>
        <v>9.1254752851711116E-3</v>
      </c>
    </row>
    <row r="5" spans="1:6">
      <c r="A5" t="s">
        <v>23</v>
      </c>
      <c r="B5" s="8">
        <v>44105</v>
      </c>
      <c r="C5" s="5">
        <v>30.147500000000001</v>
      </c>
      <c r="D5" s="14">
        <v>4.4499999999999993</v>
      </c>
      <c r="E5" s="6">
        <f t="shared" si="0"/>
        <v>1.1491360509981586E-2</v>
      </c>
      <c r="F5" s="6">
        <f t="shared" si="0"/>
        <v>6.0286360211001654E-3</v>
      </c>
    </row>
    <row r="6" spans="1:6">
      <c r="A6" t="s">
        <v>24</v>
      </c>
      <c r="B6" s="8">
        <v>36892</v>
      </c>
      <c r="C6" s="5">
        <v>30.49</v>
      </c>
      <c r="D6" s="14">
        <v>4.4666666666666677</v>
      </c>
      <c r="E6" s="6">
        <f t="shared" si="0"/>
        <v>1.1360809354009373E-2</v>
      </c>
      <c r="F6" s="6">
        <f t="shared" si="0"/>
        <v>3.7453183520603115E-3</v>
      </c>
    </row>
    <row r="7" spans="1:6">
      <c r="A7" t="s">
        <v>25</v>
      </c>
      <c r="B7" s="8">
        <v>36982</v>
      </c>
      <c r="C7" s="5">
        <v>30.552499999999998</v>
      </c>
      <c r="D7" s="14">
        <v>4.5599999999999996</v>
      </c>
      <c r="E7" s="6">
        <f t="shared" si="0"/>
        <v>2.0498524106264352E-3</v>
      </c>
      <c r="F7" s="6">
        <f t="shared" si="0"/>
        <v>2.0895522388059383E-2</v>
      </c>
    </row>
    <row r="8" spans="1:6">
      <c r="A8" t="s">
        <v>26</v>
      </c>
      <c r="B8" s="8">
        <v>37073</v>
      </c>
      <c r="C8" s="5">
        <v>30.614999999999998</v>
      </c>
      <c r="D8" s="14">
        <v>4.7433333333333332</v>
      </c>
      <c r="E8" s="6">
        <f t="shared" si="0"/>
        <v>2.0456591113656823E-3</v>
      </c>
      <c r="F8" s="6">
        <f t="shared" si="0"/>
        <v>4.0204678362573153E-2</v>
      </c>
    </row>
    <row r="9" spans="1:6">
      <c r="A9" t="s">
        <v>27</v>
      </c>
      <c r="B9" s="8">
        <v>37165</v>
      </c>
      <c r="C9" s="5">
        <v>30.677499999999998</v>
      </c>
      <c r="D9" s="14">
        <v>4.7566666666666668</v>
      </c>
      <c r="E9" s="6">
        <f t="shared" si="0"/>
        <v>2.0414829332026786E-3</v>
      </c>
      <c r="F9" s="6">
        <f t="shared" si="0"/>
        <v>2.8109627547435647E-3</v>
      </c>
    </row>
    <row r="10" spans="1:6">
      <c r="A10" t="s">
        <v>28</v>
      </c>
      <c r="B10" s="8">
        <v>37257</v>
      </c>
      <c r="C10" s="5">
        <v>30.74</v>
      </c>
      <c r="D10" s="14">
        <v>4.7833333333333332</v>
      </c>
      <c r="E10" s="6">
        <f t="shared" si="0"/>
        <v>2.0373237714937657E-3</v>
      </c>
      <c r="F10" s="6">
        <f t="shared" si="0"/>
        <v>5.6061667834617504E-3</v>
      </c>
    </row>
    <row r="11" spans="1:6">
      <c r="A11" t="s">
        <v>29</v>
      </c>
      <c r="B11" s="8">
        <v>37347</v>
      </c>
      <c r="C11" s="5">
        <v>30.515000000000001</v>
      </c>
      <c r="D11" s="14">
        <v>4.75</v>
      </c>
      <c r="E11" s="6">
        <f t="shared" si="0"/>
        <v>-7.3194534808066975E-3</v>
      </c>
      <c r="F11" s="6">
        <f t="shared" si="0"/>
        <v>-6.9686411149825541E-3</v>
      </c>
    </row>
    <row r="12" spans="1:6">
      <c r="A12" t="s">
        <v>30</v>
      </c>
      <c r="B12" s="8">
        <v>37438</v>
      </c>
      <c r="C12" s="5">
        <v>30.29</v>
      </c>
      <c r="D12" s="14">
        <v>4.753333333333333</v>
      </c>
      <c r="E12" s="6">
        <f t="shared" si="0"/>
        <v>-7.3734229067672101E-3</v>
      </c>
      <c r="F12" s="6">
        <f t="shared" si="0"/>
        <v>7.0175438596483503E-4</v>
      </c>
    </row>
    <row r="13" spans="1:6">
      <c r="A13" t="s">
        <v>31</v>
      </c>
      <c r="B13" s="8">
        <v>37530</v>
      </c>
      <c r="C13" s="5">
        <v>30.064999999999998</v>
      </c>
      <c r="D13" s="14">
        <v>4.82</v>
      </c>
      <c r="E13" s="6">
        <f t="shared" si="0"/>
        <v>-7.4281941234731405E-3</v>
      </c>
      <c r="F13" s="6">
        <f t="shared" si="0"/>
        <v>1.402524544179537E-2</v>
      </c>
    </row>
    <row r="14" spans="1:6">
      <c r="A14" t="s">
        <v>32</v>
      </c>
      <c r="B14" s="8">
        <v>37622.857141203705</v>
      </c>
      <c r="C14" s="5">
        <v>29.84</v>
      </c>
      <c r="D14" s="14">
        <v>4.8133333333333335</v>
      </c>
      <c r="E14" s="6">
        <f t="shared" si="0"/>
        <v>-7.4837851322134673E-3</v>
      </c>
      <c r="F14" s="6">
        <f t="shared" si="0"/>
        <v>-1.3831258644536972E-3</v>
      </c>
    </row>
    <row r="15" spans="1:6">
      <c r="A15" t="s">
        <v>33</v>
      </c>
      <c r="B15" s="8">
        <v>37712.047619047597</v>
      </c>
      <c r="C15" s="5">
        <v>30.05</v>
      </c>
      <c r="D15" s="14">
        <v>4.9833333333333334</v>
      </c>
      <c r="E15" s="6">
        <f t="shared" si="0"/>
        <v>7.0375335120643721E-3</v>
      </c>
      <c r="F15" s="6">
        <f t="shared" si="0"/>
        <v>3.5318559556786686E-2</v>
      </c>
    </row>
    <row r="16" spans="1:6">
      <c r="A16" t="s">
        <v>34</v>
      </c>
      <c r="B16" s="8">
        <v>37803</v>
      </c>
      <c r="C16" s="5">
        <v>30.259999999999998</v>
      </c>
      <c r="D16" s="14">
        <v>5.043333333333333</v>
      </c>
      <c r="E16" s="6">
        <f t="shared" si="0"/>
        <v>6.988352745424203E-3</v>
      </c>
      <c r="F16" s="6">
        <f t="shared" si="0"/>
        <v>1.2040133779264136E-2</v>
      </c>
    </row>
    <row r="17" spans="1:19">
      <c r="A17" t="s">
        <v>35</v>
      </c>
      <c r="B17" s="8">
        <v>37895</v>
      </c>
      <c r="C17" s="5">
        <v>30.47</v>
      </c>
      <c r="D17" s="14">
        <v>5.1133333333333333</v>
      </c>
      <c r="E17" s="6">
        <f t="shared" si="0"/>
        <v>6.9398545935228312E-3</v>
      </c>
      <c r="F17" s="6">
        <f t="shared" si="0"/>
        <v>1.3879709187045662E-2</v>
      </c>
    </row>
    <row r="18" spans="1:19">
      <c r="A18" t="s">
        <v>36</v>
      </c>
      <c r="B18" s="8">
        <v>37987</v>
      </c>
      <c r="C18" s="5">
        <v>30.68</v>
      </c>
      <c r="D18" s="14">
        <v>5.1000000000000005</v>
      </c>
      <c r="E18" s="6">
        <f t="shared" si="0"/>
        <v>6.8920249425664867E-3</v>
      </c>
      <c r="F18" s="6">
        <f t="shared" si="0"/>
        <v>-2.6075619295957146E-3</v>
      </c>
    </row>
    <row r="19" spans="1:19">
      <c r="A19" t="s">
        <v>37</v>
      </c>
      <c r="B19" s="8">
        <v>38078</v>
      </c>
      <c r="C19" s="5">
        <v>30.689999999999998</v>
      </c>
      <c r="D19" s="14">
        <v>5.3</v>
      </c>
      <c r="E19" s="6">
        <f t="shared" si="0"/>
        <v>3.2594524119941364E-4</v>
      </c>
      <c r="F19" s="6">
        <f t="shared" si="0"/>
        <v>3.9215686274509658E-2</v>
      </c>
    </row>
    <row r="20" spans="1:19">
      <c r="A20" t="s">
        <v>38</v>
      </c>
      <c r="B20" s="8">
        <v>38169</v>
      </c>
      <c r="C20" s="5">
        <v>30.7</v>
      </c>
      <c r="D20" s="14">
        <v>5.4933333333333332</v>
      </c>
      <c r="E20" s="6">
        <f t="shared" si="0"/>
        <v>3.2583903551650583E-4</v>
      </c>
      <c r="F20" s="6">
        <f t="shared" si="0"/>
        <v>3.6477987421383654E-2</v>
      </c>
    </row>
    <row r="21" spans="1:19">
      <c r="A21" t="s">
        <v>39</v>
      </c>
      <c r="B21" s="8">
        <v>38261</v>
      </c>
      <c r="C21" s="5">
        <v>30.71</v>
      </c>
      <c r="D21" s="14">
        <v>5.376666666666666</v>
      </c>
      <c r="E21" s="6">
        <f t="shared" si="0"/>
        <v>3.2573289902285222E-4</v>
      </c>
      <c r="F21" s="6">
        <f t="shared" si="0"/>
        <v>-2.1237864077669991E-2</v>
      </c>
    </row>
    <row r="22" spans="1:19">
      <c r="A22" t="s">
        <v>40</v>
      </c>
      <c r="B22" s="8">
        <v>38353</v>
      </c>
      <c r="C22" s="5">
        <v>30.72</v>
      </c>
      <c r="D22" s="14">
        <v>5.2866666666666662</v>
      </c>
      <c r="E22" s="6">
        <f t="shared" si="0"/>
        <v>3.2562683165086322E-4</v>
      </c>
      <c r="F22" s="6">
        <f t="shared" si="0"/>
        <v>-1.673899566026036E-2</v>
      </c>
    </row>
    <row r="23" spans="1:19">
      <c r="A23" t="s">
        <v>41</v>
      </c>
      <c r="B23" s="8">
        <v>38443</v>
      </c>
      <c r="C23" s="5">
        <v>30.7425</v>
      </c>
      <c r="D23" s="14">
        <v>5.3366666666666669</v>
      </c>
      <c r="E23" s="6">
        <f t="shared" si="0"/>
        <v>7.3242187500002776E-4</v>
      </c>
      <c r="F23" s="6">
        <f t="shared" si="0"/>
        <v>9.4577553593948385E-3</v>
      </c>
    </row>
    <row r="24" spans="1:19">
      <c r="A24" t="s">
        <v>42</v>
      </c>
      <c r="B24" s="8">
        <v>38534</v>
      </c>
      <c r="C24" s="5">
        <v>30.765000000000001</v>
      </c>
      <c r="D24" s="14">
        <v>5.36</v>
      </c>
      <c r="E24" s="6">
        <f t="shared" si="0"/>
        <v>7.3188582581120115E-4</v>
      </c>
      <c r="F24" s="6">
        <f t="shared" si="0"/>
        <v>4.3722673329169449E-3</v>
      </c>
    </row>
    <row r="25" spans="1:19">
      <c r="A25" t="s">
        <v>43</v>
      </c>
      <c r="B25" s="8">
        <v>38626</v>
      </c>
      <c r="C25" s="5">
        <v>30.787499999999998</v>
      </c>
      <c r="D25" s="14">
        <v>5.2966666666666669</v>
      </c>
      <c r="E25" s="6">
        <f t="shared" si="0"/>
        <v>7.3135056070200877E-4</v>
      </c>
      <c r="F25" s="6">
        <f t="shared" si="0"/>
        <v>-1.1815920398009975E-2</v>
      </c>
      <c r="H25" t="s">
        <v>169</v>
      </c>
      <c r="R25" t="s">
        <v>164</v>
      </c>
    </row>
    <row r="26" spans="1:19" ht="15.75" thickBot="1">
      <c r="A26" t="s">
        <v>44</v>
      </c>
      <c r="B26" s="8">
        <v>38718</v>
      </c>
      <c r="C26" s="5">
        <v>30.81</v>
      </c>
      <c r="D26" s="14">
        <v>5.3066666666666658</v>
      </c>
      <c r="E26" s="6">
        <f t="shared" si="0"/>
        <v>7.3081607795374276E-4</v>
      </c>
      <c r="F26" s="6">
        <f t="shared" si="0"/>
        <v>1.8879798615479356E-3</v>
      </c>
    </row>
    <row r="27" spans="1:19">
      <c r="A27" t="s">
        <v>45</v>
      </c>
      <c r="B27" s="8">
        <v>38808</v>
      </c>
      <c r="C27" s="5">
        <v>30.854999999999997</v>
      </c>
      <c r="D27" s="14">
        <v>5.2366666666666672</v>
      </c>
      <c r="E27" s="6">
        <f t="shared" si="0"/>
        <v>1.4605647517039323E-3</v>
      </c>
      <c r="F27" s="6">
        <f t="shared" si="0"/>
        <v>-1.3190954773869067E-2</v>
      </c>
      <c r="H27" s="12" t="s">
        <v>115</v>
      </c>
      <c r="I27" s="12"/>
      <c r="R27" s="12" t="s">
        <v>115</v>
      </c>
      <c r="S27" s="12"/>
    </row>
    <row r="28" spans="1:19">
      <c r="A28" t="s">
        <v>46</v>
      </c>
      <c r="B28" s="8">
        <v>38899</v>
      </c>
      <c r="C28" s="5">
        <v>30.9</v>
      </c>
      <c r="D28" s="14">
        <v>5.37</v>
      </c>
      <c r="E28" s="6">
        <f t="shared" si="0"/>
        <v>1.4584346135148828E-3</v>
      </c>
      <c r="F28" s="6">
        <f t="shared" si="0"/>
        <v>2.5461489497135489E-2</v>
      </c>
      <c r="H28" s="9" t="s">
        <v>116</v>
      </c>
      <c r="I28" s="9">
        <v>0.99627194336933067</v>
      </c>
      <c r="R28" s="9" t="s">
        <v>116</v>
      </c>
      <c r="S28" s="9">
        <v>0.90068602209856208</v>
      </c>
    </row>
    <row r="29" spans="1:19">
      <c r="A29" t="s">
        <v>47</v>
      </c>
      <c r="B29" s="8">
        <v>38991</v>
      </c>
      <c r="C29" s="5">
        <v>30.945</v>
      </c>
      <c r="D29" s="14">
        <v>5.4233333333333329</v>
      </c>
      <c r="E29" s="6">
        <f t="shared" si="0"/>
        <v>1.4563106796117058E-3</v>
      </c>
      <c r="F29" s="6">
        <f t="shared" si="0"/>
        <v>9.9317194289260304E-3</v>
      </c>
      <c r="H29" s="9" t="s">
        <v>117</v>
      </c>
      <c r="I29" s="9">
        <v>0.99255778514490278</v>
      </c>
      <c r="R29" s="9" t="s">
        <v>117</v>
      </c>
      <c r="S29" s="9">
        <v>0.81123531040373142</v>
      </c>
    </row>
    <row r="30" spans="1:19">
      <c r="A30" t="s">
        <v>48</v>
      </c>
      <c r="B30" s="8">
        <v>39083</v>
      </c>
      <c r="C30" s="5">
        <v>30.99</v>
      </c>
      <c r="D30" s="14">
        <v>5.55</v>
      </c>
      <c r="E30" s="6">
        <f t="shared" si="0"/>
        <v>1.4541929229277154E-3</v>
      </c>
      <c r="F30" s="6">
        <f t="shared" si="0"/>
        <v>2.3355869698832257E-2</v>
      </c>
      <c r="H30" s="9" t="s">
        <v>118</v>
      </c>
      <c r="I30" s="9">
        <v>0.99228214755767696</v>
      </c>
      <c r="R30" s="9" t="s">
        <v>118</v>
      </c>
      <c r="S30" s="9">
        <v>0.79775211828971226</v>
      </c>
    </row>
    <row r="31" spans="1:19">
      <c r="A31" t="s">
        <v>49</v>
      </c>
      <c r="B31" s="8">
        <v>39173</v>
      </c>
      <c r="C31" s="5">
        <v>30.934999999999999</v>
      </c>
      <c r="D31" s="14">
        <v>5.7233333333333336</v>
      </c>
      <c r="E31" s="6">
        <f t="shared" si="0"/>
        <v>-1.7747660535656572E-3</v>
      </c>
      <c r="F31" s="6">
        <f t="shared" si="0"/>
        <v>3.1231231231231314E-2</v>
      </c>
      <c r="H31" s="9" t="s">
        <v>119</v>
      </c>
      <c r="I31" s="9">
        <v>0.15295398846736416</v>
      </c>
      <c r="R31" s="9" t="s">
        <v>119</v>
      </c>
      <c r="S31" s="9">
        <v>0.1206401584508071</v>
      </c>
    </row>
    <row r="32" spans="1:19" ht="15.75" thickBot="1">
      <c r="A32" t="s">
        <v>50</v>
      </c>
      <c r="B32" s="8">
        <v>39264</v>
      </c>
      <c r="C32" s="5">
        <v>30.88</v>
      </c>
      <c r="D32" s="14">
        <v>5.6733333333333347</v>
      </c>
      <c r="E32" s="6">
        <f t="shared" si="0"/>
        <v>-1.777921448197825E-3</v>
      </c>
      <c r="F32" s="6">
        <f t="shared" si="0"/>
        <v>-8.736167734420314E-3</v>
      </c>
      <c r="H32" s="10" t="s">
        <v>120</v>
      </c>
      <c r="I32" s="10">
        <v>29</v>
      </c>
      <c r="R32" s="10" t="s">
        <v>120</v>
      </c>
      <c r="S32" s="10">
        <v>16</v>
      </c>
    </row>
    <row r="33" spans="1:26">
      <c r="A33" t="s">
        <v>51</v>
      </c>
      <c r="B33" s="8">
        <v>39356</v>
      </c>
      <c r="C33" s="5">
        <v>30.824999999999999</v>
      </c>
      <c r="D33" s="14">
        <v>5.7266666666666666</v>
      </c>
      <c r="E33" s="6">
        <f t="shared" si="0"/>
        <v>-1.7810880829015453E-3</v>
      </c>
      <c r="F33" s="6">
        <f t="shared" si="0"/>
        <v>9.4007050528787106E-3</v>
      </c>
    </row>
    <row r="34" spans="1:26" ht="15.75" thickBot="1">
      <c r="A34" t="s">
        <v>52</v>
      </c>
      <c r="B34" s="8">
        <v>39448</v>
      </c>
      <c r="C34" s="5">
        <v>30.77</v>
      </c>
      <c r="D34" s="14">
        <v>5.8533333333333326</v>
      </c>
      <c r="E34" s="6">
        <f t="shared" si="0"/>
        <v>-1.784266017842651E-3</v>
      </c>
      <c r="F34" s="6">
        <f t="shared" si="0"/>
        <v>2.2118742724097678E-2</v>
      </c>
      <c r="H34" t="s">
        <v>121</v>
      </c>
      <c r="R34" t="s">
        <v>121</v>
      </c>
    </row>
    <row r="35" spans="1:26">
      <c r="A35" t="s">
        <v>53</v>
      </c>
      <c r="B35" s="8">
        <v>39539</v>
      </c>
      <c r="C35" s="5">
        <v>30.857500000000002</v>
      </c>
      <c r="D35" s="14">
        <v>5.88</v>
      </c>
      <c r="E35" s="6">
        <f t="shared" si="0"/>
        <v>2.8436789080273687E-3</v>
      </c>
      <c r="F35" s="6">
        <f t="shared" si="0"/>
        <v>4.5558086560365521E-3</v>
      </c>
      <c r="H35" s="11"/>
      <c r="I35" s="11" t="s">
        <v>126</v>
      </c>
      <c r="J35" s="11" t="s">
        <v>127</v>
      </c>
      <c r="K35" s="11" t="s">
        <v>128</v>
      </c>
      <c r="L35" s="11" t="s">
        <v>129</v>
      </c>
      <c r="M35" s="11" t="s">
        <v>130</v>
      </c>
      <c r="R35" s="11"/>
      <c r="S35" s="11" t="s">
        <v>126</v>
      </c>
      <c r="T35" s="11" t="s">
        <v>127</v>
      </c>
      <c r="U35" s="11" t="s">
        <v>128</v>
      </c>
      <c r="V35" s="11" t="s">
        <v>129</v>
      </c>
      <c r="W35" s="11" t="s">
        <v>130</v>
      </c>
    </row>
    <row r="36" spans="1:26">
      <c r="A36" t="s">
        <v>54</v>
      </c>
      <c r="B36" s="8">
        <v>39630</v>
      </c>
      <c r="C36" s="5">
        <v>30.945</v>
      </c>
      <c r="D36" s="14">
        <v>6.1366666666666667</v>
      </c>
      <c r="E36" s="6">
        <f t="shared" si="0"/>
        <v>2.8356153285262441E-3</v>
      </c>
      <c r="F36" s="6">
        <f t="shared" si="0"/>
        <v>4.3650793650793676E-2</v>
      </c>
      <c r="H36" s="9" t="s">
        <v>122</v>
      </c>
      <c r="I36" s="9">
        <v>1</v>
      </c>
      <c r="J36" s="9">
        <v>84.243998728053043</v>
      </c>
      <c r="K36" s="9">
        <v>84.243998728053043</v>
      </c>
      <c r="L36" s="9">
        <v>3600.9522327291625</v>
      </c>
      <c r="M36" s="9">
        <v>2.8296158731143814E-30</v>
      </c>
      <c r="R36" s="9" t="s">
        <v>122</v>
      </c>
      <c r="S36" s="9">
        <v>1</v>
      </c>
      <c r="T36" s="9">
        <v>0.87566485814327344</v>
      </c>
      <c r="U36" s="9">
        <v>0.87566485814327344</v>
      </c>
      <c r="V36" s="9">
        <v>60.166413379235848</v>
      </c>
      <c r="W36" s="9">
        <v>1.958267078529414E-6</v>
      </c>
    </row>
    <row r="37" spans="1:26">
      <c r="A37" t="s">
        <v>55</v>
      </c>
      <c r="B37" s="8">
        <v>39722</v>
      </c>
      <c r="C37" s="5">
        <v>31.032499999999999</v>
      </c>
      <c r="D37" s="14">
        <v>6.2666666666666666</v>
      </c>
      <c r="E37" s="6">
        <f t="shared" si="0"/>
        <v>2.8275973501372944E-3</v>
      </c>
      <c r="F37" s="6">
        <f t="shared" si="0"/>
        <v>2.1184139054861471E-2</v>
      </c>
      <c r="H37" s="9" t="s">
        <v>123</v>
      </c>
      <c r="I37" s="9">
        <v>27</v>
      </c>
      <c r="J37" s="9">
        <v>0.63166290987801343</v>
      </c>
      <c r="K37" s="9">
        <v>2.339492258807457E-2</v>
      </c>
      <c r="L37" s="9"/>
      <c r="M37" s="9"/>
      <c r="R37" s="9" t="s">
        <v>123</v>
      </c>
      <c r="S37" s="9">
        <v>14</v>
      </c>
      <c r="T37" s="9">
        <v>0.20375666963450181</v>
      </c>
      <c r="U37" s="9">
        <v>1.4554047831035843E-2</v>
      </c>
      <c r="V37" s="9"/>
      <c r="W37" s="9"/>
    </row>
    <row r="38" spans="1:26" ht="15.75" thickBot="1">
      <c r="A38" t="s">
        <v>56</v>
      </c>
      <c r="B38" s="8">
        <v>39814</v>
      </c>
      <c r="C38" s="5">
        <v>31.12</v>
      </c>
      <c r="D38" s="14">
        <v>6.37</v>
      </c>
      <c r="E38" s="6">
        <f t="shared" si="0"/>
        <v>2.8196245871264687E-3</v>
      </c>
      <c r="F38" s="6">
        <f t="shared" si="0"/>
        <v>1.6489361702127687E-2</v>
      </c>
      <c r="H38" s="10" t="s">
        <v>124</v>
      </c>
      <c r="I38" s="10">
        <v>28</v>
      </c>
      <c r="J38" s="10">
        <v>84.87566163793106</v>
      </c>
      <c r="K38" s="10"/>
      <c r="L38" s="10"/>
      <c r="M38" s="10"/>
      <c r="R38" s="10" t="s">
        <v>124</v>
      </c>
      <c r="S38" s="10">
        <v>15</v>
      </c>
      <c r="T38" s="10">
        <v>1.0794215277777752</v>
      </c>
      <c r="U38" s="10"/>
      <c r="V38" s="10"/>
      <c r="W38" s="10"/>
    </row>
    <row r="39" spans="1:26" ht="15.75" thickBot="1">
      <c r="A39" t="s">
        <v>57</v>
      </c>
      <c r="B39" s="8">
        <v>39904</v>
      </c>
      <c r="C39" s="5">
        <v>30.9575</v>
      </c>
      <c r="D39" s="14">
        <v>6.41</v>
      </c>
      <c r="E39" s="6">
        <f t="shared" si="0"/>
        <v>-5.2217223650386059E-3</v>
      </c>
      <c r="F39" s="6">
        <f t="shared" si="0"/>
        <v>6.2794348508634279E-3</v>
      </c>
    </row>
    <row r="40" spans="1:26">
      <c r="A40" t="s">
        <v>58</v>
      </c>
      <c r="B40" s="8">
        <v>39995</v>
      </c>
      <c r="C40" s="5">
        <v>30.795000000000002</v>
      </c>
      <c r="D40" s="14">
        <v>6.3599999999999994</v>
      </c>
      <c r="E40" s="6">
        <f t="shared" si="0"/>
        <v>-5.2491318743437898E-3</v>
      </c>
      <c r="F40" s="6">
        <f t="shared" si="0"/>
        <v>-7.8003120124806096E-3</v>
      </c>
      <c r="H40" s="11"/>
      <c r="I40" s="11" t="s">
        <v>131</v>
      </c>
      <c r="J40" s="11" t="s">
        <v>119</v>
      </c>
      <c r="K40" s="11" t="s">
        <v>132</v>
      </c>
      <c r="L40" s="11" t="s">
        <v>133</v>
      </c>
      <c r="M40" s="11" t="s">
        <v>134</v>
      </c>
      <c r="N40" s="11" t="s">
        <v>135</v>
      </c>
      <c r="O40" s="11" t="s">
        <v>136</v>
      </c>
      <c r="P40" s="11" t="s">
        <v>137</v>
      </c>
      <c r="R40" s="11"/>
      <c r="S40" s="11" t="s">
        <v>131</v>
      </c>
      <c r="T40" s="11" t="s">
        <v>119</v>
      </c>
      <c r="U40" s="11" t="s">
        <v>132</v>
      </c>
      <c r="V40" s="11" t="s">
        <v>133</v>
      </c>
      <c r="W40" s="11" t="s">
        <v>134</v>
      </c>
      <c r="X40" s="11" t="s">
        <v>135</v>
      </c>
      <c r="Y40" s="11" t="s">
        <v>136</v>
      </c>
      <c r="Z40" s="11" t="s">
        <v>137</v>
      </c>
    </row>
    <row r="41" spans="1:26">
      <c r="A41" t="s">
        <v>59</v>
      </c>
      <c r="B41" s="8">
        <v>40087</v>
      </c>
      <c r="C41" s="5">
        <v>30.6325</v>
      </c>
      <c r="D41" s="14">
        <v>6.3533333333333344</v>
      </c>
      <c r="E41" s="6">
        <f t="shared" si="0"/>
        <v>-5.2768306543270471E-3</v>
      </c>
      <c r="F41" s="6">
        <f t="shared" si="0"/>
        <v>-1.0482180293498499E-3</v>
      </c>
      <c r="H41" s="9" t="s">
        <v>125</v>
      </c>
      <c r="I41" s="9">
        <v>-61.821358667060359</v>
      </c>
      <c r="J41" s="9">
        <v>1.5687361585153108</v>
      </c>
      <c r="K41" s="9">
        <v>-39.40838510764587</v>
      </c>
      <c r="L41" s="9">
        <v>2.124141846772595E-25</v>
      </c>
      <c r="M41" s="9">
        <v>-65.040139389408125</v>
      </c>
      <c r="N41" s="9">
        <v>-58.602577944712593</v>
      </c>
      <c r="O41" s="9">
        <v>-65.040139389408125</v>
      </c>
      <c r="P41" s="9">
        <v>-58.602577944712593</v>
      </c>
      <c r="R41" s="9" t="s">
        <v>125</v>
      </c>
      <c r="S41" s="9">
        <v>-15.895766350591369</v>
      </c>
      <c r="T41" s="9">
        <v>2.9821621926002519</v>
      </c>
      <c r="U41" s="9">
        <v>-5.3302822998809773</v>
      </c>
      <c r="V41" s="9">
        <v>1.0617648820807638E-4</v>
      </c>
      <c r="W41" s="9">
        <v>-22.291868122492161</v>
      </c>
      <c r="X41" s="9">
        <v>-9.4996645786905773</v>
      </c>
      <c r="Y41" s="9">
        <v>-22.291868122492161</v>
      </c>
      <c r="Z41" s="9">
        <v>-9.4996645786905773</v>
      </c>
    </row>
    <row r="42" spans="1:26" ht="15.75" thickBot="1">
      <c r="A42" t="s">
        <v>60</v>
      </c>
      <c r="B42" s="8">
        <v>40179</v>
      </c>
      <c r="C42" s="5">
        <v>30.47</v>
      </c>
      <c r="D42" s="14">
        <v>6.3533333333333326</v>
      </c>
      <c r="E42" s="6">
        <f t="shared" si="0"/>
        <v>-5.3048233085775378E-3</v>
      </c>
      <c r="F42" s="6">
        <f t="shared" si="0"/>
        <v>-2.7959446580276759E-16</v>
      </c>
      <c r="H42" s="10" t="s">
        <v>138</v>
      </c>
      <c r="I42" s="13">
        <v>2.2310453296197803E-3</v>
      </c>
      <c r="J42" s="10">
        <v>3.7179172037600756E-5</v>
      </c>
      <c r="K42" s="10">
        <v>60.007934748074447</v>
      </c>
      <c r="L42" s="10">
        <v>2.8296158731144213E-30</v>
      </c>
      <c r="M42" s="10">
        <v>2.1547599698555605E-3</v>
      </c>
      <c r="N42" s="10">
        <v>2.3073306893840002E-3</v>
      </c>
      <c r="O42" s="10">
        <v>2.1547599698555605E-3</v>
      </c>
      <c r="P42" s="10">
        <v>2.3073306893840002E-3</v>
      </c>
      <c r="R42" s="10" t="s">
        <v>138</v>
      </c>
      <c r="S42" s="13">
        <v>5.561107570697429E-4</v>
      </c>
      <c r="T42" s="10">
        <v>7.1694234870869073E-5</v>
      </c>
      <c r="U42" s="10">
        <v>7.7567011918234838</v>
      </c>
      <c r="V42" s="10">
        <v>1.958267078529414E-6</v>
      </c>
      <c r="W42" s="10">
        <v>4.0234191651825047E-4</v>
      </c>
      <c r="X42" s="10">
        <v>7.0987959762123533E-4</v>
      </c>
      <c r="Y42" s="10">
        <v>4.0234191651825047E-4</v>
      </c>
      <c r="Z42" s="10">
        <v>7.0987959762123533E-4</v>
      </c>
    </row>
    <row r="43" spans="1:26">
      <c r="A43" t="s">
        <v>61</v>
      </c>
      <c r="B43" s="8">
        <v>40269</v>
      </c>
      <c r="C43" s="5">
        <v>30.349999999999998</v>
      </c>
      <c r="D43" s="14">
        <v>6.3266666666666671</v>
      </c>
      <c r="E43" s="6">
        <f t="shared" si="0"/>
        <v>-3.9382999671808668E-3</v>
      </c>
      <c r="F43" s="6">
        <f t="shared" si="0"/>
        <v>-4.1972717733471422E-3</v>
      </c>
    </row>
    <row r="44" spans="1:26">
      <c r="A44" t="s">
        <v>62</v>
      </c>
      <c r="B44" s="8">
        <v>40360</v>
      </c>
      <c r="C44" s="5">
        <v>30.229999999999997</v>
      </c>
      <c r="D44" s="14">
        <v>6.47</v>
      </c>
      <c r="E44" s="6">
        <f t="shared" si="0"/>
        <v>-3.95387149917631E-3</v>
      </c>
      <c r="F44" s="6">
        <f t="shared" si="0"/>
        <v>2.2655426765015696E-2</v>
      </c>
    </row>
    <row r="45" spans="1:26">
      <c r="A45" t="s">
        <v>63</v>
      </c>
      <c r="B45" s="8">
        <v>40452</v>
      </c>
      <c r="C45" s="5">
        <v>30.11</v>
      </c>
      <c r="D45" s="14">
        <v>6.5333333333333341</v>
      </c>
      <c r="E45" s="6">
        <f t="shared" si="0"/>
        <v>-3.9695666556400083E-3</v>
      </c>
      <c r="F45" s="6">
        <f t="shared" si="0"/>
        <v>9.7887686759403954E-3</v>
      </c>
    </row>
    <row r="46" spans="1:26">
      <c r="A46" t="s">
        <v>64</v>
      </c>
      <c r="B46" s="8">
        <v>40544</v>
      </c>
      <c r="C46" s="5">
        <v>29.99</v>
      </c>
      <c r="D46" s="14">
        <v>6.5900000000000007</v>
      </c>
      <c r="E46" s="6">
        <f t="shared" si="0"/>
        <v>-3.9853869146463296E-3</v>
      </c>
      <c r="F46" s="6">
        <f t="shared" si="0"/>
        <v>8.6734693877550968E-3</v>
      </c>
    </row>
    <row r="47" spans="1:26">
      <c r="A47" t="s">
        <v>65</v>
      </c>
      <c r="B47" s="8">
        <v>40634</v>
      </c>
      <c r="C47" s="5">
        <v>29.924999999999997</v>
      </c>
      <c r="D47" s="14">
        <v>6.6099999999999994</v>
      </c>
      <c r="E47" s="6">
        <f t="shared" si="0"/>
        <v>-2.1673891297099459E-3</v>
      </c>
      <c r="F47" s="6">
        <f t="shared" si="0"/>
        <v>3.0349013657054147E-3</v>
      </c>
    </row>
    <row r="48" spans="1:26">
      <c r="A48" t="s">
        <v>66</v>
      </c>
      <c r="B48" s="8">
        <v>40725</v>
      </c>
      <c r="C48" s="5">
        <v>29.86</v>
      </c>
      <c r="D48" s="14">
        <v>6.6466666666666674</v>
      </c>
      <c r="E48" s="6">
        <f t="shared" si="0"/>
        <v>-2.1720969089389385E-3</v>
      </c>
      <c r="F48" s="6">
        <f t="shared" si="0"/>
        <v>5.5471507816441694E-3</v>
      </c>
    </row>
    <row r="49" spans="1:6">
      <c r="A49" t="s">
        <v>67</v>
      </c>
      <c r="B49" s="8">
        <v>40817</v>
      </c>
      <c r="C49" s="5">
        <v>29.795000000000002</v>
      </c>
      <c r="D49" s="14">
        <v>6.7700000000000005</v>
      </c>
      <c r="E49" s="6">
        <f t="shared" si="0"/>
        <v>-2.176825184192824E-3</v>
      </c>
      <c r="F49" s="6">
        <f t="shared" si="0"/>
        <v>1.8555667001002966E-2</v>
      </c>
    </row>
    <row r="50" spans="1:6">
      <c r="A50" t="s">
        <v>68</v>
      </c>
      <c r="B50" s="8">
        <v>40909</v>
      </c>
      <c r="C50" s="5">
        <v>29.73</v>
      </c>
      <c r="D50" s="14">
        <v>6.9766666666666666</v>
      </c>
      <c r="E50" s="6">
        <f t="shared" si="0"/>
        <v>-2.1815740896123938E-3</v>
      </c>
      <c r="F50" s="6">
        <f t="shared" si="0"/>
        <v>3.0526834071885688E-2</v>
      </c>
    </row>
    <row r="51" spans="1:6">
      <c r="A51" t="s">
        <v>69</v>
      </c>
      <c r="B51" s="8">
        <v>41000</v>
      </c>
      <c r="C51" s="5">
        <v>29.815000000000001</v>
      </c>
      <c r="D51" s="14">
        <v>7.0533333333333337</v>
      </c>
      <c r="E51" s="6">
        <f t="shared" si="0"/>
        <v>2.8590649175916868E-3</v>
      </c>
      <c r="F51" s="6">
        <f t="shared" si="0"/>
        <v>1.0989010989011052E-2</v>
      </c>
    </row>
    <row r="52" spans="1:6">
      <c r="A52" t="s">
        <v>70</v>
      </c>
      <c r="B52" s="8">
        <v>41091</v>
      </c>
      <c r="C52" s="5">
        <v>29.9</v>
      </c>
      <c r="D52" s="14">
        <v>6.98</v>
      </c>
      <c r="E52" s="6">
        <f t="shared" si="0"/>
        <v>2.8509139694783596E-3</v>
      </c>
      <c r="F52" s="6">
        <f t="shared" si="0"/>
        <v>-1.0396975425330801E-2</v>
      </c>
    </row>
    <row r="53" spans="1:6">
      <c r="A53" t="s">
        <v>71</v>
      </c>
      <c r="B53" s="8">
        <v>41183</v>
      </c>
      <c r="C53" s="5">
        <v>29.984999999999999</v>
      </c>
      <c r="D53" s="14">
        <v>6.9333333333333336</v>
      </c>
      <c r="E53" s="6">
        <f t="shared" si="0"/>
        <v>2.8428093645485237E-3</v>
      </c>
      <c r="F53" s="6">
        <f t="shared" si="0"/>
        <v>-6.6857688634193203E-3</v>
      </c>
    </row>
    <row r="54" spans="1:6">
      <c r="A54" t="s">
        <v>72</v>
      </c>
      <c r="B54" s="8">
        <v>41275</v>
      </c>
      <c r="C54" s="5">
        <v>30.07</v>
      </c>
      <c r="D54" s="14">
        <v>7.1033333333333344</v>
      </c>
      <c r="E54" s="6">
        <f t="shared" si="0"/>
        <v>2.8347507086877058E-3</v>
      </c>
      <c r="F54" s="6">
        <f t="shared" si="0"/>
        <v>2.4519230769230887E-2</v>
      </c>
    </row>
    <row r="55" spans="1:6">
      <c r="A55" t="s">
        <v>73</v>
      </c>
      <c r="B55" s="8">
        <v>41365</v>
      </c>
      <c r="C55" s="5">
        <v>30.327500000000001</v>
      </c>
      <c r="D55" s="14">
        <v>7.0933333333333337</v>
      </c>
      <c r="E55" s="6">
        <f t="shared" si="0"/>
        <v>8.5633521782507577E-3</v>
      </c>
      <c r="F55" s="6">
        <f t="shared" si="0"/>
        <v>-1.4077897700610991E-3</v>
      </c>
    </row>
    <row r="56" spans="1:6">
      <c r="A56" t="s">
        <v>74</v>
      </c>
      <c r="B56" s="8">
        <v>41456</v>
      </c>
      <c r="C56" s="5">
        <v>30.585000000000001</v>
      </c>
      <c r="D56" s="14">
        <v>7.1499999999999995</v>
      </c>
      <c r="E56" s="6">
        <f t="shared" si="0"/>
        <v>8.4906438051273684E-3</v>
      </c>
      <c r="F56" s="6">
        <f t="shared" si="0"/>
        <v>7.9887218045111494E-3</v>
      </c>
    </row>
    <row r="57" spans="1:6">
      <c r="A57" t="s">
        <v>75</v>
      </c>
      <c r="B57" s="8">
        <v>41548</v>
      </c>
      <c r="C57" s="5">
        <v>30.842500000000001</v>
      </c>
      <c r="D57" s="14">
        <v>7.086666666666666</v>
      </c>
      <c r="E57" s="6">
        <f t="shared" si="0"/>
        <v>8.419159718816422E-3</v>
      </c>
      <c r="F57" s="6">
        <f t="shared" si="0"/>
        <v>-8.857808857808876E-3</v>
      </c>
    </row>
    <row r="58" spans="1:6">
      <c r="A58" t="s">
        <v>76</v>
      </c>
      <c r="B58" s="8">
        <v>41640</v>
      </c>
      <c r="C58" s="5">
        <v>31.1</v>
      </c>
      <c r="D58" s="14">
        <v>7.0200000000000005</v>
      </c>
      <c r="E58" s="6">
        <f t="shared" si="0"/>
        <v>8.3488692550863341E-3</v>
      </c>
      <c r="F58" s="6">
        <f t="shared" si="0"/>
        <v>-9.4073377234241123E-3</v>
      </c>
    </row>
    <row r="59" spans="1:6">
      <c r="A59" t="s">
        <v>77</v>
      </c>
      <c r="B59" s="8">
        <v>41730</v>
      </c>
      <c r="C59" s="5">
        <v>31.315000000000001</v>
      </c>
      <c r="D59" s="14">
        <v>7.1166666666666671</v>
      </c>
      <c r="E59" s="6">
        <f t="shared" si="0"/>
        <v>6.91318327974276E-3</v>
      </c>
      <c r="F59" s="6">
        <f t="shared" si="0"/>
        <v>1.3770180436847104E-2</v>
      </c>
    </row>
    <row r="60" spans="1:6">
      <c r="A60" t="s">
        <v>78</v>
      </c>
      <c r="B60" s="8">
        <v>41821</v>
      </c>
      <c r="C60" s="5">
        <v>31.53</v>
      </c>
      <c r="D60" s="14">
        <v>7.38</v>
      </c>
      <c r="E60" s="6">
        <f t="shared" si="0"/>
        <v>6.8657193038479912E-3</v>
      </c>
      <c r="F60" s="6">
        <f t="shared" si="0"/>
        <v>3.7002341920374625E-2</v>
      </c>
    </row>
    <row r="61" spans="1:6">
      <c r="A61" t="s">
        <v>79</v>
      </c>
      <c r="B61" s="8">
        <v>41913</v>
      </c>
      <c r="C61" s="5">
        <v>31.745000000000001</v>
      </c>
      <c r="D61" s="14">
        <v>7.4066666666666663</v>
      </c>
      <c r="E61" s="6">
        <f t="shared" si="0"/>
        <v>6.8189026324135694E-3</v>
      </c>
      <c r="F61" s="6">
        <f t="shared" si="0"/>
        <v>3.6133694670279666E-3</v>
      </c>
    </row>
    <row r="62" spans="1:6">
      <c r="A62" t="s">
        <v>80</v>
      </c>
      <c r="B62" s="8">
        <v>42005</v>
      </c>
      <c r="C62" s="5">
        <v>31.96</v>
      </c>
      <c r="D62" s="14">
        <v>7.43</v>
      </c>
      <c r="E62" s="6">
        <f t="shared" si="0"/>
        <v>6.7727201134036808E-3</v>
      </c>
      <c r="F62" s="6">
        <f t="shared" si="0"/>
        <v>3.1503150315031632E-3</v>
      </c>
    </row>
    <row r="63" spans="1:6">
      <c r="A63" t="s">
        <v>81</v>
      </c>
      <c r="B63" s="8">
        <v>42095</v>
      </c>
      <c r="C63" s="5">
        <v>32.137500000000003</v>
      </c>
      <c r="D63" s="14">
        <v>7.5466666666666669</v>
      </c>
      <c r="E63" s="6">
        <f t="shared" si="0"/>
        <v>5.5538172715895485E-3</v>
      </c>
      <c r="F63" s="6">
        <f t="shared" si="0"/>
        <v>1.5702108568865027E-2</v>
      </c>
    </row>
    <row r="64" spans="1:6">
      <c r="A64" t="s">
        <v>82</v>
      </c>
      <c r="B64" s="8">
        <v>42186</v>
      </c>
      <c r="C64" s="5">
        <v>32.314999999999998</v>
      </c>
      <c r="D64" s="14">
        <v>7.7166666666666659</v>
      </c>
      <c r="E64" s="6">
        <f t="shared" si="0"/>
        <v>5.5231427460130647E-3</v>
      </c>
      <c r="F64" s="6">
        <f t="shared" si="0"/>
        <v>2.2526501766784324E-2</v>
      </c>
    </row>
    <row r="65" spans="1:6">
      <c r="A65" t="s">
        <v>83</v>
      </c>
      <c r="B65" s="8">
        <v>42278</v>
      </c>
      <c r="C65" s="5">
        <v>32.4925</v>
      </c>
      <c r="D65" s="14">
        <v>7.7633333333333328</v>
      </c>
      <c r="E65" s="6">
        <f t="shared" si="0"/>
        <v>5.4928051988241376E-3</v>
      </c>
      <c r="F65" s="6">
        <f t="shared" si="0"/>
        <v>6.0475161987041288E-3</v>
      </c>
    </row>
    <row r="66" spans="1:6">
      <c r="A66" t="s">
        <v>84</v>
      </c>
      <c r="B66" s="8">
        <v>42370</v>
      </c>
      <c r="C66" s="5">
        <v>32.67</v>
      </c>
      <c r="D66" s="14">
        <v>7.4666666666666659</v>
      </c>
      <c r="E66" s="6">
        <f t="shared" si="0"/>
        <v>5.4627991074864043E-3</v>
      </c>
      <c r="F66" s="6">
        <f t="shared" si="0"/>
        <v>-3.8213825676255933E-2</v>
      </c>
    </row>
    <row r="67" spans="1:6">
      <c r="A67" t="s">
        <v>85</v>
      </c>
      <c r="B67" s="8">
        <v>42461</v>
      </c>
      <c r="C67" s="5">
        <v>32.805</v>
      </c>
      <c r="D67" s="14">
        <v>7.5233333333333334</v>
      </c>
      <c r="E67" s="6">
        <f t="shared" si="0"/>
        <v>4.1322314049586162E-3</v>
      </c>
      <c r="F67" s="6">
        <f t="shared" si="0"/>
        <v>7.5892857142858304E-3</v>
      </c>
    </row>
    <row r="68" spans="1:6">
      <c r="A68" t="s">
        <v>86</v>
      </c>
      <c r="B68" s="8">
        <v>42552</v>
      </c>
      <c r="C68" s="5">
        <v>32.94</v>
      </c>
      <c r="D68" s="14">
        <v>7.5533333333333337</v>
      </c>
      <c r="E68" s="6">
        <f t="shared" ref="E68:F78" si="1">(C68-C67)/C67</f>
        <v>4.1152263374484993E-3</v>
      </c>
      <c r="F68" s="6">
        <f t="shared" si="1"/>
        <v>3.9875941515286105E-3</v>
      </c>
    </row>
    <row r="69" spans="1:6">
      <c r="A69" t="s">
        <v>87</v>
      </c>
      <c r="B69" s="8">
        <v>42644</v>
      </c>
      <c r="C69" s="5">
        <v>33.075000000000003</v>
      </c>
      <c r="D69" s="14">
        <v>7.4266666666666667</v>
      </c>
      <c r="E69" s="6">
        <f t="shared" si="1"/>
        <v>4.0983606557378604E-3</v>
      </c>
      <c r="F69" s="6">
        <f t="shared" si="1"/>
        <v>-1.6769638128861463E-2</v>
      </c>
    </row>
    <row r="70" spans="1:6">
      <c r="A70" t="s">
        <v>88</v>
      </c>
      <c r="B70" s="8">
        <v>42736</v>
      </c>
      <c r="C70" s="5">
        <v>33.21</v>
      </c>
      <c r="D70" s="14">
        <v>7.2933333333333339</v>
      </c>
      <c r="E70" s="6">
        <f t="shared" si="1"/>
        <v>4.0816326530611641E-3</v>
      </c>
      <c r="F70" s="6">
        <f t="shared" si="1"/>
        <v>-1.7953321364452358E-2</v>
      </c>
    </row>
    <row r="71" spans="1:6">
      <c r="A71" t="s">
        <v>89</v>
      </c>
      <c r="B71" s="8">
        <v>42826</v>
      </c>
      <c r="C71" s="5">
        <v>33.575000000000003</v>
      </c>
      <c r="D71" s="14">
        <v>7.2233333333333336</v>
      </c>
      <c r="E71" s="6">
        <f t="shared" si="1"/>
        <v>1.0990665462210237E-2</v>
      </c>
      <c r="F71" s="6">
        <f t="shared" si="1"/>
        <v>-9.5978062157221593E-3</v>
      </c>
    </row>
    <row r="72" spans="1:6">
      <c r="A72" t="s">
        <v>90</v>
      </c>
      <c r="B72" s="8">
        <v>42917</v>
      </c>
      <c r="C72" s="5">
        <v>33.94</v>
      </c>
      <c r="D72" s="14">
        <v>7.45</v>
      </c>
      <c r="E72" s="6">
        <f t="shared" si="1"/>
        <v>1.0871183916604464E-2</v>
      </c>
      <c r="F72" s="6">
        <f t="shared" si="1"/>
        <v>3.1379787724965379E-2</v>
      </c>
    </row>
    <row r="73" spans="1:6">
      <c r="A73" t="s">
        <v>91</v>
      </c>
      <c r="B73" s="8">
        <v>43009</v>
      </c>
      <c r="C73" s="5">
        <v>34.305</v>
      </c>
      <c r="D73" s="14">
        <v>7.4633333333333338</v>
      </c>
      <c r="E73" s="6">
        <f t="shared" si="1"/>
        <v>1.0754272245138538E-2</v>
      </c>
      <c r="F73" s="6">
        <f t="shared" si="1"/>
        <v>1.7897091722595491E-3</v>
      </c>
    </row>
    <row r="74" spans="1:6">
      <c r="A74" t="s">
        <v>92</v>
      </c>
      <c r="B74" s="8">
        <v>43101</v>
      </c>
      <c r="C74" s="5">
        <v>34.67</v>
      </c>
      <c r="D74" s="14">
        <v>7.4799999999999995</v>
      </c>
      <c r="E74" s="6">
        <f t="shared" si="1"/>
        <v>1.0639848418597929E-2</v>
      </c>
      <c r="F74" s="6">
        <f t="shared" si="1"/>
        <v>2.2331397945510117E-3</v>
      </c>
    </row>
    <row r="75" spans="1:6">
      <c r="A75" t="s">
        <v>93</v>
      </c>
      <c r="B75" s="8">
        <v>43191</v>
      </c>
      <c r="C75" s="5">
        <v>34.767499999999998</v>
      </c>
      <c r="D75" s="14">
        <v>7.2166666666666659</v>
      </c>
      <c r="E75" s="6">
        <f t="shared" si="1"/>
        <v>2.812229593308237E-3</v>
      </c>
      <c r="F75" s="6">
        <f t="shared" si="1"/>
        <v>-3.5204991087344074E-2</v>
      </c>
    </row>
    <row r="76" spans="1:6">
      <c r="A76" t="s">
        <v>94</v>
      </c>
      <c r="B76" s="8">
        <v>43282</v>
      </c>
      <c r="C76" s="5">
        <v>34.865000000000002</v>
      </c>
      <c r="D76" s="14">
        <v>7.2899999999999991</v>
      </c>
      <c r="E76" s="6">
        <f t="shared" si="1"/>
        <v>2.8043431365500451E-3</v>
      </c>
      <c r="F76" s="6">
        <f t="shared" si="1"/>
        <v>1.0161662817551953E-2</v>
      </c>
    </row>
    <row r="77" spans="1:6">
      <c r="A77" t="s">
        <v>95</v>
      </c>
      <c r="B77" s="8">
        <v>43374</v>
      </c>
      <c r="C77" s="5">
        <v>34.962500000000006</v>
      </c>
      <c r="D77" s="14">
        <v>7.5799999999999992</v>
      </c>
      <c r="E77" s="6">
        <f t="shared" si="1"/>
        <v>2.7965007887567387E-3</v>
      </c>
      <c r="F77" s="6">
        <f t="shared" si="1"/>
        <v>3.9780521262002752E-2</v>
      </c>
    </row>
    <row r="78" spans="1:6">
      <c r="A78" t="s">
        <v>96</v>
      </c>
      <c r="B78" s="8">
        <v>43466</v>
      </c>
      <c r="C78" s="5">
        <v>35.06</v>
      </c>
      <c r="D78" s="14">
        <v>7.4366666666666665</v>
      </c>
      <c r="E78" s="6">
        <f t="shared" si="1"/>
        <v>2.7887021809080178E-3</v>
      </c>
      <c r="F78" s="6">
        <f t="shared" si="1"/>
        <v>-1.8909410729991118E-2</v>
      </c>
    </row>
    <row r="79" spans="1:6">
      <c r="D79" s="14"/>
      <c r="E79" s="14"/>
      <c r="F79" s="14"/>
    </row>
    <row r="80" spans="1:6">
      <c r="D80" s="14"/>
      <c r="E80" s="14"/>
      <c r="F80" s="14"/>
    </row>
    <row r="81" spans="4:6">
      <c r="D81" s="14"/>
      <c r="E81" s="14"/>
      <c r="F81" s="14"/>
    </row>
    <row r="82" spans="4:6">
      <c r="D82" s="14"/>
      <c r="E82" s="14"/>
      <c r="F82" s="14"/>
    </row>
    <row r="83" spans="4:6">
      <c r="D83" s="14"/>
      <c r="E83" s="14"/>
      <c r="F83" s="14"/>
    </row>
    <row r="84" spans="4:6">
      <c r="D84" s="14"/>
      <c r="E84" s="14"/>
      <c r="F84" s="14"/>
    </row>
  </sheetData>
  <phoneticPr fontId="3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0109-BB5A-4292-BDE1-501ECE872805}">
  <dimension ref="A1:Z84"/>
  <sheetViews>
    <sheetView topLeftCell="A4" workbookViewId="0">
      <selection activeCell="H28" sqref="H28"/>
    </sheetView>
  </sheetViews>
  <sheetFormatPr defaultRowHeight="15"/>
  <cols>
    <col min="2" max="2" width="10.5703125" customWidth="1"/>
    <col min="4" max="4" width="9.28515625" bestFit="1" customWidth="1"/>
  </cols>
  <sheetData>
    <row r="1" spans="1:6">
      <c r="A1" t="s">
        <v>98</v>
      </c>
      <c r="B1" t="s">
        <v>111</v>
      </c>
      <c r="C1" t="s">
        <v>100</v>
      </c>
      <c r="D1" t="s">
        <v>103</v>
      </c>
      <c r="E1" t="s">
        <v>105</v>
      </c>
      <c r="F1" t="s">
        <v>106</v>
      </c>
    </row>
    <row r="2" spans="1:6">
      <c r="A2" t="s">
        <v>20</v>
      </c>
      <c r="B2" s="8">
        <v>36526</v>
      </c>
      <c r="C2" s="5">
        <v>32.020000000000003</v>
      </c>
      <c r="D2" s="14">
        <v>11.163333333333334</v>
      </c>
    </row>
    <row r="3" spans="1:6">
      <c r="A3" t="s">
        <v>21</v>
      </c>
      <c r="B3" s="8">
        <v>36617</v>
      </c>
      <c r="C3" s="5">
        <v>31.702500000000001</v>
      </c>
      <c r="D3" s="14">
        <v>12.066666666666668</v>
      </c>
      <c r="E3" s="6">
        <f>(C3-C2)/C2</f>
        <v>-9.9156777014366808E-3</v>
      </c>
      <c r="F3" s="6">
        <f>(D3-D2)/D2</f>
        <v>8.09196775156764E-2</v>
      </c>
    </row>
    <row r="4" spans="1:6">
      <c r="A4" t="s">
        <v>22</v>
      </c>
      <c r="B4" s="8">
        <v>36708</v>
      </c>
      <c r="C4" s="5">
        <v>31.385000000000002</v>
      </c>
      <c r="D4" s="14">
        <v>12.546666666666667</v>
      </c>
      <c r="E4" s="6">
        <f t="shared" ref="E4:F67" si="0">(C4-C3)/C3</f>
        <v>-1.0014983045501111E-2</v>
      </c>
      <c r="F4" s="6">
        <f t="shared" si="0"/>
        <v>3.9779005524861764E-2</v>
      </c>
    </row>
    <row r="5" spans="1:6">
      <c r="A5" t="s">
        <v>23</v>
      </c>
      <c r="B5" s="8">
        <v>44105</v>
      </c>
      <c r="C5" s="5">
        <v>31.067500000000003</v>
      </c>
      <c r="D5" s="14">
        <v>12.006666666666668</v>
      </c>
      <c r="E5" s="6">
        <f t="shared" si="0"/>
        <v>-1.0116297594392193E-2</v>
      </c>
      <c r="F5" s="6">
        <f t="shared" si="0"/>
        <v>-4.3039319872476021E-2</v>
      </c>
    </row>
    <row r="6" spans="1:6">
      <c r="A6" t="s">
        <v>24</v>
      </c>
      <c r="B6" s="8">
        <v>36892</v>
      </c>
      <c r="C6" s="5">
        <v>30.75</v>
      </c>
      <c r="D6" s="14">
        <v>13.106666666666667</v>
      </c>
      <c r="E6" s="6">
        <f t="shared" si="0"/>
        <v>-1.0219682948418848E-2</v>
      </c>
      <c r="F6" s="6">
        <f t="shared" si="0"/>
        <v>9.161576901721262E-2</v>
      </c>
    </row>
    <row r="7" spans="1:6">
      <c r="A7" t="s">
        <v>25</v>
      </c>
      <c r="B7" s="8">
        <v>36982</v>
      </c>
      <c r="C7" s="5">
        <v>30.7075</v>
      </c>
      <c r="D7" s="14">
        <v>14.58</v>
      </c>
      <c r="E7" s="6">
        <f t="shared" si="0"/>
        <v>-1.3821138211382253E-3</v>
      </c>
      <c r="F7" s="6">
        <f t="shared" si="0"/>
        <v>0.11241098677517797</v>
      </c>
    </row>
    <row r="8" spans="1:6">
      <c r="A8" t="s">
        <v>26</v>
      </c>
      <c r="B8" s="8">
        <v>37073</v>
      </c>
      <c r="C8" s="5">
        <v>30.664999999999999</v>
      </c>
      <c r="D8" s="14">
        <v>14.246666666666664</v>
      </c>
      <c r="E8" s="6">
        <f t="shared" si="0"/>
        <v>-1.3840267035740593E-3</v>
      </c>
      <c r="F8" s="6">
        <f t="shared" si="0"/>
        <v>-2.2862368541381049E-2</v>
      </c>
    </row>
    <row r="9" spans="1:6">
      <c r="A9" t="s">
        <v>27</v>
      </c>
      <c r="B9" s="8">
        <v>37165</v>
      </c>
      <c r="C9" s="5">
        <v>30.622499999999999</v>
      </c>
      <c r="D9" s="14">
        <v>13.200000000000001</v>
      </c>
      <c r="E9" s="6">
        <f t="shared" si="0"/>
        <v>-1.3859448883091611E-3</v>
      </c>
      <c r="F9" s="6">
        <f t="shared" si="0"/>
        <v>-7.3467477772578157E-2</v>
      </c>
    </row>
    <row r="10" spans="1:6">
      <c r="A10" t="s">
        <v>28</v>
      </c>
      <c r="B10" s="8">
        <v>37257</v>
      </c>
      <c r="C10" s="5">
        <v>30.58</v>
      </c>
      <c r="D10" s="14">
        <v>13.746666666666668</v>
      </c>
      <c r="E10" s="6">
        <f t="shared" si="0"/>
        <v>-1.3878683974202115E-3</v>
      </c>
      <c r="F10" s="6">
        <f t="shared" si="0"/>
        <v>4.1414141414141424E-2</v>
      </c>
    </row>
    <row r="11" spans="1:6">
      <c r="A11" t="s">
        <v>29</v>
      </c>
      <c r="B11" s="8">
        <v>37347</v>
      </c>
      <c r="C11" s="5">
        <v>31.034999999999997</v>
      </c>
      <c r="D11" s="14">
        <v>14.323333333333332</v>
      </c>
      <c r="E11" s="6">
        <f t="shared" si="0"/>
        <v>1.4879005886200076E-2</v>
      </c>
      <c r="F11" s="6">
        <f t="shared" si="0"/>
        <v>4.1949563530552694E-2</v>
      </c>
    </row>
    <row r="12" spans="1:6">
      <c r="A12" t="s">
        <v>30</v>
      </c>
      <c r="B12" s="8">
        <v>37438</v>
      </c>
      <c r="C12" s="5">
        <v>31.49</v>
      </c>
      <c r="D12" s="14">
        <v>14.036666666666667</v>
      </c>
      <c r="E12" s="6">
        <f t="shared" si="0"/>
        <v>1.4660866763331783E-2</v>
      </c>
      <c r="F12" s="6">
        <f t="shared" si="0"/>
        <v>-2.0013963230160484E-2</v>
      </c>
    </row>
    <row r="13" spans="1:6">
      <c r="A13" t="s">
        <v>31</v>
      </c>
      <c r="B13" s="8">
        <v>37530</v>
      </c>
      <c r="C13" s="5">
        <v>31.945</v>
      </c>
      <c r="D13" s="14">
        <v>13.626666666666665</v>
      </c>
      <c r="E13" s="6">
        <f t="shared" si="0"/>
        <v>1.4449031438551981E-2</v>
      </c>
      <c r="F13" s="6">
        <f t="shared" si="0"/>
        <v>-2.9209213963429251E-2</v>
      </c>
    </row>
    <row r="14" spans="1:6">
      <c r="A14" t="s">
        <v>32</v>
      </c>
      <c r="B14" s="8">
        <v>37622.857141203705</v>
      </c>
      <c r="C14" s="5">
        <v>32.4</v>
      </c>
      <c r="D14" s="14">
        <v>14.103333333333332</v>
      </c>
      <c r="E14" s="6">
        <f t="shared" si="0"/>
        <v>1.4243230552512077E-2</v>
      </c>
      <c r="F14" s="6">
        <f t="shared" si="0"/>
        <v>3.4980430528375732E-2</v>
      </c>
    </row>
    <row r="15" spans="1:6">
      <c r="A15" t="s">
        <v>33</v>
      </c>
      <c r="B15" s="8">
        <v>37712.047619047597</v>
      </c>
      <c r="C15" s="5">
        <v>32.087499999999999</v>
      </c>
      <c r="D15" s="14">
        <v>14.316666666666668</v>
      </c>
      <c r="E15" s="6">
        <f t="shared" si="0"/>
        <v>-9.6450617283950629E-3</v>
      </c>
      <c r="F15" s="6">
        <f t="shared" si="0"/>
        <v>1.5126447648310318E-2</v>
      </c>
    </row>
    <row r="16" spans="1:6">
      <c r="A16" t="s">
        <v>34</v>
      </c>
      <c r="B16" s="8">
        <v>37803</v>
      </c>
      <c r="C16" s="5">
        <v>31.774999999999999</v>
      </c>
      <c r="D16" s="14">
        <v>13.966666666666667</v>
      </c>
      <c r="E16" s="6">
        <f t="shared" si="0"/>
        <v>-9.7389949357226339E-3</v>
      </c>
      <c r="F16" s="6">
        <f t="shared" si="0"/>
        <v>-2.4447031431897651E-2</v>
      </c>
    </row>
    <row r="17" spans="1:19">
      <c r="A17" t="s">
        <v>35</v>
      </c>
      <c r="B17" s="8">
        <v>37895</v>
      </c>
      <c r="C17" s="5">
        <v>31.462499999999999</v>
      </c>
      <c r="D17" s="14">
        <v>13.773333333333333</v>
      </c>
      <c r="E17" s="6">
        <f t="shared" si="0"/>
        <v>-9.8347757671125111E-3</v>
      </c>
      <c r="F17" s="6">
        <f t="shared" si="0"/>
        <v>-1.3842482100238664E-2</v>
      </c>
    </row>
    <row r="18" spans="1:19">
      <c r="A18" t="s">
        <v>36</v>
      </c>
      <c r="B18" s="8">
        <v>37987</v>
      </c>
      <c r="C18" s="5">
        <v>31.15</v>
      </c>
      <c r="D18" s="14">
        <v>13.76</v>
      </c>
      <c r="E18" s="6">
        <f t="shared" si="0"/>
        <v>-9.9324592769169644E-3</v>
      </c>
      <c r="F18" s="6">
        <f t="shared" si="0"/>
        <v>-9.6805421103584037E-4</v>
      </c>
    </row>
    <row r="19" spans="1:19">
      <c r="A19" t="s">
        <v>37</v>
      </c>
      <c r="B19" s="8">
        <v>38078</v>
      </c>
      <c r="C19" s="5">
        <v>30.934999999999999</v>
      </c>
      <c r="D19" s="14">
        <v>15.283333333333333</v>
      </c>
      <c r="E19" s="6">
        <f t="shared" si="0"/>
        <v>-6.9020866773675717E-3</v>
      </c>
      <c r="F19" s="6">
        <f t="shared" si="0"/>
        <v>0.11070736434108527</v>
      </c>
    </row>
    <row r="20" spans="1:19">
      <c r="A20" t="s">
        <v>38</v>
      </c>
      <c r="B20" s="8">
        <v>38169</v>
      </c>
      <c r="C20" s="5">
        <v>30.72</v>
      </c>
      <c r="D20" s="14">
        <v>16.309999999999999</v>
      </c>
      <c r="E20" s="6">
        <f t="shared" si="0"/>
        <v>-6.9500565702278931E-3</v>
      </c>
      <c r="F20" s="6">
        <f t="shared" si="0"/>
        <v>6.717557251908389E-2</v>
      </c>
    </row>
    <row r="21" spans="1:19">
      <c r="A21" t="s">
        <v>39</v>
      </c>
      <c r="B21" s="8">
        <v>38261</v>
      </c>
      <c r="C21" s="5">
        <v>30.504999999999999</v>
      </c>
      <c r="D21" s="14">
        <v>14.936666666666667</v>
      </c>
      <c r="E21" s="6">
        <f t="shared" si="0"/>
        <v>-6.9986979166666626E-3</v>
      </c>
      <c r="F21" s="6">
        <f t="shared" si="0"/>
        <v>-8.4201921111792241E-2</v>
      </c>
    </row>
    <row r="22" spans="1:19">
      <c r="A22" t="s">
        <v>40</v>
      </c>
      <c r="B22" s="8">
        <v>38353</v>
      </c>
      <c r="C22" s="5">
        <v>30.29</v>
      </c>
      <c r="D22" s="14">
        <v>14.923333333333332</v>
      </c>
      <c r="E22" s="6">
        <f t="shared" si="0"/>
        <v>-7.0480249139485288E-3</v>
      </c>
      <c r="F22" s="6">
        <f t="shared" si="0"/>
        <v>-8.9265788886423237E-4</v>
      </c>
    </row>
    <row r="23" spans="1:19">
      <c r="A23" t="s">
        <v>41</v>
      </c>
      <c r="B23" s="8">
        <v>38443</v>
      </c>
      <c r="C23" s="5">
        <v>30.202500000000001</v>
      </c>
      <c r="D23" s="14">
        <v>15.123333333333335</v>
      </c>
      <c r="E23" s="6">
        <f t="shared" si="0"/>
        <v>-2.8887421591283786E-3</v>
      </c>
      <c r="F23" s="6">
        <f t="shared" si="0"/>
        <v>1.3401831583649958E-2</v>
      </c>
    </row>
    <row r="24" spans="1:19">
      <c r="A24" t="s">
        <v>42</v>
      </c>
      <c r="B24" s="8">
        <v>38534</v>
      </c>
      <c r="C24" s="5">
        <v>30.115000000000002</v>
      </c>
      <c r="D24" s="14">
        <v>14.663333333333334</v>
      </c>
      <c r="E24" s="6">
        <f t="shared" si="0"/>
        <v>-2.8971111662941338E-3</v>
      </c>
      <c r="F24" s="6">
        <f t="shared" si="0"/>
        <v>-3.0416574829182332E-2</v>
      </c>
    </row>
    <row r="25" spans="1:19">
      <c r="A25" t="s">
        <v>43</v>
      </c>
      <c r="B25" s="8">
        <v>38626</v>
      </c>
      <c r="C25" s="5">
        <v>30.0275</v>
      </c>
      <c r="D25" s="14">
        <v>14.643333333333333</v>
      </c>
      <c r="E25" s="6">
        <f t="shared" si="0"/>
        <v>-2.9055288062428066E-3</v>
      </c>
      <c r="F25" s="6">
        <f t="shared" si="0"/>
        <v>-1.3639463514436019E-3</v>
      </c>
    </row>
    <row r="26" spans="1:19">
      <c r="A26" t="s">
        <v>44</v>
      </c>
      <c r="B26" s="8">
        <v>38718</v>
      </c>
      <c r="C26" s="5">
        <v>29.94</v>
      </c>
      <c r="D26" s="14">
        <v>14.336666666666666</v>
      </c>
      <c r="E26" s="6">
        <f t="shared" si="0"/>
        <v>-2.9139955041211749E-3</v>
      </c>
      <c r="F26" s="6">
        <f t="shared" si="0"/>
        <v>-2.0942408376963349E-2</v>
      </c>
    </row>
    <row r="27" spans="1:19">
      <c r="A27" t="s">
        <v>45</v>
      </c>
      <c r="B27" s="8">
        <v>38808</v>
      </c>
      <c r="C27" s="5">
        <v>30.105</v>
      </c>
      <c r="D27" s="14">
        <v>14.75</v>
      </c>
      <c r="E27" s="6">
        <f t="shared" si="0"/>
        <v>5.511022044088148E-3</v>
      </c>
      <c r="F27" s="6">
        <f t="shared" si="0"/>
        <v>2.883050453382939E-2</v>
      </c>
    </row>
    <row r="28" spans="1:19">
      <c r="A28" t="s">
        <v>46</v>
      </c>
      <c r="B28" s="8">
        <v>38899</v>
      </c>
      <c r="C28" s="5">
        <v>30.270000000000003</v>
      </c>
      <c r="D28" s="14">
        <v>15.410000000000002</v>
      </c>
      <c r="E28" s="6">
        <f t="shared" si="0"/>
        <v>5.4808171400100546E-3</v>
      </c>
      <c r="F28" s="6">
        <f t="shared" si="0"/>
        <v>4.4745762711864534E-2</v>
      </c>
      <c r="H28" t="s">
        <v>166</v>
      </c>
      <c r="R28" t="s">
        <v>165</v>
      </c>
    </row>
    <row r="29" spans="1:19" ht="15.75" thickBot="1">
      <c r="A29" t="s">
        <v>47</v>
      </c>
      <c r="B29" s="8">
        <v>38991</v>
      </c>
      <c r="C29" s="5">
        <v>30.435000000000002</v>
      </c>
      <c r="D29" s="14">
        <v>15.263333333333335</v>
      </c>
      <c r="E29" s="6">
        <f t="shared" si="0"/>
        <v>5.4509415262635986E-3</v>
      </c>
      <c r="F29" s="6">
        <f t="shared" si="0"/>
        <v>-9.5176292450789412E-3</v>
      </c>
    </row>
    <row r="30" spans="1:19">
      <c r="A30" t="s">
        <v>48</v>
      </c>
      <c r="B30" s="8">
        <v>39083</v>
      </c>
      <c r="C30" s="5">
        <v>30.6</v>
      </c>
      <c r="D30" s="14">
        <v>15.036666666666667</v>
      </c>
      <c r="E30" s="6">
        <f t="shared" si="0"/>
        <v>5.4213898472153486E-3</v>
      </c>
      <c r="F30" s="6">
        <f t="shared" si="0"/>
        <v>-1.4850404018344724E-2</v>
      </c>
      <c r="H30" s="12" t="s">
        <v>115</v>
      </c>
      <c r="I30" s="12"/>
      <c r="R30" s="12" t="s">
        <v>115</v>
      </c>
      <c r="S30" s="12"/>
    </row>
    <row r="31" spans="1:19">
      <c r="A31" t="s">
        <v>49</v>
      </c>
      <c r="B31" s="8">
        <v>39173</v>
      </c>
      <c r="C31" s="5">
        <v>30.387500000000003</v>
      </c>
      <c r="D31" s="14">
        <v>16.07</v>
      </c>
      <c r="E31" s="6">
        <f t="shared" si="0"/>
        <v>-6.9444444444443981E-3</v>
      </c>
      <c r="F31" s="6">
        <f t="shared" si="0"/>
        <v>6.8720904455774764E-2</v>
      </c>
      <c r="H31" s="9" t="s">
        <v>116</v>
      </c>
      <c r="I31" s="9">
        <v>0.94125979154262285</v>
      </c>
      <c r="R31" s="9" t="s">
        <v>116</v>
      </c>
      <c r="S31" s="9">
        <v>0.97039332813045387</v>
      </c>
    </row>
    <row r="32" spans="1:19">
      <c r="A32" t="s">
        <v>50</v>
      </c>
      <c r="B32" s="8">
        <v>39264</v>
      </c>
      <c r="C32" s="5">
        <v>30.175000000000001</v>
      </c>
      <c r="D32" s="14">
        <v>15.46</v>
      </c>
      <c r="E32" s="6">
        <f t="shared" si="0"/>
        <v>-6.9930069930070624E-3</v>
      </c>
      <c r="F32" s="6">
        <f t="shared" si="0"/>
        <v>-3.795892968263842E-2</v>
      </c>
      <c r="H32" s="9" t="s">
        <v>117</v>
      </c>
      <c r="I32" s="9">
        <v>0.88596999517486175</v>
      </c>
      <c r="R32" s="9" t="s">
        <v>117</v>
      </c>
      <c r="S32" s="9">
        <v>0.94166321128009867</v>
      </c>
    </row>
    <row r="33" spans="1:26">
      <c r="A33" t="s">
        <v>51</v>
      </c>
      <c r="B33" s="8">
        <v>39356</v>
      </c>
      <c r="C33" s="5">
        <v>29.962499999999999</v>
      </c>
      <c r="D33" s="14">
        <v>14.993333333333332</v>
      </c>
      <c r="E33" s="6">
        <f t="shared" si="0"/>
        <v>-7.042253521126831E-3</v>
      </c>
      <c r="F33" s="6">
        <f t="shared" si="0"/>
        <v>-3.0185424752048419E-2</v>
      </c>
      <c r="H33" s="9" t="s">
        <v>118</v>
      </c>
      <c r="I33" s="9">
        <v>0.87560363109984918</v>
      </c>
      <c r="R33" s="9" t="s">
        <v>118</v>
      </c>
      <c r="S33" s="9">
        <v>0.93332938432011281</v>
      </c>
    </row>
    <row r="34" spans="1:26">
      <c r="A34" t="s">
        <v>52</v>
      </c>
      <c r="B34" s="8">
        <v>39448</v>
      </c>
      <c r="C34" s="5">
        <v>29.75</v>
      </c>
      <c r="D34" s="14">
        <v>15.15</v>
      </c>
      <c r="E34" s="6">
        <f t="shared" si="0"/>
        <v>-7.0921985815602367E-3</v>
      </c>
      <c r="F34" s="6">
        <f t="shared" si="0"/>
        <v>1.0449088483770659E-2</v>
      </c>
      <c r="H34" s="9" t="s">
        <v>119</v>
      </c>
      <c r="I34" s="9">
        <v>0.37945179358935122</v>
      </c>
      <c r="R34" s="9" t="s">
        <v>119</v>
      </c>
      <c r="S34" s="9">
        <v>0.55651686371944908</v>
      </c>
    </row>
    <row r="35" spans="1:26" ht="15.75" thickBot="1">
      <c r="A35" t="s">
        <v>53</v>
      </c>
      <c r="B35" s="8">
        <v>39539</v>
      </c>
      <c r="C35" s="5">
        <v>29.3825</v>
      </c>
      <c r="D35" s="14">
        <v>14.943333333333333</v>
      </c>
      <c r="E35" s="6">
        <f t="shared" si="0"/>
        <v>-1.2352941176470579E-2</v>
      </c>
      <c r="F35" s="6">
        <f t="shared" si="0"/>
        <v>-1.3641364136413663E-2</v>
      </c>
      <c r="H35" s="10" t="s">
        <v>120</v>
      </c>
      <c r="I35" s="10">
        <v>13</v>
      </c>
      <c r="R35" s="10" t="s">
        <v>120</v>
      </c>
      <c r="S35" s="10">
        <v>9</v>
      </c>
    </row>
    <row r="36" spans="1:26">
      <c r="A36" t="s">
        <v>54</v>
      </c>
      <c r="B36" s="8">
        <v>39630</v>
      </c>
      <c r="C36" s="5">
        <v>29.015000000000001</v>
      </c>
      <c r="D36" s="14">
        <v>15.666666666666666</v>
      </c>
      <c r="E36" s="6">
        <f t="shared" si="0"/>
        <v>-1.2507444907683135E-2</v>
      </c>
      <c r="F36" s="6">
        <f t="shared" si="0"/>
        <v>4.8405085879991039E-2</v>
      </c>
    </row>
    <row r="37" spans="1:26" ht="15.75" thickBot="1">
      <c r="A37" t="s">
        <v>55</v>
      </c>
      <c r="B37" s="8">
        <v>39722</v>
      </c>
      <c r="C37" s="5">
        <v>28.647500000000001</v>
      </c>
      <c r="D37" s="14">
        <v>15.516666666666666</v>
      </c>
      <c r="E37" s="6">
        <f t="shared" si="0"/>
        <v>-1.2665862484921582E-2</v>
      </c>
      <c r="F37" s="6">
        <f t="shared" si="0"/>
        <v>-9.5744680851064055E-3</v>
      </c>
      <c r="H37" t="s">
        <v>121</v>
      </c>
      <c r="R37" t="s">
        <v>121</v>
      </c>
    </row>
    <row r="38" spans="1:26">
      <c r="A38" t="s">
        <v>56</v>
      </c>
      <c r="B38" s="8">
        <v>39814</v>
      </c>
      <c r="C38" s="5">
        <v>28.28</v>
      </c>
      <c r="D38" s="14">
        <v>15.36</v>
      </c>
      <c r="E38" s="6">
        <f t="shared" si="0"/>
        <v>-1.2828344532681725E-2</v>
      </c>
      <c r="F38" s="6">
        <f t="shared" si="0"/>
        <v>-1.0096670247046163E-2</v>
      </c>
      <c r="H38" s="11"/>
      <c r="I38" s="11" t="s">
        <v>126</v>
      </c>
      <c r="J38" s="11" t="s">
        <v>127</v>
      </c>
      <c r="K38" s="11" t="s">
        <v>128</v>
      </c>
      <c r="L38" s="11" t="s">
        <v>129</v>
      </c>
      <c r="M38" s="11" t="s">
        <v>130</v>
      </c>
      <c r="R38" s="11"/>
      <c r="S38" s="11" t="s">
        <v>126</v>
      </c>
      <c r="T38" s="11" t="s">
        <v>127</v>
      </c>
      <c r="U38" s="11" t="s">
        <v>128</v>
      </c>
      <c r="V38" s="11" t="s">
        <v>129</v>
      </c>
      <c r="W38" s="11" t="s">
        <v>130</v>
      </c>
    </row>
    <row r="39" spans="1:26">
      <c r="A39" t="s">
        <v>57</v>
      </c>
      <c r="B39" s="8">
        <v>39904</v>
      </c>
      <c r="C39" s="5">
        <v>28.18</v>
      </c>
      <c r="D39" s="14">
        <v>16.309999999999999</v>
      </c>
      <c r="E39" s="6">
        <f t="shared" si="0"/>
        <v>-3.5360678925035862E-3</v>
      </c>
      <c r="F39" s="6">
        <f t="shared" si="0"/>
        <v>6.1848958333333287E-2</v>
      </c>
      <c r="H39" s="9" t="s">
        <v>122</v>
      </c>
      <c r="I39" s="9">
        <v>1</v>
      </c>
      <c r="J39" s="9">
        <v>12.30568450745235</v>
      </c>
      <c r="K39" s="9">
        <v>12.30568450745235</v>
      </c>
      <c r="L39" s="9">
        <v>85.465838240278828</v>
      </c>
      <c r="M39" s="9">
        <v>1.610902326236372E-6</v>
      </c>
      <c r="R39" s="9" t="s">
        <v>122</v>
      </c>
      <c r="S39" s="9">
        <v>1</v>
      </c>
      <c r="T39" s="9">
        <v>34.995143850425414</v>
      </c>
      <c r="U39" s="9">
        <v>34.995143850425414</v>
      </c>
      <c r="V39" s="9">
        <v>112.99289219723501</v>
      </c>
      <c r="W39" s="9">
        <v>1.4283445572551925E-5</v>
      </c>
    </row>
    <row r="40" spans="1:26">
      <c r="A40" t="s">
        <v>58</v>
      </c>
      <c r="B40" s="8">
        <v>39995</v>
      </c>
      <c r="C40" s="5">
        <v>28.08</v>
      </c>
      <c r="D40" s="14">
        <v>16.41</v>
      </c>
      <c r="E40" s="6">
        <f t="shared" si="0"/>
        <v>-3.5486160397445502E-3</v>
      </c>
      <c r="F40" s="6">
        <f t="shared" si="0"/>
        <v>6.1312078479461331E-3</v>
      </c>
      <c r="H40" s="9" t="s">
        <v>123</v>
      </c>
      <c r="I40" s="9">
        <v>11</v>
      </c>
      <c r="J40" s="9">
        <v>1.5838203002399316</v>
      </c>
      <c r="K40" s="9">
        <v>0.14398366365817561</v>
      </c>
      <c r="L40" s="9"/>
      <c r="M40" s="9"/>
      <c r="R40" s="9" t="s">
        <v>123</v>
      </c>
      <c r="S40" s="9">
        <v>7</v>
      </c>
      <c r="T40" s="9">
        <v>2.1679771372289234</v>
      </c>
      <c r="U40" s="9">
        <v>0.30971101960413189</v>
      </c>
      <c r="V40" s="9"/>
      <c r="W40" s="9"/>
    </row>
    <row r="41" spans="1:26" ht="15.75" thickBot="1">
      <c r="A41" t="s">
        <v>59</v>
      </c>
      <c r="B41" s="8">
        <v>40087</v>
      </c>
      <c r="C41" s="5">
        <v>27.98</v>
      </c>
      <c r="D41" s="14">
        <v>16.073333333333334</v>
      </c>
      <c r="E41" s="6">
        <f t="shared" si="0"/>
        <v>-3.5612535612534854E-3</v>
      </c>
      <c r="F41" s="6">
        <f t="shared" si="0"/>
        <v>-2.051594556164936E-2</v>
      </c>
      <c r="H41" s="10" t="s">
        <v>124</v>
      </c>
      <c r="I41" s="10">
        <v>12</v>
      </c>
      <c r="J41" s="10">
        <v>13.889504807692282</v>
      </c>
      <c r="K41" s="10"/>
      <c r="L41" s="10"/>
      <c r="M41" s="10"/>
      <c r="R41" s="10" t="s">
        <v>124</v>
      </c>
      <c r="S41" s="10">
        <v>8</v>
      </c>
      <c r="T41" s="10">
        <v>37.163120987654338</v>
      </c>
      <c r="U41" s="10"/>
      <c r="V41" s="10"/>
      <c r="W41" s="10"/>
    </row>
    <row r="42" spans="1:26" ht="15.75" thickBot="1">
      <c r="A42" t="s">
        <v>60</v>
      </c>
      <c r="B42" s="8">
        <v>40179</v>
      </c>
      <c r="C42" s="5">
        <v>27.88</v>
      </c>
      <c r="D42" s="14">
        <v>15.159999999999998</v>
      </c>
      <c r="E42" s="6">
        <f t="shared" si="0"/>
        <v>-3.5739814152966911E-3</v>
      </c>
      <c r="F42" s="6">
        <f t="shared" si="0"/>
        <v>-5.6822895064288823E-2</v>
      </c>
    </row>
    <row r="43" spans="1:26">
      <c r="A43" t="s">
        <v>61</v>
      </c>
      <c r="B43" s="8">
        <v>40269</v>
      </c>
      <c r="C43" s="5">
        <v>27.727499999999999</v>
      </c>
      <c r="D43" s="14">
        <v>15.266666666666666</v>
      </c>
      <c r="E43" s="6">
        <f t="shared" si="0"/>
        <v>-5.4698708751793352E-3</v>
      </c>
      <c r="F43" s="6">
        <f t="shared" si="0"/>
        <v>7.0360598065084016E-3</v>
      </c>
      <c r="H43" s="11"/>
      <c r="I43" s="11" t="s">
        <v>131</v>
      </c>
      <c r="J43" s="11" t="s">
        <v>119</v>
      </c>
      <c r="K43" s="11" t="s">
        <v>132</v>
      </c>
      <c r="L43" s="11" t="s">
        <v>133</v>
      </c>
      <c r="M43" s="11" t="s">
        <v>134</v>
      </c>
      <c r="N43" s="11" t="s">
        <v>135</v>
      </c>
      <c r="O43" s="11" t="s">
        <v>136</v>
      </c>
      <c r="P43" s="11" t="s">
        <v>137</v>
      </c>
      <c r="R43" s="11"/>
      <c r="S43" s="11" t="s">
        <v>131</v>
      </c>
      <c r="T43" s="11" t="s">
        <v>119</v>
      </c>
      <c r="U43" s="11" t="s">
        <v>132</v>
      </c>
      <c r="V43" s="11" t="s">
        <v>133</v>
      </c>
      <c r="W43" s="11" t="s">
        <v>134</v>
      </c>
      <c r="X43" s="11" t="s">
        <v>135</v>
      </c>
      <c r="Y43" s="11" t="s">
        <v>136</v>
      </c>
      <c r="Z43" s="11" t="s">
        <v>137</v>
      </c>
    </row>
    <row r="44" spans="1:26">
      <c r="A44" t="s">
        <v>62</v>
      </c>
      <c r="B44" s="8">
        <v>40360</v>
      </c>
      <c r="C44" s="5">
        <v>27.574999999999999</v>
      </c>
      <c r="D44" s="14">
        <v>15.163333333333334</v>
      </c>
      <c r="E44" s="6">
        <f t="shared" si="0"/>
        <v>-5.4999549184023035E-3</v>
      </c>
      <c r="F44" s="6">
        <f t="shared" si="0"/>
        <v>-6.76855895196496E-3</v>
      </c>
      <c r="H44" s="9" t="s">
        <v>125</v>
      </c>
      <c r="I44" s="9">
        <v>144.67564813779865</v>
      </c>
      <c r="J44" s="9">
        <v>12.77320906815571</v>
      </c>
      <c r="K44" s="9">
        <v>11.326491828782693</v>
      </c>
      <c r="L44" s="9">
        <v>2.1015265845681979E-7</v>
      </c>
      <c r="M44" s="9">
        <v>116.56200453203999</v>
      </c>
      <c r="N44" s="9">
        <v>172.7892917435573</v>
      </c>
      <c r="O44" s="9">
        <v>116.56200453203999</v>
      </c>
      <c r="P44" s="9">
        <v>172.7892917435573</v>
      </c>
      <c r="R44" s="9" t="s">
        <v>125</v>
      </c>
      <c r="S44" s="9">
        <v>-329.10616360932511</v>
      </c>
      <c r="T44" s="9">
        <v>32.838974057215587</v>
      </c>
      <c r="U44" s="9">
        <v>-10.021816242977659</v>
      </c>
      <c r="V44" s="9">
        <v>2.1089003824637703E-5</v>
      </c>
      <c r="W44" s="9">
        <v>-406.75799806244339</v>
      </c>
      <c r="X44" s="9">
        <v>-251.45432915620682</v>
      </c>
      <c r="Y44" s="9">
        <v>-406.75799806244339</v>
      </c>
      <c r="Z44" s="9">
        <v>-251.45432915620682</v>
      </c>
    </row>
    <row r="45" spans="1:26" ht="15.75" thickBot="1">
      <c r="A45" t="s">
        <v>63</v>
      </c>
      <c r="B45" s="8">
        <v>40452</v>
      </c>
      <c r="C45" s="5">
        <v>27.422499999999999</v>
      </c>
      <c r="D45" s="14">
        <v>15.516666666666666</v>
      </c>
      <c r="E45" s="6">
        <f t="shared" si="0"/>
        <v>-5.5303717135086082E-3</v>
      </c>
      <c r="F45" s="6">
        <f t="shared" si="0"/>
        <v>2.3301824576829964E-2</v>
      </c>
      <c r="H45" s="10" t="s">
        <v>138</v>
      </c>
      <c r="I45" s="13">
        <v>-2.8483130200828715E-3</v>
      </c>
      <c r="J45" s="10">
        <v>3.0809981450820409E-4</v>
      </c>
      <c r="K45" s="10">
        <v>-9.2447735634940678</v>
      </c>
      <c r="L45" s="10">
        <v>1.6109023262363752E-6</v>
      </c>
      <c r="M45" s="10">
        <v>-3.5264361396424152E-3</v>
      </c>
      <c r="N45" s="10">
        <v>-2.1701899005233277E-3</v>
      </c>
      <c r="O45" s="10">
        <v>-3.5264361396424152E-3</v>
      </c>
      <c r="P45" s="10">
        <v>-2.1701899005233277E-3</v>
      </c>
      <c r="R45" s="10" t="s">
        <v>138</v>
      </c>
      <c r="S45" s="13">
        <v>8.3648153776156933E-3</v>
      </c>
      <c r="T45" s="10">
        <v>7.8692038798313074E-4</v>
      </c>
      <c r="U45" s="10">
        <v>10.629811484557711</v>
      </c>
      <c r="V45" s="10">
        <v>1.4283445572551925E-5</v>
      </c>
      <c r="W45" s="10">
        <v>6.5040443441179794E-3</v>
      </c>
      <c r="X45" s="10">
        <v>1.0225586411113407E-2</v>
      </c>
      <c r="Y45" s="10">
        <v>6.5040443441179794E-3</v>
      </c>
      <c r="Z45" s="10">
        <v>1.0225586411113407E-2</v>
      </c>
    </row>
    <row r="46" spans="1:26">
      <c r="A46" t="s">
        <v>64</v>
      </c>
      <c r="B46" s="8">
        <v>40544</v>
      </c>
      <c r="C46" s="5">
        <v>27.27</v>
      </c>
      <c r="D46" s="14">
        <v>15.506666666666666</v>
      </c>
      <c r="E46" s="6">
        <f t="shared" si="0"/>
        <v>-5.5611268119245098E-3</v>
      </c>
      <c r="F46" s="6">
        <f t="shared" si="0"/>
        <v>-6.4446831364123227E-4</v>
      </c>
    </row>
    <row r="47" spans="1:26">
      <c r="A47" t="s">
        <v>65</v>
      </c>
      <c r="B47" s="8">
        <v>40634</v>
      </c>
      <c r="C47" s="5">
        <v>27.36</v>
      </c>
      <c r="D47" s="14">
        <v>16.216666666666669</v>
      </c>
      <c r="E47" s="6">
        <f t="shared" si="0"/>
        <v>3.3003300330032952E-3</v>
      </c>
      <c r="F47" s="6">
        <f t="shared" si="0"/>
        <v>4.5786758383491145E-2</v>
      </c>
    </row>
    <row r="48" spans="1:26">
      <c r="A48" t="s">
        <v>66</v>
      </c>
      <c r="B48" s="8">
        <v>40725</v>
      </c>
      <c r="C48" s="5">
        <v>27.45</v>
      </c>
      <c r="D48" s="14">
        <v>16.28</v>
      </c>
      <c r="E48" s="6">
        <f t="shared" si="0"/>
        <v>3.2894736842105214E-3</v>
      </c>
      <c r="F48" s="6">
        <f t="shared" si="0"/>
        <v>3.9054470709146494E-3</v>
      </c>
    </row>
    <row r="49" spans="1:6">
      <c r="A49" t="s">
        <v>67</v>
      </c>
      <c r="B49" s="8">
        <v>40817</v>
      </c>
      <c r="C49" s="5">
        <v>27.54</v>
      </c>
      <c r="D49" s="14">
        <v>16.66</v>
      </c>
      <c r="E49" s="6">
        <f t="shared" si="0"/>
        <v>3.2786885245901587E-3</v>
      </c>
      <c r="F49" s="6">
        <f t="shared" si="0"/>
        <v>2.3341523341523278E-2</v>
      </c>
    </row>
    <row r="50" spans="1:6">
      <c r="A50" t="s">
        <v>68</v>
      </c>
      <c r="B50" s="8">
        <v>40909</v>
      </c>
      <c r="C50" s="5">
        <v>27.63</v>
      </c>
      <c r="D50" s="14">
        <v>17.273333333333333</v>
      </c>
      <c r="E50" s="6">
        <f t="shared" si="0"/>
        <v>3.2679738562091452E-3</v>
      </c>
      <c r="F50" s="6">
        <f t="shared" si="0"/>
        <v>3.6814725890356143E-2</v>
      </c>
    </row>
    <row r="51" spans="1:6">
      <c r="A51" t="s">
        <v>69</v>
      </c>
      <c r="B51" s="8">
        <v>41000</v>
      </c>
      <c r="C51" s="5">
        <v>27.572499999999998</v>
      </c>
      <c r="D51" s="14">
        <v>17.343333333333334</v>
      </c>
      <c r="E51" s="6">
        <f t="shared" si="0"/>
        <v>-2.0810712993123777E-3</v>
      </c>
      <c r="F51" s="6">
        <f t="shared" si="0"/>
        <v>4.0524893863373383E-3</v>
      </c>
    </row>
    <row r="52" spans="1:6">
      <c r="A52" t="s">
        <v>70</v>
      </c>
      <c r="B52" s="8">
        <v>41091</v>
      </c>
      <c r="C52" s="5">
        <v>27.515000000000001</v>
      </c>
      <c r="D52" s="14">
        <v>17.53</v>
      </c>
      <c r="E52" s="6">
        <f t="shared" si="0"/>
        <v>-2.0854111886842849E-3</v>
      </c>
      <c r="F52" s="6">
        <f t="shared" si="0"/>
        <v>1.0763021333845902E-2</v>
      </c>
    </row>
    <row r="53" spans="1:6">
      <c r="A53" t="s">
        <v>71</v>
      </c>
      <c r="B53" s="8">
        <v>41183</v>
      </c>
      <c r="C53" s="5">
        <v>27.4575</v>
      </c>
      <c r="D53" s="14">
        <v>17.023333333333337</v>
      </c>
      <c r="E53" s="6">
        <f t="shared" si="0"/>
        <v>-2.0897692167908774E-3</v>
      </c>
      <c r="F53" s="6">
        <f t="shared" si="0"/>
        <v>-2.8902833238258079E-2</v>
      </c>
    </row>
    <row r="54" spans="1:6">
      <c r="A54" t="s">
        <v>72</v>
      </c>
      <c r="B54" s="8">
        <v>41275</v>
      </c>
      <c r="C54" s="5">
        <v>27.4</v>
      </c>
      <c r="D54" s="14">
        <v>17.823333333333334</v>
      </c>
      <c r="E54" s="6">
        <f t="shared" si="0"/>
        <v>-2.0941454975872166E-3</v>
      </c>
      <c r="F54" s="6">
        <f t="shared" si="0"/>
        <v>4.6994321519482886E-2</v>
      </c>
    </row>
    <row r="55" spans="1:6">
      <c r="A55" t="s">
        <v>73</v>
      </c>
      <c r="B55" s="8">
        <v>41365</v>
      </c>
      <c r="C55" s="5">
        <v>27.174999999999997</v>
      </c>
      <c r="D55" s="14">
        <v>17.37</v>
      </c>
      <c r="E55" s="6">
        <f t="shared" si="0"/>
        <v>-8.2116788321168407E-3</v>
      </c>
      <c r="F55" s="6">
        <f t="shared" si="0"/>
        <v>-2.5434823265382444E-2</v>
      </c>
    </row>
    <row r="56" spans="1:6">
      <c r="A56" t="s">
        <v>74</v>
      </c>
      <c r="B56" s="8">
        <v>41456</v>
      </c>
      <c r="C56" s="5">
        <v>26.95</v>
      </c>
      <c r="D56" s="14">
        <v>17.623333333333331</v>
      </c>
      <c r="E56" s="6">
        <f t="shared" si="0"/>
        <v>-8.2796688132473917E-3</v>
      </c>
      <c r="F56" s="6">
        <f t="shared" si="0"/>
        <v>1.458453271924757E-2</v>
      </c>
    </row>
    <row r="57" spans="1:6">
      <c r="A57" t="s">
        <v>75</v>
      </c>
      <c r="B57" s="8">
        <v>41548</v>
      </c>
      <c r="C57" s="5">
        <v>26.725000000000001</v>
      </c>
      <c r="D57" s="14">
        <v>18.273333333333333</v>
      </c>
      <c r="E57" s="6">
        <f t="shared" si="0"/>
        <v>-8.3487940630796991E-3</v>
      </c>
      <c r="F57" s="6">
        <f t="shared" si="0"/>
        <v>3.6882920370720759E-2</v>
      </c>
    </row>
    <row r="58" spans="1:6">
      <c r="A58" t="s">
        <v>76</v>
      </c>
      <c r="B58" s="8">
        <v>41640</v>
      </c>
      <c r="C58" s="5">
        <v>26.5</v>
      </c>
      <c r="D58" s="14">
        <v>18.96</v>
      </c>
      <c r="E58" s="6">
        <f t="shared" si="0"/>
        <v>-8.4190832553789115E-3</v>
      </c>
      <c r="F58" s="6">
        <f t="shared" si="0"/>
        <v>3.7577526450200696E-2</v>
      </c>
    </row>
    <row r="59" spans="1:6">
      <c r="A59" t="s">
        <v>77</v>
      </c>
      <c r="B59" s="8">
        <v>41730</v>
      </c>
      <c r="C59" s="5">
        <v>25.98</v>
      </c>
      <c r="D59" s="14">
        <v>19.866666666666667</v>
      </c>
      <c r="E59" s="6">
        <f t="shared" si="0"/>
        <v>-1.9622641509433946E-2</v>
      </c>
      <c r="F59" s="6">
        <f t="shared" si="0"/>
        <v>4.7819971870604758E-2</v>
      </c>
    </row>
    <row r="60" spans="1:6">
      <c r="A60" t="s">
        <v>78</v>
      </c>
      <c r="B60" s="8">
        <v>41821</v>
      </c>
      <c r="C60" s="5">
        <v>25.46</v>
      </c>
      <c r="D60" s="14">
        <v>20.853333333333335</v>
      </c>
      <c r="E60" s="6">
        <f t="shared" si="0"/>
        <v>-2.0015396458814456E-2</v>
      </c>
      <c r="F60" s="6">
        <f t="shared" si="0"/>
        <v>4.9664429530201414E-2</v>
      </c>
    </row>
    <row r="61" spans="1:6">
      <c r="A61" t="s">
        <v>79</v>
      </c>
      <c r="B61" s="8">
        <v>41913</v>
      </c>
      <c r="C61" s="5">
        <v>24.94</v>
      </c>
      <c r="D61" s="14">
        <v>21.276666666666667</v>
      </c>
      <c r="E61" s="6">
        <f t="shared" si="0"/>
        <v>-2.0424194815396684E-2</v>
      </c>
      <c r="F61" s="6">
        <f t="shared" si="0"/>
        <v>2.030051150895134E-2</v>
      </c>
    </row>
    <row r="62" spans="1:6">
      <c r="A62" t="s">
        <v>80</v>
      </c>
      <c r="B62" s="8">
        <v>42005</v>
      </c>
      <c r="C62" s="5">
        <v>24.42</v>
      </c>
      <c r="D62" s="14">
        <v>21.39</v>
      </c>
      <c r="E62" s="6">
        <f t="shared" si="0"/>
        <v>-2.0850040096230937E-2</v>
      </c>
      <c r="F62" s="6">
        <f t="shared" si="0"/>
        <v>5.3266489111702935E-3</v>
      </c>
    </row>
    <row r="63" spans="1:6">
      <c r="A63" t="s">
        <v>81</v>
      </c>
      <c r="B63" s="8">
        <v>42095</v>
      </c>
      <c r="C63" s="5">
        <v>24.67</v>
      </c>
      <c r="D63" s="14">
        <v>24.03</v>
      </c>
      <c r="E63" s="6">
        <f t="shared" si="0"/>
        <v>1.0237510237510237E-2</v>
      </c>
      <c r="F63" s="6">
        <f t="shared" si="0"/>
        <v>0.12342215988779806</v>
      </c>
    </row>
    <row r="64" spans="1:6">
      <c r="A64" t="s">
        <v>82</v>
      </c>
      <c r="B64" s="8">
        <v>42186</v>
      </c>
      <c r="C64" s="5">
        <v>24.92</v>
      </c>
      <c r="D64" s="14">
        <v>24.456666666666667</v>
      </c>
      <c r="E64" s="6">
        <f t="shared" si="0"/>
        <v>1.0133765707336847E-2</v>
      </c>
      <c r="F64" s="6">
        <f t="shared" si="0"/>
        <v>1.7755583298654426E-2</v>
      </c>
    </row>
    <row r="65" spans="1:6">
      <c r="A65" t="s">
        <v>83</v>
      </c>
      <c r="B65" s="8">
        <v>42278</v>
      </c>
      <c r="C65" s="5">
        <v>25.17</v>
      </c>
      <c r="D65" s="14">
        <v>24.516666666666666</v>
      </c>
      <c r="E65" s="6">
        <f t="shared" si="0"/>
        <v>1.0032102728731942E-2</v>
      </c>
      <c r="F65" s="6">
        <f t="shared" si="0"/>
        <v>2.4533187951478281E-3</v>
      </c>
    </row>
    <row r="66" spans="1:6">
      <c r="A66" t="s">
        <v>84</v>
      </c>
      <c r="B66" s="8">
        <v>42370</v>
      </c>
      <c r="C66" s="5">
        <v>25.42</v>
      </c>
      <c r="D66" s="14">
        <v>24.173333333333332</v>
      </c>
      <c r="E66" s="6">
        <f t="shared" si="0"/>
        <v>9.9324592769169644E-3</v>
      </c>
      <c r="F66" s="6">
        <f t="shared" si="0"/>
        <v>-1.4004078857919799E-2</v>
      </c>
    </row>
    <row r="67" spans="1:6">
      <c r="A67" t="s">
        <v>85</v>
      </c>
      <c r="B67" s="8">
        <v>42461</v>
      </c>
      <c r="C67" s="5">
        <v>25.387500000000003</v>
      </c>
      <c r="D67" s="14">
        <v>24.939999999999998</v>
      </c>
      <c r="E67" s="6">
        <f t="shared" si="0"/>
        <v>-1.2785208497245815E-3</v>
      </c>
      <c r="F67" s="6">
        <f t="shared" si="0"/>
        <v>3.1715388858245964E-2</v>
      </c>
    </row>
    <row r="68" spans="1:6">
      <c r="A68" t="s">
        <v>86</v>
      </c>
      <c r="B68" s="8">
        <v>42552</v>
      </c>
      <c r="C68" s="5">
        <v>25.355</v>
      </c>
      <c r="D68" s="14">
        <v>23.996666666666666</v>
      </c>
      <c r="E68" s="6">
        <f t="shared" ref="E68:F78" si="1">(C68-C67)/C67</f>
        <v>-1.2801575578533693E-3</v>
      </c>
      <c r="F68" s="6">
        <f t="shared" si="1"/>
        <v>-3.7824111200213777E-2</v>
      </c>
    </row>
    <row r="69" spans="1:6">
      <c r="A69" t="s">
        <v>87</v>
      </c>
      <c r="B69" s="8">
        <v>42644</v>
      </c>
      <c r="C69" s="5">
        <v>25.322499999999998</v>
      </c>
      <c r="D69" s="14">
        <v>22.766666666666669</v>
      </c>
      <c r="E69" s="6">
        <f t="shared" si="1"/>
        <v>-1.281798461841941E-3</v>
      </c>
      <c r="F69" s="6">
        <f t="shared" si="1"/>
        <v>-5.1257119044311579E-2</v>
      </c>
    </row>
    <row r="70" spans="1:6">
      <c r="A70" t="s">
        <v>88</v>
      </c>
      <c r="B70" s="8">
        <v>42736</v>
      </c>
      <c r="C70" s="5">
        <v>25.29</v>
      </c>
      <c r="D70" s="14">
        <v>22.37</v>
      </c>
      <c r="E70" s="6">
        <f t="shared" si="1"/>
        <v>-1.2834435778457446E-3</v>
      </c>
      <c r="F70" s="6">
        <f t="shared" si="1"/>
        <v>-1.7423133235724812E-2</v>
      </c>
    </row>
    <row r="71" spans="1:6">
      <c r="A71" t="s">
        <v>89</v>
      </c>
      <c r="B71" s="8">
        <v>42826</v>
      </c>
      <c r="C71" s="5">
        <v>25.327500000000001</v>
      </c>
      <c r="D71" s="14">
        <v>23.266666666666666</v>
      </c>
      <c r="E71" s="6">
        <f t="shared" si="1"/>
        <v>1.482799525504208E-3</v>
      </c>
      <c r="F71" s="6">
        <f t="shared" si="1"/>
        <v>4.008344509015041E-2</v>
      </c>
    </row>
    <row r="72" spans="1:6">
      <c r="A72" t="s">
        <v>90</v>
      </c>
      <c r="B72" s="8">
        <v>42917</v>
      </c>
      <c r="C72" s="5">
        <v>25.365000000000002</v>
      </c>
      <c r="D72" s="14">
        <v>23.233333333333331</v>
      </c>
      <c r="E72" s="6">
        <f t="shared" si="1"/>
        <v>1.4806040864673348E-3</v>
      </c>
      <c r="F72" s="6">
        <f t="shared" si="1"/>
        <v>-1.4326647564470627E-3</v>
      </c>
    </row>
    <row r="73" spans="1:6">
      <c r="A73" t="s">
        <v>91</v>
      </c>
      <c r="B73" s="8">
        <v>43009</v>
      </c>
      <c r="C73" s="5">
        <v>25.4025</v>
      </c>
      <c r="D73" s="14">
        <v>22.483333333333334</v>
      </c>
      <c r="E73" s="6">
        <f t="shared" si="1"/>
        <v>1.478415138970939E-3</v>
      </c>
      <c r="F73" s="6">
        <f t="shared" si="1"/>
        <v>-3.228120516499268E-2</v>
      </c>
    </row>
    <row r="74" spans="1:6">
      <c r="A74" t="s">
        <v>92</v>
      </c>
      <c r="B74" s="8">
        <v>43101</v>
      </c>
      <c r="C74" s="5">
        <v>25.44</v>
      </c>
      <c r="D74" s="14">
        <v>22.5</v>
      </c>
      <c r="E74" s="6">
        <f t="shared" si="1"/>
        <v>1.4762326542663684E-3</v>
      </c>
      <c r="F74" s="6">
        <f t="shared" si="1"/>
        <v>7.4128984432909049E-4</v>
      </c>
    </row>
    <row r="75" spans="1:6">
      <c r="A75" t="s">
        <v>93</v>
      </c>
      <c r="B75" s="8">
        <v>43191</v>
      </c>
      <c r="C75" s="5">
        <v>25.450000000000003</v>
      </c>
      <c r="D75" s="14">
        <v>22.626666666666665</v>
      </c>
      <c r="E75" s="6">
        <f t="shared" si="1"/>
        <v>3.9308176100635075E-4</v>
      </c>
      <c r="F75" s="6">
        <f t="shared" si="1"/>
        <v>5.6296296296295626E-3</v>
      </c>
    </row>
    <row r="76" spans="1:6">
      <c r="A76" t="s">
        <v>94</v>
      </c>
      <c r="B76" s="8">
        <v>43282</v>
      </c>
      <c r="C76" s="5">
        <v>25.46</v>
      </c>
      <c r="D76" s="14">
        <v>22.796666666666667</v>
      </c>
      <c r="E76" s="6">
        <f t="shared" si="1"/>
        <v>3.9292730844785889E-4</v>
      </c>
      <c r="F76" s="6">
        <f t="shared" si="1"/>
        <v>7.5132586918091509E-3</v>
      </c>
    </row>
    <row r="77" spans="1:6">
      <c r="A77" t="s">
        <v>95</v>
      </c>
      <c r="B77" s="8">
        <v>43374</v>
      </c>
      <c r="C77" s="5">
        <v>25.47</v>
      </c>
      <c r="D77" s="14">
        <v>21.959999999999997</v>
      </c>
      <c r="E77" s="6">
        <f t="shared" si="1"/>
        <v>3.9277297721908918E-4</v>
      </c>
      <c r="F77" s="6">
        <f t="shared" si="1"/>
        <v>-3.6701272115806531E-2</v>
      </c>
    </row>
    <row r="78" spans="1:6">
      <c r="A78" t="s">
        <v>96</v>
      </c>
      <c r="B78" s="8">
        <v>43466</v>
      </c>
      <c r="C78" s="5">
        <v>25.48</v>
      </c>
      <c r="D78" s="14">
        <v>22.596666666666668</v>
      </c>
      <c r="E78" s="6">
        <f t="shared" si="1"/>
        <v>3.9261876717713244E-4</v>
      </c>
      <c r="F78" s="6">
        <f t="shared" si="1"/>
        <v>2.8992106860959488E-2</v>
      </c>
    </row>
    <row r="79" spans="1:6">
      <c r="D79" s="4"/>
    </row>
    <row r="80" spans="1:6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6DD2-763A-4583-AAFB-9FD05BD39BB2}">
  <dimension ref="A1:Z84"/>
  <sheetViews>
    <sheetView topLeftCell="A2" workbookViewId="0">
      <selection activeCell="R29" sqref="R29"/>
    </sheetView>
  </sheetViews>
  <sheetFormatPr defaultRowHeight="15"/>
  <cols>
    <col min="2" max="2" width="10.5703125" customWidth="1"/>
    <col min="4" max="4" width="9.28515625" bestFit="1" customWidth="1"/>
  </cols>
  <sheetData>
    <row r="1" spans="1:6">
      <c r="A1" t="s">
        <v>98</v>
      </c>
      <c r="B1" t="s">
        <v>98</v>
      </c>
      <c r="C1" t="s">
        <v>101</v>
      </c>
      <c r="D1" t="s">
        <v>104</v>
      </c>
      <c r="E1" t="s">
        <v>107</v>
      </c>
      <c r="F1" t="s">
        <v>108</v>
      </c>
    </row>
    <row r="2" spans="1:6">
      <c r="A2" t="s">
        <v>20</v>
      </c>
      <c r="B2" s="8">
        <v>36526</v>
      </c>
      <c r="C2" s="5">
        <v>28.69</v>
      </c>
      <c r="D2" s="14">
        <v>8.2466666666666679</v>
      </c>
    </row>
    <row r="3" spans="1:6">
      <c r="A3" t="s">
        <v>21</v>
      </c>
      <c r="B3" s="8">
        <v>36617</v>
      </c>
      <c r="C3" s="5">
        <v>28.752500000000001</v>
      </c>
      <c r="D3" s="14">
        <v>8.8600000000000012</v>
      </c>
      <c r="E3" s="6">
        <f>(C3-C2)/C2</f>
        <v>2.1784593935169046E-3</v>
      </c>
      <c r="F3" s="6">
        <f>(D3-D2)/D2</f>
        <v>7.4373484236054957E-2</v>
      </c>
    </row>
    <row r="4" spans="1:6">
      <c r="A4" t="s">
        <v>22</v>
      </c>
      <c r="B4" s="8">
        <v>36708</v>
      </c>
      <c r="C4" s="5">
        <v>28.815000000000001</v>
      </c>
      <c r="D4" s="14">
        <v>9.2333333333333325</v>
      </c>
      <c r="E4" s="6">
        <f t="shared" ref="E4:F67" si="0">(C4-C3)/C3</f>
        <v>2.1737240239979132E-3</v>
      </c>
      <c r="F4" s="6">
        <f t="shared" si="0"/>
        <v>4.2136945071482079E-2</v>
      </c>
    </row>
    <row r="5" spans="1:6">
      <c r="A5" t="s">
        <v>23</v>
      </c>
      <c r="B5" s="8">
        <v>44105</v>
      </c>
      <c r="C5" s="5">
        <v>28.877500000000001</v>
      </c>
      <c r="D5" s="14">
        <v>9.14</v>
      </c>
      <c r="E5" s="6">
        <f t="shared" si="0"/>
        <v>2.1690091965989935E-3</v>
      </c>
      <c r="F5" s="6">
        <f t="shared" si="0"/>
        <v>-1.0108303249097322E-2</v>
      </c>
    </row>
    <row r="6" spans="1:6">
      <c r="A6" t="s">
        <v>24</v>
      </c>
      <c r="B6" s="8">
        <v>36892</v>
      </c>
      <c r="C6" s="5">
        <v>28.94</v>
      </c>
      <c r="D6" s="14">
        <v>9.2266666666666666</v>
      </c>
      <c r="E6" s="6">
        <f t="shared" si="0"/>
        <v>2.1643147779413035E-3</v>
      </c>
      <c r="F6" s="6">
        <f t="shared" si="0"/>
        <v>9.4821298322391688E-3</v>
      </c>
    </row>
    <row r="7" spans="1:6">
      <c r="A7" t="s">
        <v>25</v>
      </c>
      <c r="B7" s="8">
        <v>36982</v>
      </c>
      <c r="C7" s="5">
        <v>28.657499999999999</v>
      </c>
      <c r="D7" s="14">
        <v>9.9966666666666679</v>
      </c>
      <c r="E7" s="6">
        <f t="shared" si="0"/>
        <v>-9.7615756738079606E-3</v>
      </c>
      <c r="F7" s="6">
        <f t="shared" si="0"/>
        <v>8.3453757225433675E-2</v>
      </c>
    </row>
    <row r="8" spans="1:6">
      <c r="A8" t="s">
        <v>26</v>
      </c>
      <c r="B8" s="8">
        <v>37073</v>
      </c>
      <c r="C8" s="5">
        <v>28.375</v>
      </c>
      <c r="D8" s="14">
        <v>10.026666666666666</v>
      </c>
      <c r="E8" s="6">
        <f t="shared" si="0"/>
        <v>-9.8578033673558021E-3</v>
      </c>
      <c r="F8" s="6">
        <f t="shared" si="0"/>
        <v>3.0010003334442394E-3</v>
      </c>
    </row>
    <row r="9" spans="1:6">
      <c r="A9" t="s">
        <v>27</v>
      </c>
      <c r="B9" s="8">
        <v>37165</v>
      </c>
      <c r="C9" s="5">
        <v>28.092500000000001</v>
      </c>
      <c r="D9" s="14">
        <v>9.9533333333333331</v>
      </c>
      <c r="E9" s="6">
        <f t="shared" si="0"/>
        <v>-9.9559471365638363E-3</v>
      </c>
      <c r="F9" s="6">
        <f t="shared" si="0"/>
        <v>-7.3138297872339464E-3</v>
      </c>
    </row>
    <row r="10" spans="1:6">
      <c r="A10" t="s">
        <v>28</v>
      </c>
      <c r="B10" s="8">
        <v>37257</v>
      </c>
      <c r="C10" s="5">
        <v>27.81</v>
      </c>
      <c r="D10" s="14">
        <v>9.8266666666666662</v>
      </c>
      <c r="E10" s="6">
        <f t="shared" si="0"/>
        <v>-1.005606478597499E-2</v>
      </c>
      <c r="F10" s="6">
        <f t="shared" si="0"/>
        <v>-1.2726054922973904E-2</v>
      </c>
    </row>
    <row r="11" spans="1:6">
      <c r="A11" t="s">
        <v>29</v>
      </c>
      <c r="B11" s="8">
        <v>37347</v>
      </c>
      <c r="C11" s="5">
        <v>27.1325</v>
      </c>
      <c r="D11" s="14">
        <v>9.6066666666666674</v>
      </c>
      <c r="E11" s="6">
        <f t="shared" si="0"/>
        <v>-2.4361740381157803E-2</v>
      </c>
      <c r="F11" s="6">
        <f t="shared" si="0"/>
        <v>-2.2388059701492422E-2</v>
      </c>
    </row>
    <row r="12" spans="1:6">
      <c r="A12" t="s">
        <v>30</v>
      </c>
      <c r="B12" s="8">
        <v>37438</v>
      </c>
      <c r="C12" s="5">
        <v>26.454999999999998</v>
      </c>
      <c r="D12" s="14">
        <v>9.4100000000000019</v>
      </c>
      <c r="E12" s="6">
        <f t="shared" si="0"/>
        <v>-2.4970054362849055E-2</v>
      </c>
      <c r="F12" s="6">
        <f t="shared" si="0"/>
        <v>-2.0471894517695915E-2</v>
      </c>
    </row>
    <row r="13" spans="1:6">
      <c r="A13" t="s">
        <v>31</v>
      </c>
      <c r="B13" s="8">
        <v>37530</v>
      </c>
      <c r="C13" s="5">
        <v>25.7775</v>
      </c>
      <c r="D13" s="14">
        <v>9.3800000000000008</v>
      </c>
      <c r="E13" s="6">
        <f t="shared" si="0"/>
        <v>-2.5609525609525553E-2</v>
      </c>
      <c r="F13" s="6">
        <f t="shared" si="0"/>
        <v>-3.1880977683316825E-3</v>
      </c>
    </row>
    <row r="14" spans="1:6">
      <c r="A14" t="s">
        <v>32</v>
      </c>
      <c r="B14" s="8">
        <v>37622.857141203705</v>
      </c>
      <c r="C14" s="5">
        <v>25.1</v>
      </c>
      <c r="D14" s="14">
        <v>9.4733333333333345</v>
      </c>
      <c r="E14" s="6">
        <f t="shared" si="0"/>
        <v>-2.6282610803995674E-2</v>
      </c>
      <c r="F14" s="6">
        <f t="shared" si="0"/>
        <v>9.9502487562189452E-3</v>
      </c>
    </row>
    <row r="15" spans="1:6">
      <c r="A15" t="s">
        <v>33</v>
      </c>
      <c r="B15" s="8">
        <v>37712.047619047597</v>
      </c>
      <c r="C15" s="5">
        <v>25.484999999999999</v>
      </c>
      <c r="D15" s="14">
        <v>9.5766666666666662</v>
      </c>
      <c r="E15" s="6">
        <f t="shared" si="0"/>
        <v>1.5338645418326613E-2</v>
      </c>
      <c r="F15" s="6">
        <f t="shared" si="0"/>
        <v>1.0907811400422067E-2</v>
      </c>
    </row>
    <row r="16" spans="1:6">
      <c r="A16" t="s">
        <v>34</v>
      </c>
      <c r="B16" s="8">
        <v>37803</v>
      </c>
      <c r="C16" s="5">
        <v>25.87</v>
      </c>
      <c r="D16" s="14">
        <v>9.3833333333333329</v>
      </c>
      <c r="E16" s="6">
        <f t="shared" si="0"/>
        <v>1.5106925642534887E-2</v>
      </c>
      <c r="F16" s="6">
        <f t="shared" si="0"/>
        <v>-2.0187956839540555E-2</v>
      </c>
    </row>
    <row r="17" spans="1:19">
      <c r="A17" t="s">
        <v>35</v>
      </c>
      <c r="B17" s="8">
        <v>37895</v>
      </c>
      <c r="C17" s="5">
        <v>26.255000000000003</v>
      </c>
      <c r="D17" s="14">
        <v>9.5266666666666655</v>
      </c>
      <c r="E17" s="6">
        <f t="shared" si="0"/>
        <v>1.4882102821801375E-2</v>
      </c>
      <c r="F17" s="6">
        <f t="shared" si="0"/>
        <v>1.5275310834813427E-2</v>
      </c>
    </row>
    <row r="18" spans="1:19">
      <c r="A18" t="s">
        <v>36</v>
      </c>
      <c r="B18" s="8">
        <v>37987</v>
      </c>
      <c r="C18" s="5">
        <v>26.64</v>
      </c>
      <c r="D18" s="14">
        <v>9.4433333333333334</v>
      </c>
      <c r="E18" s="6">
        <f t="shared" si="0"/>
        <v>1.4663873547895561E-2</v>
      </c>
      <c r="F18" s="6">
        <f t="shared" si="0"/>
        <v>-8.7473757872636969E-3</v>
      </c>
    </row>
    <row r="19" spans="1:19">
      <c r="A19" t="s">
        <v>37</v>
      </c>
      <c r="B19" s="8">
        <v>38078</v>
      </c>
      <c r="C19" s="5">
        <v>25.745000000000001</v>
      </c>
      <c r="D19" s="14">
        <v>10.073333333333332</v>
      </c>
      <c r="E19" s="6">
        <f t="shared" si="0"/>
        <v>-3.3596096096096081E-2</v>
      </c>
      <c r="F19" s="6">
        <f t="shared" si="0"/>
        <v>6.6713731027179562E-2</v>
      </c>
    </row>
    <row r="20" spans="1:19">
      <c r="A20" t="s">
        <v>38</v>
      </c>
      <c r="B20" s="8">
        <v>38169</v>
      </c>
      <c r="C20" s="5">
        <v>24.85</v>
      </c>
      <c r="D20" s="14">
        <v>10.65</v>
      </c>
      <c r="E20" s="6">
        <f t="shared" si="0"/>
        <v>-3.4764031850844805E-2</v>
      </c>
      <c r="F20" s="6">
        <f t="shared" si="0"/>
        <v>5.7246856386499144E-2</v>
      </c>
    </row>
    <row r="21" spans="1:19">
      <c r="A21" t="s">
        <v>39</v>
      </c>
      <c r="B21" s="8">
        <v>38261</v>
      </c>
      <c r="C21" s="5">
        <v>23.954999999999998</v>
      </c>
      <c r="D21" s="14">
        <v>10.346666666666666</v>
      </c>
      <c r="E21" s="6">
        <f t="shared" si="0"/>
        <v>-3.6016096579476985E-2</v>
      </c>
      <c r="F21" s="6">
        <f t="shared" si="0"/>
        <v>-2.8482003129890569E-2</v>
      </c>
    </row>
    <row r="22" spans="1:19">
      <c r="A22" t="s">
        <v>40</v>
      </c>
      <c r="B22" s="8">
        <v>38353</v>
      </c>
      <c r="C22" s="5">
        <v>23.06</v>
      </c>
      <c r="D22" s="14">
        <v>10.229999999999999</v>
      </c>
      <c r="E22" s="6">
        <f t="shared" si="0"/>
        <v>-3.7361719891463148E-2</v>
      </c>
      <c r="F22" s="6">
        <f t="shared" si="0"/>
        <v>-1.1275773195876335E-2</v>
      </c>
    </row>
    <row r="23" spans="1:19">
      <c r="A23" t="s">
        <v>41</v>
      </c>
      <c r="B23" s="8">
        <v>38443</v>
      </c>
      <c r="C23" s="5">
        <v>23.145</v>
      </c>
      <c r="D23" s="14">
        <v>10.116666666666667</v>
      </c>
      <c r="E23" s="6">
        <f t="shared" si="0"/>
        <v>3.6860364267129598E-3</v>
      </c>
      <c r="F23" s="6">
        <f t="shared" si="0"/>
        <v>-1.1078527207559289E-2</v>
      </c>
    </row>
    <row r="24" spans="1:19">
      <c r="A24" t="s">
        <v>42</v>
      </c>
      <c r="B24" s="8">
        <v>38534</v>
      </c>
      <c r="C24" s="5">
        <v>23.229999999999997</v>
      </c>
      <c r="D24" s="14">
        <v>10</v>
      </c>
      <c r="E24" s="6">
        <f t="shared" si="0"/>
        <v>3.6724994599264334E-3</v>
      </c>
      <c r="F24" s="6">
        <f t="shared" si="0"/>
        <v>-1.1532125205930853E-2</v>
      </c>
    </row>
    <row r="25" spans="1:19">
      <c r="A25" t="s">
        <v>43</v>
      </c>
      <c r="B25" s="8">
        <v>38626</v>
      </c>
      <c r="C25" s="5">
        <v>23.314999999999998</v>
      </c>
      <c r="D25" s="14">
        <v>9.84</v>
      </c>
      <c r="E25" s="6">
        <f t="shared" si="0"/>
        <v>3.6590615583297834E-3</v>
      </c>
      <c r="F25" s="6">
        <f t="shared" si="0"/>
        <v>-1.6000000000000014E-2</v>
      </c>
    </row>
    <row r="26" spans="1:19">
      <c r="A26" t="s">
        <v>44</v>
      </c>
      <c r="B26" s="8">
        <v>38718</v>
      </c>
      <c r="C26" s="5">
        <v>23.4</v>
      </c>
      <c r="D26" s="14">
        <v>9.4333333333333336</v>
      </c>
      <c r="E26" s="6">
        <f t="shared" si="0"/>
        <v>3.6457216384302321E-3</v>
      </c>
      <c r="F26" s="6">
        <f t="shared" si="0"/>
        <v>-4.1327913279132752E-2</v>
      </c>
    </row>
    <row r="27" spans="1:19">
      <c r="A27" t="s">
        <v>45</v>
      </c>
      <c r="B27" s="8">
        <v>38808</v>
      </c>
      <c r="C27" s="5">
        <v>23.835000000000001</v>
      </c>
      <c r="D27" s="14">
        <v>9.3466666666666658</v>
      </c>
      <c r="E27" s="6">
        <f t="shared" si="0"/>
        <v>1.8589743589743687E-2</v>
      </c>
      <c r="F27" s="6">
        <f t="shared" si="0"/>
        <v>-9.1872791519435806E-3</v>
      </c>
    </row>
    <row r="28" spans="1:19">
      <c r="A28" t="s">
        <v>46</v>
      </c>
      <c r="B28" s="8">
        <v>38899</v>
      </c>
      <c r="C28" s="5">
        <v>24.27</v>
      </c>
      <c r="D28" s="14">
        <v>9.4699999999999989</v>
      </c>
      <c r="E28" s="6">
        <f t="shared" si="0"/>
        <v>1.8250471994965333E-2</v>
      </c>
      <c r="F28" s="6">
        <f t="shared" si="0"/>
        <v>1.3195435092724653E-2</v>
      </c>
    </row>
    <row r="29" spans="1:19">
      <c r="A29" t="s">
        <v>47</v>
      </c>
      <c r="B29" s="8">
        <v>38991</v>
      </c>
      <c r="C29" s="5">
        <v>24.704999999999998</v>
      </c>
      <c r="D29" s="14">
        <v>9.41</v>
      </c>
      <c r="E29" s="6">
        <f t="shared" si="0"/>
        <v>1.7923362175525287E-2</v>
      </c>
      <c r="F29" s="6">
        <f t="shared" si="0"/>
        <v>-6.3357972544877223E-3</v>
      </c>
      <c r="H29" t="s">
        <v>146</v>
      </c>
      <c r="R29" t="s">
        <v>168</v>
      </c>
    </row>
    <row r="30" spans="1:19" ht="15.75" thickBot="1">
      <c r="A30" t="s">
        <v>48</v>
      </c>
      <c r="B30" s="8">
        <v>39083</v>
      </c>
      <c r="C30" s="5">
        <v>25.14</v>
      </c>
      <c r="D30" s="14">
        <v>9.3299999999999983</v>
      </c>
      <c r="E30" s="6">
        <f t="shared" si="0"/>
        <v>1.7607771706132456E-2</v>
      </c>
      <c r="F30" s="6">
        <f t="shared" si="0"/>
        <v>-8.5015940488843613E-3</v>
      </c>
    </row>
    <row r="31" spans="1:19">
      <c r="A31" t="s">
        <v>49</v>
      </c>
      <c r="B31" s="8">
        <v>39173</v>
      </c>
      <c r="C31" s="5">
        <v>24.827500000000001</v>
      </c>
      <c r="D31" s="14">
        <v>9.4466666666666672</v>
      </c>
      <c r="E31" s="6">
        <f t="shared" si="0"/>
        <v>-1.2430389817024661E-2</v>
      </c>
      <c r="F31" s="6">
        <f t="shared" si="0"/>
        <v>1.2504465880671911E-2</v>
      </c>
      <c r="H31" s="12" t="s">
        <v>115</v>
      </c>
      <c r="I31" s="12"/>
      <c r="R31" s="12" t="s">
        <v>115</v>
      </c>
      <c r="S31" s="12"/>
    </row>
    <row r="32" spans="1:19">
      <c r="A32" t="s">
        <v>50</v>
      </c>
      <c r="B32" s="8">
        <v>39264</v>
      </c>
      <c r="C32" s="5">
        <v>24.515000000000001</v>
      </c>
      <c r="D32" s="14">
        <v>9.51</v>
      </c>
      <c r="E32" s="6">
        <f t="shared" si="0"/>
        <v>-1.2586849259893264E-2</v>
      </c>
      <c r="F32" s="6">
        <f t="shared" si="0"/>
        <v>6.7043048694424038E-3</v>
      </c>
      <c r="H32" s="9" t="s">
        <v>116</v>
      </c>
      <c r="I32" s="9">
        <v>0.95144524411350873</v>
      </c>
      <c r="R32" s="9" t="s">
        <v>116</v>
      </c>
      <c r="S32" s="9">
        <v>0.98939859845276834</v>
      </c>
    </row>
    <row r="33" spans="1:26">
      <c r="A33" t="s">
        <v>51</v>
      </c>
      <c r="B33" s="8">
        <v>39356</v>
      </c>
      <c r="C33" s="5">
        <v>24.202500000000001</v>
      </c>
      <c r="D33" s="14">
        <v>9.1533333333333342</v>
      </c>
      <c r="E33" s="6">
        <f t="shared" si="0"/>
        <v>-1.2747297572914542E-2</v>
      </c>
      <c r="F33" s="6">
        <f t="shared" si="0"/>
        <v>-3.7504381352961684E-2</v>
      </c>
      <c r="H33" s="9" t="s">
        <v>117</v>
      </c>
      <c r="I33" s="9">
        <v>0.90524805254621421</v>
      </c>
      <c r="R33" s="9" t="s">
        <v>117</v>
      </c>
      <c r="S33" s="9">
        <v>0.97890958662030236</v>
      </c>
    </row>
    <row r="34" spans="1:26">
      <c r="A34" t="s">
        <v>52</v>
      </c>
      <c r="B34" s="8">
        <v>39448</v>
      </c>
      <c r="C34" s="5">
        <v>23.89</v>
      </c>
      <c r="D34" s="14">
        <v>9.0866666666666678</v>
      </c>
      <c r="E34" s="6">
        <f t="shared" si="0"/>
        <v>-1.2911889267637641E-2</v>
      </c>
      <c r="F34" s="6">
        <f t="shared" si="0"/>
        <v>-7.283321194464649E-3</v>
      </c>
      <c r="H34" s="9" t="s">
        <v>118</v>
      </c>
      <c r="I34" s="9">
        <v>0.90173872115903697</v>
      </c>
      <c r="R34" s="9" t="s">
        <v>118</v>
      </c>
      <c r="S34" s="9">
        <v>0.9765662073558915</v>
      </c>
    </row>
    <row r="35" spans="1:26">
      <c r="A35" t="s">
        <v>53</v>
      </c>
      <c r="B35" s="8">
        <v>39539</v>
      </c>
      <c r="C35" s="5">
        <v>23.810000000000002</v>
      </c>
      <c r="D35" s="14">
        <v>9.14</v>
      </c>
      <c r="E35" s="6">
        <f t="shared" si="0"/>
        <v>-3.3486814566763621E-3</v>
      </c>
      <c r="F35" s="6">
        <f t="shared" si="0"/>
        <v>5.8694057226705192E-3</v>
      </c>
      <c r="H35" s="9" t="s">
        <v>119</v>
      </c>
      <c r="I35" s="9">
        <v>0.41650299212019049</v>
      </c>
      <c r="R35" s="9" t="s">
        <v>119</v>
      </c>
      <c r="S35" s="9">
        <v>0.20729656626502305</v>
      </c>
    </row>
    <row r="36" spans="1:26" ht="15.75" thickBot="1">
      <c r="A36" t="s">
        <v>54</v>
      </c>
      <c r="B36" s="8">
        <v>39630</v>
      </c>
      <c r="C36" s="5">
        <v>23.73</v>
      </c>
      <c r="D36" s="14">
        <v>9.3533333333333335</v>
      </c>
      <c r="E36" s="6">
        <f t="shared" si="0"/>
        <v>-3.3599328013440505E-3</v>
      </c>
      <c r="F36" s="6">
        <f t="shared" si="0"/>
        <v>2.3340627279358088E-2</v>
      </c>
      <c r="H36" s="10" t="s">
        <v>120</v>
      </c>
      <c r="I36" s="10">
        <v>29</v>
      </c>
      <c r="R36" s="10" t="s">
        <v>120</v>
      </c>
      <c r="S36" s="10">
        <v>11</v>
      </c>
    </row>
    <row r="37" spans="1:26">
      <c r="A37" t="s">
        <v>55</v>
      </c>
      <c r="B37" s="8">
        <v>39722</v>
      </c>
      <c r="C37" s="5">
        <v>23.65</v>
      </c>
      <c r="D37" s="14">
        <v>9.44</v>
      </c>
      <c r="E37" s="6">
        <f t="shared" si="0"/>
        <v>-3.3712600084282278E-3</v>
      </c>
      <c r="F37" s="6">
        <f t="shared" si="0"/>
        <v>9.265858873841697E-3</v>
      </c>
    </row>
    <row r="38" spans="1:26" ht="15.75" thickBot="1">
      <c r="A38" t="s">
        <v>56</v>
      </c>
      <c r="B38" s="8">
        <v>39814</v>
      </c>
      <c r="C38" s="5">
        <v>23.57</v>
      </c>
      <c r="D38" s="14">
        <v>9.65</v>
      </c>
      <c r="E38" s="6">
        <f t="shared" si="0"/>
        <v>-3.3826638477800551E-3</v>
      </c>
      <c r="F38" s="6">
        <f t="shared" si="0"/>
        <v>2.2245762711864497E-2</v>
      </c>
      <c r="H38" t="s">
        <v>121</v>
      </c>
      <c r="R38" t="s">
        <v>121</v>
      </c>
    </row>
    <row r="39" spans="1:26">
      <c r="A39" t="s">
        <v>57</v>
      </c>
      <c r="B39" s="8">
        <v>39904</v>
      </c>
      <c r="C39" s="5">
        <v>23.19</v>
      </c>
      <c r="D39" s="14">
        <v>9.7633333333333336</v>
      </c>
      <c r="E39" s="6">
        <f t="shared" si="0"/>
        <v>-1.6122189223589267E-2</v>
      </c>
      <c r="F39" s="6">
        <f t="shared" si="0"/>
        <v>1.1744386873920548E-2</v>
      </c>
      <c r="H39" s="11"/>
      <c r="I39" s="11" t="s">
        <v>126</v>
      </c>
      <c r="J39" s="11" t="s">
        <v>127</v>
      </c>
      <c r="K39" s="11" t="s">
        <v>128</v>
      </c>
      <c r="L39" s="11" t="s">
        <v>129</v>
      </c>
      <c r="M39" s="11" t="s">
        <v>130</v>
      </c>
      <c r="R39" s="11"/>
      <c r="S39" s="11" t="s">
        <v>126</v>
      </c>
      <c r="T39" s="11" t="s">
        <v>127</v>
      </c>
      <c r="U39" s="11" t="s">
        <v>128</v>
      </c>
      <c r="V39" s="11" t="s">
        <v>129</v>
      </c>
      <c r="W39" s="11" t="s">
        <v>130</v>
      </c>
    </row>
    <row r="40" spans="1:26">
      <c r="A40" t="s">
        <v>58</v>
      </c>
      <c r="B40" s="8">
        <v>39995</v>
      </c>
      <c r="C40" s="5">
        <v>22.810000000000002</v>
      </c>
      <c r="D40" s="14">
        <v>9.5666666666666682</v>
      </c>
      <c r="E40" s="6">
        <f t="shared" si="0"/>
        <v>-1.6386373436826175E-2</v>
      </c>
      <c r="F40" s="6">
        <f t="shared" si="0"/>
        <v>-2.0143393649709671E-2</v>
      </c>
      <c r="H40" s="9" t="s">
        <v>122</v>
      </c>
      <c r="I40" s="9">
        <v>1</v>
      </c>
      <c r="J40" s="9">
        <v>44.748601781569292</v>
      </c>
      <c r="K40" s="9">
        <v>44.748601781569292</v>
      </c>
      <c r="L40" s="9">
        <v>257.95456532087582</v>
      </c>
      <c r="M40" s="9">
        <v>2.4335448931196455E-15</v>
      </c>
      <c r="R40" s="9" t="s">
        <v>122</v>
      </c>
      <c r="S40" s="9">
        <v>1</v>
      </c>
      <c r="T40" s="9">
        <v>17.950816838896209</v>
      </c>
      <c r="U40" s="9">
        <v>17.950816838896209</v>
      </c>
      <c r="V40" s="9">
        <v>417.7341676983761</v>
      </c>
      <c r="W40" s="9">
        <v>7.4979738027909987E-9</v>
      </c>
    </row>
    <row r="41" spans="1:26">
      <c r="A41" t="s">
        <v>59</v>
      </c>
      <c r="B41" s="8">
        <v>40087</v>
      </c>
      <c r="C41" s="5">
        <v>22.43</v>
      </c>
      <c r="D41" s="14">
        <v>9.3800000000000008</v>
      </c>
      <c r="E41" s="6">
        <f t="shared" si="0"/>
        <v>-1.6659359929855438E-2</v>
      </c>
      <c r="F41" s="6">
        <f t="shared" si="0"/>
        <v>-1.9512195121951296E-2</v>
      </c>
      <c r="H41" s="9" t="s">
        <v>123</v>
      </c>
      <c r="I41" s="9">
        <v>27</v>
      </c>
      <c r="J41" s="9">
        <v>4.6838180460169285</v>
      </c>
      <c r="K41" s="9">
        <v>0.17347474244507144</v>
      </c>
      <c r="L41" s="9"/>
      <c r="M41" s="9"/>
      <c r="R41" s="9" t="s">
        <v>123</v>
      </c>
      <c r="S41" s="9">
        <v>9</v>
      </c>
      <c r="T41" s="9">
        <v>0.3867467974674218</v>
      </c>
      <c r="U41" s="9">
        <v>4.2971866385269092E-2</v>
      </c>
      <c r="V41" s="9"/>
      <c r="W41" s="9"/>
    </row>
    <row r="42" spans="1:26" ht="15.75" thickBot="1">
      <c r="A42" t="s">
        <v>60</v>
      </c>
      <c r="B42" s="8">
        <v>40179</v>
      </c>
      <c r="C42" s="5">
        <v>22.05</v>
      </c>
      <c r="D42" s="14">
        <v>9.18</v>
      </c>
      <c r="E42" s="6">
        <f t="shared" si="0"/>
        <v>-1.6941596076682969E-2</v>
      </c>
      <c r="F42" s="6">
        <f t="shared" si="0"/>
        <v>-2.1321961620469194E-2</v>
      </c>
      <c r="H42" s="10" t="s">
        <v>124</v>
      </c>
      <c r="I42" s="10">
        <v>28</v>
      </c>
      <c r="J42" s="10">
        <v>49.432419827586223</v>
      </c>
      <c r="K42" s="10"/>
      <c r="L42" s="10"/>
      <c r="M42" s="10"/>
      <c r="R42" s="10" t="s">
        <v>124</v>
      </c>
      <c r="S42" s="10">
        <v>10</v>
      </c>
      <c r="T42" s="10">
        <v>18.33756363636363</v>
      </c>
      <c r="U42" s="10"/>
      <c r="V42" s="10"/>
      <c r="W42" s="10"/>
    </row>
    <row r="43" spans="1:26" ht="15.75" thickBot="1">
      <c r="A43" t="s">
        <v>61</v>
      </c>
      <c r="B43" s="8">
        <v>40269</v>
      </c>
      <c r="C43" s="5">
        <v>21.912500000000001</v>
      </c>
      <c r="D43" s="14">
        <v>9.4366666666666674</v>
      </c>
      <c r="E43" s="6">
        <f t="shared" si="0"/>
        <v>-6.2358276643990603E-3</v>
      </c>
      <c r="F43" s="6">
        <f t="shared" si="0"/>
        <v>2.7959331880900624E-2</v>
      </c>
    </row>
    <row r="44" spans="1:26">
      <c r="A44" t="s">
        <v>62</v>
      </c>
      <c r="B44" s="8">
        <v>40360</v>
      </c>
      <c r="C44" s="5">
        <v>21.774999999999999</v>
      </c>
      <c r="D44" s="14">
        <v>9.5499999999999989</v>
      </c>
      <c r="E44" s="6">
        <f t="shared" si="0"/>
        <v>-6.2749572162009281E-3</v>
      </c>
      <c r="F44" s="6">
        <f t="shared" si="0"/>
        <v>1.200989049805703E-2</v>
      </c>
      <c r="H44" s="11"/>
      <c r="I44" s="11" t="s">
        <v>131</v>
      </c>
      <c r="J44" s="11" t="s">
        <v>119</v>
      </c>
      <c r="K44" s="11" t="s">
        <v>132</v>
      </c>
      <c r="L44" s="11" t="s">
        <v>133</v>
      </c>
      <c r="M44" s="11" t="s">
        <v>134</v>
      </c>
      <c r="N44" s="11" t="s">
        <v>135</v>
      </c>
      <c r="O44" s="11" t="s">
        <v>136</v>
      </c>
      <c r="P44" s="11" t="s">
        <v>137</v>
      </c>
      <c r="R44" s="11"/>
      <c r="S44" s="11" t="s">
        <v>131</v>
      </c>
      <c r="T44" s="11" t="s">
        <v>119</v>
      </c>
      <c r="U44" s="11" t="s">
        <v>132</v>
      </c>
      <c r="V44" s="11" t="s">
        <v>133</v>
      </c>
      <c r="W44" s="11" t="s">
        <v>134</v>
      </c>
      <c r="X44" s="11" t="s">
        <v>135</v>
      </c>
      <c r="Y44" s="11" t="s">
        <v>136</v>
      </c>
      <c r="Z44" s="11" t="s">
        <v>137</v>
      </c>
    </row>
    <row r="45" spans="1:26">
      <c r="A45" t="s">
        <v>63</v>
      </c>
      <c r="B45" s="8">
        <v>40452</v>
      </c>
      <c r="C45" s="5">
        <v>21.637499999999999</v>
      </c>
      <c r="D45" s="14">
        <v>9.83</v>
      </c>
      <c r="E45" s="6">
        <f t="shared" si="0"/>
        <v>-6.3145809414465806E-3</v>
      </c>
      <c r="F45" s="6">
        <f t="shared" si="0"/>
        <v>2.9319371727748813E-2</v>
      </c>
      <c r="H45" s="9" t="s">
        <v>125</v>
      </c>
      <c r="I45" s="9">
        <v>88.076524925806552</v>
      </c>
      <c r="J45" s="9">
        <v>4.0862840471484638</v>
      </c>
      <c r="K45" s="9">
        <v>21.554185638971695</v>
      </c>
      <c r="L45" s="9">
        <v>1.5152786855277482E-18</v>
      </c>
      <c r="M45" s="9">
        <v>79.692162618860763</v>
      </c>
      <c r="N45" s="9">
        <v>96.460887232752341</v>
      </c>
      <c r="O45" s="9">
        <v>79.692162618860763</v>
      </c>
      <c r="P45" s="9">
        <v>96.460887232752341</v>
      </c>
      <c r="R45" s="9" t="s">
        <v>125</v>
      </c>
      <c r="S45" s="9">
        <v>-149.59402087012779</v>
      </c>
      <c r="T45" s="9">
        <v>8.8096645060524921</v>
      </c>
      <c r="U45" s="9">
        <v>-16.980671711999069</v>
      </c>
      <c r="V45" s="9">
        <v>3.8252391192332039E-8</v>
      </c>
      <c r="W45" s="9">
        <v>-169.52286653434356</v>
      </c>
      <c r="X45" s="9">
        <v>-129.66517520591202</v>
      </c>
      <c r="Y45" s="9">
        <v>-169.52286653434356</v>
      </c>
      <c r="Z45" s="9">
        <v>-129.66517520591202</v>
      </c>
    </row>
    <row r="46" spans="1:26" ht="15.75" thickBot="1">
      <c r="A46" t="s">
        <v>64</v>
      </c>
      <c r="B46" s="8">
        <v>40544</v>
      </c>
      <c r="C46" s="5">
        <v>21.5</v>
      </c>
      <c r="D46" s="14">
        <v>9.8466666666666676</v>
      </c>
      <c r="E46" s="6">
        <f t="shared" si="0"/>
        <v>-6.3547082611207072E-3</v>
      </c>
      <c r="F46" s="6">
        <f t="shared" si="0"/>
        <v>1.6954899966091044E-3</v>
      </c>
      <c r="H46" s="10" t="s">
        <v>138</v>
      </c>
      <c r="I46" s="13">
        <v>-1.625784709668823E-3</v>
      </c>
      <c r="J46" s="10">
        <v>1.0122584842518926E-4</v>
      </c>
      <c r="K46" s="10">
        <v>-16.060964022152461</v>
      </c>
      <c r="L46" s="10">
        <v>2.4335448931196455E-15</v>
      </c>
      <c r="M46" s="10">
        <v>-1.8334829945242342E-3</v>
      </c>
      <c r="N46" s="10">
        <v>-1.4180864248134117E-3</v>
      </c>
      <c r="O46" s="10">
        <v>-1.8334829945242342E-3</v>
      </c>
      <c r="P46" s="10">
        <v>-1.4180864248134117E-3</v>
      </c>
      <c r="R46" s="10" t="s">
        <v>138</v>
      </c>
      <c r="S46" s="13">
        <v>4.4210825153831509E-3</v>
      </c>
      <c r="T46" s="10">
        <v>2.1631100805178245E-4</v>
      </c>
      <c r="U46" s="10">
        <v>20.43854612486847</v>
      </c>
      <c r="V46" s="10">
        <v>7.4979738027909987E-9</v>
      </c>
      <c r="W46" s="10">
        <v>3.9317530191267111E-3</v>
      </c>
      <c r="X46" s="10">
        <v>4.9104120116395906E-3</v>
      </c>
      <c r="Y46" s="10">
        <v>3.9317530191267111E-3</v>
      </c>
      <c r="Z46" s="10">
        <v>4.9104120116395906E-3</v>
      </c>
    </row>
    <row r="47" spans="1:26">
      <c r="A47" t="s">
        <v>65</v>
      </c>
      <c r="B47" s="8">
        <v>40634</v>
      </c>
      <c r="C47" s="5">
        <v>21.704999999999998</v>
      </c>
      <c r="D47" s="14">
        <v>10.046666666666667</v>
      </c>
      <c r="E47" s="6">
        <f t="shared" si="0"/>
        <v>9.5348837209301533E-3</v>
      </c>
      <c r="F47" s="6">
        <f t="shared" si="0"/>
        <v>2.0311442112389905E-2</v>
      </c>
    </row>
    <row r="48" spans="1:26">
      <c r="A48" t="s">
        <v>66</v>
      </c>
      <c r="B48" s="8">
        <v>40725</v>
      </c>
      <c r="C48" s="5">
        <v>21.91</v>
      </c>
      <c r="D48" s="14">
        <v>10.243333333333334</v>
      </c>
      <c r="E48" s="6">
        <f t="shared" si="0"/>
        <v>9.4448283805575618E-3</v>
      </c>
      <c r="F48" s="6">
        <f t="shared" si="0"/>
        <v>1.9575315195753205E-2</v>
      </c>
    </row>
    <row r="49" spans="1:26">
      <c r="A49" t="s">
        <v>67</v>
      </c>
      <c r="B49" s="8">
        <v>40817</v>
      </c>
      <c r="C49" s="5">
        <v>22.115000000000002</v>
      </c>
      <c r="D49" s="14">
        <v>10.283333333333333</v>
      </c>
      <c r="E49" s="6">
        <f t="shared" si="0"/>
        <v>9.3564582382474597E-3</v>
      </c>
      <c r="F49" s="6">
        <f t="shared" si="0"/>
        <v>3.9049788480311565E-3</v>
      </c>
      <c r="H49" t="s">
        <v>147</v>
      </c>
      <c r="R49" t="s">
        <v>167</v>
      </c>
    </row>
    <row r="50" spans="1:26" ht="15.75" thickBot="1">
      <c r="A50" t="s">
        <v>68</v>
      </c>
      <c r="B50" s="8">
        <v>40909</v>
      </c>
      <c r="C50" s="5">
        <v>22.32</v>
      </c>
      <c r="D50" s="14">
        <v>10.363333333333333</v>
      </c>
      <c r="E50" s="6">
        <f t="shared" si="0"/>
        <v>9.2697264300247925E-3</v>
      </c>
      <c r="F50" s="6">
        <f t="shared" si="0"/>
        <v>7.7795786061588398E-3</v>
      </c>
    </row>
    <row r="51" spans="1:26">
      <c r="A51" t="s">
        <v>69</v>
      </c>
      <c r="B51" s="8">
        <v>41000</v>
      </c>
      <c r="C51" s="5">
        <v>21.97</v>
      </c>
      <c r="D51" s="14">
        <v>10.659999999999998</v>
      </c>
      <c r="E51" s="6">
        <f t="shared" si="0"/>
        <v>-1.5681003584229455E-2</v>
      </c>
      <c r="F51" s="6">
        <f t="shared" si="0"/>
        <v>2.862656802830477E-2</v>
      </c>
      <c r="H51" s="12" t="s">
        <v>115</v>
      </c>
      <c r="I51" s="12"/>
      <c r="R51" s="12" t="s">
        <v>115</v>
      </c>
      <c r="S51" s="12"/>
    </row>
    <row r="52" spans="1:26">
      <c r="A52" t="s">
        <v>70</v>
      </c>
      <c r="B52" s="8">
        <v>41091</v>
      </c>
      <c r="C52" s="5">
        <v>21.62</v>
      </c>
      <c r="D52" s="14">
        <v>10.663333333333334</v>
      </c>
      <c r="E52" s="6">
        <f t="shared" si="0"/>
        <v>-1.5930814747382699E-2</v>
      </c>
      <c r="F52" s="6">
        <f t="shared" si="0"/>
        <v>3.126954346468697E-4</v>
      </c>
      <c r="H52" s="9" t="s">
        <v>116</v>
      </c>
      <c r="I52" s="9">
        <v>0.99998860341783458</v>
      </c>
      <c r="R52" s="9" t="s">
        <v>116</v>
      </c>
      <c r="S52" s="9">
        <v>0.9494631677366443</v>
      </c>
    </row>
    <row r="53" spans="1:26">
      <c r="A53" t="s">
        <v>71</v>
      </c>
      <c r="B53" s="8">
        <v>41183</v>
      </c>
      <c r="C53" s="5">
        <v>21.270000000000003</v>
      </c>
      <c r="D53" s="14">
        <v>10.756666666666668</v>
      </c>
      <c r="E53" s="6">
        <f t="shared" si="0"/>
        <v>-1.6188714153561417E-2</v>
      </c>
      <c r="F53" s="6">
        <f t="shared" si="0"/>
        <v>8.7527352297593342E-3</v>
      </c>
      <c r="H53" s="9" t="s">
        <v>117</v>
      </c>
      <c r="I53" s="9">
        <v>0.99997720696555126</v>
      </c>
      <c r="R53" s="9" t="s">
        <v>117</v>
      </c>
      <c r="S53" s="9">
        <v>0.90148030688850322</v>
      </c>
    </row>
    <row r="54" spans="1:26">
      <c r="A54" t="s">
        <v>72</v>
      </c>
      <c r="B54" s="8">
        <v>41275</v>
      </c>
      <c r="C54" s="5">
        <v>20.92</v>
      </c>
      <c r="D54" s="14">
        <v>10.64</v>
      </c>
      <c r="E54" s="6">
        <f t="shared" si="0"/>
        <v>-1.6455101081335279E-2</v>
      </c>
      <c r="F54" s="6">
        <f t="shared" si="0"/>
        <v>-1.0845986984815661E-2</v>
      </c>
      <c r="H54" s="9" t="s">
        <v>118</v>
      </c>
      <c r="I54" s="9">
        <v>0.99996960928740164</v>
      </c>
      <c r="R54" s="9" t="s">
        <v>118</v>
      </c>
      <c r="S54" s="9">
        <v>0.88177636826620387</v>
      </c>
    </row>
    <row r="55" spans="1:26">
      <c r="A55" t="s">
        <v>73</v>
      </c>
      <c r="B55" s="8">
        <v>41365</v>
      </c>
      <c r="C55" s="5">
        <v>20.835000000000001</v>
      </c>
      <c r="D55" s="14">
        <v>10.636666666666667</v>
      </c>
      <c r="E55" s="6">
        <f t="shared" si="0"/>
        <v>-4.0630975143403844E-3</v>
      </c>
      <c r="F55" s="6">
        <f t="shared" si="0"/>
        <v>-3.1328320802009906E-4</v>
      </c>
      <c r="H55" s="9" t="s">
        <v>119</v>
      </c>
      <c r="I55" s="9">
        <v>5.7746587997301218E-3</v>
      </c>
      <c r="R55" s="9" t="s">
        <v>119</v>
      </c>
      <c r="S55" s="9">
        <v>0.97541677840220953</v>
      </c>
    </row>
    <row r="56" spans="1:26" ht="15.75" thickBot="1">
      <c r="A56" t="s">
        <v>74</v>
      </c>
      <c r="B56" s="8">
        <v>41456</v>
      </c>
      <c r="C56" s="5">
        <v>20.75</v>
      </c>
      <c r="D56" s="14">
        <v>11.086666666666668</v>
      </c>
      <c r="E56" s="6">
        <f t="shared" si="0"/>
        <v>-4.0796736261099519E-3</v>
      </c>
      <c r="F56" s="6">
        <f t="shared" si="0"/>
        <v>4.2306486994672619E-2</v>
      </c>
      <c r="H56" s="10" t="s">
        <v>120</v>
      </c>
      <c r="I56" s="10">
        <v>5</v>
      </c>
      <c r="R56" s="10" t="s">
        <v>120</v>
      </c>
      <c r="S56" s="10">
        <v>7</v>
      </c>
    </row>
    <row r="57" spans="1:26">
      <c r="A57" t="s">
        <v>75</v>
      </c>
      <c r="B57" s="8">
        <v>41548</v>
      </c>
      <c r="C57" s="5">
        <v>20.664999999999999</v>
      </c>
      <c r="D57" s="14">
        <v>11.133333333333333</v>
      </c>
      <c r="E57" s="6">
        <f t="shared" si="0"/>
        <v>-4.0963855421687154E-3</v>
      </c>
      <c r="F57" s="6">
        <f t="shared" si="0"/>
        <v>4.2092603728200607E-3</v>
      </c>
    </row>
    <row r="58" spans="1:26" ht="15.75" thickBot="1">
      <c r="A58" t="s">
        <v>76</v>
      </c>
      <c r="B58" s="8">
        <v>41640</v>
      </c>
      <c r="C58" s="5">
        <v>20.58</v>
      </c>
      <c r="D58" s="14">
        <v>11.213333333333333</v>
      </c>
      <c r="E58" s="6">
        <f t="shared" si="0"/>
        <v>-4.1132349383015175E-3</v>
      </c>
      <c r="F58" s="6">
        <f t="shared" si="0"/>
        <v>7.1856287425149769E-3</v>
      </c>
      <c r="H58" t="s">
        <v>121</v>
      </c>
      <c r="R58" t="s">
        <v>121</v>
      </c>
    </row>
    <row r="59" spans="1:26">
      <c r="A59" t="s">
        <v>77</v>
      </c>
      <c r="B59" s="8">
        <v>41730</v>
      </c>
      <c r="C59" s="5">
        <v>21.2425</v>
      </c>
      <c r="D59" s="14">
        <v>12.530000000000001</v>
      </c>
      <c r="E59" s="6">
        <f t="shared" si="0"/>
        <v>3.2191448007774612E-2</v>
      </c>
      <c r="F59" s="6">
        <f t="shared" si="0"/>
        <v>0.11741973840665888</v>
      </c>
      <c r="H59" s="11"/>
      <c r="I59" s="11" t="s">
        <v>126</v>
      </c>
      <c r="J59" s="11" t="s">
        <v>127</v>
      </c>
      <c r="K59" s="11" t="s">
        <v>128</v>
      </c>
      <c r="L59" s="11" t="s">
        <v>129</v>
      </c>
      <c r="M59" s="11" t="s">
        <v>130</v>
      </c>
      <c r="R59" s="11"/>
      <c r="S59" s="11" t="s">
        <v>126</v>
      </c>
      <c r="T59" s="11" t="s">
        <v>127</v>
      </c>
      <c r="U59" s="11" t="s">
        <v>128</v>
      </c>
      <c r="V59" s="11" t="s">
        <v>129</v>
      </c>
      <c r="W59" s="11" t="s">
        <v>130</v>
      </c>
    </row>
    <row r="60" spans="1:26">
      <c r="A60" t="s">
        <v>78</v>
      </c>
      <c r="B60" s="8">
        <v>41821</v>
      </c>
      <c r="C60" s="5">
        <v>21.905000000000001</v>
      </c>
      <c r="D60" s="14">
        <v>12.696666666666667</v>
      </c>
      <c r="E60" s="6">
        <f t="shared" si="0"/>
        <v>3.1187477933388323E-2</v>
      </c>
      <c r="F60" s="6">
        <f t="shared" si="0"/>
        <v>1.3301409949454593E-2</v>
      </c>
      <c r="H60" s="9" t="s">
        <v>122</v>
      </c>
      <c r="I60" s="9">
        <v>1</v>
      </c>
      <c r="J60" s="9">
        <v>4.388962459947245</v>
      </c>
      <c r="K60" s="9">
        <v>4.388962459947245</v>
      </c>
      <c r="L60" s="9">
        <v>131616.15789470408</v>
      </c>
      <c r="M60" s="9">
        <v>4.6184373204455517E-8</v>
      </c>
      <c r="R60" s="9" t="s">
        <v>122</v>
      </c>
      <c r="S60" s="9">
        <v>1</v>
      </c>
      <c r="T60" s="9">
        <v>43.529496256342995</v>
      </c>
      <c r="U60" s="9">
        <v>43.529496256342995</v>
      </c>
      <c r="V60" s="9">
        <v>45.751274614115935</v>
      </c>
      <c r="W60" s="9">
        <v>1.0730342395748184E-3</v>
      </c>
    </row>
    <row r="61" spans="1:26">
      <c r="A61" t="s">
        <v>79</v>
      </c>
      <c r="B61" s="8">
        <v>41913</v>
      </c>
      <c r="C61" s="5">
        <v>22.567499999999999</v>
      </c>
      <c r="D61" s="14">
        <v>12.979999999999999</v>
      </c>
      <c r="E61" s="6">
        <f t="shared" si="0"/>
        <v>3.0244236475690384E-2</v>
      </c>
      <c r="F61" s="6">
        <f t="shared" si="0"/>
        <v>2.2315568390653566E-2</v>
      </c>
      <c r="H61" s="9" t="s">
        <v>123</v>
      </c>
      <c r="I61" s="9">
        <v>3</v>
      </c>
      <c r="J61" s="9">
        <v>1.0004005275990157E-4</v>
      </c>
      <c r="K61" s="9">
        <v>3.3346684253300527E-5</v>
      </c>
      <c r="L61" s="9"/>
      <c r="M61" s="9"/>
      <c r="R61" s="9" t="s">
        <v>123</v>
      </c>
      <c r="S61" s="9">
        <v>5</v>
      </c>
      <c r="T61" s="9">
        <v>4.7571894579427259</v>
      </c>
      <c r="U61" s="9">
        <v>0.95143789158854519</v>
      </c>
      <c r="V61" s="9"/>
      <c r="W61" s="9"/>
    </row>
    <row r="62" spans="1:26" ht="15.75" thickBot="1">
      <c r="A62" t="s">
        <v>80</v>
      </c>
      <c r="B62" s="8">
        <v>42005</v>
      </c>
      <c r="C62" s="5">
        <v>23.23</v>
      </c>
      <c r="D62" s="14">
        <v>12.963333333333333</v>
      </c>
      <c r="E62" s="6">
        <f t="shared" si="0"/>
        <v>2.9356375318489041E-2</v>
      </c>
      <c r="F62" s="6">
        <f t="shared" si="0"/>
        <v>-1.2840267077554484E-3</v>
      </c>
      <c r="H62" s="10" t="s">
        <v>124</v>
      </c>
      <c r="I62" s="10">
        <v>4</v>
      </c>
      <c r="J62" s="10">
        <v>4.389062500000005</v>
      </c>
      <c r="K62" s="10"/>
      <c r="L62" s="10"/>
      <c r="M62" s="10"/>
      <c r="R62" s="10" t="s">
        <v>124</v>
      </c>
      <c r="S62" s="10">
        <v>6</v>
      </c>
      <c r="T62" s="10">
        <v>48.286685714285724</v>
      </c>
      <c r="U62" s="10"/>
      <c r="V62" s="10"/>
      <c r="W62" s="10"/>
    </row>
    <row r="63" spans="1:26" ht="15.75" thickBot="1">
      <c r="A63" t="s">
        <v>81</v>
      </c>
      <c r="B63" s="8">
        <v>42095</v>
      </c>
      <c r="C63" s="5">
        <v>22.6175</v>
      </c>
      <c r="D63" s="14">
        <v>12.83</v>
      </c>
      <c r="E63" s="6">
        <f t="shared" si="0"/>
        <v>-2.6366767111493789E-2</v>
      </c>
      <c r="F63" s="6">
        <f t="shared" si="0"/>
        <v>-1.028542041655949E-2</v>
      </c>
    </row>
    <row r="64" spans="1:26">
      <c r="A64" t="s">
        <v>82</v>
      </c>
      <c r="B64" s="8">
        <v>42186</v>
      </c>
      <c r="C64" s="5">
        <v>22.005000000000003</v>
      </c>
      <c r="D64" s="14">
        <v>12.973333333333334</v>
      </c>
      <c r="E64" s="6">
        <f t="shared" si="0"/>
        <v>-2.7080800265281185E-2</v>
      </c>
      <c r="F64" s="6">
        <f t="shared" si="0"/>
        <v>1.1171732917641031E-2</v>
      </c>
      <c r="H64" s="11"/>
      <c r="I64" s="11" t="s">
        <v>131</v>
      </c>
      <c r="J64" s="11" t="s">
        <v>119</v>
      </c>
      <c r="K64" s="11" t="s">
        <v>132</v>
      </c>
      <c r="L64" s="11" t="s">
        <v>133</v>
      </c>
      <c r="M64" s="11" t="s">
        <v>134</v>
      </c>
      <c r="N64" s="11" t="s">
        <v>135</v>
      </c>
      <c r="O64" s="11" t="s">
        <v>136</v>
      </c>
      <c r="P64" s="11" t="s">
        <v>137</v>
      </c>
      <c r="R64" s="11"/>
      <c r="S64" s="11" t="s">
        <v>131</v>
      </c>
      <c r="T64" s="11" t="s">
        <v>119</v>
      </c>
      <c r="U64" s="11" t="s">
        <v>132</v>
      </c>
      <c r="V64" s="11" t="s">
        <v>133</v>
      </c>
      <c r="W64" s="11" t="s">
        <v>134</v>
      </c>
      <c r="X64" s="11" t="s">
        <v>135</v>
      </c>
      <c r="Y64" s="11" t="s">
        <v>136</v>
      </c>
      <c r="Z64" s="11" t="s">
        <v>137</v>
      </c>
    </row>
    <row r="65" spans="1:26">
      <c r="A65" t="s">
        <v>83</v>
      </c>
      <c r="B65" s="8">
        <v>42278</v>
      </c>
      <c r="C65" s="5">
        <v>21.392500000000002</v>
      </c>
      <c r="D65" s="14">
        <v>13.079999999999998</v>
      </c>
      <c r="E65" s="6">
        <f t="shared" si="0"/>
        <v>-2.7834583049307006E-2</v>
      </c>
      <c r="F65" s="6">
        <f t="shared" si="0"/>
        <v>8.221993833504403E-3</v>
      </c>
      <c r="H65" s="9" t="s">
        <v>125</v>
      </c>
      <c r="I65" s="9">
        <v>-281.55952327168836</v>
      </c>
      <c r="J65" s="9">
        <v>0.83647967392026912</v>
      </c>
      <c r="K65" s="9">
        <v>-336.60055593714981</v>
      </c>
      <c r="L65" s="9">
        <v>5.7824576411329192E-8</v>
      </c>
      <c r="M65" s="9">
        <v>-284.22157491940084</v>
      </c>
      <c r="N65" s="9">
        <v>-278.89747162397589</v>
      </c>
      <c r="O65" s="9">
        <v>-284.22157491940084</v>
      </c>
      <c r="P65" s="9">
        <v>-278.89747162397589</v>
      </c>
      <c r="R65" s="9" t="s">
        <v>125</v>
      </c>
      <c r="S65" s="9">
        <v>-533.47190411903296</v>
      </c>
      <c r="T65" s="9">
        <v>84.083592367934912</v>
      </c>
      <c r="U65" s="9">
        <v>-6.3445422477271709</v>
      </c>
      <c r="V65" s="9">
        <v>1.4359408014080876E-3</v>
      </c>
      <c r="W65" s="9">
        <v>-749.61565933509473</v>
      </c>
      <c r="X65" s="9">
        <v>-317.32814890297118</v>
      </c>
      <c r="Y65" s="9">
        <v>-749.61565933509473</v>
      </c>
      <c r="Z65" s="9">
        <v>-317.32814890297118</v>
      </c>
    </row>
    <row r="66" spans="1:26" ht="15.75" thickBot="1">
      <c r="A66" t="s">
        <v>84</v>
      </c>
      <c r="B66" s="8">
        <v>42370</v>
      </c>
      <c r="C66" s="5">
        <v>20.78</v>
      </c>
      <c r="D66" s="14">
        <v>12.833333333333334</v>
      </c>
      <c r="E66" s="6">
        <f t="shared" si="0"/>
        <v>-2.8631529741731946E-2</v>
      </c>
      <c r="F66" s="6">
        <f t="shared" si="0"/>
        <v>-1.8858307849133366E-2</v>
      </c>
      <c r="H66" s="10" t="s">
        <v>138</v>
      </c>
      <c r="I66" s="13">
        <v>7.2561325259000884E-3</v>
      </c>
      <c r="J66" s="10">
        <v>2.0000948963466745E-5</v>
      </c>
      <c r="K66" s="10">
        <v>362.78941260007048</v>
      </c>
      <c r="L66" s="10">
        <v>4.6184373204455352E-8</v>
      </c>
      <c r="M66" s="10">
        <v>7.1924805797691357E-3</v>
      </c>
      <c r="N66" s="10">
        <v>7.3197844720310412E-3</v>
      </c>
      <c r="O66" s="10">
        <v>7.1924805797691357E-3</v>
      </c>
      <c r="P66" s="10">
        <v>7.3197844720310412E-3</v>
      </c>
      <c r="R66" s="10" t="s">
        <v>138</v>
      </c>
      <c r="S66" s="13">
        <v>1.3658669341013511E-2</v>
      </c>
      <c r="T66" s="10">
        <v>2.0193276525023039E-3</v>
      </c>
      <c r="U66" s="10">
        <v>6.7639688507647611</v>
      </c>
      <c r="V66" s="10">
        <v>1.0730342395748173E-3</v>
      </c>
      <c r="W66" s="10">
        <v>8.4678223572929676E-3</v>
      </c>
      <c r="X66" s="10">
        <v>1.8849516324734056E-2</v>
      </c>
      <c r="Y66" s="10">
        <v>8.4678223572929676E-3</v>
      </c>
      <c r="Z66" s="10">
        <v>1.8849516324734056E-2</v>
      </c>
    </row>
    <row r="67" spans="1:26">
      <c r="A67" t="s">
        <v>85</v>
      </c>
      <c r="B67" s="8">
        <v>42461</v>
      </c>
      <c r="C67" s="5">
        <v>20.782499999999999</v>
      </c>
      <c r="D67" s="14">
        <v>12.360000000000001</v>
      </c>
      <c r="E67" s="6">
        <f t="shared" si="0"/>
        <v>1.2030798845032368E-4</v>
      </c>
      <c r="F67" s="6">
        <f t="shared" si="0"/>
        <v>-3.688311688311683E-2</v>
      </c>
    </row>
    <row r="68" spans="1:26">
      <c r="A68" t="s">
        <v>86</v>
      </c>
      <c r="B68" s="8">
        <v>42552</v>
      </c>
      <c r="C68" s="5">
        <v>20.785</v>
      </c>
      <c r="D68" s="14">
        <v>12.683333333333332</v>
      </c>
      <c r="E68" s="6">
        <f t="shared" ref="E68:F78" si="1">(C68-C67)/C67</f>
        <v>1.2029351617953947E-4</v>
      </c>
      <c r="F68" s="6">
        <f t="shared" si="1"/>
        <v>2.6159654800431274E-2</v>
      </c>
    </row>
    <row r="69" spans="1:26">
      <c r="A69" t="s">
        <v>87</v>
      </c>
      <c r="B69" s="8">
        <v>42644</v>
      </c>
      <c r="C69" s="5">
        <v>20.787500000000001</v>
      </c>
      <c r="D69" s="14">
        <v>12.376666666666665</v>
      </c>
      <c r="E69" s="6">
        <f t="shared" si="1"/>
        <v>1.202790473900062E-4</v>
      </c>
      <c r="F69" s="6">
        <f t="shared" si="1"/>
        <v>-2.4178712220762157E-2</v>
      </c>
    </row>
    <row r="70" spans="1:26">
      <c r="A70" t="s">
        <v>88</v>
      </c>
      <c r="B70" s="8">
        <v>42736</v>
      </c>
      <c r="C70" s="5">
        <v>20.79</v>
      </c>
      <c r="D70" s="14">
        <v>11.99</v>
      </c>
      <c r="E70" s="6">
        <f t="shared" si="1"/>
        <v>1.2026458208046788E-4</v>
      </c>
      <c r="F70" s="6">
        <f t="shared" si="1"/>
        <v>-3.124158362510086E-2</v>
      </c>
    </row>
    <row r="71" spans="1:26">
      <c r="A71" t="s">
        <v>89</v>
      </c>
      <c r="B71" s="8">
        <v>42826</v>
      </c>
      <c r="C71" s="5">
        <v>21.017499999999998</v>
      </c>
      <c r="D71" s="14">
        <v>12.393333333333333</v>
      </c>
      <c r="E71" s="6">
        <f t="shared" si="1"/>
        <v>1.0942760942760902E-2</v>
      </c>
      <c r="F71" s="6">
        <f t="shared" si="1"/>
        <v>3.3639143730886771E-2</v>
      </c>
    </row>
    <row r="72" spans="1:26">
      <c r="A72" t="s">
        <v>90</v>
      </c>
      <c r="B72" s="8">
        <v>42917</v>
      </c>
      <c r="C72" s="5">
        <v>21.244999999999997</v>
      </c>
      <c r="D72" s="14">
        <v>12.573333333333332</v>
      </c>
      <c r="E72" s="6">
        <f t="shared" si="1"/>
        <v>1.0824313072439595E-2</v>
      </c>
      <c r="F72" s="6">
        <f t="shared" si="1"/>
        <v>1.4523937600860655E-2</v>
      </c>
    </row>
    <row r="73" spans="1:26">
      <c r="A73" t="s">
        <v>91</v>
      </c>
      <c r="B73" s="8">
        <v>43009</v>
      </c>
      <c r="C73" s="5">
        <v>21.4725</v>
      </c>
      <c r="D73" s="14">
        <v>12.44</v>
      </c>
      <c r="E73" s="6">
        <f t="shared" si="1"/>
        <v>1.0708401976935879E-2</v>
      </c>
      <c r="F73" s="6">
        <f t="shared" si="1"/>
        <v>-1.0604453870625625E-2</v>
      </c>
    </row>
    <row r="74" spans="1:26">
      <c r="A74" t="s">
        <v>92</v>
      </c>
      <c r="B74" s="8">
        <v>43101</v>
      </c>
      <c r="C74" s="5">
        <v>21.7</v>
      </c>
      <c r="D74" s="14">
        <v>12.030000000000001</v>
      </c>
      <c r="E74" s="6">
        <f t="shared" si="1"/>
        <v>1.0594947025264834E-2</v>
      </c>
      <c r="F74" s="6">
        <f t="shared" si="1"/>
        <v>-3.2958199356913055E-2</v>
      </c>
    </row>
    <row r="75" spans="1:26">
      <c r="A75" t="s">
        <v>93</v>
      </c>
      <c r="B75" s="8">
        <v>43191</v>
      </c>
      <c r="C75" s="5">
        <v>21.814999999999998</v>
      </c>
      <c r="D75" s="14">
        <v>12.096666666666666</v>
      </c>
      <c r="E75" s="6">
        <f t="shared" si="1"/>
        <v>5.2995391705068402E-3</v>
      </c>
      <c r="F75" s="6">
        <f t="shared" si="1"/>
        <v>5.541701302299638E-3</v>
      </c>
    </row>
    <row r="76" spans="1:26">
      <c r="A76" t="s">
        <v>94</v>
      </c>
      <c r="B76" s="8">
        <v>43282</v>
      </c>
      <c r="C76" s="5">
        <v>21.93</v>
      </c>
      <c r="D76" s="14">
        <v>12.283333333333333</v>
      </c>
      <c r="E76" s="6">
        <f t="shared" si="1"/>
        <v>5.271602108640935E-3</v>
      </c>
      <c r="F76" s="6">
        <f t="shared" si="1"/>
        <v>1.5431248277762533E-2</v>
      </c>
    </row>
    <row r="77" spans="1:26">
      <c r="A77" t="s">
        <v>95</v>
      </c>
      <c r="B77" s="8">
        <v>43374</v>
      </c>
      <c r="C77" s="5">
        <v>22.045000000000002</v>
      </c>
      <c r="D77" s="14">
        <v>12.14</v>
      </c>
      <c r="E77" s="6">
        <f t="shared" si="1"/>
        <v>5.2439580483357043E-3</v>
      </c>
      <c r="F77" s="6">
        <f t="shared" si="1"/>
        <v>-1.1668928086838479E-2</v>
      </c>
    </row>
    <row r="78" spans="1:26">
      <c r="A78" t="s">
        <v>96</v>
      </c>
      <c r="B78" s="8">
        <v>43466</v>
      </c>
      <c r="C78" s="5">
        <v>22.16</v>
      </c>
      <c r="D78" s="14">
        <v>12.033333333333333</v>
      </c>
      <c r="E78" s="6">
        <f t="shared" si="1"/>
        <v>5.2166024041732104E-3</v>
      </c>
      <c r="F78" s="6">
        <f t="shared" si="1"/>
        <v>-8.7863811092806707E-3</v>
      </c>
    </row>
    <row r="79" spans="1:26">
      <c r="D79" s="4"/>
    </row>
    <row r="80" spans="1:26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Metadata</vt:lpstr>
      <vt:lpstr>Transformed Data</vt:lpstr>
      <vt:lpstr>Transformed Data For Use</vt:lpstr>
      <vt:lpstr>Additional Charts</vt:lpstr>
      <vt:lpstr>Summary Stastistics</vt:lpstr>
      <vt:lpstr>Chicken</vt:lpstr>
      <vt:lpstr>Beef</vt:lpstr>
      <vt:lpstr>Pork</vt:lpstr>
      <vt:lpstr>Fish</vt:lpstr>
      <vt:lpstr>Wages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2020-11-21T01:27:50Z</dcterms:created>
  <dcterms:modified xsi:type="dcterms:W3CDTF">2020-12-24T05:31:41Z</dcterms:modified>
</cp:coreProperties>
</file>