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49">
      <text>
        <t xml:space="preserve">MA3236 or MA3252, S2
	-Lim Li</t>
      </text>
    </comment>
    <comment authorId="0" ref="M48">
      <text>
        <t xml:space="preserve">S1
	-Lim Li</t>
      </text>
    </comment>
    <comment authorId="0" ref="M47">
      <text>
        <t xml:space="preserve">MA3233, S1
	-Lim Li</t>
      </text>
    </comment>
    <comment authorId="0" ref="M46">
      <text>
        <t xml:space="preserve">MA3236, S2
	-Lim Li</t>
      </text>
    </comment>
    <comment authorId="0" ref="M41">
      <text>
        <t xml:space="preserve">S1
	-Lim Li</t>
      </text>
    </comment>
    <comment authorId="0" ref="M42">
      <text>
        <t xml:space="preserve">S1
	-Lim Li</t>
      </text>
    </comment>
    <comment authorId="0" ref="M50">
      <text>
        <t xml:space="preserve">S1
	-Lim Li</t>
      </text>
    </comment>
    <comment authorId="0" ref="A29">
      <text>
        <t xml:space="preserve">S2
	-Lim Li</t>
      </text>
    </comment>
  </commentList>
</comments>
</file>

<file path=xl/sharedStrings.xml><?xml version="1.0" encoding="utf-8"?>
<sst xmlns="http://schemas.openxmlformats.org/spreadsheetml/2006/main" count="230" uniqueCount="153">
  <si>
    <t>Bachelor of Computing (Honours) in Computer Science</t>
  </si>
  <si>
    <t>Bachelor of Science with major in Applied Mathematics</t>
  </si>
  <si>
    <t>Module Code</t>
  </si>
  <si>
    <t>Module Name</t>
  </si>
  <si>
    <t>MCs</t>
  </si>
  <si>
    <t>Grade</t>
  </si>
  <si>
    <t>(1) University Level Requirements (20 MCs)</t>
  </si>
  <si>
    <t>double</t>
  </si>
  <si>
    <t>double MC</t>
  </si>
  <si>
    <t>cap</t>
  </si>
  <si>
    <t>cap weight</t>
  </si>
  <si>
    <t>cap done</t>
  </si>
  <si>
    <t>double not done</t>
  </si>
  <si>
    <t>University Level Requirements (20 MCs)</t>
  </si>
  <si>
    <t>GEH</t>
  </si>
  <si>
    <t>GET</t>
  </si>
  <si>
    <t>GES1021</t>
  </si>
  <si>
    <t>Natural Heritage of Singapore</t>
  </si>
  <si>
    <t>S</t>
  </si>
  <si>
    <t>GEQ1000</t>
  </si>
  <si>
    <t>Asking Questions</t>
  </si>
  <si>
    <t>CS</t>
  </si>
  <si>
    <t>GER1000</t>
  </si>
  <si>
    <t>Quantitative Reasoning</t>
  </si>
  <si>
    <t>A-</t>
  </si>
  <si>
    <t>(2) Unrestricted Electives (DDP no need)</t>
  </si>
  <si>
    <t>Unrestricted Electives (DDP no need)</t>
  </si>
  <si>
    <t>CS3233R</t>
  </si>
  <si>
    <t>Competitive Programming</t>
  </si>
  <si>
    <t>A+</t>
  </si>
  <si>
    <t>LAJ1201</t>
  </si>
  <si>
    <t>Japanese 1</t>
  </si>
  <si>
    <t>ES1103</t>
  </si>
  <si>
    <t>English for Academic Purposes</t>
  </si>
  <si>
    <t>LAJ2201</t>
  </si>
  <si>
    <t>Japanese 2</t>
  </si>
  <si>
    <t>CP3200</t>
  </si>
  <si>
    <t>Internship</t>
  </si>
  <si>
    <t>Faculty Requirements (16 MCs from at least 3 distinct subject groups ...)</t>
  </si>
  <si>
    <t>(3) Programme Requirements (108 MCs)</t>
  </si>
  <si>
    <t>ST2132</t>
  </si>
  <si>
    <t>Mathematical Statistics</t>
  </si>
  <si>
    <t>Computer Science Foundation</t>
  </si>
  <si>
    <t>PC1432</t>
  </si>
  <si>
    <t>Physics IIE</t>
  </si>
  <si>
    <t>CS1010</t>
  </si>
  <si>
    <t>Programming Methodology</t>
  </si>
  <si>
    <t>EXE</t>
  </si>
  <si>
    <t>CM/LSM/etc</t>
  </si>
  <si>
    <t>CS1231</t>
  </si>
  <si>
    <t>Discrete Structures</t>
  </si>
  <si>
    <t>CS2030</t>
  </si>
  <si>
    <t>Programming Methodology II</t>
  </si>
  <si>
    <t>CS2040</t>
  </si>
  <si>
    <t>Data Structures and Algorithms</t>
  </si>
  <si>
    <t>Major Requirements (60-66 MCs)</t>
  </si>
  <si>
    <t>CS2100</t>
  </si>
  <si>
    <t>Computer Organisation</t>
  </si>
  <si>
    <t>CS2103T</t>
  </si>
  <si>
    <t>Software Engineering</t>
  </si>
  <si>
    <t>Level-1000</t>
  </si>
  <si>
    <t>CS2105</t>
  </si>
  <si>
    <t>Introduction to Computer Networks</t>
  </si>
  <si>
    <t>CS2106</t>
  </si>
  <si>
    <t>Introduction to Operating Systems</t>
  </si>
  <si>
    <t>A</t>
  </si>
  <si>
    <t>MA1101R</t>
  </si>
  <si>
    <t>Linear Algebra I</t>
  </si>
  <si>
    <t>CS3230</t>
  </si>
  <si>
    <t>Design and Analysis of Algorithms</t>
  </si>
  <si>
    <t>MA1102R</t>
  </si>
  <si>
    <t>Calculus</t>
  </si>
  <si>
    <t>Computer Science Breadth and Depth</t>
  </si>
  <si>
    <t>CS4231</t>
  </si>
  <si>
    <t>Parallel and Distributed Algorithms</t>
  </si>
  <si>
    <t>CS3236</t>
  </si>
  <si>
    <t>Introduction to Information Theory</t>
  </si>
  <si>
    <t>Level-2000</t>
  </si>
  <si>
    <t>CS3233</t>
  </si>
  <si>
    <t>MA2101S</t>
  </si>
  <si>
    <t>Linear Algebra II (S)</t>
  </si>
  <si>
    <t>CS2107</t>
  </si>
  <si>
    <t>Introduction to Information Security</t>
  </si>
  <si>
    <t>MA2104</t>
  </si>
  <si>
    <t>Multivariable Calculus</t>
  </si>
  <si>
    <t>CS3235</t>
  </si>
  <si>
    <t>Computer Security</t>
  </si>
  <si>
    <t>MA2108S</t>
  </si>
  <si>
    <t>Mathematical Analysis I (S)</t>
  </si>
  <si>
    <t>CS3243</t>
  </si>
  <si>
    <t>Introduction to Artificial Intelligence</t>
  </si>
  <si>
    <t>MA2213</t>
  </si>
  <si>
    <t>Numerical Analysis I</t>
  </si>
  <si>
    <t>CS3203</t>
  </si>
  <si>
    <t>Software Engineering Project</t>
  </si>
  <si>
    <t>ST2131</t>
  </si>
  <si>
    <t>Probability</t>
  </si>
  <si>
    <t>PROJECT</t>
  </si>
  <si>
    <t>CP4101 B.Comp. Dissertation</t>
  </si>
  <si>
    <t>II, III, IV</t>
  </si>
  <si>
    <t xml:space="preserve">MA2214 </t>
  </si>
  <si>
    <t>Combinatorics and Graphs I</t>
  </si>
  <si>
    <t>IT Professionalism</t>
  </si>
  <si>
    <t>IS1103</t>
  </si>
  <si>
    <t>IS Innovations in Organisations and Society</t>
  </si>
  <si>
    <t>Level-3000</t>
  </si>
  <si>
    <t>CS2101</t>
  </si>
  <si>
    <t>Effective Communication for Computing Professionals</t>
  </si>
  <si>
    <t>MA3110S</t>
  </si>
  <si>
    <t>Mathematical Analysis II (S)</t>
  </si>
  <si>
    <t>ES2660</t>
  </si>
  <si>
    <t>Communicating in the Information Age</t>
  </si>
  <si>
    <t>MA3111</t>
  </si>
  <si>
    <t>Complex Analysis I</t>
  </si>
  <si>
    <t>Mathematics and Sciences</t>
  </si>
  <si>
    <t>AM3</t>
  </si>
  <si>
    <t>MA3233</t>
  </si>
  <si>
    <t>Combinatorics and Graphs II</t>
  </si>
  <si>
    <t>MA3236</t>
  </si>
  <si>
    <t>Non-Linear Programming</t>
  </si>
  <si>
    <t xml:space="preserve"> </t>
  </si>
  <si>
    <t>III, IV</t>
  </si>
  <si>
    <t xml:space="preserve">CS4236 </t>
  </si>
  <si>
    <t>Cryptography Theory and Practice</t>
  </si>
  <si>
    <t>Level-4000</t>
  </si>
  <si>
    <t>MA4199 Honours Project in Mathematics</t>
  </si>
  <si>
    <t>AM4</t>
  </si>
  <si>
    <t>MA4264</t>
  </si>
  <si>
    <t>Game Theory</t>
  </si>
  <si>
    <t>MA4235</t>
  </si>
  <si>
    <t>Topics in Graph Theory</t>
  </si>
  <si>
    <t>MA4270</t>
  </si>
  <si>
    <t>Data Modelling and Computation</t>
  </si>
  <si>
    <t>MA4260</t>
  </si>
  <si>
    <t>Stochastic Operations Research</t>
  </si>
  <si>
    <t>IV</t>
  </si>
  <si>
    <t>CS4232</t>
  </si>
  <si>
    <t>Theory of Computation</t>
  </si>
  <si>
    <t>Total MCs:</t>
  </si>
  <si>
    <t>Total Major MCs:</t>
  </si>
  <si>
    <t>Total Double Counted MCs:</t>
  </si>
  <si>
    <t>MCs Completed:</t>
  </si>
  <si>
    <t>CAP:</t>
  </si>
  <si>
    <t>Total remainging MCs (both degree)</t>
  </si>
  <si>
    <t>Remaining semesters</t>
  </si>
  <si>
    <t>MCs per sem</t>
  </si>
  <si>
    <t>B+</t>
  </si>
  <si>
    <t>B</t>
  </si>
  <si>
    <t>B-</t>
  </si>
  <si>
    <t>C+</t>
  </si>
  <si>
    <t>C</t>
  </si>
  <si>
    <t>D+</t>
  </si>
  <si>
    <t>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</si>
</sst>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u/>
    </font>
    <font>
      <u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/>
    </xf>
    <xf borderId="0" fillId="0" fontId="4" numFmtId="1" xfId="0" applyFont="1" applyNumberFormat="1"/>
    <xf borderId="0" fillId="0" fontId="4" numFmtId="10" xfId="0" applyFont="1" applyNumberFormat="1"/>
    <xf borderId="0" fillId="0" fontId="4" numFmtId="2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86"/>
    <col customWidth="1" min="2" max="2" width="45.43"/>
    <col customWidth="1" min="3" max="3" width="9.86"/>
    <col customWidth="1" min="4" max="4" width="10.43"/>
    <col customWidth="1" hidden="1" min="5" max="5" width="6.86"/>
    <col customWidth="1" hidden="1" min="6" max="6" width="10.14"/>
    <col customWidth="1" hidden="1" min="7" max="7" width="9.29"/>
    <col customWidth="1" hidden="1" min="8" max="8" width="10.0"/>
    <col customWidth="1" hidden="1" min="9" max="9" width="8.71"/>
    <col customWidth="1" hidden="1" min="10" max="10" width="14.43"/>
    <col customWidth="1" min="12" max="12" width="7.57"/>
    <col customWidth="1" min="14" max="14" width="34.86"/>
    <col customWidth="1" min="15" max="15" width="10.0"/>
    <col customWidth="1" min="16" max="16" width="10.71"/>
    <col customWidth="1" hidden="1" min="17" max="17" width="6.86"/>
    <col customWidth="1" hidden="1" min="18" max="18" width="7.86"/>
    <col customWidth="1" hidden="1" min="19" max="19" width="7.29"/>
    <col customWidth="1" hidden="1" min="20" max="20" width="10.0"/>
    <col customWidth="1" hidden="1" min="21" max="21" width="8.71"/>
  </cols>
  <sheetData>
    <row r="1">
      <c r="A1" s="1" t="s">
        <v>0</v>
      </c>
      <c r="E1" s="1"/>
      <c r="F1" s="1"/>
      <c r="G1" s="1"/>
      <c r="M1" s="1" t="s">
        <v>1</v>
      </c>
    </row>
    <row r="3">
      <c r="A3" s="2" t="s">
        <v>2</v>
      </c>
      <c r="B3" s="2" t="s">
        <v>3</v>
      </c>
      <c r="C3" s="2" t="s">
        <v>4</v>
      </c>
      <c r="D3" s="2" t="s">
        <v>5</v>
      </c>
      <c r="E3" s="2"/>
      <c r="F3" s="2"/>
      <c r="G3" s="2"/>
      <c r="M3" s="2" t="s">
        <v>2</v>
      </c>
      <c r="N3" s="2" t="s">
        <v>3</v>
      </c>
      <c r="O3" s="2" t="s">
        <v>4</v>
      </c>
      <c r="P3" s="2" t="s">
        <v>5</v>
      </c>
    </row>
    <row r="4">
      <c r="A4" s="3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M4" s="3" t="s">
        <v>13</v>
      </c>
      <c r="Q4" s="4" t="s">
        <v>7</v>
      </c>
      <c r="R4" s="4" t="s">
        <v>8</v>
      </c>
      <c r="S4" s="4" t="s">
        <v>9</v>
      </c>
      <c r="T4" s="4" t="s">
        <v>10</v>
      </c>
      <c r="U4" s="4" t="s">
        <v>11</v>
      </c>
    </row>
    <row r="5">
      <c r="A5" s="4" t="s">
        <v>14</v>
      </c>
      <c r="C5" s="4">
        <v>4.0</v>
      </c>
      <c r="E5" t="b">
        <f t="shared" ref="E5:E50" si="1">AND(NOT(ISNA(MATCH(A5,M:M,0))),LEFT(A5,2)&lt;&gt;"GE")</f>
        <v>0</v>
      </c>
      <c r="F5">
        <f t="shared" ref="F5:F50" si="2">IF(E5,C5,0)</f>
        <v>0</v>
      </c>
      <c r="G5">
        <f>IFNA(INDIRECT(CONCAT("Sheet2!B",MATCH(D5,Sheet2!A:A,0))),0)</f>
        <v>0</v>
      </c>
      <c r="H5">
        <f t="shared" ref="H5:H50" si="3">IF(G5&gt;0,C5,0)</f>
        <v>0</v>
      </c>
      <c r="I5">
        <f t="shared" ref="I5:I50" si="4">IF(ISTEXT(D5),C5,0)</f>
        <v>0</v>
      </c>
      <c r="J5">
        <f t="shared" ref="J5:J50" si="5">IF(NOT(ISNA(MATCH(A5,M:M,0))),C5-I5,0)</f>
        <v>4</v>
      </c>
      <c r="M5" s="4" t="s">
        <v>14</v>
      </c>
      <c r="O5" s="4">
        <v>4.0</v>
      </c>
      <c r="Q5" t="b">
        <f t="shared" ref="Q5:Q50" si="6">AND(NOT(ISNA(MATCH(M5,A:A,0))),LEFT(A5,2)&lt;&gt;"GE")</f>
        <v>0</v>
      </c>
      <c r="R5">
        <f t="shared" ref="R5:R50" si="7">IF(Q5,O5,0)</f>
        <v>0</v>
      </c>
      <c r="S5">
        <f>IFNA(INDIRECT(CONCAT("Sheet2!B",MATCH(P5,Sheet2!A:A,0))),0)</f>
        <v>0</v>
      </c>
      <c r="T5">
        <f t="shared" ref="T5:T50" si="8">IF(S5&gt;0,O5,0)</f>
        <v>0</v>
      </c>
      <c r="U5">
        <f t="shared" ref="U5:U50" si="9">IF(ISTEXT(P5),O5,0)</f>
        <v>0</v>
      </c>
    </row>
    <row r="6">
      <c r="A6" s="4" t="s">
        <v>15</v>
      </c>
      <c r="C6" s="4">
        <v>4.0</v>
      </c>
      <c r="E6" t="b">
        <f t="shared" si="1"/>
        <v>0</v>
      </c>
      <c r="F6">
        <f t="shared" si="2"/>
        <v>0</v>
      </c>
      <c r="G6">
        <f>IFNA(INDIRECT(CONCAT("Sheet2!B",MATCH(D6,Sheet2!A:A,0))),0)</f>
        <v>0</v>
      </c>
      <c r="H6">
        <f t="shared" si="3"/>
        <v>0</v>
      </c>
      <c r="I6">
        <f t="shared" si="4"/>
        <v>0</v>
      </c>
      <c r="J6">
        <f t="shared" si="5"/>
        <v>4</v>
      </c>
      <c r="M6" s="4" t="s">
        <v>15</v>
      </c>
      <c r="O6" s="4">
        <v>4.0</v>
      </c>
      <c r="Q6" t="b">
        <f t="shared" si="6"/>
        <v>0</v>
      </c>
      <c r="R6">
        <f t="shared" si="7"/>
        <v>0</v>
      </c>
      <c r="S6">
        <f>IFNA(INDIRECT(CONCAT("Sheet2!B",MATCH(P6,Sheet2!A:A,0))),0)</f>
        <v>0</v>
      </c>
      <c r="T6">
        <f t="shared" si="8"/>
        <v>0</v>
      </c>
      <c r="U6">
        <f t="shared" si="9"/>
        <v>0</v>
      </c>
    </row>
    <row r="7">
      <c r="A7" s="4" t="s">
        <v>16</v>
      </c>
      <c r="B7" s="4" t="s">
        <v>17</v>
      </c>
      <c r="C7" s="4">
        <v>4.0</v>
      </c>
      <c r="D7" s="4" t="s">
        <v>18</v>
      </c>
      <c r="E7" t="b">
        <f t="shared" si="1"/>
        <v>0</v>
      </c>
      <c r="F7">
        <f t="shared" si="2"/>
        <v>0</v>
      </c>
      <c r="G7">
        <f>IFNA(INDIRECT(CONCAT("Sheet2!B",MATCH(D7,Sheet2!A:A,0))),0)</f>
        <v>0</v>
      </c>
      <c r="H7">
        <f t="shared" si="3"/>
        <v>0</v>
      </c>
      <c r="I7">
        <f t="shared" si="4"/>
        <v>4</v>
      </c>
      <c r="J7">
        <f t="shared" si="5"/>
        <v>0</v>
      </c>
      <c r="M7" s="4" t="s">
        <v>16</v>
      </c>
      <c r="N7" s="4" t="s">
        <v>17</v>
      </c>
      <c r="O7" s="4">
        <v>4.0</v>
      </c>
      <c r="P7" s="4" t="s">
        <v>18</v>
      </c>
      <c r="Q7" t="b">
        <f t="shared" si="6"/>
        <v>0</v>
      </c>
      <c r="R7">
        <f t="shared" si="7"/>
        <v>0</v>
      </c>
      <c r="S7">
        <f>IFNA(INDIRECT(CONCAT("Sheet2!B",MATCH(P7,Sheet2!A:A,0))),0)</f>
        <v>0</v>
      </c>
      <c r="T7">
        <f t="shared" si="8"/>
        <v>0</v>
      </c>
      <c r="U7">
        <f t="shared" si="9"/>
        <v>4</v>
      </c>
    </row>
    <row r="8">
      <c r="A8" s="4" t="s">
        <v>19</v>
      </c>
      <c r="B8" s="4" t="s">
        <v>20</v>
      </c>
      <c r="C8" s="4">
        <v>4.0</v>
      </c>
      <c r="D8" s="4" t="s">
        <v>21</v>
      </c>
      <c r="E8" t="b">
        <f t="shared" si="1"/>
        <v>0</v>
      </c>
      <c r="F8">
        <f t="shared" si="2"/>
        <v>0</v>
      </c>
      <c r="G8">
        <f>IFNA(INDIRECT(CONCAT("Sheet2!B",MATCH(D8,Sheet2!A:A,0))),0)</f>
        <v>0</v>
      </c>
      <c r="H8">
        <f t="shared" si="3"/>
        <v>0</v>
      </c>
      <c r="I8">
        <f t="shared" si="4"/>
        <v>4</v>
      </c>
      <c r="J8">
        <f t="shared" si="5"/>
        <v>0</v>
      </c>
      <c r="M8" s="4" t="s">
        <v>19</v>
      </c>
      <c r="N8" s="4" t="s">
        <v>20</v>
      </c>
      <c r="O8" s="4">
        <v>4.0</v>
      </c>
      <c r="P8" s="4" t="s">
        <v>21</v>
      </c>
      <c r="Q8" t="b">
        <f t="shared" si="6"/>
        <v>0</v>
      </c>
      <c r="R8">
        <f t="shared" si="7"/>
        <v>0</v>
      </c>
      <c r="S8">
        <f>IFNA(INDIRECT(CONCAT("Sheet2!B",MATCH(P8,Sheet2!A:A,0))),0)</f>
        <v>0</v>
      </c>
      <c r="T8">
        <f t="shared" si="8"/>
        <v>0</v>
      </c>
      <c r="U8">
        <f t="shared" si="9"/>
        <v>4</v>
      </c>
    </row>
    <row r="9">
      <c r="A9" s="4" t="s">
        <v>22</v>
      </c>
      <c r="B9" s="4" t="s">
        <v>23</v>
      </c>
      <c r="C9" s="4">
        <v>4.0</v>
      </c>
      <c r="D9" s="4" t="s">
        <v>24</v>
      </c>
      <c r="E9" t="b">
        <f t="shared" si="1"/>
        <v>0</v>
      </c>
      <c r="F9">
        <f t="shared" si="2"/>
        <v>0</v>
      </c>
      <c r="G9">
        <f>IFNA(INDIRECT(CONCAT("Sheet2!B",MATCH(D9,Sheet2!A:A,0))),0)</f>
        <v>4.5</v>
      </c>
      <c r="H9">
        <f t="shared" si="3"/>
        <v>4</v>
      </c>
      <c r="I9">
        <f t="shared" si="4"/>
        <v>4</v>
      </c>
      <c r="J9">
        <f t="shared" si="5"/>
        <v>0</v>
      </c>
      <c r="M9" s="4" t="s">
        <v>22</v>
      </c>
      <c r="N9" s="4" t="s">
        <v>23</v>
      </c>
      <c r="O9" s="4">
        <v>4.0</v>
      </c>
      <c r="P9" s="4" t="s">
        <v>24</v>
      </c>
      <c r="Q9" t="b">
        <f t="shared" si="6"/>
        <v>0</v>
      </c>
      <c r="R9">
        <f t="shared" si="7"/>
        <v>0</v>
      </c>
      <c r="S9">
        <f>IFNA(INDIRECT(CONCAT("Sheet2!B",MATCH(P9,Sheet2!A:A,0))),0)</f>
        <v>4.5</v>
      </c>
      <c r="T9">
        <f t="shared" si="8"/>
        <v>4</v>
      </c>
      <c r="U9">
        <f t="shared" si="9"/>
        <v>4</v>
      </c>
    </row>
    <row r="10">
      <c r="E10" t="b">
        <f t="shared" si="1"/>
        <v>0</v>
      </c>
      <c r="F10">
        <f t="shared" si="2"/>
        <v>0</v>
      </c>
      <c r="G10">
        <f>IFNA(INDIRECT(CONCAT("Sheet2!B",MATCH(D10,Sheet2!A:A,0))),0)</f>
        <v>0</v>
      </c>
      <c r="H10">
        <f t="shared" si="3"/>
        <v>0</v>
      </c>
      <c r="I10">
        <f t="shared" si="4"/>
        <v>0</v>
      </c>
      <c r="J10">
        <f t="shared" si="5"/>
        <v>0</v>
      </c>
      <c r="Q10" t="b">
        <f t="shared" si="6"/>
        <v>0</v>
      </c>
      <c r="R10">
        <f t="shared" si="7"/>
        <v>0</v>
      </c>
      <c r="S10">
        <f>IFNA(INDIRECT(CONCAT("Sheet2!B",MATCH(P10,Sheet2!A:A,0))),0)</f>
        <v>0</v>
      </c>
      <c r="T10">
        <f t="shared" si="8"/>
        <v>0</v>
      </c>
      <c r="U10">
        <f t="shared" si="9"/>
        <v>0</v>
      </c>
    </row>
    <row r="11">
      <c r="A11" s="3" t="s">
        <v>25</v>
      </c>
      <c r="E11" t="b">
        <f t="shared" si="1"/>
        <v>0</v>
      </c>
      <c r="F11">
        <f t="shared" si="2"/>
        <v>0</v>
      </c>
      <c r="G11">
        <f>IFNA(INDIRECT(CONCAT("Sheet2!B",MATCH(D11,Sheet2!A:A,0))),0)</f>
        <v>0</v>
      </c>
      <c r="H11">
        <f t="shared" si="3"/>
        <v>0</v>
      </c>
      <c r="I11">
        <f t="shared" si="4"/>
        <v>0</v>
      </c>
      <c r="J11">
        <f t="shared" si="5"/>
        <v>0</v>
      </c>
      <c r="M11" s="3" t="s">
        <v>26</v>
      </c>
      <c r="Q11" t="b">
        <f t="shared" si="6"/>
        <v>0</v>
      </c>
      <c r="R11">
        <f t="shared" si="7"/>
        <v>0</v>
      </c>
      <c r="S11">
        <f>IFNA(INDIRECT(CONCAT("Sheet2!B",MATCH(P11,Sheet2!A:A,0))),0)</f>
        <v>0</v>
      </c>
      <c r="T11">
        <f t="shared" si="8"/>
        <v>0</v>
      </c>
      <c r="U11">
        <f t="shared" si="9"/>
        <v>0</v>
      </c>
    </row>
    <row r="12">
      <c r="A12" s="4" t="s">
        <v>27</v>
      </c>
      <c r="B12" s="4" t="s">
        <v>28</v>
      </c>
      <c r="C12" s="4">
        <v>1.0</v>
      </c>
      <c r="D12" s="4" t="s">
        <v>29</v>
      </c>
      <c r="E12" t="b">
        <f t="shared" si="1"/>
        <v>0</v>
      </c>
      <c r="F12">
        <f t="shared" si="2"/>
        <v>0</v>
      </c>
      <c r="G12">
        <f>IFNA(INDIRECT(CONCAT("Sheet2!B",MATCH(D12,Sheet2!A:A,0))),0)</f>
        <v>5</v>
      </c>
      <c r="H12">
        <f t="shared" si="3"/>
        <v>1</v>
      </c>
      <c r="I12">
        <f t="shared" si="4"/>
        <v>1</v>
      </c>
      <c r="J12">
        <f t="shared" si="5"/>
        <v>0</v>
      </c>
      <c r="M12" s="4" t="s">
        <v>30</v>
      </c>
      <c r="N12" s="4" t="s">
        <v>31</v>
      </c>
      <c r="O12" s="4">
        <v>4.0</v>
      </c>
      <c r="P12" s="4" t="s">
        <v>24</v>
      </c>
      <c r="Q12" t="b">
        <f t="shared" si="6"/>
        <v>0</v>
      </c>
      <c r="R12">
        <f t="shared" si="7"/>
        <v>0</v>
      </c>
      <c r="S12">
        <f>IFNA(INDIRECT(CONCAT("Sheet2!B",MATCH(P12,Sheet2!A:A,0))),0)</f>
        <v>4.5</v>
      </c>
      <c r="T12">
        <f t="shared" si="8"/>
        <v>4</v>
      </c>
      <c r="U12">
        <f t="shared" si="9"/>
        <v>4</v>
      </c>
    </row>
    <row r="13">
      <c r="A13" s="4" t="s">
        <v>32</v>
      </c>
      <c r="B13" s="4" t="s">
        <v>33</v>
      </c>
      <c r="C13" s="4">
        <v>4.0</v>
      </c>
      <c r="D13" s="4" t="s">
        <v>18</v>
      </c>
      <c r="E13" t="b">
        <f t="shared" si="1"/>
        <v>0</v>
      </c>
      <c r="F13">
        <f t="shared" si="2"/>
        <v>0</v>
      </c>
      <c r="G13">
        <f>IFNA(INDIRECT(CONCAT("Sheet2!B",MATCH(D13,Sheet2!A:A,0))),0)</f>
        <v>0</v>
      </c>
      <c r="H13">
        <f t="shared" si="3"/>
        <v>0</v>
      </c>
      <c r="I13">
        <f t="shared" si="4"/>
        <v>4</v>
      </c>
      <c r="J13">
        <f t="shared" si="5"/>
        <v>0</v>
      </c>
      <c r="M13" s="4" t="s">
        <v>34</v>
      </c>
      <c r="N13" s="4" t="s">
        <v>35</v>
      </c>
      <c r="O13" s="4">
        <v>4.0</v>
      </c>
      <c r="P13" s="4" t="s">
        <v>18</v>
      </c>
      <c r="Q13" t="b">
        <f t="shared" si="6"/>
        <v>0</v>
      </c>
      <c r="R13">
        <f t="shared" si="7"/>
        <v>0</v>
      </c>
      <c r="S13">
        <f>IFNA(INDIRECT(CONCAT("Sheet2!B",MATCH(P13,Sheet2!A:A,0))),0)</f>
        <v>0</v>
      </c>
      <c r="T13">
        <f t="shared" si="8"/>
        <v>0</v>
      </c>
      <c r="U13">
        <f t="shared" si="9"/>
        <v>4</v>
      </c>
    </row>
    <row r="14">
      <c r="A14" s="4" t="s">
        <v>36</v>
      </c>
      <c r="B14" s="4" t="s">
        <v>37</v>
      </c>
      <c r="C14" s="4">
        <v>6.0</v>
      </c>
      <c r="D14" s="4" t="s">
        <v>21</v>
      </c>
      <c r="E14" t="b">
        <f t="shared" si="1"/>
        <v>0</v>
      </c>
      <c r="F14">
        <f t="shared" si="2"/>
        <v>0</v>
      </c>
      <c r="G14">
        <f>IFNA(INDIRECT(CONCAT("Sheet2!B",MATCH(D14,Sheet2!A:A,0))),0)</f>
        <v>0</v>
      </c>
      <c r="H14">
        <f t="shared" si="3"/>
        <v>0</v>
      </c>
      <c r="I14">
        <f t="shared" si="4"/>
        <v>6</v>
      </c>
      <c r="J14">
        <f t="shared" si="5"/>
        <v>0</v>
      </c>
      <c r="Q14" t="b">
        <f t="shared" si="6"/>
        <v>0</v>
      </c>
      <c r="R14">
        <f t="shared" si="7"/>
        <v>0</v>
      </c>
      <c r="S14">
        <f>IFNA(INDIRECT(CONCAT("Sheet2!B",MATCH(P14,Sheet2!A:A,0))),0)</f>
        <v>0</v>
      </c>
      <c r="T14">
        <f t="shared" si="8"/>
        <v>0</v>
      </c>
      <c r="U14">
        <f t="shared" si="9"/>
        <v>0</v>
      </c>
    </row>
    <row r="15">
      <c r="E15" t="b">
        <f t="shared" si="1"/>
        <v>0</v>
      </c>
      <c r="F15">
        <f t="shared" si="2"/>
        <v>0</v>
      </c>
      <c r="G15">
        <f>IFNA(INDIRECT(CONCAT("Sheet2!B",MATCH(D15,Sheet2!A:A,0))),0)</f>
        <v>0</v>
      </c>
      <c r="H15">
        <f t="shared" si="3"/>
        <v>0</v>
      </c>
      <c r="I15">
        <f t="shared" si="4"/>
        <v>0</v>
      </c>
      <c r="J15">
        <f t="shared" si="5"/>
        <v>0</v>
      </c>
      <c r="M15" s="3" t="s">
        <v>38</v>
      </c>
      <c r="Q15" t="b">
        <f t="shared" si="6"/>
        <v>0</v>
      </c>
      <c r="R15">
        <f t="shared" si="7"/>
        <v>0</v>
      </c>
      <c r="S15">
        <f>IFNA(INDIRECT(CONCAT("Sheet2!B",MATCH(P15,Sheet2!A:A,0))),0)</f>
        <v>0</v>
      </c>
      <c r="T15">
        <f t="shared" si="8"/>
        <v>0</v>
      </c>
      <c r="U15">
        <f t="shared" si="9"/>
        <v>0</v>
      </c>
    </row>
    <row r="16">
      <c r="A16" s="3" t="s">
        <v>39</v>
      </c>
      <c r="E16" t="b">
        <f t="shared" si="1"/>
        <v>0</v>
      </c>
      <c r="F16">
        <f t="shared" si="2"/>
        <v>0</v>
      </c>
      <c r="G16">
        <f>IFNA(INDIRECT(CONCAT("Sheet2!B",MATCH(D16,Sheet2!A:A,0))),0)</f>
        <v>0</v>
      </c>
      <c r="H16">
        <f t="shared" si="3"/>
        <v>0</v>
      </c>
      <c r="I16">
        <f t="shared" si="4"/>
        <v>0</v>
      </c>
      <c r="J16">
        <f t="shared" si="5"/>
        <v>0</v>
      </c>
      <c r="M16" s="4" t="s">
        <v>40</v>
      </c>
      <c r="N16" s="4" t="s">
        <v>41</v>
      </c>
      <c r="O16" s="5">
        <v>4.0</v>
      </c>
      <c r="Q16" t="b">
        <f t="shared" si="6"/>
        <v>1</v>
      </c>
      <c r="R16">
        <f t="shared" si="7"/>
        <v>4</v>
      </c>
      <c r="S16">
        <f>IFNA(INDIRECT(CONCAT("Sheet2!B",MATCH(P16,Sheet2!A:A,0))),0)</f>
        <v>0</v>
      </c>
      <c r="T16">
        <f t="shared" si="8"/>
        <v>0</v>
      </c>
      <c r="U16">
        <f t="shared" si="9"/>
        <v>0</v>
      </c>
    </row>
    <row r="17">
      <c r="A17" s="3" t="s">
        <v>42</v>
      </c>
      <c r="C17" s="3"/>
      <c r="D17" s="3"/>
      <c r="E17" t="b">
        <f t="shared" si="1"/>
        <v>0</v>
      </c>
      <c r="F17">
        <f t="shared" si="2"/>
        <v>0</v>
      </c>
      <c r="G17">
        <f>IFNA(INDIRECT(CONCAT("Sheet2!B",MATCH(D17,Sheet2!A:A,0))),0)</f>
        <v>0</v>
      </c>
      <c r="H17">
        <f t="shared" si="3"/>
        <v>0</v>
      </c>
      <c r="I17">
        <f t="shared" si="4"/>
        <v>0</v>
      </c>
      <c r="J17">
        <f t="shared" si="5"/>
        <v>0</v>
      </c>
      <c r="M17" s="4" t="s">
        <v>43</v>
      </c>
      <c r="N17" s="4" t="s">
        <v>44</v>
      </c>
      <c r="O17" s="4">
        <v>4.0</v>
      </c>
      <c r="P17" s="4" t="s">
        <v>29</v>
      </c>
      <c r="Q17" t="b">
        <f t="shared" si="6"/>
        <v>0</v>
      </c>
      <c r="R17">
        <f t="shared" si="7"/>
        <v>0</v>
      </c>
      <c r="S17">
        <f>IFNA(INDIRECT(CONCAT("Sheet2!B",MATCH(P17,Sheet2!A:A,0))),0)</f>
        <v>5</v>
      </c>
      <c r="T17">
        <f t="shared" si="8"/>
        <v>4</v>
      </c>
      <c r="U17">
        <f t="shared" si="9"/>
        <v>4</v>
      </c>
    </row>
    <row r="18">
      <c r="A18" s="4" t="s">
        <v>45</v>
      </c>
      <c r="B18" s="4" t="s">
        <v>46</v>
      </c>
      <c r="C18" s="4">
        <v>4.0</v>
      </c>
      <c r="D18" s="4" t="s">
        <v>47</v>
      </c>
      <c r="E18" t="b">
        <f t="shared" si="1"/>
        <v>1</v>
      </c>
      <c r="F18">
        <f t="shared" si="2"/>
        <v>4</v>
      </c>
      <c r="G18">
        <f>IFNA(INDIRECT(CONCAT("Sheet2!B",MATCH(D18,Sheet2!A:A,0))),0)</f>
        <v>0</v>
      </c>
      <c r="H18">
        <f t="shared" si="3"/>
        <v>0</v>
      </c>
      <c r="I18">
        <f t="shared" si="4"/>
        <v>4</v>
      </c>
      <c r="J18">
        <f t="shared" si="5"/>
        <v>0</v>
      </c>
      <c r="M18" s="4" t="s">
        <v>48</v>
      </c>
      <c r="O18" s="4">
        <v>4.0</v>
      </c>
      <c r="Q18" t="b">
        <f t="shared" si="6"/>
        <v>0</v>
      </c>
      <c r="R18">
        <f t="shared" si="7"/>
        <v>0</v>
      </c>
      <c r="S18">
        <f>IFNA(INDIRECT(CONCAT("Sheet2!B",MATCH(P18,Sheet2!A:A,0))),0)</f>
        <v>0</v>
      </c>
      <c r="T18">
        <f t="shared" si="8"/>
        <v>0</v>
      </c>
      <c r="U18">
        <f t="shared" si="9"/>
        <v>0</v>
      </c>
    </row>
    <row r="19">
      <c r="A19" s="4" t="s">
        <v>49</v>
      </c>
      <c r="B19" s="4" t="s">
        <v>50</v>
      </c>
      <c r="C19" s="4">
        <v>4.0</v>
      </c>
      <c r="D19" s="4" t="s">
        <v>29</v>
      </c>
      <c r="E19" t="b">
        <f t="shared" si="1"/>
        <v>1</v>
      </c>
      <c r="F19">
        <f t="shared" si="2"/>
        <v>4</v>
      </c>
      <c r="G19">
        <f>IFNA(INDIRECT(CONCAT("Sheet2!B",MATCH(D19,Sheet2!A:A,0))),0)</f>
        <v>5</v>
      </c>
      <c r="H19">
        <f t="shared" si="3"/>
        <v>4</v>
      </c>
      <c r="I19">
        <f t="shared" si="4"/>
        <v>4</v>
      </c>
      <c r="J19">
        <f t="shared" si="5"/>
        <v>0</v>
      </c>
      <c r="M19" s="4"/>
      <c r="O19" s="4"/>
      <c r="Q19" t="b">
        <f t="shared" si="6"/>
        <v>0</v>
      </c>
      <c r="R19">
        <f t="shared" si="7"/>
        <v>0</v>
      </c>
      <c r="S19">
        <f>IFNA(INDIRECT(CONCAT("Sheet2!B",MATCH(P19,Sheet2!A:A,0))),0)</f>
        <v>0</v>
      </c>
      <c r="T19">
        <f t="shared" si="8"/>
        <v>0</v>
      </c>
      <c r="U19">
        <f t="shared" si="9"/>
        <v>0</v>
      </c>
    </row>
    <row r="20">
      <c r="A20" s="4" t="s">
        <v>51</v>
      </c>
      <c r="B20" s="4" t="s">
        <v>52</v>
      </c>
      <c r="C20" s="4">
        <v>4.0</v>
      </c>
      <c r="D20" s="4" t="s">
        <v>29</v>
      </c>
      <c r="E20" t="b">
        <f t="shared" si="1"/>
        <v>0</v>
      </c>
      <c r="F20">
        <f t="shared" si="2"/>
        <v>0</v>
      </c>
      <c r="G20">
        <f>IFNA(INDIRECT(CONCAT("Sheet2!B",MATCH(D20,Sheet2!A:A,0))),0)</f>
        <v>5</v>
      </c>
      <c r="H20">
        <f t="shared" si="3"/>
        <v>4</v>
      </c>
      <c r="I20">
        <f t="shared" si="4"/>
        <v>4</v>
      </c>
      <c r="J20">
        <f t="shared" si="5"/>
        <v>0</v>
      </c>
      <c r="Q20" t="b">
        <f t="shared" si="6"/>
        <v>0</v>
      </c>
      <c r="R20">
        <f t="shared" si="7"/>
        <v>0</v>
      </c>
      <c r="S20">
        <f>IFNA(INDIRECT(CONCAT("Sheet2!B",MATCH(P20,Sheet2!A:A,0))),0)</f>
        <v>0</v>
      </c>
      <c r="T20">
        <f t="shared" si="8"/>
        <v>0</v>
      </c>
      <c r="U20">
        <f t="shared" si="9"/>
        <v>0</v>
      </c>
    </row>
    <row r="21">
      <c r="A21" s="4" t="s">
        <v>53</v>
      </c>
      <c r="B21" s="4" t="s">
        <v>54</v>
      </c>
      <c r="C21" s="4">
        <v>4.0</v>
      </c>
      <c r="D21" s="4" t="s">
        <v>47</v>
      </c>
      <c r="E21" t="b">
        <f t="shared" si="1"/>
        <v>0</v>
      </c>
      <c r="F21">
        <f t="shared" si="2"/>
        <v>0</v>
      </c>
      <c r="G21">
        <f>IFNA(INDIRECT(CONCAT("Sheet2!B",MATCH(D21,Sheet2!A:A,0))),0)</f>
        <v>0</v>
      </c>
      <c r="H21">
        <f t="shared" si="3"/>
        <v>0</v>
      </c>
      <c r="I21">
        <f t="shared" si="4"/>
        <v>4</v>
      </c>
      <c r="J21">
        <f t="shared" si="5"/>
        <v>0</v>
      </c>
      <c r="M21" s="3" t="s">
        <v>55</v>
      </c>
      <c r="Q21" t="b">
        <f t="shared" si="6"/>
        <v>0</v>
      </c>
      <c r="R21">
        <f t="shared" si="7"/>
        <v>0</v>
      </c>
      <c r="S21">
        <f>IFNA(INDIRECT(CONCAT("Sheet2!B",MATCH(P21,Sheet2!A:A,0))),0)</f>
        <v>0</v>
      </c>
      <c r="T21">
        <f t="shared" si="8"/>
        <v>0</v>
      </c>
      <c r="U21">
        <f t="shared" si="9"/>
        <v>0</v>
      </c>
    </row>
    <row r="22">
      <c r="A22" s="4" t="s">
        <v>56</v>
      </c>
      <c r="B22" s="4" t="s">
        <v>57</v>
      </c>
      <c r="C22" s="4">
        <v>4.0</v>
      </c>
      <c r="D22" s="4" t="s">
        <v>29</v>
      </c>
      <c r="E22" t="b">
        <f t="shared" si="1"/>
        <v>0</v>
      </c>
      <c r="F22">
        <f t="shared" si="2"/>
        <v>0</v>
      </c>
      <c r="G22">
        <f>IFNA(INDIRECT(CONCAT("Sheet2!B",MATCH(D22,Sheet2!A:A,0))),0)</f>
        <v>5</v>
      </c>
      <c r="H22">
        <f t="shared" si="3"/>
        <v>4</v>
      </c>
      <c r="I22">
        <f t="shared" si="4"/>
        <v>4</v>
      </c>
      <c r="J22">
        <f t="shared" si="5"/>
        <v>0</v>
      </c>
      <c r="Q22" t="b">
        <f t="shared" si="6"/>
        <v>0</v>
      </c>
      <c r="R22">
        <f t="shared" si="7"/>
        <v>0</v>
      </c>
      <c r="S22">
        <f>IFNA(INDIRECT(CONCAT("Sheet2!B",MATCH(P22,Sheet2!A:A,0))),0)</f>
        <v>0</v>
      </c>
      <c r="T22">
        <f t="shared" si="8"/>
        <v>0</v>
      </c>
      <c r="U22">
        <f t="shared" si="9"/>
        <v>0</v>
      </c>
    </row>
    <row r="23">
      <c r="A23" s="4" t="s">
        <v>58</v>
      </c>
      <c r="B23" s="4" t="s">
        <v>59</v>
      </c>
      <c r="C23" s="4">
        <v>4.0</v>
      </c>
      <c r="D23" s="4" t="s">
        <v>24</v>
      </c>
      <c r="E23" t="b">
        <f t="shared" si="1"/>
        <v>0</v>
      </c>
      <c r="F23">
        <f t="shared" si="2"/>
        <v>0</v>
      </c>
      <c r="G23">
        <f>IFNA(INDIRECT(CONCAT("Sheet2!B",MATCH(D23,Sheet2!A:A,0))),0)</f>
        <v>4.5</v>
      </c>
      <c r="H23">
        <f t="shared" si="3"/>
        <v>4</v>
      </c>
      <c r="I23">
        <f t="shared" si="4"/>
        <v>4</v>
      </c>
      <c r="J23">
        <f t="shared" si="5"/>
        <v>0</v>
      </c>
      <c r="M23" s="3" t="s">
        <v>60</v>
      </c>
      <c r="O23" s="6"/>
      <c r="Q23" t="b">
        <f t="shared" si="6"/>
        <v>0</v>
      </c>
      <c r="R23">
        <f t="shared" si="7"/>
        <v>0</v>
      </c>
      <c r="S23">
        <f>IFNA(INDIRECT(CONCAT("Sheet2!B",MATCH(P23,Sheet2!A:A,0))),0)</f>
        <v>0</v>
      </c>
      <c r="T23">
        <f t="shared" si="8"/>
        <v>0</v>
      </c>
      <c r="U23">
        <f t="shared" si="9"/>
        <v>0</v>
      </c>
    </row>
    <row r="24">
      <c r="A24" s="4" t="s">
        <v>61</v>
      </c>
      <c r="B24" s="4" t="s">
        <v>62</v>
      </c>
      <c r="C24" s="4">
        <v>4.0</v>
      </c>
      <c r="D24" s="4" t="s">
        <v>24</v>
      </c>
      <c r="E24" t="b">
        <f t="shared" si="1"/>
        <v>0</v>
      </c>
      <c r="F24">
        <f t="shared" si="2"/>
        <v>0</v>
      </c>
      <c r="G24">
        <f>IFNA(INDIRECT(CONCAT("Sheet2!B",MATCH(D24,Sheet2!A:A,0))),0)</f>
        <v>4.5</v>
      </c>
      <c r="H24">
        <f t="shared" si="3"/>
        <v>4</v>
      </c>
      <c r="I24">
        <f t="shared" si="4"/>
        <v>4</v>
      </c>
      <c r="J24">
        <f t="shared" si="5"/>
        <v>0</v>
      </c>
      <c r="M24" s="4" t="s">
        <v>49</v>
      </c>
      <c r="N24" s="4" t="s">
        <v>50</v>
      </c>
      <c r="O24" s="4">
        <v>4.0</v>
      </c>
      <c r="P24" s="4" t="s">
        <v>29</v>
      </c>
      <c r="Q24" t="b">
        <f t="shared" si="6"/>
        <v>1</v>
      </c>
      <c r="R24">
        <f t="shared" si="7"/>
        <v>4</v>
      </c>
      <c r="S24">
        <f>IFNA(INDIRECT(CONCAT("Sheet2!B",MATCH(P24,Sheet2!A:A,0))),0)</f>
        <v>5</v>
      </c>
      <c r="T24">
        <f t="shared" si="8"/>
        <v>4</v>
      </c>
      <c r="U24">
        <f t="shared" si="9"/>
        <v>4</v>
      </c>
    </row>
    <row r="25">
      <c r="A25" s="4" t="s">
        <v>63</v>
      </c>
      <c r="B25" s="4" t="s">
        <v>64</v>
      </c>
      <c r="C25" s="4">
        <v>4.0</v>
      </c>
      <c r="D25" s="4" t="s">
        <v>65</v>
      </c>
      <c r="E25" t="b">
        <f t="shared" si="1"/>
        <v>0</v>
      </c>
      <c r="F25">
        <f t="shared" si="2"/>
        <v>0</v>
      </c>
      <c r="G25">
        <f>IFNA(INDIRECT(CONCAT("Sheet2!B",MATCH(D25,Sheet2!A:A,0))),0)</f>
        <v>5</v>
      </c>
      <c r="H25">
        <f t="shared" si="3"/>
        <v>4</v>
      </c>
      <c r="I25">
        <f t="shared" si="4"/>
        <v>4</v>
      </c>
      <c r="J25">
        <f t="shared" si="5"/>
        <v>0</v>
      </c>
      <c r="M25" s="4" t="s">
        <v>66</v>
      </c>
      <c r="N25" s="4" t="s">
        <v>67</v>
      </c>
      <c r="O25" s="4">
        <v>4.0</v>
      </c>
      <c r="P25" s="4" t="s">
        <v>47</v>
      </c>
      <c r="Q25" t="b">
        <f t="shared" si="6"/>
        <v>1</v>
      </c>
      <c r="R25">
        <f t="shared" si="7"/>
        <v>4</v>
      </c>
      <c r="S25">
        <f>IFNA(INDIRECT(CONCAT("Sheet2!B",MATCH(P25,Sheet2!A:A,0))),0)</f>
        <v>0</v>
      </c>
      <c r="T25">
        <f t="shared" si="8"/>
        <v>0</v>
      </c>
      <c r="U25">
        <f t="shared" si="9"/>
        <v>4</v>
      </c>
    </row>
    <row r="26">
      <c r="A26" s="4" t="s">
        <v>68</v>
      </c>
      <c r="B26" s="4" t="s">
        <v>69</v>
      </c>
      <c r="C26" s="4">
        <v>4.0</v>
      </c>
      <c r="D26" s="4" t="s">
        <v>29</v>
      </c>
      <c r="E26" t="b">
        <f t="shared" si="1"/>
        <v>0</v>
      </c>
      <c r="F26">
        <f t="shared" si="2"/>
        <v>0</v>
      </c>
      <c r="G26">
        <f>IFNA(INDIRECT(CONCAT("Sheet2!B",MATCH(D26,Sheet2!A:A,0))),0)</f>
        <v>5</v>
      </c>
      <c r="H26">
        <f t="shared" si="3"/>
        <v>4</v>
      </c>
      <c r="I26">
        <f t="shared" si="4"/>
        <v>4</v>
      </c>
      <c r="J26">
        <f t="shared" si="5"/>
        <v>0</v>
      </c>
      <c r="M26" s="4" t="s">
        <v>70</v>
      </c>
      <c r="N26" s="4" t="s">
        <v>71</v>
      </c>
      <c r="O26" s="4">
        <v>4.0</v>
      </c>
      <c r="P26" s="4" t="s">
        <v>29</v>
      </c>
      <c r="Q26" t="b">
        <f t="shared" si="6"/>
        <v>1</v>
      </c>
      <c r="R26">
        <f t="shared" si="7"/>
        <v>4</v>
      </c>
      <c r="S26">
        <f>IFNA(INDIRECT(CONCAT("Sheet2!B",MATCH(P26,Sheet2!A:A,0))),0)</f>
        <v>5</v>
      </c>
      <c r="T26">
        <f t="shared" si="8"/>
        <v>4</v>
      </c>
      <c r="U26">
        <f t="shared" si="9"/>
        <v>4</v>
      </c>
    </row>
    <row r="27">
      <c r="A27" s="3" t="s">
        <v>72</v>
      </c>
      <c r="C27" s="6"/>
      <c r="E27" t="b">
        <f t="shared" si="1"/>
        <v>0</v>
      </c>
      <c r="F27">
        <f t="shared" si="2"/>
        <v>0</v>
      </c>
      <c r="G27">
        <f>IFNA(INDIRECT(CONCAT("Sheet2!B",MATCH(D27,Sheet2!A:A,0))),0)</f>
        <v>0</v>
      </c>
      <c r="H27">
        <f t="shared" si="3"/>
        <v>0</v>
      </c>
      <c r="I27">
        <f t="shared" si="4"/>
        <v>0</v>
      </c>
      <c r="J27">
        <f t="shared" si="5"/>
        <v>0</v>
      </c>
      <c r="M27" s="4" t="s">
        <v>45</v>
      </c>
      <c r="N27" s="4" t="s">
        <v>46</v>
      </c>
      <c r="O27" s="4">
        <v>4.0</v>
      </c>
      <c r="P27" s="4" t="s">
        <v>47</v>
      </c>
      <c r="Q27" t="b">
        <f t="shared" si="6"/>
        <v>1</v>
      </c>
      <c r="R27">
        <f t="shared" si="7"/>
        <v>4</v>
      </c>
      <c r="S27">
        <f>IFNA(INDIRECT(CONCAT("Sheet2!B",MATCH(P27,Sheet2!A:A,0))),0)</f>
        <v>0</v>
      </c>
      <c r="T27">
        <f t="shared" si="8"/>
        <v>0</v>
      </c>
      <c r="U27">
        <f t="shared" si="9"/>
        <v>4</v>
      </c>
    </row>
    <row r="28">
      <c r="A28" s="4" t="s">
        <v>73</v>
      </c>
      <c r="B28" s="4" t="s">
        <v>74</v>
      </c>
      <c r="C28" s="4">
        <v>4.0</v>
      </c>
      <c r="D28" s="4" t="s">
        <v>29</v>
      </c>
      <c r="E28" t="b">
        <f t="shared" si="1"/>
        <v>0</v>
      </c>
      <c r="F28">
        <f t="shared" si="2"/>
        <v>0</v>
      </c>
      <c r="G28">
        <f>IFNA(INDIRECT(CONCAT("Sheet2!B",MATCH(D28,Sheet2!A:A,0))),0)</f>
        <v>5</v>
      </c>
      <c r="H28">
        <f t="shared" si="3"/>
        <v>4</v>
      </c>
      <c r="I28">
        <f t="shared" si="4"/>
        <v>4</v>
      </c>
      <c r="J28">
        <f t="shared" si="5"/>
        <v>0</v>
      </c>
      <c r="Q28" t="b">
        <f t="shared" si="6"/>
        <v>0</v>
      </c>
      <c r="R28">
        <f t="shared" si="7"/>
        <v>0</v>
      </c>
      <c r="S28">
        <f>IFNA(INDIRECT(CONCAT("Sheet2!B",MATCH(P28,Sheet2!A:A,0))),0)</f>
        <v>0</v>
      </c>
      <c r="T28">
        <f t="shared" si="8"/>
        <v>0</v>
      </c>
      <c r="U28">
        <f t="shared" si="9"/>
        <v>0</v>
      </c>
    </row>
    <row r="29">
      <c r="A29" s="4" t="s">
        <v>75</v>
      </c>
      <c r="B29" s="4" t="s">
        <v>76</v>
      </c>
      <c r="C29" s="4">
        <v>4.0</v>
      </c>
      <c r="E29" t="b">
        <f t="shared" si="1"/>
        <v>0</v>
      </c>
      <c r="F29">
        <f t="shared" si="2"/>
        <v>0</v>
      </c>
      <c r="G29">
        <f>IFNA(INDIRECT(CONCAT("Sheet2!B",MATCH(D29,Sheet2!A:A,0))),0)</f>
        <v>0</v>
      </c>
      <c r="H29">
        <f t="shared" si="3"/>
        <v>0</v>
      </c>
      <c r="I29">
        <f t="shared" si="4"/>
        <v>0</v>
      </c>
      <c r="J29">
        <f t="shared" si="5"/>
        <v>0</v>
      </c>
      <c r="M29" s="3" t="s">
        <v>77</v>
      </c>
      <c r="O29" s="6"/>
      <c r="Q29" t="b">
        <f t="shared" si="6"/>
        <v>0</v>
      </c>
      <c r="R29">
        <f t="shared" si="7"/>
        <v>0</v>
      </c>
      <c r="S29">
        <f>IFNA(INDIRECT(CONCAT("Sheet2!B",MATCH(P29,Sheet2!A:A,0))),0)</f>
        <v>0</v>
      </c>
      <c r="T29">
        <f t="shared" si="8"/>
        <v>0</v>
      </c>
      <c r="U29">
        <f t="shared" si="9"/>
        <v>0</v>
      </c>
    </row>
    <row r="30">
      <c r="A30" s="4" t="s">
        <v>78</v>
      </c>
      <c r="B30" s="4" t="s">
        <v>28</v>
      </c>
      <c r="C30" s="4">
        <v>4.0</v>
      </c>
      <c r="D30" s="4" t="s">
        <v>29</v>
      </c>
      <c r="E30" t="b">
        <f t="shared" si="1"/>
        <v>0</v>
      </c>
      <c r="F30">
        <f t="shared" si="2"/>
        <v>0</v>
      </c>
      <c r="G30">
        <f>IFNA(INDIRECT(CONCAT("Sheet2!B",MATCH(D30,Sheet2!A:A,0))),0)</f>
        <v>5</v>
      </c>
      <c r="H30">
        <f t="shared" si="3"/>
        <v>4</v>
      </c>
      <c r="I30">
        <f t="shared" si="4"/>
        <v>4</v>
      </c>
      <c r="J30">
        <f t="shared" si="5"/>
        <v>0</v>
      </c>
      <c r="M30" s="4" t="s">
        <v>79</v>
      </c>
      <c r="N30" s="4" t="s">
        <v>80</v>
      </c>
      <c r="O30" s="4">
        <v>5.0</v>
      </c>
      <c r="P30" s="4" t="s">
        <v>18</v>
      </c>
      <c r="Q30" t="b">
        <f t="shared" si="6"/>
        <v>0</v>
      </c>
      <c r="R30">
        <f t="shared" si="7"/>
        <v>0</v>
      </c>
      <c r="S30">
        <f>IFNA(INDIRECT(CONCAT("Sheet2!B",MATCH(P30,Sheet2!A:A,0))),0)</f>
        <v>0</v>
      </c>
      <c r="T30">
        <f t="shared" si="8"/>
        <v>0</v>
      </c>
      <c r="U30">
        <f t="shared" si="9"/>
        <v>5</v>
      </c>
    </row>
    <row r="31">
      <c r="A31" s="4" t="s">
        <v>81</v>
      </c>
      <c r="B31" s="4" t="s">
        <v>82</v>
      </c>
      <c r="C31" s="4">
        <v>4.0</v>
      </c>
      <c r="D31" s="4" t="s">
        <v>29</v>
      </c>
      <c r="E31" t="b">
        <f t="shared" si="1"/>
        <v>0</v>
      </c>
      <c r="F31">
        <f t="shared" si="2"/>
        <v>0</v>
      </c>
      <c r="G31">
        <f>IFNA(INDIRECT(CONCAT("Sheet2!B",MATCH(D31,Sheet2!A:A,0))),0)</f>
        <v>5</v>
      </c>
      <c r="H31">
        <f t="shared" si="3"/>
        <v>4</v>
      </c>
      <c r="I31">
        <f t="shared" si="4"/>
        <v>4</v>
      </c>
      <c r="J31">
        <f t="shared" si="5"/>
        <v>0</v>
      </c>
      <c r="M31" s="4" t="s">
        <v>83</v>
      </c>
      <c r="N31" s="4" t="s">
        <v>84</v>
      </c>
      <c r="O31" s="4">
        <v>4.0</v>
      </c>
      <c r="P31" s="4" t="s">
        <v>24</v>
      </c>
      <c r="Q31" t="b">
        <f t="shared" si="6"/>
        <v>0</v>
      </c>
      <c r="R31">
        <f t="shared" si="7"/>
        <v>0</v>
      </c>
      <c r="S31">
        <f>IFNA(INDIRECT(CONCAT("Sheet2!B",MATCH(P31,Sheet2!A:A,0))),0)</f>
        <v>4.5</v>
      </c>
      <c r="T31">
        <f t="shared" si="8"/>
        <v>4</v>
      </c>
      <c r="U31">
        <f t="shared" si="9"/>
        <v>4</v>
      </c>
    </row>
    <row r="32">
      <c r="A32" s="4" t="s">
        <v>85</v>
      </c>
      <c r="B32" s="4" t="s">
        <v>86</v>
      </c>
      <c r="C32" s="4">
        <v>4.0</v>
      </c>
      <c r="D32" s="4" t="s">
        <v>29</v>
      </c>
      <c r="E32" t="b">
        <f t="shared" si="1"/>
        <v>0</v>
      </c>
      <c r="F32">
        <f t="shared" si="2"/>
        <v>0</v>
      </c>
      <c r="G32">
        <f>IFNA(INDIRECT(CONCAT("Sheet2!B",MATCH(D32,Sheet2!A:A,0))),0)</f>
        <v>5</v>
      </c>
      <c r="H32">
        <f t="shared" si="3"/>
        <v>4</v>
      </c>
      <c r="I32">
        <f t="shared" si="4"/>
        <v>4</v>
      </c>
      <c r="J32">
        <f t="shared" si="5"/>
        <v>0</v>
      </c>
      <c r="M32" s="4" t="s">
        <v>87</v>
      </c>
      <c r="N32" s="4" t="s">
        <v>88</v>
      </c>
      <c r="O32" s="4">
        <v>5.0</v>
      </c>
      <c r="P32" s="4" t="s">
        <v>65</v>
      </c>
      <c r="Q32" t="b">
        <f t="shared" si="6"/>
        <v>0</v>
      </c>
      <c r="R32">
        <f t="shared" si="7"/>
        <v>0</v>
      </c>
      <c r="S32">
        <f>IFNA(INDIRECT(CONCAT("Sheet2!B",MATCH(P32,Sheet2!A:A,0))),0)</f>
        <v>5</v>
      </c>
      <c r="T32">
        <f t="shared" si="8"/>
        <v>5</v>
      </c>
      <c r="U32">
        <f t="shared" si="9"/>
        <v>5</v>
      </c>
    </row>
    <row r="33">
      <c r="A33" s="4" t="s">
        <v>89</v>
      </c>
      <c r="B33" s="4" t="s">
        <v>90</v>
      </c>
      <c r="C33" s="4">
        <v>4.0</v>
      </c>
      <c r="D33" s="4" t="s">
        <v>65</v>
      </c>
      <c r="E33" t="b">
        <f t="shared" si="1"/>
        <v>0</v>
      </c>
      <c r="F33">
        <f t="shared" si="2"/>
        <v>0</v>
      </c>
      <c r="G33">
        <f>IFNA(INDIRECT(CONCAT("Sheet2!B",MATCH(D33,Sheet2!A:A,0))),0)</f>
        <v>5</v>
      </c>
      <c r="H33">
        <f t="shared" si="3"/>
        <v>4</v>
      </c>
      <c r="I33">
        <f t="shared" si="4"/>
        <v>4</v>
      </c>
      <c r="J33">
        <f t="shared" si="5"/>
        <v>0</v>
      </c>
      <c r="M33" s="4" t="s">
        <v>91</v>
      </c>
      <c r="N33" s="4" t="s">
        <v>92</v>
      </c>
      <c r="O33" s="4">
        <v>4.0</v>
      </c>
      <c r="P33" s="4" t="s">
        <v>24</v>
      </c>
      <c r="Q33" t="b">
        <f t="shared" si="6"/>
        <v>0</v>
      </c>
      <c r="R33">
        <f t="shared" si="7"/>
        <v>0</v>
      </c>
      <c r="S33">
        <f>IFNA(INDIRECT(CONCAT("Sheet2!B",MATCH(P33,Sheet2!A:A,0))),0)</f>
        <v>4.5</v>
      </c>
      <c r="T33">
        <f t="shared" si="8"/>
        <v>4</v>
      </c>
      <c r="U33">
        <f t="shared" si="9"/>
        <v>4</v>
      </c>
    </row>
    <row r="34">
      <c r="A34" s="4" t="s">
        <v>93</v>
      </c>
      <c r="B34" s="4" t="s">
        <v>94</v>
      </c>
      <c r="C34" s="4">
        <v>8.0</v>
      </c>
      <c r="E34" t="b">
        <f t="shared" si="1"/>
        <v>0</v>
      </c>
      <c r="F34">
        <f t="shared" si="2"/>
        <v>0</v>
      </c>
      <c r="G34">
        <f>IFNA(INDIRECT(CONCAT("Sheet2!B",MATCH(D34,Sheet2!A:A,0))),0)</f>
        <v>0</v>
      </c>
      <c r="H34">
        <f t="shared" si="3"/>
        <v>0</v>
      </c>
      <c r="I34">
        <f t="shared" si="4"/>
        <v>0</v>
      </c>
      <c r="J34">
        <f t="shared" si="5"/>
        <v>0</v>
      </c>
      <c r="M34" s="5" t="s">
        <v>95</v>
      </c>
      <c r="N34" s="5" t="s">
        <v>96</v>
      </c>
      <c r="O34" s="5">
        <v>4.0</v>
      </c>
      <c r="P34" s="5" t="s">
        <v>65</v>
      </c>
      <c r="Q34" t="b">
        <f t="shared" si="6"/>
        <v>1</v>
      </c>
      <c r="R34">
        <f t="shared" si="7"/>
        <v>4</v>
      </c>
      <c r="S34">
        <f>IFNA(INDIRECT(CONCAT("Sheet2!B",MATCH(P34,Sheet2!A:A,0))),0)</f>
        <v>5</v>
      </c>
      <c r="T34">
        <f t="shared" si="8"/>
        <v>4</v>
      </c>
      <c r="U34">
        <f t="shared" si="9"/>
        <v>4</v>
      </c>
    </row>
    <row r="35">
      <c r="A35" s="4" t="s">
        <v>97</v>
      </c>
      <c r="B35" s="4" t="s">
        <v>98</v>
      </c>
      <c r="C35" s="4">
        <v>12.0</v>
      </c>
      <c r="E35" t="b">
        <f t="shared" si="1"/>
        <v>1</v>
      </c>
      <c r="F35">
        <f t="shared" si="2"/>
        <v>12</v>
      </c>
      <c r="G35">
        <f>IFNA(INDIRECT(CONCAT("Sheet2!B",MATCH(D35,Sheet2!A:A,0))),0)</f>
        <v>0</v>
      </c>
      <c r="H35">
        <f t="shared" si="3"/>
        <v>0</v>
      </c>
      <c r="I35">
        <f t="shared" si="4"/>
        <v>0</v>
      </c>
      <c r="J35">
        <f t="shared" si="5"/>
        <v>12</v>
      </c>
      <c r="L35" s="3" t="s">
        <v>99</v>
      </c>
      <c r="M35" s="4" t="s">
        <v>100</v>
      </c>
      <c r="N35" s="4" t="s">
        <v>101</v>
      </c>
      <c r="O35" s="5">
        <v>4.0</v>
      </c>
      <c r="P35" s="4" t="s">
        <v>29</v>
      </c>
      <c r="Q35" t="b">
        <f t="shared" si="6"/>
        <v>0</v>
      </c>
      <c r="R35">
        <f t="shared" si="7"/>
        <v>0</v>
      </c>
      <c r="S35">
        <f>IFNA(INDIRECT(CONCAT("Sheet2!B",MATCH(P35,Sheet2!A:A,0))),0)</f>
        <v>5</v>
      </c>
      <c r="T35">
        <f t="shared" si="8"/>
        <v>4</v>
      </c>
      <c r="U35">
        <f t="shared" si="9"/>
        <v>4</v>
      </c>
    </row>
    <row r="36">
      <c r="A36" s="3" t="s">
        <v>102</v>
      </c>
      <c r="C36" s="6"/>
      <c r="E36" t="b">
        <f t="shared" si="1"/>
        <v>0</v>
      </c>
      <c r="F36">
        <f t="shared" si="2"/>
        <v>0</v>
      </c>
      <c r="G36">
        <f>IFNA(INDIRECT(CONCAT("Sheet2!B",MATCH(D36,Sheet2!A:A,0))),0)</f>
        <v>0</v>
      </c>
      <c r="H36">
        <f t="shared" si="3"/>
        <v>0</v>
      </c>
      <c r="I36">
        <f t="shared" si="4"/>
        <v>0</v>
      </c>
      <c r="J36">
        <f t="shared" si="5"/>
        <v>0</v>
      </c>
      <c r="Q36" t="b">
        <f t="shared" si="6"/>
        <v>0</v>
      </c>
      <c r="R36">
        <f t="shared" si="7"/>
        <v>0</v>
      </c>
      <c r="S36">
        <f>IFNA(INDIRECT(CONCAT("Sheet2!B",MATCH(P36,Sheet2!A:A,0))),0)</f>
        <v>0</v>
      </c>
      <c r="T36">
        <f t="shared" si="8"/>
        <v>0</v>
      </c>
      <c r="U36">
        <f t="shared" si="9"/>
        <v>0</v>
      </c>
    </row>
    <row r="37">
      <c r="A37" s="4" t="s">
        <v>103</v>
      </c>
      <c r="B37" s="4" t="s">
        <v>104</v>
      </c>
      <c r="C37" s="4">
        <v>4.0</v>
      </c>
      <c r="D37" s="4" t="s">
        <v>18</v>
      </c>
      <c r="E37" t="b">
        <f t="shared" si="1"/>
        <v>0</v>
      </c>
      <c r="F37">
        <f t="shared" si="2"/>
        <v>0</v>
      </c>
      <c r="G37">
        <f>IFNA(INDIRECT(CONCAT("Sheet2!B",MATCH(D37,Sheet2!A:A,0))),0)</f>
        <v>0</v>
      </c>
      <c r="H37">
        <f t="shared" si="3"/>
        <v>0</v>
      </c>
      <c r="I37">
        <f t="shared" si="4"/>
        <v>4</v>
      </c>
      <c r="J37">
        <f t="shared" si="5"/>
        <v>0</v>
      </c>
      <c r="M37" s="3" t="s">
        <v>105</v>
      </c>
      <c r="Q37" t="b">
        <f t="shared" si="6"/>
        <v>0</v>
      </c>
      <c r="R37">
        <f t="shared" si="7"/>
        <v>0</v>
      </c>
      <c r="S37">
        <f>IFNA(INDIRECT(CONCAT("Sheet2!B",MATCH(P37,Sheet2!A:A,0))),0)</f>
        <v>0</v>
      </c>
      <c r="T37">
        <f t="shared" si="8"/>
        <v>0</v>
      </c>
      <c r="U37">
        <f t="shared" si="9"/>
        <v>0</v>
      </c>
    </row>
    <row r="38">
      <c r="A38" s="4" t="s">
        <v>106</v>
      </c>
      <c r="B38" s="4" t="s">
        <v>107</v>
      </c>
      <c r="C38" s="4">
        <v>4.0</v>
      </c>
      <c r="D38" s="4" t="s">
        <v>18</v>
      </c>
      <c r="E38" t="b">
        <f t="shared" si="1"/>
        <v>0</v>
      </c>
      <c r="F38">
        <f t="shared" si="2"/>
        <v>0</v>
      </c>
      <c r="G38">
        <f>IFNA(INDIRECT(CONCAT("Sheet2!B",MATCH(D38,Sheet2!A:A,0))),0)</f>
        <v>0</v>
      </c>
      <c r="H38">
        <f t="shared" si="3"/>
        <v>0</v>
      </c>
      <c r="I38">
        <f t="shared" si="4"/>
        <v>4</v>
      </c>
      <c r="J38">
        <f t="shared" si="5"/>
        <v>0</v>
      </c>
      <c r="M38" s="4" t="s">
        <v>108</v>
      </c>
      <c r="N38" s="4" t="s">
        <v>109</v>
      </c>
      <c r="O38" s="4">
        <v>5.0</v>
      </c>
      <c r="P38" s="4" t="s">
        <v>29</v>
      </c>
      <c r="Q38" t="b">
        <f t="shared" si="6"/>
        <v>0</v>
      </c>
      <c r="R38">
        <f t="shared" si="7"/>
        <v>0</v>
      </c>
      <c r="S38">
        <f>IFNA(INDIRECT(CONCAT("Sheet2!B",MATCH(P38,Sheet2!A:A,0))),0)</f>
        <v>5</v>
      </c>
      <c r="T38">
        <f t="shared" si="8"/>
        <v>5</v>
      </c>
      <c r="U38">
        <f t="shared" si="9"/>
        <v>5</v>
      </c>
    </row>
    <row r="39">
      <c r="A39" s="4" t="s">
        <v>110</v>
      </c>
      <c r="B39" s="4" t="s">
        <v>111</v>
      </c>
      <c r="C39" s="4">
        <v>4.0</v>
      </c>
      <c r="D39" s="4" t="s">
        <v>18</v>
      </c>
      <c r="E39" t="b">
        <f t="shared" si="1"/>
        <v>0</v>
      </c>
      <c r="F39">
        <f t="shared" si="2"/>
        <v>0</v>
      </c>
      <c r="G39">
        <f>IFNA(INDIRECT(CONCAT("Sheet2!B",MATCH(D39,Sheet2!A:A,0))),0)</f>
        <v>0</v>
      </c>
      <c r="H39">
        <f t="shared" si="3"/>
        <v>0</v>
      </c>
      <c r="I39">
        <f t="shared" si="4"/>
        <v>4</v>
      </c>
      <c r="J39">
        <f t="shared" si="5"/>
        <v>0</v>
      </c>
      <c r="L39" s="7"/>
      <c r="M39" s="4" t="s">
        <v>112</v>
      </c>
      <c r="N39" s="4" t="s">
        <v>113</v>
      </c>
      <c r="O39" s="4">
        <v>4.0</v>
      </c>
      <c r="Q39" t="b">
        <f t="shared" si="6"/>
        <v>0</v>
      </c>
      <c r="R39">
        <f t="shared" si="7"/>
        <v>0</v>
      </c>
      <c r="S39">
        <f>IFNA(INDIRECT(CONCAT("Sheet2!B",MATCH(P39,Sheet2!A:A,0))),0)</f>
        <v>0</v>
      </c>
      <c r="T39">
        <f t="shared" si="8"/>
        <v>0</v>
      </c>
      <c r="U39">
        <f t="shared" si="9"/>
        <v>0</v>
      </c>
    </row>
    <row r="40">
      <c r="A40" s="3" t="s">
        <v>114</v>
      </c>
      <c r="C40" s="6"/>
      <c r="E40" t="b">
        <f t="shared" si="1"/>
        <v>0</v>
      </c>
      <c r="F40">
        <f t="shared" si="2"/>
        <v>0</v>
      </c>
      <c r="G40">
        <f>IFNA(INDIRECT(CONCAT("Sheet2!B",MATCH(D40,Sheet2!A:A,0))),0)</f>
        <v>0</v>
      </c>
      <c r="H40">
        <f t="shared" si="3"/>
        <v>0</v>
      </c>
      <c r="I40">
        <f t="shared" si="4"/>
        <v>0</v>
      </c>
      <c r="J40">
        <f t="shared" si="5"/>
        <v>0</v>
      </c>
      <c r="L40" s="7" t="s">
        <v>115</v>
      </c>
      <c r="M40" s="4" t="s">
        <v>116</v>
      </c>
      <c r="N40" s="4" t="s">
        <v>117</v>
      </c>
      <c r="O40" s="4">
        <v>4.0</v>
      </c>
      <c r="P40" s="4" t="s">
        <v>29</v>
      </c>
      <c r="Q40" t="b">
        <f t="shared" si="6"/>
        <v>0</v>
      </c>
      <c r="R40">
        <f t="shared" si="7"/>
        <v>0</v>
      </c>
      <c r="S40">
        <f>IFNA(INDIRECT(CONCAT("Sheet2!B",MATCH(P40,Sheet2!A:A,0))),0)</f>
        <v>5</v>
      </c>
      <c r="T40">
        <f t="shared" si="8"/>
        <v>4</v>
      </c>
      <c r="U40">
        <f t="shared" si="9"/>
        <v>4</v>
      </c>
    </row>
    <row r="41">
      <c r="A41" s="4" t="s">
        <v>70</v>
      </c>
      <c r="B41" s="4" t="s">
        <v>71</v>
      </c>
      <c r="C41" s="4">
        <v>4.0</v>
      </c>
      <c r="D41" s="4" t="s">
        <v>29</v>
      </c>
      <c r="E41" t="b">
        <f t="shared" si="1"/>
        <v>1</v>
      </c>
      <c r="F41">
        <f t="shared" si="2"/>
        <v>4</v>
      </c>
      <c r="G41">
        <f>IFNA(INDIRECT(CONCAT("Sheet2!B",MATCH(D41,Sheet2!A:A,0))),0)</f>
        <v>5</v>
      </c>
      <c r="H41">
        <f t="shared" si="3"/>
        <v>4</v>
      </c>
      <c r="I41">
        <f t="shared" si="4"/>
        <v>4</v>
      </c>
      <c r="J41">
        <f t="shared" si="5"/>
        <v>0</v>
      </c>
      <c r="M41" s="4" t="s">
        <v>118</v>
      </c>
      <c r="N41" s="4" t="s">
        <v>119</v>
      </c>
      <c r="O41" s="4">
        <v>4.0</v>
      </c>
      <c r="Q41" t="b">
        <f t="shared" si="6"/>
        <v>0</v>
      </c>
      <c r="R41">
        <f t="shared" si="7"/>
        <v>0</v>
      </c>
      <c r="S41">
        <f>IFNA(INDIRECT(CONCAT("Sheet2!B",MATCH(P41,Sheet2!A:A,0))),0)</f>
        <v>0</v>
      </c>
      <c r="T41">
        <f t="shared" si="8"/>
        <v>0</v>
      </c>
      <c r="U41">
        <f t="shared" si="9"/>
        <v>0</v>
      </c>
    </row>
    <row r="42">
      <c r="A42" s="4" t="s">
        <v>66</v>
      </c>
      <c r="B42" s="4" t="s">
        <v>67</v>
      </c>
      <c r="C42" s="4">
        <v>4.0</v>
      </c>
      <c r="D42" s="4" t="s">
        <v>47</v>
      </c>
      <c r="E42" t="b">
        <f t="shared" si="1"/>
        <v>1</v>
      </c>
      <c r="F42">
        <f t="shared" si="2"/>
        <v>4</v>
      </c>
      <c r="G42">
        <f>IFNA(INDIRECT(CONCAT("Sheet2!B",MATCH(D42,Sheet2!A:A,0))),0)</f>
        <v>0</v>
      </c>
      <c r="H42">
        <f t="shared" si="3"/>
        <v>0</v>
      </c>
      <c r="I42">
        <f t="shared" si="4"/>
        <v>4</v>
      </c>
      <c r="J42">
        <f t="shared" si="5"/>
        <v>0</v>
      </c>
      <c r="K42" s="4" t="s">
        <v>120</v>
      </c>
      <c r="L42" s="7" t="s">
        <v>121</v>
      </c>
      <c r="M42" s="4" t="s">
        <v>122</v>
      </c>
      <c r="N42" s="4" t="s">
        <v>123</v>
      </c>
      <c r="O42" s="4">
        <v>4.0</v>
      </c>
      <c r="Q42" t="b">
        <f t="shared" si="6"/>
        <v>0</v>
      </c>
      <c r="R42">
        <f t="shared" si="7"/>
        <v>0</v>
      </c>
      <c r="S42">
        <f>IFNA(INDIRECT(CONCAT("Sheet2!B",MATCH(P42,Sheet2!A:A,0))),0)</f>
        <v>0</v>
      </c>
      <c r="T42">
        <f t="shared" si="8"/>
        <v>0</v>
      </c>
      <c r="U42">
        <f t="shared" si="9"/>
        <v>0</v>
      </c>
    </row>
    <row r="43">
      <c r="A43" s="4" t="s">
        <v>95</v>
      </c>
      <c r="B43" s="4" t="s">
        <v>96</v>
      </c>
      <c r="C43" s="4">
        <v>4.0</v>
      </c>
      <c r="D43" s="4" t="s">
        <v>65</v>
      </c>
      <c r="E43" t="b">
        <f t="shared" si="1"/>
        <v>1</v>
      </c>
      <c r="F43">
        <f t="shared" si="2"/>
        <v>4</v>
      </c>
      <c r="G43">
        <f>IFNA(INDIRECT(CONCAT("Sheet2!B",MATCH(D43,Sheet2!A:A,0))),0)</f>
        <v>5</v>
      </c>
      <c r="H43">
        <f t="shared" si="3"/>
        <v>4</v>
      </c>
      <c r="I43">
        <f t="shared" si="4"/>
        <v>4</v>
      </c>
      <c r="J43">
        <f t="shared" si="5"/>
        <v>0</v>
      </c>
      <c r="Q43" t="b">
        <f t="shared" si="6"/>
        <v>0</v>
      </c>
      <c r="R43">
        <f t="shared" si="7"/>
        <v>0</v>
      </c>
      <c r="S43">
        <f>IFNA(INDIRECT(CONCAT("Sheet2!B",MATCH(P43,Sheet2!A:A,0))),0)</f>
        <v>0</v>
      </c>
      <c r="T43">
        <f t="shared" si="8"/>
        <v>0</v>
      </c>
      <c r="U43">
        <f t="shared" si="9"/>
        <v>0</v>
      </c>
    </row>
    <row r="44">
      <c r="A44" s="4" t="s">
        <v>40</v>
      </c>
      <c r="B44" s="4" t="s">
        <v>41</v>
      </c>
      <c r="C44" s="4">
        <v>4.0</v>
      </c>
      <c r="E44" t="b">
        <f t="shared" si="1"/>
        <v>1</v>
      </c>
      <c r="F44">
        <f t="shared" si="2"/>
        <v>4</v>
      </c>
      <c r="G44">
        <f>IFNA(INDIRECT(CONCAT("Sheet2!B",MATCH(D44,Sheet2!A:A,0))),0)</f>
        <v>0</v>
      </c>
      <c r="H44">
        <f t="shared" si="3"/>
        <v>0</v>
      </c>
      <c r="I44">
        <f t="shared" si="4"/>
        <v>0</v>
      </c>
      <c r="J44">
        <f t="shared" si="5"/>
        <v>4</v>
      </c>
      <c r="M44" s="3" t="s">
        <v>124</v>
      </c>
      <c r="Q44" t="b">
        <f t="shared" si="6"/>
        <v>0</v>
      </c>
      <c r="R44">
        <f t="shared" si="7"/>
        <v>0</v>
      </c>
      <c r="S44">
        <f>IFNA(INDIRECT(CONCAT("Sheet2!B",MATCH(P44,Sheet2!A:A,0))),0)</f>
        <v>0</v>
      </c>
      <c r="T44">
        <f t="shared" si="8"/>
        <v>0</v>
      </c>
      <c r="U44">
        <f t="shared" si="9"/>
        <v>0</v>
      </c>
    </row>
    <row r="45">
      <c r="E45" t="b">
        <f t="shared" si="1"/>
        <v>0</v>
      </c>
      <c r="F45">
        <f t="shared" si="2"/>
        <v>0</v>
      </c>
      <c r="G45">
        <f>IFNA(INDIRECT(CONCAT("Sheet2!B",MATCH(D45,Sheet2!A:A,0))),0)</f>
        <v>0</v>
      </c>
      <c r="H45">
        <f t="shared" si="3"/>
        <v>0</v>
      </c>
      <c r="I45">
        <f t="shared" si="4"/>
        <v>0</v>
      </c>
      <c r="J45">
        <f t="shared" si="5"/>
        <v>0</v>
      </c>
      <c r="M45" s="4" t="s">
        <v>97</v>
      </c>
      <c r="N45" s="4" t="s">
        <v>125</v>
      </c>
      <c r="O45" s="4">
        <v>12.0</v>
      </c>
      <c r="Q45" t="b">
        <f t="shared" si="6"/>
        <v>1</v>
      </c>
      <c r="R45">
        <f t="shared" si="7"/>
        <v>12</v>
      </c>
      <c r="S45">
        <f>IFNA(INDIRECT(CONCAT("Sheet2!B",MATCH(P45,Sheet2!A:A,0))),0)</f>
        <v>0</v>
      </c>
      <c r="T45">
        <f t="shared" si="8"/>
        <v>0</v>
      </c>
      <c r="U45">
        <f t="shared" si="9"/>
        <v>0</v>
      </c>
    </row>
    <row r="46">
      <c r="E46" t="b">
        <f t="shared" si="1"/>
        <v>0</v>
      </c>
      <c r="F46">
        <f t="shared" si="2"/>
        <v>0</v>
      </c>
      <c r="G46">
        <f>IFNA(INDIRECT(CONCAT("Sheet2!B",MATCH(D46,Sheet2!A:A,0))),0)</f>
        <v>0</v>
      </c>
      <c r="H46">
        <f t="shared" si="3"/>
        <v>0</v>
      </c>
      <c r="I46">
        <f t="shared" si="4"/>
        <v>0</v>
      </c>
      <c r="J46">
        <f t="shared" si="5"/>
        <v>0</v>
      </c>
      <c r="L46" s="7" t="s">
        <v>126</v>
      </c>
      <c r="M46" s="4" t="s">
        <v>127</v>
      </c>
      <c r="N46" s="4" t="s">
        <v>128</v>
      </c>
      <c r="O46" s="4">
        <v>4.0</v>
      </c>
      <c r="Q46" t="b">
        <f t="shared" si="6"/>
        <v>0</v>
      </c>
      <c r="R46">
        <f t="shared" si="7"/>
        <v>0</v>
      </c>
      <c r="S46">
        <f>IFNA(INDIRECT(CONCAT("Sheet2!B",MATCH(P46,Sheet2!A:A,0))),0)</f>
        <v>0</v>
      </c>
      <c r="T46">
        <f t="shared" si="8"/>
        <v>0</v>
      </c>
      <c r="U46">
        <f t="shared" si="9"/>
        <v>0</v>
      </c>
    </row>
    <row r="47">
      <c r="E47" t="b">
        <f t="shared" si="1"/>
        <v>0</v>
      </c>
      <c r="F47">
        <f t="shared" si="2"/>
        <v>0</v>
      </c>
      <c r="G47">
        <f>IFNA(INDIRECT(CONCAT("Sheet2!B",MATCH(D47,Sheet2!A:A,0))),0)</f>
        <v>0</v>
      </c>
      <c r="H47">
        <f t="shared" si="3"/>
        <v>0</v>
      </c>
      <c r="I47">
        <f t="shared" si="4"/>
        <v>0</v>
      </c>
      <c r="J47">
        <f t="shared" si="5"/>
        <v>0</v>
      </c>
      <c r="M47" s="4" t="s">
        <v>129</v>
      </c>
      <c r="N47" s="4" t="s">
        <v>130</v>
      </c>
      <c r="O47" s="4">
        <v>4.0</v>
      </c>
      <c r="Q47" t="b">
        <f t="shared" si="6"/>
        <v>0</v>
      </c>
      <c r="R47">
        <f t="shared" si="7"/>
        <v>0</v>
      </c>
      <c r="S47">
        <f>IFNA(INDIRECT(CONCAT("Sheet2!B",MATCH(P47,Sheet2!A:A,0))),0)</f>
        <v>0</v>
      </c>
      <c r="T47">
        <f t="shared" si="8"/>
        <v>0</v>
      </c>
      <c r="U47">
        <f t="shared" si="9"/>
        <v>0</v>
      </c>
    </row>
    <row r="48">
      <c r="E48" t="b">
        <f t="shared" si="1"/>
        <v>0</v>
      </c>
      <c r="F48">
        <f t="shared" si="2"/>
        <v>0</v>
      </c>
      <c r="G48">
        <f>IFNA(INDIRECT(CONCAT("Sheet2!B",MATCH(D48,Sheet2!A:A,0))),0)</f>
        <v>0</v>
      </c>
      <c r="H48">
        <f t="shared" si="3"/>
        <v>0</v>
      </c>
      <c r="I48">
        <f t="shared" si="4"/>
        <v>0</v>
      </c>
      <c r="J48">
        <f t="shared" si="5"/>
        <v>0</v>
      </c>
      <c r="M48" s="4" t="s">
        <v>131</v>
      </c>
      <c r="N48" s="4" t="s">
        <v>132</v>
      </c>
      <c r="O48" s="4">
        <v>4.0</v>
      </c>
      <c r="Q48" t="b">
        <f t="shared" si="6"/>
        <v>0</v>
      </c>
      <c r="R48">
        <f t="shared" si="7"/>
        <v>0</v>
      </c>
      <c r="S48">
        <f>IFNA(INDIRECT(CONCAT("Sheet2!B",MATCH(P48,Sheet2!A:A,0))),0)</f>
        <v>0</v>
      </c>
      <c r="T48">
        <f t="shared" si="8"/>
        <v>0</v>
      </c>
      <c r="U48">
        <f t="shared" si="9"/>
        <v>0</v>
      </c>
    </row>
    <row r="49">
      <c r="E49" t="b">
        <f t="shared" si="1"/>
        <v>0</v>
      </c>
      <c r="F49">
        <f t="shared" si="2"/>
        <v>0</v>
      </c>
      <c r="G49">
        <f>IFNA(INDIRECT(CONCAT("Sheet2!B",MATCH(D49,Sheet2!A:A,0))),0)</f>
        <v>0</v>
      </c>
      <c r="H49">
        <f t="shared" si="3"/>
        <v>0</v>
      </c>
      <c r="I49">
        <f t="shared" si="4"/>
        <v>0</v>
      </c>
      <c r="J49">
        <f t="shared" si="5"/>
        <v>0</v>
      </c>
      <c r="M49" s="4" t="s">
        <v>133</v>
      </c>
      <c r="N49" s="4" t="s">
        <v>134</v>
      </c>
      <c r="O49" s="4">
        <v>4.0</v>
      </c>
      <c r="Q49" t="b">
        <f t="shared" si="6"/>
        <v>0</v>
      </c>
      <c r="R49">
        <f t="shared" si="7"/>
        <v>0</v>
      </c>
      <c r="S49">
        <f>IFNA(INDIRECT(CONCAT("Sheet2!B",MATCH(P49,Sheet2!A:A,0))),0)</f>
        <v>0</v>
      </c>
      <c r="T49">
        <f t="shared" si="8"/>
        <v>0</v>
      </c>
      <c r="U49">
        <f t="shared" si="9"/>
        <v>0</v>
      </c>
    </row>
    <row r="50">
      <c r="E50" t="b">
        <f t="shared" si="1"/>
        <v>0</v>
      </c>
      <c r="F50">
        <f t="shared" si="2"/>
        <v>0</v>
      </c>
      <c r="G50">
        <f>IFNA(INDIRECT(CONCAT("Sheet2!B",MATCH(D50,Sheet2!A:A,0))),0)</f>
        <v>0</v>
      </c>
      <c r="H50">
        <f t="shared" si="3"/>
        <v>0</v>
      </c>
      <c r="I50">
        <f t="shared" si="4"/>
        <v>0</v>
      </c>
      <c r="J50">
        <f t="shared" si="5"/>
        <v>0</v>
      </c>
      <c r="L50" s="8" t="s">
        <v>135</v>
      </c>
      <c r="M50" s="5" t="s">
        <v>136</v>
      </c>
      <c r="N50" s="5" t="s">
        <v>137</v>
      </c>
      <c r="O50" s="5">
        <v>4.0</v>
      </c>
      <c r="Q50" t="b">
        <f t="shared" si="6"/>
        <v>0</v>
      </c>
      <c r="R50">
        <f t="shared" si="7"/>
        <v>0</v>
      </c>
      <c r="S50">
        <f>IFNA(INDIRECT(CONCAT("Sheet2!B",MATCH(P50,Sheet2!A:A,0))),0)</f>
        <v>0</v>
      </c>
      <c r="T50">
        <f t="shared" si="8"/>
        <v>0</v>
      </c>
      <c r="U50">
        <f t="shared" si="9"/>
        <v>0</v>
      </c>
    </row>
    <row r="57">
      <c r="B57" s="4" t="s">
        <v>138</v>
      </c>
      <c r="C57">
        <f>SUM(C5:C50)</f>
        <v>139</v>
      </c>
      <c r="N57" s="4" t="s">
        <v>138</v>
      </c>
      <c r="O57">
        <f>SUM(O5:O50)</f>
        <v>135</v>
      </c>
    </row>
    <row r="58">
      <c r="B58" s="4" t="s">
        <v>139</v>
      </c>
      <c r="C58">
        <f>SUM(C16:C50)</f>
        <v>108</v>
      </c>
      <c r="N58" s="4" t="s">
        <v>139</v>
      </c>
      <c r="O58">
        <f>SUM(O15:O50)</f>
        <v>107</v>
      </c>
    </row>
    <row r="59">
      <c r="B59" s="4" t="s">
        <v>140</v>
      </c>
      <c r="C59">
        <f>SUM(F5:F50)</f>
        <v>36</v>
      </c>
      <c r="N59" s="4" t="s">
        <v>140</v>
      </c>
      <c r="O59">
        <f>SUM(R5:R50)</f>
        <v>36</v>
      </c>
    </row>
    <row r="60">
      <c r="B60" s="4" t="s">
        <v>141</v>
      </c>
      <c r="C60" s="9">
        <f>SUM(I5:I50)</f>
        <v>103</v>
      </c>
      <c r="D60" s="10">
        <f>C60/C57</f>
        <v>0.7410071942</v>
      </c>
      <c r="N60" s="4" t="s">
        <v>141</v>
      </c>
      <c r="O60" s="9">
        <f>SUM(U5:U50)</f>
        <v>75</v>
      </c>
      <c r="P60" s="10">
        <f>O60/O57</f>
        <v>0.5555555556</v>
      </c>
    </row>
    <row r="61">
      <c r="B61" s="4" t="s">
        <v>142</v>
      </c>
      <c r="C61" s="11">
        <f>SUMPRODUCT(G5:G50,H5:H50)/SUM(H5:H50)</f>
        <v>4.901639344</v>
      </c>
      <c r="N61" s="4" t="s">
        <v>142</v>
      </c>
      <c r="O61" s="11">
        <f>SUMPRODUCT(S5:S50,T5:T50)/SUM(T5:T50)</f>
        <v>4.84</v>
      </c>
    </row>
    <row r="64">
      <c r="B64" s="4" t="s">
        <v>143</v>
      </c>
      <c r="C64" s="9">
        <f>SUM(C5:C50)+SUM(O5:O50)-C60-O60-SUM(J5:J50)</f>
        <v>72</v>
      </c>
    </row>
    <row r="65">
      <c r="B65" s="4" t="s">
        <v>144</v>
      </c>
      <c r="C65" s="4">
        <v>4.0</v>
      </c>
    </row>
    <row r="66">
      <c r="B66" s="4" t="s">
        <v>145</v>
      </c>
      <c r="C66" s="11">
        <f>C64/C65</f>
        <v>18</v>
      </c>
    </row>
  </sheetData>
  <mergeCells count="15">
    <mergeCell ref="A16:D16"/>
    <mergeCell ref="A17:B17"/>
    <mergeCell ref="M21:P21"/>
    <mergeCell ref="A27:B27"/>
    <mergeCell ref="A36:B36"/>
    <mergeCell ref="A40:B40"/>
    <mergeCell ref="L40:L41"/>
    <mergeCell ref="L46:L49"/>
    <mergeCell ref="A1:D1"/>
    <mergeCell ref="M1:P1"/>
    <mergeCell ref="A4:D4"/>
    <mergeCell ref="M4:P4"/>
    <mergeCell ref="A11:D11"/>
    <mergeCell ref="M11:P11"/>
    <mergeCell ref="M15:P15"/>
  </mergeCells>
  <conditionalFormatting sqref="A18:A44">
    <cfRule type="expression" dxfId="0" priority="1">
      <formula>E18</formula>
    </cfRule>
  </conditionalFormatting>
  <conditionalFormatting sqref="A32:A33">
    <cfRule type="expression" dxfId="0" priority="2">
      <formula>E31</formula>
    </cfRule>
  </conditionalFormatting>
  <conditionalFormatting sqref="A5:A14 A45:A50">
    <cfRule type="expression" dxfId="0" priority="3">
      <formula>E5</formula>
    </cfRule>
  </conditionalFormatting>
  <conditionalFormatting sqref="M5:M50">
    <cfRule type="expression" dxfId="0" priority="4">
      <formula>Q5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29</v>
      </c>
      <c r="B1" s="4">
        <v>5.0</v>
      </c>
    </row>
    <row r="2">
      <c r="A2" s="4" t="s">
        <v>65</v>
      </c>
      <c r="B2" s="4">
        <v>5.0</v>
      </c>
    </row>
    <row r="3">
      <c r="A3" s="4" t="s">
        <v>24</v>
      </c>
      <c r="B3" s="4">
        <v>4.5</v>
      </c>
    </row>
    <row r="4">
      <c r="A4" s="4" t="s">
        <v>146</v>
      </c>
      <c r="B4" s="4">
        <v>4.0</v>
      </c>
    </row>
    <row r="5">
      <c r="A5" s="4" t="s">
        <v>147</v>
      </c>
      <c r="B5" s="4">
        <v>3.5</v>
      </c>
    </row>
    <row r="6">
      <c r="A6" s="4" t="s">
        <v>148</v>
      </c>
      <c r="B6" s="4">
        <v>3.0</v>
      </c>
    </row>
    <row r="7">
      <c r="A7" s="4" t="s">
        <v>149</v>
      </c>
      <c r="B7" s="4">
        <v>2.5</v>
      </c>
    </row>
    <row r="8">
      <c r="A8" s="4" t="s">
        <v>150</v>
      </c>
      <c r="B8" s="4">
        <v>2.0</v>
      </c>
    </row>
    <row r="9">
      <c r="A9" s="4" t="s">
        <v>151</v>
      </c>
      <c r="B9" s="4">
        <v>1.5</v>
      </c>
    </row>
    <row r="10">
      <c r="A10" s="4" t="s">
        <v>152</v>
      </c>
      <c r="B10" s="4">
        <v>1.0</v>
      </c>
    </row>
  </sheetData>
  <drawing r:id="rId1"/>
</worksheet>
</file>