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gefes/metadata/excel/projects/uppsala_universitet/under_ice_rerun/"/>
    </mc:Choice>
  </mc:AlternateContent>
  <bookViews>
    <workbookView xWindow="40" yWindow="14340" windowWidth="51160" windowHeight="14460"/>
  </bookViews>
  <sheets>
    <sheet name="SUMMARY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1" l="1"/>
  <c r="O18" i="1"/>
  <c r="O17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O25" i="1"/>
  <c r="O24" i="1"/>
  <c r="O23" i="1"/>
  <c r="O22" i="1"/>
  <c r="O21" i="1"/>
  <c r="O20" i="1"/>
  <c r="O19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T3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<sst xmlns="http://schemas.openxmlformats.org/spreadsheetml/2006/main" count="1082" uniqueCount="305">
  <si>
    <t>Sample</t>
  </si>
  <si>
    <t>pH</t>
  </si>
  <si>
    <t>TOC</t>
  </si>
  <si>
    <t>TON</t>
  </si>
  <si>
    <t>TOP</t>
  </si>
  <si>
    <t>TOP reruns</t>
  </si>
  <si>
    <t>mg/l</t>
  </si>
  <si>
    <t>µg/l</t>
  </si>
  <si>
    <t>BT</t>
  </si>
  <si>
    <t>LB</t>
  </si>
  <si>
    <t>KT</t>
  </si>
  <si>
    <t>Average</t>
  </si>
  <si>
    <t>Oxygen</t>
  </si>
  <si>
    <t>Cond.</t>
  </si>
  <si>
    <t>Temp.</t>
  </si>
  <si>
    <t>Filtered Volume [ml]</t>
  </si>
  <si>
    <t>B (replicate)</t>
  </si>
  <si>
    <t>A (first)</t>
  </si>
  <si>
    <t>CO2</t>
  </si>
  <si>
    <t>CH4</t>
  </si>
  <si>
    <t>Cell counts</t>
  </si>
  <si>
    <t>SUVA</t>
  </si>
  <si>
    <t>FeII</t>
  </si>
  <si>
    <t>FeIII</t>
  </si>
  <si>
    <t>Celsius</t>
  </si>
  <si>
    <t>µM</t>
  </si>
  <si>
    <t>Location GPS</t>
  </si>
  <si>
    <t>Date</t>
  </si>
  <si>
    <t>DNA ng/µl</t>
  </si>
  <si>
    <t>Number</t>
  </si>
  <si>
    <t>ID</t>
  </si>
  <si>
    <t>16S sequencing</t>
  </si>
  <si>
    <t>i5 (Fwd.)</t>
  </si>
  <si>
    <t>i7 (Rev.)</t>
  </si>
  <si>
    <t>Choice</t>
  </si>
  <si>
    <t>TATCCTCT</t>
  </si>
  <si>
    <t>CGAGGCTG</t>
  </si>
  <si>
    <t>N503</t>
  </si>
  <si>
    <t>N710</t>
  </si>
  <si>
    <t>AAGAGGCA</t>
  </si>
  <si>
    <t>N711</t>
  </si>
  <si>
    <t>GTAGAGGA</t>
  </si>
  <si>
    <t>N712</t>
  </si>
  <si>
    <t>TAGATCGC</t>
  </si>
  <si>
    <t>TAAGGCGA</t>
  </si>
  <si>
    <t>N501</t>
  </si>
  <si>
    <t>N701</t>
  </si>
  <si>
    <t>CGTACTAG</t>
  </si>
  <si>
    <t>N702</t>
  </si>
  <si>
    <t>AGGCAGAA</t>
  </si>
  <si>
    <t>N703</t>
  </si>
  <si>
    <t>TCCTGAGC</t>
  </si>
  <si>
    <t>N704</t>
  </si>
  <si>
    <t>GGACTCCT</t>
  </si>
  <si>
    <t>N705</t>
  </si>
  <si>
    <t>TAGGCATG</t>
  </si>
  <si>
    <t>N706</t>
  </si>
  <si>
    <t>CTCTCTAC</t>
  </si>
  <si>
    <t>N707</t>
  </si>
  <si>
    <t>CAGAGAGG</t>
  </si>
  <si>
    <t>N708</t>
  </si>
  <si>
    <t>GCTACGCT</t>
  </si>
  <si>
    <t>N709</t>
  </si>
  <si>
    <t>GTAAGGAG</t>
  </si>
  <si>
    <t>N505</t>
  </si>
  <si>
    <t>A</t>
  </si>
  <si>
    <t>B</t>
  </si>
  <si>
    <t>i5 num</t>
  </si>
  <si>
    <t>i7 num</t>
  </si>
  <si>
    <t>Report</t>
  </si>
  <si>
    <t>https://export.uppmax.uu.se/b2014083/ILLUMITAG/samples/run010_sample34.pdf</t>
  </si>
  <si>
    <t>https://export.uppmax.uu.se/b2014083/ILLUMITAG/samples/run010_sample35.pdf</t>
  </si>
  <si>
    <t>https://export.uppmax.uu.se/b2014083/ILLUMITAG/samples/run010_sample36.pdf</t>
  </si>
  <si>
    <t>https://export.uppmax.uu.se/b2014083/ILLUMITAG/samples/run010_sample37.pdf</t>
  </si>
  <si>
    <t>https://export.uppmax.uu.se/b2014083/ILLUMITAG/samples/run010_sample38.pdf</t>
  </si>
  <si>
    <t>https://export.uppmax.uu.se/b2014083/ILLUMITAG/samples/run010_sample39.pdf</t>
  </si>
  <si>
    <t>https://export.uppmax.uu.se/b2014083/ILLUMITAG/samples/run010_sample40.pdf</t>
  </si>
  <si>
    <t>https://export.uppmax.uu.se/b2014083/ILLUMITAG/samples/run010_sample41.pdf</t>
  </si>
  <si>
    <t>https://export.uppmax.uu.se/b2014083/ILLUMITAG/samples/run010_sample42.pdf</t>
  </si>
  <si>
    <t>https://export.uppmax.uu.se/b2014083/ILLUMITAG/samples/run010_sample43.pdf</t>
  </si>
  <si>
    <t>https://export.uppmax.uu.se/b2014083/ILLUMITAG/samples/run010_sample44.pdf</t>
  </si>
  <si>
    <t>https://export.uppmax.uu.se/b2014083/ILLUMITAG/samples/run010_sample45.pdf</t>
  </si>
  <si>
    <t>https://export.uppmax.uu.se/b2014083/ILLUMITAG/samples/run010_sample46.pdf</t>
  </si>
  <si>
    <t>https://export.uppmax.uu.se/b2014083/ILLUMITAG/samples/run010_sample47.pdf</t>
  </si>
  <si>
    <t>https://export.uppmax.uu.se/b2014083/ILLUMITAG/samples/run010_sample48.pdf</t>
  </si>
  <si>
    <t>https://export.uppmax.uu.se/b2014083/ILLUMITAG/samples/run010_sample49.pdf</t>
  </si>
  <si>
    <t>https://export.uppmax.uu.se/b2014083/ILLUMITAG/samples/run010_sample50.pdf</t>
  </si>
  <si>
    <t>https://export.uppmax.uu.se/b2014083/ILLUMITAG/samples/run010_sample51.pdf</t>
  </si>
  <si>
    <t>https://export.uppmax.uu.se/b2014083/ILLUMITAG/samples/run010_sample52.pdf</t>
  </si>
  <si>
    <t>https://export.uppmax.uu.se/b2014083/ILLUMITAG/samples/run010_sample53.pdf</t>
  </si>
  <si>
    <t>https://export.uppmax.uu.se/b2014083/ILLUMITAG/samples/run010_sample54.pdf</t>
  </si>
  <si>
    <t>https://export.uppmax.uu.se/b2014083/ILLUMITAG/samples/run010_sample56.pdf</t>
  </si>
  <si>
    <t>https://export.uppmax.uu.se/b2014083/ILLUMITAG/samples/run010_sample57.pdf</t>
  </si>
  <si>
    <t>Barcode</t>
  </si>
  <si>
    <t>m</t>
  </si>
  <si>
    <t>Fe Total</t>
  </si>
  <si>
    <t>µS/cm</t>
  </si>
  <si>
    <t>mg/l*m</t>
  </si>
  <si>
    <t>cells/ml</t>
  </si>
  <si>
    <t>Longitude N</t>
  </si>
  <si>
    <t>Sample code</t>
  </si>
  <si>
    <t xml:space="preserve"> </t>
  </si>
  <si>
    <t>BT1</t>
  </si>
  <si>
    <t>BT2</t>
  </si>
  <si>
    <t>BT3</t>
  </si>
  <si>
    <t>BT4</t>
  </si>
  <si>
    <t>BT5</t>
  </si>
  <si>
    <t>BT6</t>
  </si>
  <si>
    <t>BT7</t>
  </si>
  <si>
    <t>BT8</t>
  </si>
  <si>
    <t>KT1</t>
  </si>
  <si>
    <t>KT2</t>
  </si>
  <si>
    <t>KT3</t>
  </si>
  <si>
    <t>KT4</t>
  </si>
  <si>
    <t>KT5</t>
  </si>
  <si>
    <t>KT7</t>
  </si>
  <si>
    <t>KT8</t>
  </si>
  <si>
    <t>LB1</t>
  </si>
  <si>
    <t>LB2</t>
  </si>
  <si>
    <t>LB3</t>
  </si>
  <si>
    <t>LB4</t>
  </si>
  <si>
    <t>LB5</t>
  </si>
  <si>
    <t>LB6</t>
  </si>
  <si>
    <t>LB7</t>
  </si>
  <si>
    <t>LB8</t>
  </si>
  <si>
    <t>Shotgun</t>
  </si>
  <si>
    <t>Run name</t>
  </si>
  <si>
    <t>Sulfate</t>
  </si>
  <si>
    <t>Sample #</t>
  </si>
  <si>
    <t>Sample name</t>
  </si>
  <si>
    <t>b2014083</t>
  </si>
  <si>
    <t>Uppmax ref</t>
  </si>
  <si>
    <t>Sample_BT1</t>
  </si>
  <si>
    <t>Sample_BT2</t>
  </si>
  <si>
    <t>Sample_BT3</t>
  </si>
  <si>
    <t>Sample_BT4</t>
  </si>
  <si>
    <t>Sample_BT5</t>
  </si>
  <si>
    <t>Sample_BT6</t>
  </si>
  <si>
    <t>Sample_BT7</t>
  </si>
  <si>
    <t>Sample_BT8</t>
  </si>
  <si>
    <t>Sample_LB1</t>
  </si>
  <si>
    <t>Sample_LB2</t>
  </si>
  <si>
    <t>Sample_LB3</t>
  </si>
  <si>
    <t>Sample_LB4</t>
  </si>
  <si>
    <t>Sample_LB5</t>
  </si>
  <si>
    <t>Sample_LB6</t>
  </si>
  <si>
    <t>Sample_LB7</t>
  </si>
  <si>
    <t>Sample_LB8</t>
  </si>
  <si>
    <t>Sample_KT1</t>
  </si>
  <si>
    <t>Sample_KT2</t>
  </si>
  <si>
    <t>Sample_KT3</t>
  </si>
  <si>
    <t>Sample_KT4</t>
  </si>
  <si>
    <t>Sample_KT5</t>
  </si>
  <si>
    <t>Sample_KT7</t>
  </si>
  <si>
    <t>Sample_KT8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</si>
  <si>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</si>
  <si>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</si>
  <si>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</si>
  <si>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</si>
  <si>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</si>
  <si>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</si>
  <si>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</si>
  <si>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</si>
  <si>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</si>
  <si>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</si>
  <si>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</si>
  <si>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</si>
  <si>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</si>
  <si>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</si>
  <si>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</si>
  <si>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</si>
  <si>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bt1</t>
  </si>
  <si>
    <t>bt2</t>
  </si>
  <si>
    <t>bt3</t>
  </si>
  <si>
    <t>bt4</t>
  </si>
  <si>
    <t>bt5</t>
  </si>
  <si>
    <t>bt6</t>
  </si>
  <si>
    <t>bt7</t>
  </si>
  <si>
    <t>bt8</t>
  </si>
  <si>
    <t>lb1</t>
  </si>
  <si>
    <t>lb2</t>
  </si>
  <si>
    <t>lb3</t>
  </si>
  <si>
    <t>lb4</t>
  </si>
  <si>
    <t>lb5</t>
  </si>
  <si>
    <t>lb6</t>
  </si>
  <si>
    <t>lb7</t>
  </si>
  <si>
    <t>lb8</t>
  </si>
  <si>
    <t>kt1</t>
  </si>
  <si>
    <t>kt2</t>
  </si>
  <si>
    <t>kt3</t>
  </si>
  <si>
    <t>kt4</t>
  </si>
  <si>
    <t>kt5</t>
  </si>
  <si>
    <t>kt7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</si>
  <si>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</si>
  <si>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</si>
  <si>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</si>
  <si>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</si>
  <si>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</si>
  <si>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</si>
  <si>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</si>
  <si>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</si>
  <si>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</si>
  <si>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</si>
  <si>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</si>
  <si>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</si>
  <si>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</si>
  <si>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</si>
  <si>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</si>
  <si>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</si>
  <si>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</si>
  <si>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</si>
  <si>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</si>
  <si>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</si>
  <si>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</si>
  <si>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</si>
  <si>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</si>
  <si>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</si>
  <si>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</si>
  <si>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</si>
  <si>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</si>
  <si>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</si>
  <si>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</si>
  <si>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</si>
  <si>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</si>
  <si>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</si>
  <si>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Sweden</t>
  </si>
  <si>
    <t>Lake near Krokom</t>
  </si>
  <si>
    <t>aquatic metagenome</t>
  </si>
  <si>
    <t>freshwater lake</t>
  </si>
  <si>
    <t>water</t>
  </si>
  <si>
    <t>lake water</t>
  </si>
  <si>
    <t>Water was sampled from under the lake's ice cover using Limnos sampler. Water was prefiltered using a 50 µm sieve and freeze dried. DNA was extracted from dried material using PowerSoil DNA extraction kit.</t>
  </si>
  <si>
    <t>Sampling Date (YYYY-MM-DD)</t>
  </si>
  <si>
    <t>Latitude (N)</t>
  </si>
  <si>
    <t>Longitude (E)</t>
  </si>
  <si>
    <t>Latitude E</t>
  </si>
  <si>
    <t>Project #</t>
  </si>
  <si>
    <t>Depth</t>
  </si>
  <si>
    <t>Base directory</t>
  </si>
  <si>
    <t>Lake near Skalstugan</t>
  </si>
  <si>
    <t>Lake near Ånn</t>
  </si>
  <si>
    <t>TOC average</t>
  </si>
  <si>
    <t>TON average</t>
  </si>
  <si>
    <t>TOP average</t>
  </si>
  <si>
    <t>Sulfate average</t>
  </si>
  <si>
    <t>Chosen</t>
  </si>
  <si>
    <t>Volume chosen</t>
  </si>
  <si>
    <t>kt8</t>
  </si>
  <si>
    <t>150611_D00457_0101_AC6VPBANXX</t>
  </si>
  <si>
    <t>~/GEFES/raw/projects/under_ice_rerun/</t>
  </si>
  <si>
    <t>fwd.fastq.gz</t>
  </si>
  <si>
    <t>rev.fastq.gz</t>
  </si>
  <si>
    <t>under_ice_rerun_bt</t>
  </si>
  <si>
    <t>under_ice_rerun_lb</t>
  </si>
  <si>
    <t>under_ice_rerun_kt</t>
  </si>
  <si>
    <t>Rerun of under ice depth profile of lake KT</t>
  </si>
  <si>
    <t>Rerun of under ice depth profile of lake LB</t>
  </si>
  <si>
    <t>Rerun of under ice depth profile of lake BT</t>
  </si>
  <si>
    <t>v2.2.58</t>
  </si>
  <si>
    <t>2f43253d68a8a0ffaf0c47d13b4181ea</t>
  </si>
  <si>
    <t>9a47e4970377569015ef80b957a9e6c9</t>
  </si>
  <si>
    <t>cabdbe29e207198ffca58832ca1e7c0d</t>
  </si>
  <si>
    <t>e9ec4fa534e9d05a59424553bd4ffdf6</t>
  </si>
  <si>
    <t>d1b24965eb3cfd018845da67fa1850bc</t>
  </si>
  <si>
    <t>ac866f11b4d1ef3083d8769da6203a67</t>
  </si>
  <si>
    <t>df0446869000b3a6b7b82a421a8e5273</t>
  </si>
  <si>
    <t>1c078aa61a58baf35d57ceb5366e52fc</t>
  </si>
  <si>
    <t>3b323211e3f52500005ee704d521cff4</t>
  </si>
  <si>
    <t>0cfc3ee43c7964cbdad2237f0b68db64</t>
  </si>
  <si>
    <t>ed6c1bb21e7fd960a37ceb39fbec6933</t>
  </si>
  <si>
    <t>e2a26db2b8e08bcf7e2f81c5f7e2972c</t>
  </si>
  <si>
    <t>49f4330718aba000f342fc250a3b4dbc</t>
  </si>
  <si>
    <t>41c4951dac2c197bd4d5ed07ff59914e</t>
  </si>
  <si>
    <t>f54b725a95775ff92b9f3d1e06829558</t>
  </si>
  <si>
    <t>2bd49f0fdfe19878074e39e8c86b9789</t>
  </si>
  <si>
    <t>318171f4834cf06049826225c22b9aa2</t>
  </si>
  <si>
    <t>a9d2dc7e4792d06420644734e4b42630</t>
  </si>
  <si>
    <t>82a2d3b363ed5c78101fdd96d8cd360a</t>
  </si>
  <si>
    <t>ed866a931f11e7d19540321eab158507</t>
  </si>
  <si>
    <t>a0cf5996f52d9fd7f9ef37a04a725196</t>
  </si>
  <si>
    <t>f471246e7f946d08bd763fa512f56cd0</t>
  </si>
  <si>
    <t>b913c39657ba36175b85b4e43343eb9b</t>
  </si>
  <si>
    <t>8506cce1a9c4bf5ab5a8ef1630bc01ea</t>
  </si>
  <si>
    <t>2978194f604c56db0c4c97814da135f7</t>
  </si>
  <si>
    <t>65d51ae75ab896e1559e8a1ea9937bd1</t>
  </si>
  <si>
    <t>e51c69ea4c87be44b0942490ba2bd643</t>
  </si>
  <si>
    <t>f28a721fe50bbe88c90a76869aa6b1c4</t>
  </si>
  <si>
    <t>4d4bbd575ccbfb50261abc8576378caa</t>
  </si>
  <si>
    <t>7916a03e672fbe8e9c6551952c37a702</t>
  </si>
  <si>
    <t>fa5430f711b88ec1de82a3263faea716</t>
  </si>
  <si>
    <t>0991a0d7d509cc9bb61eb241fdc98798</t>
  </si>
  <si>
    <t>955647fea0b807e75ac16a2b1140adf3</t>
  </si>
  <si>
    <t>d80781d60a135d10479589a434640c08</t>
  </si>
  <si>
    <t>9ee99e92c1277e5020faa4abed2d0699</t>
  </si>
  <si>
    <t>30f67c479152c841478b53718b9cb305</t>
  </si>
  <si>
    <t>c5b5921d79a97b670562f47fe395677d</t>
  </si>
  <si>
    <t>34b7bf3eef1f958258deb92846cfcbb3</t>
  </si>
  <si>
    <t>3931552e9f9f68a7bd42a87aa6538ce3</t>
  </si>
  <si>
    <t>c988129eec03c2cc4d047bb610347f24</t>
  </si>
  <si>
    <t>e30a85a3f83d4ee1b87d16fb23897556</t>
  </si>
  <si>
    <t>592f0b9322373b09995f66291928b1f0</t>
  </si>
  <si>
    <t>7febe95bea2f13b95a0bfa370c692d0c</t>
  </si>
  <si>
    <t>a8bbf5740c6e14d1e77e62a16b44e135</t>
  </si>
  <si>
    <t>f53576a0f5f399716c5c8514371b0d59</t>
  </si>
  <si>
    <t>a7057c9bdb2f5bbc70b817dcd445f5bb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</si>
</sst>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00"/>
    <numFmt numFmtId="167" formatCode="yyyy\-mm\-dd;@"/>
    <numFmt numFmtId="168" formatCode="#,##0.0"/>
  </numFmts>
  <fonts count="22" x14ac:knownFonts="1">
    <font>
      <sz val="12"/>
      <color indexed="8"/>
      <name val="Calibri"/>
    </font>
    <font>
      <sz val="12"/>
      <color indexed="8"/>
      <name val="Calibri"/>
    </font>
    <font>
      <sz val="12"/>
      <color indexed="14"/>
      <name val="Calibri"/>
    </font>
    <font>
      <b/>
      <sz val="12"/>
      <color indexed="8"/>
      <name val="Calibri"/>
    </font>
    <font>
      <sz val="12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2"/>
      <color theme="1" tint="0.34998626667073579"/>
      <name val="Menlo Regular"/>
    </font>
    <font>
      <sz val="12"/>
      <color rgb="FF000000"/>
      <name val="Calibri"/>
    </font>
    <font>
      <sz val="36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b/>
      <sz val="12"/>
      <color theme="0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theme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theme="4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rgb="FF1F497D"/>
      </left>
      <right style="thin">
        <color auto="1"/>
      </right>
      <top style="double">
        <color auto="1"/>
      </top>
      <bottom/>
      <diagonal/>
    </border>
    <border>
      <left style="thick">
        <color rgb="FF1F497D"/>
      </left>
      <right style="thin">
        <color auto="1"/>
      </right>
      <top/>
      <bottom/>
      <diagonal/>
    </border>
    <border>
      <left style="thick">
        <color rgb="FF1F497D"/>
      </left>
      <right style="thin">
        <color auto="1"/>
      </right>
      <top/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/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 style="thick">
        <color theme="3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3">
    <xf numFmtId="0" fontId="0" fillId="0" borderId="0">
      <alignment vertical="center"/>
    </xf>
    <xf numFmtId="0" fontId="2" fillId="2" borderId="0" applyNumberFormat="0" applyBorder="0" applyAlignment="0" applyProtection="0"/>
    <xf numFmtId="0" fontId="1" fillId="0" borderId="0"/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/>
    </xf>
    <xf numFmtId="165" fontId="0" fillId="0" borderId="0" xfId="0" applyNumberFormat="1">
      <alignment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3" fillId="0" borderId="6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2" fontId="13" fillId="0" borderId="22" xfId="0" applyNumberFormat="1" applyFont="1" applyBorder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2" fontId="13" fillId="0" borderId="21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21" xfId="0" applyNumberFormat="1" applyFont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2" fontId="10" fillId="0" borderId="8" xfId="3" applyNumberFormat="1" applyBorder="1" applyAlignment="1">
      <alignment horizontal="left"/>
    </xf>
    <xf numFmtId="2" fontId="10" fillId="0" borderId="2" xfId="3" applyNumberFormat="1" applyBorder="1" applyAlignment="1">
      <alignment horizontal="left"/>
    </xf>
    <xf numFmtId="2" fontId="10" fillId="0" borderId="14" xfId="3" applyNumberFormat="1" applyBorder="1" applyAlignment="1">
      <alignment horizontal="left"/>
    </xf>
    <xf numFmtId="2" fontId="14" fillId="0" borderId="14" xfId="0" applyNumberFormat="1" applyFont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3" fillId="0" borderId="5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0" fillId="0" borderId="28" xfId="0" applyBorder="1">
      <alignment vertical="center"/>
    </xf>
    <xf numFmtId="4" fontId="0" fillId="0" borderId="29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7" xfId="0" applyNumberFormat="1" applyBorder="1">
      <alignment vertical="center"/>
    </xf>
    <xf numFmtId="4" fontId="0" fillId="0" borderId="8" xfId="0" applyNumberFormat="1" applyBorder="1">
      <alignment vertical="center"/>
    </xf>
    <xf numFmtId="4" fontId="0" fillId="0" borderId="1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1" xfId="0" applyNumberFormat="1" applyBorder="1">
      <alignment vertical="center"/>
    </xf>
    <xf numFmtId="4" fontId="0" fillId="0" borderId="2" xfId="0" applyNumberFormat="1" applyBorder="1">
      <alignment vertical="center"/>
    </xf>
    <xf numFmtId="4" fontId="0" fillId="0" borderId="30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13" xfId="0" applyNumberFormat="1" applyBorder="1">
      <alignment vertical="center"/>
    </xf>
    <xf numFmtId="4" fontId="0" fillId="0" borderId="14" xfId="0" applyNumberFormat="1" applyBorder="1">
      <alignment vertical="center"/>
    </xf>
    <xf numFmtId="4" fontId="0" fillId="0" borderId="1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4" fontId="0" fillId="0" borderId="31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22" xfId="0" applyNumberFormat="1" applyBorder="1" applyAlignment="1">
      <alignment horizontal="center"/>
    </xf>
    <xf numFmtId="4" fontId="0" fillId="0" borderId="33" xfId="0" applyNumberFormat="1" applyBorder="1" applyAlignment="1">
      <alignment horizontal="center"/>
    </xf>
    <xf numFmtId="4" fontId="0" fillId="0" borderId="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29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31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0" fillId="0" borderId="30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4" fontId="4" fillId="0" borderId="2" xfId="1" applyNumberFormat="1" applyFont="1" applyFill="1" applyBorder="1" applyAlignment="1">
      <alignment horizontal="center"/>
    </xf>
    <xf numFmtId="4" fontId="4" fillId="0" borderId="1" xfId="1" applyNumberFormat="1" applyFont="1" applyFill="1" applyBorder="1" applyAlignment="1">
      <alignment horizontal="center"/>
    </xf>
    <xf numFmtId="4" fontId="4" fillId="0" borderId="13" xfId="0" applyNumberFormat="1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0" fillId="0" borderId="52" xfId="0" applyNumberFormat="1" applyBorder="1">
      <alignment vertical="center"/>
    </xf>
    <xf numFmtId="4" fontId="0" fillId="0" borderId="53" xfId="0" applyNumberFormat="1" applyBorder="1">
      <alignment vertical="center"/>
    </xf>
    <xf numFmtId="4" fontId="0" fillId="0" borderId="54" xfId="0" applyNumberFormat="1" applyBorder="1">
      <alignment vertical="center"/>
    </xf>
    <xf numFmtId="4" fontId="2" fillId="2" borderId="12" xfId="1" applyNumberFormat="1" applyBorder="1" applyAlignment="1">
      <alignment horizontal="center"/>
    </xf>
    <xf numFmtId="4" fontId="4" fillId="0" borderId="20" xfId="0" applyNumberFormat="1" applyFont="1" applyBorder="1" applyAlignment="1">
      <alignment horizontal="center"/>
    </xf>
    <xf numFmtId="4" fontId="4" fillId="0" borderId="21" xfId="0" applyNumberFormat="1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4" fontId="4" fillId="0" borderId="17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166" fontId="4" fillId="0" borderId="14" xfId="0" applyNumberFormat="1" applyFont="1" applyBorder="1" applyAlignment="1">
      <alignment horizontal="center"/>
    </xf>
    <xf numFmtId="167" fontId="0" fillId="0" borderId="34" xfId="0" applyNumberFormat="1" applyBorder="1" applyAlignment="1">
      <alignment horizontal="center"/>
    </xf>
    <xf numFmtId="167" fontId="0" fillId="0" borderId="35" xfId="0" applyNumberFormat="1" applyBorder="1" applyAlignment="1">
      <alignment horizontal="center"/>
    </xf>
    <xf numFmtId="167" fontId="0" fillId="0" borderId="36" xfId="0" applyNumberFormat="1" applyBorder="1" applyAlignment="1">
      <alignment horizontal="center" vertical="center"/>
    </xf>
    <xf numFmtId="167" fontId="0" fillId="0" borderId="34" xfId="0" applyNumberFormat="1" applyBorder="1" applyAlignment="1">
      <alignment horizontal="center" vertical="center"/>
    </xf>
    <xf numFmtId="167" fontId="0" fillId="0" borderId="35" xfId="0" applyNumberFormat="1" applyBorder="1" applyAlignment="1">
      <alignment horizontal="center" vertical="center"/>
    </xf>
    <xf numFmtId="168" fontId="0" fillId="0" borderId="15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3" borderId="49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37" xfId="0" applyFont="1" applyFill="1" applyBorder="1" applyAlignment="1">
      <alignment horizontal="center"/>
    </xf>
    <xf numFmtId="0" fontId="3" fillId="0" borderId="38" xfId="0" applyFont="1" applyFill="1" applyBorder="1" applyAlignment="1">
      <alignment horizontal="center"/>
    </xf>
    <xf numFmtId="11" fontId="0" fillId="0" borderId="39" xfId="0" applyNumberFormat="1" applyBorder="1" applyAlignment="1">
      <alignment horizontal="center" vertical="center"/>
    </xf>
    <xf numFmtId="11" fontId="0" fillId="0" borderId="40" xfId="0" applyNumberFormat="1" applyBorder="1" applyAlignment="1">
      <alignment horizontal="center" vertical="center"/>
    </xf>
    <xf numFmtId="11" fontId="0" fillId="0" borderId="41" xfId="0" applyNumberFormat="1" applyBorder="1" applyAlignment="1">
      <alignment horizontal="center" vertical="center"/>
    </xf>
    <xf numFmtId="11" fontId="0" fillId="0" borderId="40" xfId="0" applyNumberFormat="1" applyBorder="1" applyAlignment="1">
      <alignment horizontal="center"/>
    </xf>
    <xf numFmtId="11" fontId="0" fillId="0" borderId="41" xfId="0" applyNumberFormat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6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6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7" fillId="0" borderId="0" xfId="0" applyFont="1" applyAlignment="1">
      <alignment horizontal="right"/>
    </xf>
    <xf numFmtId="0" fontId="17" fillId="0" borderId="0" xfId="0" applyFont="1" applyAlignment="1"/>
    <xf numFmtId="0" fontId="8" fillId="0" borderId="0" xfId="0" applyFont="1" applyAlignment="1"/>
    <xf numFmtId="0" fontId="18" fillId="0" borderId="0" xfId="0" applyFont="1" applyAlignment="1"/>
    <xf numFmtId="0" fontId="19" fillId="3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167" fontId="0" fillId="0" borderId="0" xfId="0" applyNumberFormat="1">
      <alignment vertical="center"/>
    </xf>
    <xf numFmtId="0" fontId="21" fillId="0" borderId="6" xfId="0" applyFont="1" applyFill="1" applyBorder="1" applyAlignment="1">
      <alignment horizontal="centerContinuous"/>
    </xf>
    <xf numFmtId="0" fontId="21" fillId="0" borderId="5" xfId="0" applyFont="1" applyFill="1" applyBorder="1" applyAlignment="1">
      <alignment horizontal="centerContinuous"/>
    </xf>
    <xf numFmtId="0" fontId="21" fillId="0" borderId="6" xfId="0" applyFont="1" applyBorder="1" applyAlignment="1">
      <alignment horizontal="centerContinuous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1" fontId="0" fillId="0" borderId="31" xfId="0" applyNumberFormat="1" applyBorder="1" applyAlignment="1">
      <alignment horizontal="center" vertical="center"/>
    </xf>
    <xf numFmtId="11" fontId="0" fillId="0" borderId="32" xfId="0" applyNumberFormat="1" applyBorder="1" applyAlignment="1">
      <alignment horizontal="center" vertical="center"/>
    </xf>
    <xf numFmtId="11" fontId="0" fillId="0" borderId="31" xfId="0" applyNumberFormat="1" applyBorder="1" applyAlignment="1">
      <alignment horizontal="center"/>
    </xf>
    <xf numFmtId="11" fontId="0" fillId="0" borderId="32" xfId="0" applyNumberFormat="1" applyBorder="1" applyAlignment="1">
      <alignment horizontal="center"/>
    </xf>
    <xf numFmtId="11" fontId="0" fillId="0" borderId="33" xfId="0" applyNumberFormat="1" applyBorder="1" applyAlignment="1">
      <alignment horizontal="center"/>
    </xf>
    <xf numFmtId="0" fontId="21" fillId="0" borderId="63" xfId="0" applyFont="1" applyFill="1" applyBorder="1" applyAlignment="1">
      <alignment horizontal="center"/>
    </xf>
    <xf numFmtId="3" fontId="7" fillId="0" borderId="0" xfId="0" applyNumberFormat="1" applyFont="1">
      <alignment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47" xfId="0" applyBorder="1" applyAlignment="1">
      <alignment horizontal="center"/>
    </xf>
    <xf numFmtId="0" fontId="15" fillId="0" borderId="55" xfId="0" applyFont="1" applyBorder="1" applyAlignment="1">
      <alignment horizontal="center"/>
    </xf>
    <xf numFmtId="0" fontId="15" fillId="0" borderId="56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5" fillId="0" borderId="61" xfId="0" applyFont="1" applyBorder="1" applyAlignment="1">
      <alignment horizontal="center"/>
    </xf>
  </cellXfs>
  <cellStyles count="33">
    <cellStyle name="Bad" xfId="1" builtinId="27"/>
    <cellStyle name="Excel Built-in Normal" xfId="2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Hyperlink" xfId="3" builtinId="8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xport.uppmax.uu.se/b2014083/ILLUMITAG/samples/run010_sample42.pdf" TargetMode="External"/><Relationship Id="rId20" Type="http://schemas.openxmlformats.org/officeDocument/2006/relationships/hyperlink" Target="https://export.uppmax.uu.se/b2014083/ILLUMITAG/samples/run010_sample53.pdf" TargetMode="External"/><Relationship Id="rId21" Type="http://schemas.openxmlformats.org/officeDocument/2006/relationships/hyperlink" Target="https://export.uppmax.uu.se/b2014083/ILLUMITAG/samples/run010_sample54.pdf" TargetMode="External"/><Relationship Id="rId22" Type="http://schemas.openxmlformats.org/officeDocument/2006/relationships/hyperlink" Target="https://export.uppmax.uu.se/b2014083/ILLUMITAG/samples/run010_sample56.pdf" TargetMode="External"/><Relationship Id="rId23" Type="http://schemas.openxmlformats.org/officeDocument/2006/relationships/hyperlink" Target="https://export.uppmax.uu.se/b2014083/ILLUMITAG/samples/run010_sample57.pdf" TargetMode="External"/><Relationship Id="rId10" Type="http://schemas.openxmlformats.org/officeDocument/2006/relationships/hyperlink" Target="https://export.uppmax.uu.se/b2014083/ILLUMITAG/samples/run010_sample43.pdf" TargetMode="External"/><Relationship Id="rId11" Type="http://schemas.openxmlformats.org/officeDocument/2006/relationships/hyperlink" Target="https://export.uppmax.uu.se/b2014083/ILLUMITAG/samples/run010_sample44.pdf" TargetMode="External"/><Relationship Id="rId12" Type="http://schemas.openxmlformats.org/officeDocument/2006/relationships/hyperlink" Target="https://export.uppmax.uu.se/b2014083/ILLUMITAG/samples/run010_sample45.pdf" TargetMode="External"/><Relationship Id="rId13" Type="http://schemas.openxmlformats.org/officeDocument/2006/relationships/hyperlink" Target="https://export.uppmax.uu.se/b2014083/ILLUMITAG/samples/run010_sample46.pdf" TargetMode="External"/><Relationship Id="rId14" Type="http://schemas.openxmlformats.org/officeDocument/2006/relationships/hyperlink" Target="https://export.uppmax.uu.se/b2014083/ILLUMITAG/samples/run010_sample47.pdf" TargetMode="External"/><Relationship Id="rId15" Type="http://schemas.openxmlformats.org/officeDocument/2006/relationships/hyperlink" Target="https://export.uppmax.uu.se/b2014083/ILLUMITAG/samples/run010_sample48.pdf" TargetMode="External"/><Relationship Id="rId16" Type="http://schemas.openxmlformats.org/officeDocument/2006/relationships/hyperlink" Target="https://export.uppmax.uu.se/b2014083/ILLUMITAG/samples/run010_sample49.pdf" TargetMode="External"/><Relationship Id="rId17" Type="http://schemas.openxmlformats.org/officeDocument/2006/relationships/hyperlink" Target="https://export.uppmax.uu.se/b2014083/ILLUMITAG/samples/run010_sample50.pdf" TargetMode="External"/><Relationship Id="rId18" Type="http://schemas.openxmlformats.org/officeDocument/2006/relationships/hyperlink" Target="https://export.uppmax.uu.se/b2014083/ILLUMITAG/samples/run010_sample51.pdf" TargetMode="External"/><Relationship Id="rId19" Type="http://schemas.openxmlformats.org/officeDocument/2006/relationships/hyperlink" Target="https://export.uppmax.uu.se/b2014083/ILLUMITAG/samples/run010_sample52.pdf" TargetMode="External"/><Relationship Id="rId1" Type="http://schemas.openxmlformats.org/officeDocument/2006/relationships/hyperlink" Target="https://export.uppmax.uu.se/b2014083/ILLUMITAG/samples/run010_sample34.pdf" TargetMode="External"/><Relationship Id="rId2" Type="http://schemas.openxmlformats.org/officeDocument/2006/relationships/hyperlink" Target="https://export.uppmax.uu.se/b2014083/ILLUMITAG/samples/run010_sample35.pdf" TargetMode="External"/><Relationship Id="rId3" Type="http://schemas.openxmlformats.org/officeDocument/2006/relationships/hyperlink" Target="https://export.uppmax.uu.se/b2014083/ILLUMITAG/samples/run010_sample36.pdf" TargetMode="External"/><Relationship Id="rId4" Type="http://schemas.openxmlformats.org/officeDocument/2006/relationships/hyperlink" Target="https://export.uppmax.uu.se/b2014083/ILLUMITAG/samples/run010_sample38.pdf" TargetMode="External"/><Relationship Id="rId5" Type="http://schemas.openxmlformats.org/officeDocument/2006/relationships/hyperlink" Target="https://export.uppmax.uu.se/b2014083/ILLUMITAG/samples/run010_sample37.pdf" TargetMode="External"/><Relationship Id="rId6" Type="http://schemas.openxmlformats.org/officeDocument/2006/relationships/hyperlink" Target="https://export.uppmax.uu.se/b2014083/ILLUMITAG/samples/run010_sample39.pdf" TargetMode="External"/><Relationship Id="rId7" Type="http://schemas.openxmlformats.org/officeDocument/2006/relationships/hyperlink" Target="https://export.uppmax.uu.se/b2014083/ILLUMITAG/samples/run010_sample40.pdf" TargetMode="External"/><Relationship Id="rId8" Type="http://schemas.openxmlformats.org/officeDocument/2006/relationships/hyperlink" Target="https://export.uppmax.uu.se/b2014083/ILLUMITAG/samples/run010_sample4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6"/>
  <sheetViews>
    <sheetView tabSelected="1" workbookViewId="0">
      <pane xSplit="3" ySplit="1" topLeftCell="AG2" activePane="bottomRight" state="frozen"/>
      <selection pane="topRight" activeCell="D1" sqref="D1"/>
      <selection pane="bottomLeft" activeCell="A3" sqref="A3"/>
      <selection pane="bottomRight" activeCell="AL3" sqref="AL3:AL25"/>
    </sheetView>
  </sheetViews>
  <sheetFormatPr baseColWidth="10" defaultColWidth="11" defaultRowHeight="16" x14ac:dyDescent="0.2"/>
  <cols>
    <col min="1" max="1" width="5.1640625" style="2" customWidth="1"/>
    <col min="2" max="3" width="10.83203125" style="2" customWidth="1"/>
    <col min="4" max="4" width="10.83203125" style="1" customWidth="1"/>
    <col min="5" max="5" width="10.83203125" style="2" customWidth="1"/>
    <col min="31" max="31" width="11" style="67"/>
    <col min="48" max="48" width="13.1640625" customWidth="1"/>
    <col min="49" max="49" width="33.5" customWidth="1"/>
    <col min="50" max="51" width="17.5" customWidth="1"/>
    <col min="54" max="55" width="13.1640625" bestFit="1" customWidth="1"/>
    <col min="56" max="56" width="13.83203125" customWidth="1"/>
    <col min="57" max="57" width="14.83203125" customWidth="1"/>
    <col min="59" max="59" width="15.33203125" customWidth="1"/>
    <col min="60" max="60" width="23.5" customWidth="1"/>
    <col min="62" max="62" width="15.83203125" customWidth="1"/>
    <col min="63" max="63" width="28.83203125" customWidth="1"/>
    <col min="64" max="64" width="21" customWidth="1"/>
    <col min="65" max="65" width="22.33203125" customWidth="1"/>
    <col min="66" max="66" width="11" customWidth="1"/>
    <col min="67" max="67" width="22.33203125" customWidth="1"/>
    <col min="68" max="68" width="15.83203125" customWidth="1"/>
    <col min="69" max="69" width="9.33203125" customWidth="1"/>
    <col min="71" max="71" width="16" customWidth="1"/>
    <col min="75" max="75" width="14.6640625" customWidth="1"/>
    <col min="79" max="79" width="18.83203125" customWidth="1"/>
    <col min="80" max="80" width="17.33203125" customWidth="1"/>
    <col min="81" max="81" width="14.83203125" customWidth="1"/>
    <col min="82" max="85" width="17.6640625" customWidth="1"/>
    <col min="87" max="87" width="19" customWidth="1"/>
    <col min="88" max="88" width="11.83203125" customWidth="1"/>
    <col min="89" max="89" width="15.33203125" customWidth="1"/>
    <col min="90" max="90" width="17.6640625" customWidth="1"/>
  </cols>
  <sheetData>
    <row r="1" spans="1:90" ht="33" thickTop="1" x14ac:dyDescent="0.2">
      <c r="A1" s="26" t="s">
        <v>30</v>
      </c>
      <c r="B1" s="29" t="s">
        <v>0</v>
      </c>
      <c r="C1" s="30" t="s">
        <v>29</v>
      </c>
      <c r="D1" s="154" t="s">
        <v>237</v>
      </c>
      <c r="E1" s="33" t="s">
        <v>1</v>
      </c>
      <c r="F1" s="7" t="s">
        <v>2</v>
      </c>
      <c r="G1" s="8"/>
      <c r="H1" s="8"/>
      <c r="I1" s="166" t="s">
        <v>241</v>
      </c>
      <c r="J1" s="9" t="s">
        <v>3</v>
      </c>
      <c r="K1" s="11"/>
      <c r="L1" s="166" t="s">
        <v>242</v>
      </c>
      <c r="M1" s="9" t="s">
        <v>4</v>
      </c>
      <c r="N1" s="11"/>
      <c r="O1" s="167" t="s">
        <v>243</v>
      </c>
      <c r="P1" s="9" t="s">
        <v>5</v>
      </c>
      <c r="Q1" s="10"/>
      <c r="R1" s="7" t="s">
        <v>127</v>
      </c>
      <c r="S1" s="8"/>
      <c r="T1" s="168" t="s">
        <v>244</v>
      </c>
      <c r="U1" s="35" t="s">
        <v>12</v>
      </c>
      <c r="V1" s="36" t="s">
        <v>13</v>
      </c>
      <c r="W1" s="34" t="s">
        <v>14</v>
      </c>
      <c r="X1" s="186" t="s">
        <v>15</v>
      </c>
      <c r="Y1" s="187"/>
      <c r="Z1" s="178" t="s">
        <v>246</v>
      </c>
      <c r="AA1" s="37" t="s">
        <v>20</v>
      </c>
      <c r="AB1" s="43" t="s">
        <v>18</v>
      </c>
      <c r="AC1" s="37" t="s">
        <v>19</v>
      </c>
      <c r="AD1" s="43" t="s">
        <v>22</v>
      </c>
      <c r="AE1" s="62" t="s">
        <v>23</v>
      </c>
      <c r="AF1" s="37" t="s">
        <v>95</v>
      </c>
      <c r="AG1" s="42" t="s">
        <v>21</v>
      </c>
      <c r="AH1" s="9" t="s">
        <v>26</v>
      </c>
      <c r="AI1" s="10"/>
      <c r="AJ1" s="56" t="s">
        <v>27</v>
      </c>
      <c r="AL1" s="9" t="s">
        <v>31</v>
      </c>
      <c r="AM1" s="11"/>
      <c r="AN1" s="11"/>
      <c r="AO1" s="11"/>
      <c r="AP1" s="11"/>
      <c r="AQ1" s="11"/>
      <c r="AR1" s="10"/>
      <c r="AS1" s="10"/>
      <c r="AU1" s="142" t="s">
        <v>125</v>
      </c>
      <c r="AV1" s="149" t="s">
        <v>131</v>
      </c>
      <c r="AW1" s="149" t="s">
        <v>126</v>
      </c>
      <c r="AX1" s="149" t="s">
        <v>129</v>
      </c>
      <c r="AY1" s="149" t="s">
        <v>238</v>
      </c>
      <c r="AZ1" s="149" t="s">
        <v>155</v>
      </c>
      <c r="BA1" s="149" t="s">
        <v>156</v>
      </c>
      <c r="BB1" s="149" t="s">
        <v>157</v>
      </c>
      <c r="BC1" s="149" t="s">
        <v>158</v>
      </c>
      <c r="BD1" s="149" t="s">
        <v>159</v>
      </c>
      <c r="BE1" s="149" t="s">
        <v>160</v>
      </c>
      <c r="BF1" s="149" t="s">
        <v>161</v>
      </c>
      <c r="BG1" s="149" t="s">
        <v>162</v>
      </c>
      <c r="BH1" s="149" t="s">
        <v>163</v>
      </c>
      <c r="BI1" s="149" t="s">
        <v>164</v>
      </c>
      <c r="BJ1" s="149" t="s">
        <v>165</v>
      </c>
      <c r="BK1" s="149" t="s">
        <v>166</v>
      </c>
      <c r="BL1" s="149" t="s">
        <v>167</v>
      </c>
      <c r="BM1" s="149" t="s">
        <v>168</v>
      </c>
      <c r="BN1" s="149" t="s">
        <v>236</v>
      </c>
      <c r="BO1" s="149" t="s">
        <v>169</v>
      </c>
      <c r="BP1" s="149" t="s">
        <v>170</v>
      </c>
      <c r="BQ1" s="149" t="s">
        <v>128</v>
      </c>
      <c r="BR1" s="149" t="s">
        <v>199</v>
      </c>
      <c r="BS1" s="149" t="s">
        <v>200</v>
      </c>
      <c r="BT1" s="149" t="s">
        <v>201</v>
      </c>
      <c r="BU1" s="149" t="s">
        <v>202</v>
      </c>
      <c r="BV1" s="149" t="s">
        <v>203</v>
      </c>
      <c r="BW1" s="149" t="s">
        <v>204</v>
      </c>
      <c r="BX1" s="149" t="s">
        <v>205</v>
      </c>
      <c r="BY1" s="149" t="s">
        <v>206</v>
      </c>
      <c r="BZ1" s="149" t="s">
        <v>207</v>
      </c>
      <c r="CA1" s="161" t="s">
        <v>214</v>
      </c>
      <c r="CB1" s="161" t="s">
        <v>217</v>
      </c>
      <c r="CC1" s="161" t="s">
        <v>216</v>
      </c>
      <c r="CD1" s="161" t="s">
        <v>215</v>
      </c>
      <c r="CE1" s="164" t="s">
        <v>232</v>
      </c>
      <c r="CF1" s="164" t="s">
        <v>233</v>
      </c>
      <c r="CG1" s="164" t="s">
        <v>234</v>
      </c>
      <c r="CH1" s="162" t="s">
        <v>218</v>
      </c>
      <c r="CI1" s="162" t="s">
        <v>219</v>
      </c>
      <c r="CJ1" s="162" t="s">
        <v>220</v>
      </c>
      <c r="CK1" s="163" t="s">
        <v>221</v>
      </c>
      <c r="CL1" s="163" t="s">
        <v>222</v>
      </c>
    </row>
    <row r="2" spans="1:90" ht="16" customHeight="1" thickBot="1" x14ac:dyDescent="0.25">
      <c r="A2" s="28"/>
      <c r="B2" s="31"/>
      <c r="C2" s="32"/>
      <c r="D2" s="63" t="s">
        <v>94</v>
      </c>
      <c r="E2" s="16"/>
      <c r="F2" s="15" t="s">
        <v>6</v>
      </c>
      <c r="G2" s="14" t="s">
        <v>6</v>
      </c>
      <c r="H2" s="64" t="s">
        <v>6</v>
      </c>
      <c r="I2" s="44" t="s">
        <v>11</v>
      </c>
      <c r="J2" s="15" t="s">
        <v>6</v>
      </c>
      <c r="K2" s="64" t="s">
        <v>6</v>
      </c>
      <c r="L2" s="16" t="s">
        <v>11</v>
      </c>
      <c r="M2" s="17" t="s">
        <v>7</v>
      </c>
      <c r="N2" s="18" t="s">
        <v>7</v>
      </c>
      <c r="O2" s="65" t="s">
        <v>11</v>
      </c>
      <c r="P2" s="17" t="s">
        <v>7</v>
      </c>
      <c r="Q2" s="19" t="s">
        <v>7</v>
      </c>
      <c r="R2" s="20" t="s">
        <v>6</v>
      </c>
      <c r="S2" s="20" t="s">
        <v>6</v>
      </c>
      <c r="T2" s="21" t="s">
        <v>11</v>
      </c>
      <c r="U2" s="15" t="s">
        <v>6</v>
      </c>
      <c r="V2" s="14" t="s">
        <v>96</v>
      </c>
      <c r="W2" s="118" t="s">
        <v>24</v>
      </c>
      <c r="X2" s="17" t="s">
        <v>17</v>
      </c>
      <c r="Y2" s="41" t="s">
        <v>16</v>
      </c>
      <c r="Z2" s="19" t="s">
        <v>245</v>
      </c>
      <c r="AA2" s="66" t="s">
        <v>98</v>
      </c>
      <c r="AB2" s="17" t="s">
        <v>25</v>
      </c>
      <c r="AC2" s="19" t="s">
        <v>25</v>
      </c>
      <c r="AD2" s="17" t="s">
        <v>25</v>
      </c>
      <c r="AE2" s="41" t="s">
        <v>25</v>
      </c>
      <c r="AF2" s="66" t="s">
        <v>25</v>
      </c>
      <c r="AG2" s="17" t="s">
        <v>97</v>
      </c>
      <c r="AH2" s="15" t="s">
        <v>99</v>
      </c>
      <c r="AI2" s="16" t="s">
        <v>235</v>
      </c>
      <c r="AJ2" s="57"/>
      <c r="AL2" s="15" t="s">
        <v>28</v>
      </c>
      <c r="AM2" s="44" t="s">
        <v>93</v>
      </c>
      <c r="AN2" s="44" t="s">
        <v>32</v>
      </c>
      <c r="AO2" s="44" t="s">
        <v>67</v>
      </c>
      <c r="AP2" s="50" t="s">
        <v>33</v>
      </c>
      <c r="AQ2" s="44" t="s">
        <v>68</v>
      </c>
      <c r="AR2" s="16" t="s">
        <v>34</v>
      </c>
      <c r="AS2" s="16" t="s">
        <v>69</v>
      </c>
      <c r="AU2" s="143" t="s">
        <v>100</v>
      </c>
      <c r="AV2" s="152"/>
    </row>
    <row r="3" spans="1:90" ht="16" customHeight="1" thickTop="1" x14ac:dyDescent="0.2">
      <c r="A3" s="25">
        <v>19</v>
      </c>
      <c r="B3" s="188" t="s">
        <v>8</v>
      </c>
      <c r="C3" s="137">
        <v>1</v>
      </c>
      <c r="D3" s="110">
        <v>0.5</v>
      </c>
      <c r="E3" s="69">
        <v>5.37</v>
      </c>
      <c r="F3" s="86">
        <v>7.93</v>
      </c>
      <c r="G3" s="68">
        <v>7.66</v>
      </c>
      <c r="H3" s="101">
        <v>7.71</v>
      </c>
      <c r="I3" s="87">
        <f t="shared" ref="I3:I25" si="0">(F3+G3+H3)/3</f>
        <v>7.7666666666666666</v>
      </c>
      <c r="J3" s="86">
        <v>0.48588323333333328</v>
      </c>
      <c r="K3" s="101">
        <v>0.4634272333333333</v>
      </c>
      <c r="L3" s="69">
        <f t="shared" ref="L3:L25" si="1">(J3+K3)/2</f>
        <v>0.47465523333333326</v>
      </c>
      <c r="M3" s="86">
        <v>9.7297297297297298</v>
      </c>
      <c r="N3" s="101">
        <v>9.1891891891891895</v>
      </c>
      <c r="O3" s="87">
        <f t="shared" ref="O3:O25" si="2">(M3+N3)/2</f>
        <v>9.4594594594594597</v>
      </c>
      <c r="P3" s="70"/>
      <c r="Q3" s="71"/>
      <c r="R3" s="68">
        <v>0.46496956959999997</v>
      </c>
      <c r="S3" s="68">
        <v>0.48034246839999994</v>
      </c>
      <c r="T3" s="69">
        <f t="shared" ref="T3:T25" si="3">(R3+S3)/2</f>
        <v>0.47265601899999998</v>
      </c>
      <c r="U3" s="86">
        <v>6.12</v>
      </c>
      <c r="V3" s="68">
        <v>17.88</v>
      </c>
      <c r="W3" s="134">
        <v>0.30000000000000004</v>
      </c>
      <c r="X3" s="89">
        <v>0.75</v>
      </c>
      <c r="Y3" s="169">
        <v>0.7</v>
      </c>
      <c r="Z3" s="13">
        <v>0.75</v>
      </c>
      <c r="AA3" s="172">
        <v>3492510</v>
      </c>
      <c r="AB3" s="89">
        <v>101.8</v>
      </c>
      <c r="AC3" s="90">
        <v>11.5</v>
      </c>
      <c r="AD3" s="89">
        <v>0.49335835161687558</v>
      </c>
      <c r="AE3" s="91">
        <v>1.6604878022292782</v>
      </c>
      <c r="AF3" s="92">
        <v>2.1538461538461537</v>
      </c>
      <c r="AG3" s="89">
        <v>3.3218884120171674</v>
      </c>
      <c r="AH3" s="119">
        <v>63.582138999999998</v>
      </c>
      <c r="AI3" s="120">
        <v>12.270827000000001</v>
      </c>
      <c r="AJ3" s="131">
        <v>41716</v>
      </c>
      <c r="AL3" s="12">
        <v>28.768324649687713</v>
      </c>
      <c r="AM3" s="40">
        <v>34</v>
      </c>
      <c r="AN3" s="51" t="s">
        <v>35</v>
      </c>
      <c r="AO3" s="45" t="s">
        <v>37</v>
      </c>
      <c r="AP3" s="51" t="s">
        <v>36</v>
      </c>
      <c r="AQ3" s="45" t="s">
        <v>38</v>
      </c>
      <c r="AR3" s="13" t="s">
        <v>65</v>
      </c>
      <c r="AS3" s="58" t="s">
        <v>70</v>
      </c>
      <c r="AT3" s="141" t="s">
        <v>101</v>
      </c>
      <c r="AU3" s="144" t="s">
        <v>102</v>
      </c>
      <c r="AV3" s="152" t="s">
        <v>130</v>
      </c>
      <c r="AW3" t="s">
        <v>248</v>
      </c>
      <c r="AX3" t="s">
        <v>132</v>
      </c>
      <c r="AY3" t="s">
        <v>249</v>
      </c>
      <c r="AZ3" s="156" t="s">
        <v>250</v>
      </c>
      <c r="BA3" s="156" t="s">
        <v>251</v>
      </c>
      <c r="BB3" s="179">
        <v>26132363</v>
      </c>
      <c r="BC3" s="179">
        <v>26132363</v>
      </c>
      <c r="BD3" s="156" t="s">
        <v>259</v>
      </c>
      <c r="BE3" s="156" t="s">
        <v>282</v>
      </c>
      <c r="BF3" s="157" t="s">
        <v>195</v>
      </c>
      <c r="BG3" s="158" t="s">
        <v>193</v>
      </c>
      <c r="BH3" s="159" t="s">
        <v>194</v>
      </c>
      <c r="BI3" s="157" t="s">
        <v>196</v>
      </c>
      <c r="BJ3" s="158" t="s">
        <v>197</v>
      </c>
      <c r="BK3" s="160" t="s">
        <v>198</v>
      </c>
      <c r="BL3" s="150" t="s">
        <v>252</v>
      </c>
      <c r="BM3" s="151" t="s">
        <v>257</v>
      </c>
      <c r="BN3" s="151">
        <v>11</v>
      </c>
      <c r="BO3" s="155" t="s">
        <v>171</v>
      </c>
      <c r="BP3" s="152" t="s">
        <v>102</v>
      </c>
      <c r="BQ3" s="155">
        <v>1</v>
      </c>
      <c r="BR3" t="s">
        <v>208</v>
      </c>
      <c r="BS3" t="s">
        <v>209</v>
      </c>
      <c r="BT3" t="s">
        <v>210</v>
      </c>
      <c r="BU3" s="153" t="s">
        <v>211</v>
      </c>
      <c r="BV3" s="153" t="s">
        <v>212</v>
      </c>
      <c r="BW3" s="153" t="s">
        <v>213</v>
      </c>
      <c r="BX3" s="153" t="s">
        <v>258</v>
      </c>
      <c r="BY3" s="153">
        <v>124</v>
      </c>
      <c r="BZ3" s="153">
        <v>124</v>
      </c>
      <c r="CA3" s="153" t="s">
        <v>227</v>
      </c>
      <c r="CB3" s="153" t="s">
        <v>228</v>
      </c>
      <c r="CC3" s="153" t="s">
        <v>230</v>
      </c>
      <c r="CD3" s="153" t="s">
        <v>229</v>
      </c>
      <c r="CE3" s="165">
        <v>41716</v>
      </c>
      <c r="CF3" s="152">
        <v>63.582138999999998</v>
      </c>
      <c r="CG3" s="152">
        <v>12.270827000000001</v>
      </c>
      <c r="CH3" t="s">
        <v>225</v>
      </c>
      <c r="CI3" t="s">
        <v>239</v>
      </c>
      <c r="CJ3" t="s">
        <v>231</v>
      </c>
      <c r="CK3" s="153" t="s">
        <v>223</v>
      </c>
      <c r="CL3" s="153" t="s">
        <v>224</v>
      </c>
    </row>
    <row r="4" spans="1:90" ht="15" customHeight="1" x14ac:dyDescent="0.2">
      <c r="A4" s="26">
        <v>21</v>
      </c>
      <c r="B4" s="189"/>
      <c r="C4" s="138">
        <v>2</v>
      </c>
      <c r="D4" s="111">
        <v>0.9</v>
      </c>
      <c r="E4" s="73">
        <v>5.23</v>
      </c>
      <c r="F4" s="80">
        <v>7.55</v>
      </c>
      <c r="G4" s="72">
        <v>7.617</v>
      </c>
      <c r="H4" s="102">
        <v>7.5940000000000003</v>
      </c>
      <c r="I4" s="81">
        <f t="shared" si="0"/>
        <v>7.5869999999999997</v>
      </c>
      <c r="J4" s="80">
        <v>0.52181283333333328</v>
      </c>
      <c r="K4" s="102">
        <v>0.48588323333333328</v>
      </c>
      <c r="L4" s="73">
        <f t="shared" si="1"/>
        <v>0.50384803333333328</v>
      </c>
      <c r="M4" s="80">
        <v>8.6486486486486491</v>
      </c>
      <c r="N4" s="102">
        <v>9.7297297297297298</v>
      </c>
      <c r="O4" s="81">
        <f t="shared" si="2"/>
        <v>9.1891891891891895</v>
      </c>
      <c r="P4" s="74"/>
      <c r="Q4" s="75"/>
      <c r="R4" s="72">
        <v>0.55827545509999998</v>
      </c>
      <c r="S4" s="72">
        <v>0.97891604389999987</v>
      </c>
      <c r="T4" s="69">
        <f t="shared" si="3"/>
        <v>0.76859574949999998</v>
      </c>
      <c r="U4" s="80">
        <v>5.09</v>
      </c>
      <c r="V4" s="72">
        <v>18.63</v>
      </c>
      <c r="W4" s="135">
        <v>0.8</v>
      </c>
      <c r="X4" s="93">
        <v>0.65</v>
      </c>
      <c r="Y4" s="170">
        <v>0.7</v>
      </c>
      <c r="Z4" s="5">
        <v>0.65</v>
      </c>
      <c r="AA4" s="173">
        <v>3662085</v>
      </c>
      <c r="AB4" s="93">
        <v>98.8</v>
      </c>
      <c r="AC4" s="94">
        <v>18</v>
      </c>
      <c r="AD4" s="93">
        <v>0.64649090129397768</v>
      </c>
      <c r="AE4" s="95">
        <v>1.1725136235929001</v>
      </c>
      <c r="AF4" s="96">
        <v>1.8190045248868778</v>
      </c>
      <c r="AG4" s="93">
        <v>3.3082904969025968</v>
      </c>
      <c r="AH4" s="121">
        <v>63.582138999999998</v>
      </c>
      <c r="AI4" s="122">
        <v>12.270827000000001</v>
      </c>
      <c r="AJ4" s="132">
        <v>41716</v>
      </c>
      <c r="AL4" s="4">
        <v>11.041282374896175</v>
      </c>
      <c r="AM4" s="38">
        <v>35</v>
      </c>
      <c r="AN4" s="52" t="s">
        <v>35</v>
      </c>
      <c r="AO4" s="46" t="s">
        <v>37</v>
      </c>
      <c r="AP4" s="52" t="s">
        <v>39</v>
      </c>
      <c r="AQ4" s="46" t="s">
        <v>40</v>
      </c>
      <c r="AR4" s="5" t="s">
        <v>65</v>
      </c>
      <c r="AS4" s="59" t="s">
        <v>71</v>
      </c>
      <c r="AT4" s="141" t="s">
        <v>101</v>
      </c>
      <c r="AU4" s="145" t="s">
        <v>103</v>
      </c>
      <c r="AV4" s="152" t="s">
        <v>130</v>
      </c>
      <c r="AW4" t="s">
        <v>248</v>
      </c>
      <c r="AX4" t="s">
        <v>133</v>
      </c>
      <c r="AY4" t="s">
        <v>249</v>
      </c>
      <c r="AZ4" s="156" t="s">
        <v>250</v>
      </c>
      <c r="BA4" s="156" t="s">
        <v>251</v>
      </c>
      <c r="BB4" s="179">
        <v>32776170</v>
      </c>
      <c r="BC4" s="179">
        <v>32776170</v>
      </c>
      <c r="BD4" s="156" t="s">
        <v>260</v>
      </c>
      <c r="BE4" s="156" t="s">
        <v>283</v>
      </c>
      <c r="BF4" s="157" t="s">
        <v>195</v>
      </c>
      <c r="BG4" s="158" t="s">
        <v>193</v>
      </c>
      <c r="BH4" s="159" t="s">
        <v>194</v>
      </c>
      <c r="BI4" s="157" t="s">
        <v>196</v>
      </c>
      <c r="BJ4" s="158" t="s">
        <v>197</v>
      </c>
      <c r="BK4" s="160" t="s">
        <v>198</v>
      </c>
      <c r="BL4" s="150" t="s">
        <v>252</v>
      </c>
      <c r="BM4" s="151" t="s">
        <v>257</v>
      </c>
      <c r="BN4" s="151">
        <v>11</v>
      </c>
      <c r="BO4" s="155" t="s">
        <v>172</v>
      </c>
      <c r="BP4" s="152" t="s">
        <v>103</v>
      </c>
      <c r="BQ4" s="155">
        <v>2</v>
      </c>
      <c r="BR4" t="s">
        <v>208</v>
      </c>
      <c r="BS4" t="s">
        <v>209</v>
      </c>
      <c r="BT4" t="s">
        <v>210</v>
      </c>
      <c r="BU4" s="153" t="s">
        <v>211</v>
      </c>
      <c r="BV4" s="153" t="s">
        <v>212</v>
      </c>
      <c r="BW4" s="153" t="s">
        <v>213</v>
      </c>
      <c r="BX4" s="153" t="s">
        <v>258</v>
      </c>
      <c r="BY4" s="153">
        <v>124</v>
      </c>
      <c r="BZ4" s="153">
        <v>124</v>
      </c>
      <c r="CA4" s="153" t="s">
        <v>227</v>
      </c>
      <c r="CB4" s="153" t="s">
        <v>228</v>
      </c>
      <c r="CC4" s="153" t="s">
        <v>230</v>
      </c>
      <c r="CD4" s="153" t="s">
        <v>229</v>
      </c>
      <c r="CE4" s="165">
        <v>41716</v>
      </c>
      <c r="CF4" s="152">
        <v>63.582138999999998</v>
      </c>
      <c r="CG4" s="152">
        <v>12.270827000000001</v>
      </c>
      <c r="CH4" t="s">
        <v>225</v>
      </c>
      <c r="CI4" t="s">
        <v>239</v>
      </c>
      <c r="CJ4" t="s">
        <v>231</v>
      </c>
      <c r="CK4" s="153" t="s">
        <v>223</v>
      </c>
      <c r="CL4" s="153" t="s">
        <v>224</v>
      </c>
    </row>
    <row r="5" spans="1:90" ht="15" customHeight="1" x14ac:dyDescent="0.2">
      <c r="A5" s="26">
        <v>23</v>
      </c>
      <c r="B5" s="190"/>
      <c r="C5" s="138">
        <v>3</v>
      </c>
      <c r="D5" s="111">
        <v>1.1000000000000001</v>
      </c>
      <c r="E5" s="73">
        <v>5.32</v>
      </c>
      <c r="F5" s="80">
        <v>7.54</v>
      </c>
      <c r="G5" s="72">
        <v>7.5759999999999996</v>
      </c>
      <c r="H5" s="102">
        <v>7.5330000000000004</v>
      </c>
      <c r="I5" s="81">
        <f t="shared" si="0"/>
        <v>7.549666666666667</v>
      </c>
      <c r="J5" s="80">
        <v>0.4903744333333333</v>
      </c>
      <c r="K5" s="102">
        <v>0.52630403333333331</v>
      </c>
      <c r="L5" s="73">
        <f t="shared" si="1"/>
        <v>0.50833923333333331</v>
      </c>
      <c r="M5" s="80">
        <v>8.6486486486486491</v>
      </c>
      <c r="N5" s="102">
        <v>9.7297297297297298</v>
      </c>
      <c r="O5" s="81">
        <f t="shared" si="2"/>
        <v>9.1891891891891895</v>
      </c>
      <c r="P5" s="74"/>
      <c r="Q5" s="75"/>
      <c r="R5" s="72">
        <v>0.45728239989999997</v>
      </c>
      <c r="S5" s="72"/>
      <c r="T5" s="69">
        <f>R5</f>
        <v>0.45728239989999997</v>
      </c>
      <c r="U5" s="80">
        <v>4.2</v>
      </c>
      <c r="V5" s="72">
        <v>18.72</v>
      </c>
      <c r="W5" s="135">
        <v>1.1000000000000001</v>
      </c>
      <c r="X5" s="93">
        <v>0.55000000000000004</v>
      </c>
      <c r="Y5" s="170">
        <v>0.65</v>
      </c>
      <c r="Z5" s="5">
        <v>0.65</v>
      </c>
      <c r="AA5" s="173">
        <v>3637410</v>
      </c>
      <c r="AB5" s="93">
        <v>113.8</v>
      </c>
      <c r="AC5" s="94">
        <v>25.7</v>
      </c>
      <c r="AD5" s="93">
        <v>0.47209911077468436</v>
      </c>
      <c r="AE5" s="95">
        <v>1.297131658456085</v>
      </c>
      <c r="AF5" s="96">
        <v>1.7692307692307694</v>
      </c>
      <c r="AG5" s="93">
        <v>3.3908781844673053</v>
      </c>
      <c r="AH5" s="121">
        <v>63.582138999999998</v>
      </c>
      <c r="AI5" s="122">
        <v>12.270827000000001</v>
      </c>
      <c r="AJ5" s="132">
        <v>41716</v>
      </c>
      <c r="AL5" s="4">
        <v>30.481861428432737</v>
      </c>
      <c r="AM5" s="38">
        <v>36</v>
      </c>
      <c r="AN5" s="52" t="s">
        <v>35</v>
      </c>
      <c r="AO5" s="46" t="s">
        <v>37</v>
      </c>
      <c r="AP5" s="52" t="s">
        <v>41</v>
      </c>
      <c r="AQ5" s="46" t="s">
        <v>42</v>
      </c>
      <c r="AR5" s="5" t="s">
        <v>66</v>
      </c>
      <c r="AS5" s="59" t="s">
        <v>72</v>
      </c>
      <c r="AT5" s="141" t="s">
        <v>101</v>
      </c>
      <c r="AU5" s="145" t="s">
        <v>104</v>
      </c>
      <c r="AV5" s="152" t="s">
        <v>130</v>
      </c>
      <c r="AW5" t="s">
        <v>248</v>
      </c>
      <c r="AX5" t="s">
        <v>134</v>
      </c>
      <c r="AY5" t="s">
        <v>249</v>
      </c>
      <c r="AZ5" s="156" t="s">
        <v>250</v>
      </c>
      <c r="BA5" s="156" t="s">
        <v>251</v>
      </c>
      <c r="BB5" s="179">
        <v>15374445</v>
      </c>
      <c r="BC5" s="179">
        <v>15374445</v>
      </c>
      <c r="BD5" s="156" t="s">
        <v>261</v>
      </c>
      <c r="BE5" s="156" t="s">
        <v>284</v>
      </c>
      <c r="BF5" s="157" t="s">
        <v>195</v>
      </c>
      <c r="BG5" s="158" t="s">
        <v>193</v>
      </c>
      <c r="BH5" s="159" t="s">
        <v>194</v>
      </c>
      <c r="BI5" s="157" t="s">
        <v>196</v>
      </c>
      <c r="BJ5" s="158" t="s">
        <v>197</v>
      </c>
      <c r="BK5" s="160" t="s">
        <v>198</v>
      </c>
      <c r="BL5" s="150" t="s">
        <v>252</v>
      </c>
      <c r="BM5" s="151" t="s">
        <v>257</v>
      </c>
      <c r="BN5" s="151">
        <v>11</v>
      </c>
      <c r="BO5" s="155" t="s">
        <v>173</v>
      </c>
      <c r="BP5" s="152" t="s">
        <v>104</v>
      </c>
      <c r="BQ5" s="155">
        <v>3</v>
      </c>
      <c r="BR5" t="s">
        <v>208</v>
      </c>
      <c r="BS5" t="s">
        <v>209</v>
      </c>
      <c r="BT5" t="s">
        <v>210</v>
      </c>
      <c r="BU5" s="153" t="s">
        <v>211</v>
      </c>
      <c r="BV5" s="153" t="s">
        <v>212</v>
      </c>
      <c r="BW5" s="153" t="s">
        <v>213</v>
      </c>
      <c r="BX5" s="153" t="s">
        <v>258</v>
      </c>
      <c r="BY5" s="153">
        <v>124</v>
      </c>
      <c r="BZ5" s="153">
        <v>124</v>
      </c>
      <c r="CA5" s="153" t="s">
        <v>227</v>
      </c>
      <c r="CB5" s="153" t="s">
        <v>228</v>
      </c>
      <c r="CC5" s="153" t="s">
        <v>230</v>
      </c>
      <c r="CD5" s="153" t="s">
        <v>229</v>
      </c>
      <c r="CE5" s="165">
        <v>41716</v>
      </c>
      <c r="CF5" s="152">
        <v>63.582138999999998</v>
      </c>
      <c r="CG5" s="152">
        <v>12.270827000000001</v>
      </c>
      <c r="CH5" t="s">
        <v>225</v>
      </c>
      <c r="CI5" t="s">
        <v>239</v>
      </c>
      <c r="CJ5" t="s">
        <v>231</v>
      </c>
      <c r="CK5" s="153" t="s">
        <v>223</v>
      </c>
      <c r="CL5" s="153" t="s">
        <v>224</v>
      </c>
    </row>
    <row r="6" spans="1:90" ht="15" customHeight="1" x14ac:dyDescent="0.2">
      <c r="A6" s="26">
        <v>25</v>
      </c>
      <c r="B6" s="180"/>
      <c r="C6" s="138">
        <v>4</v>
      </c>
      <c r="D6" s="111">
        <v>1.3</v>
      </c>
      <c r="E6" s="73">
        <v>5.36</v>
      </c>
      <c r="F6" s="80">
        <v>7.7249999999999996</v>
      </c>
      <c r="G6" s="72">
        <v>7.7030000000000003</v>
      </c>
      <c r="H6" s="102">
        <v>7.6470000000000002</v>
      </c>
      <c r="I6" s="81">
        <f t="shared" si="0"/>
        <v>7.6916666666666673</v>
      </c>
      <c r="J6" s="80">
        <v>0.50384803333333328</v>
      </c>
      <c r="K6" s="102">
        <v>0.56672483333333323</v>
      </c>
      <c r="L6" s="73">
        <f t="shared" si="1"/>
        <v>0.53528643333333326</v>
      </c>
      <c r="M6" s="80">
        <v>10.810810810810811</v>
      </c>
      <c r="N6" s="102">
        <v>9.1891891891891895</v>
      </c>
      <c r="O6" s="81">
        <f t="shared" si="2"/>
        <v>10</v>
      </c>
      <c r="P6" s="74"/>
      <c r="Q6" s="75"/>
      <c r="R6" s="72">
        <v>0.65041406389999989</v>
      </c>
      <c r="S6" s="72">
        <v>0.49022403189999997</v>
      </c>
      <c r="T6" s="69">
        <f t="shared" si="3"/>
        <v>0.57031904789999999</v>
      </c>
      <c r="U6" s="80">
        <v>1.54</v>
      </c>
      <c r="V6" s="72">
        <v>20.57</v>
      </c>
      <c r="W6" s="135">
        <v>1.8</v>
      </c>
      <c r="X6" s="93">
        <v>0.7</v>
      </c>
      <c r="Y6" s="170">
        <v>0.7</v>
      </c>
      <c r="Z6" s="5">
        <v>0.7</v>
      </c>
      <c r="AA6" s="173">
        <v>3305925</v>
      </c>
      <c r="AB6" s="93">
        <v>115.1</v>
      </c>
      <c r="AC6" s="94">
        <v>16.3</v>
      </c>
      <c r="AD6" s="93">
        <v>0.66349579191824626</v>
      </c>
      <c r="AE6" s="95">
        <v>1.5808480994844685</v>
      </c>
      <c r="AF6" s="96">
        <v>2.244343891402715</v>
      </c>
      <c r="AG6" s="93">
        <v>3.3542795232936076</v>
      </c>
      <c r="AH6" s="121">
        <v>63.582138999999998</v>
      </c>
      <c r="AI6" s="122">
        <v>12.270827000000001</v>
      </c>
      <c r="AJ6" s="132">
        <v>41716</v>
      </c>
      <c r="AL6" s="4">
        <v>9.7737937283583065</v>
      </c>
      <c r="AM6" s="38">
        <v>1</v>
      </c>
      <c r="AN6" s="52" t="s">
        <v>43</v>
      </c>
      <c r="AO6" s="46" t="s">
        <v>45</v>
      </c>
      <c r="AP6" s="52" t="s">
        <v>44</v>
      </c>
      <c r="AQ6" s="46" t="s">
        <v>46</v>
      </c>
      <c r="AR6" s="5" t="s">
        <v>65</v>
      </c>
      <c r="AS6" s="59" t="s">
        <v>73</v>
      </c>
      <c r="AT6" s="141" t="s">
        <v>101</v>
      </c>
      <c r="AU6" s="145" t="s">
        <v>105</v>
      </c>
      <c r="AV6" s="152" t="s">
        <v>130</v>
      </c>
      <c r="AW6" t="s">
        <v>248</v>
      </c>
      <c r="AX6" t="s">
        <v>135</v>
      </c>
      <c r="AY6" t="s">
        <v>249</v>
      </c>
      <c r="AZ6" s="156" t="s">
        <v>250</v>
      </c>
      <c r="BA6" s="156" t="s">
        <v>251</v>
      </c>
      <c r="BB6" s="179">
        <v>20236324</v>
      </c>
      <c r="BC6" s="179">
        <v>20236324</v>
      </c>
      <c r="BD6" s="156" t="s">
        <v>262</v>
      </c>
      <c r="BE6" s="156" t="s">
        <v>285</v>
      </c>
      <c r="BF6" s="157" t="s">
        <v>195</v>
      </c>
      <c r="BG6" s="158" t="s">
        <v>193</v>
      </c>
      <c r="BH6" s="159" t="s">
        <v>194</v>
      </c>
      <c r="BI6" s="157" t="s">
        <v>196</v>
      </c>
      <c r="BJ6" s="158" t="s">
        <v>197</v>
      </c>
      <c r="BK6" s="160" t="s">
        <v>198</v>
      </c>
      <c r="BL6" s="150" t="s">
        <v>252</v>
      </c>
      <c r="BM6" s="151" t="s">
        <v>257</v>
      </c>
      <c r="BN6" s="151">
        <v>11</v>
      </c>
      <c r="BO6" s="155" t="s">
        <v>174</v>
      </c>
      <c r="BP6" s="152" t="s">
        <v>105</v>
      </c>
      <c r="BQ6" s="155">
        <v>4</v>
      </c>
      <c r="BR6" t="s">
        <v>208</v>
      </c>
      <c r="BS6" t="s">
        <v>209</v>
      </c>
      <c r="BT6" t="s">
        <v>210</v>
      </c>
      <c r="BU6" s="153" t="s">
        <v>211</v>
      </c>
      <c r="BV6" s="153" t="s">
        <v>212</v>
      </c>
      <c r="BW6" s="153" t="s">
        <v>213</v>
      </c>
      <c r="BX6" s="153" t="s">
        <v>258</v>
      </c>
      <c r="BY6" s="153">
        <v>124</v>
      </c>
      <c r="BZ6" s="153">
        <v>124</v>
      </c>
      <c r="CA6" s="153" t="s">
        <v>227</v>
      </c>
      <c r="CB6" s="153" t="s">
        <v>228</v>
      </c>
      <c r="CC6" s="153" t="s">
        <v>230</v>
      </c>
      <c r="CD6" s="153" t="s">
        <v>229</v>
      </c>
      <c r="CE6" s="165">
        <v>41716</v>
      </c>
      <c r="CF6" s="152">
        <v>63.582138999999998</v>
      </c>
      <c r="CG6" s="152">
        <v>12.270827000000001</v>
      </c>
      <c r="CH6" t="s">
        <v>225</v>
      </c>
      <c r="CI6" t="s">
        <v>239</v>
      </c>
      <c r="CJ6" t="s">
        <v>231</v>
      </c>
      <c r="CK6" s="153" t="s">
        <v>223</v>
      </c>
      <c r="CL6" s="153" t="s">
        <v>224</v>
      </c>
    </row>
    <row r="7" spans="1:90" ht="15" customHeight="1" x14ac:dyDescent="0.2">
      <c r="A7" s="26">
        <v>27</v>
      </c>
      <c r="B7" s="181"/>
      <c r="C7" s="138">
        <v>5</v>
      </c>
      <c r="D7" s="111">
        <v>1.5</v>
      </c>
      <c r="E7" s="73">
        <v>5.41</v>
      </c>
      <c r="F7" s="80">
        <v>8.1430000000000007</v>
      </c>
      <c r="G7" s="72">
        <v>8.0609999999999999</v>
      </c>
      <c r="H7" s="102">
        <v>8.0419999999999998</v>
      </c>
      <c r="I7" s="81">
        <f t="shared" si="0"/>
        <v>8.0820000000000007</v>
      </c>
      <c r="J7" s="80">
        <v>0.51283043333333334</v>
      </c>
      <c r="K7" s="102">
        <v>0.52181283333333328</v>
      </c>
      <c r="L7" s="73">
        <f t="shared" si="1"/>
        <v>0.51732163333333325</v>
      </c>
      <c r="M7" s="80">
        <v>11.351351351351351</v>
      </c>
      <c r="N7" s="102">
        <v>11.351351351351351</v>
      </c>
      <c r="O7" s="81">
        <f t="shared" si="2"/>
        <v>11.351351351351351</v>
      </c>
      <c r="P7" s="74"/>
      <c r="Q7" s="75"/>
      <c r="R7" s="72">
        <v>0.44300495359999997</v>
      </c>
      <c r="S7" s="72">
        <v>0.44739819039999995</v>
      </c>
      <c r="T7" s="69">
        <f t="shared" si="3"/>
        <v>0.44520157199999999</v>
      </c>
      <c r="U7" s="80">
        <v>1.62</v>
      </c>
      <c r="V7" s="72">
        <v>20.36</v>
      </c>
      <c r="W7" s="135">
        <v>2.2000000000000002</v>
      </c>
      <c r="X7" s="93">
        <v>0.7</v>
      </c>
      <c r="Y7" s="170">
        <v>0.7</v>
      </c>
      <c r="Z7" s="5">
        <v>0.7</v>
      </c>
      <c r="AA7" s="173">
        <v>3220140</v>
      </c>
      <c r="AB7" s="93">
        <v>138.5</v>
      </c>
      <c r="AC7" s="94">
        <v>67.599999999999994</v>
      </c>
      <c r="AD7" s="93">
        <v>0.99947013062027135</v>
      </c>
      <c r="AE7" s="95">
        <v>3.6385389191534849</v>
      </c>
      <c r="AF7" s="96">
        <v>4.6380090497737561</v>
      </c>
      <c r="AG7" s="93">
        <v>3.4768621628309826</v>
      </c>
      <c r="AH7" s="121">
        <v>63.582138999999998</v>
      </c>
      <c r="AI7" s="122">
        <v>12.270827000000001</v>
      </c>
      <c r="AJ7" s="132">
        <v>41716</v>
      </c>
      <c r="AL7" s="4">
        <v>11.207943647994133</v>
      </c>
      <c r="AM7" s="38">
        <v>2</v>
      </c>
      <c r="AN7" s="52" t="s">
        <v>43</v>
      </c>
      <c r="AO7" s="46" t="s">
        <v>45</v>
      </c>
      <c r="AP7" s="52" t="s">
        <v>47</v>
      </c>
      <c r="AQ7" s="46" t="s">
        <v>48</v>
      </c>
      <c r="AR7" s="5" t="s">
        <v>65</v>
      </c>
      <c r="AS7" s="59" t="s">
        <v>74</v>
      </c>
      <c r="AT7" s="141" t="s">
        <v>101</v>
      </c>
      <c r="AU7" s="145" t="s">
        <v>106</v>
      </c>
      <c r="AV7" s="152" t="s">
        <v>130</v>
      </c>
      <c r="AW7" t="s">
        <v>248</v>
      </c>
      <c r="AX7" t="s">
        <v>136</v>
      </c>
      <c r="AY7" t="s">
        <v>249</v>
      </c>
      <c r="AZ7" s="156" t="s">
        <v>250</v>
      </c>
      <c r="BA7" s="156" t="s">
        <v>251</v>
      </c>
      <c r="BB7" s="179">
        <v>23475092</v>
      </c>
      <c r="BC7" s="179">
        <v>23475092</v>
      </c>
      <c r="BD7" s="156" t="s">
        <v>263</v>
      </c>
      <c r="BE7" s="156" t="s">
        <v>286</v>
      </c>
      <c r="BF7" s="157" t="s">
        <v>195</v>
      </c>
      <c r="BG7" s="158" t="s">
        <v>193</v>
      </c>
      <c r="BH7" s="159" t="s">
        <v>194</v>
      </c>
      <c r="BI7" s="157" t="s">
        <v>196</v>
      </c>
      <c r="BJ7" s="158" t="s">
        <v>197</v>
      </c>
      <c r="BK7" s="160" t="s">
        <v>198</v>
      </c>
      <c r="BL7" s="150" t="s">
        <v>252</v>
      </c>
      <c r="BM7" s="151" t="s">
        <v>257</v>
      </c>
      <c r="BN7" s="151">
        <v>11</v>
      </c>
      <c r="BO7" s="155" t="s">
        <v>175</v>
      </c>
      <c r="BP7" s="152" t="s">
        <v>106</v>
      </c>
      <c r="BQ7" s="155">
        <v>5</v>
      </c>
      <c r="BR7" t="s">
        <v>208</v>
      </c>
      <c r="BS7" t="s">
        <v>209</v>
      </c>
      <c r="BT7" t="s">
        <v>210</v>
      </c>
      <c r="BU7" s="153" t="s">
        <v>211</v>
      </c>
      <c r="BV7" s="153" t="s">
        <v>212</v>
      </c>
      <c r="BW7" s="153" t="s">
        <v>213</v>
      </c>
      <c r="BX7" s="153" t="s">
        <v>258</v>
      </c>
      <c r="BY7" s="153">
        <v>124</v>
      </c>
      <c r="BZ7" s="153">
        <v>124</v>
      </c>
      <c r="CA7" s="153" t="s">
        <v>227</v>
      </c>
      <c r="CB7" s="153" t="s">
        <v>228</v>
      </c>
      <c r="CC7" s="153" t="s">
        <v>230</v>
      </c>
      <c r="CD7" s="153" t="s">
        <v>229</v>
      </c>
      <c r="CE7" s="165">
        <v>41716</v>
      </c>
      <c r="CF7" s="152">
        <v>63.582138999999998</v>
      </c>
      <c r="CG7" s="152">
        <v>12.270827000000001</v>
      </c>
      <c r="CH7" t="s">
        <v>225</v>
      </c>
      <c r="CI7" t="s">
        <v>239</v>
      </c>
      <c r="CJ7" t="s">
        <v>231</v>
      </c>
      <c r="CK7" s="153" t="s">
        <v>223</v>
      </c>
      <c r="CL7" s="153" t="s">
        <v>224</v>
      </c>
    </row>
    <row r="8" spans="1:90" ht="15" customHeight="1" x14ac:dyDescent="0.2">
      <c r="A8" s="26">
        <v>29</v>
      </c>
      <c r="B8" s="181"/>
      <c r="C8" s="138">
        <v>6</v>
      </c>
      <c r="D8" s="111">
        <v>2</v>
      </c>
      <c r="E8" s="73">
        <v>5.42</v>
      </c>
      <c r="F8" s="80">
        <v>7.6260000000000003</v>
      </c>
      <c r="G8" s="72">
        <v>7.5419999999999998</v>
      </c>
      <c r="H8" s="102">
        <v>7.6109999999999998</v>
      </c>
      <c r="I8" s="81">
        <f t="shared" si="0"/>
        <v>7.593</v>
      </c>
      <c r="J8" s="80">
        <v>0.48588323333333328</v>
      </c>
      <c r="K8" s="102">
        <v>0.54876003333333334</v>
      </c>
      <c r="L8" s="73">
        <f t="shared" si="1"/>
        <v>0.51732163333333325</v>
      </c>
      <c r="M8" s="80">
        <v>9.7297297297297298</v>
      </c>
      <c r="N8" s="102">
        <v>10.27027027027027</v>
      </c>
      <c r="O8" s="81">
        <f t="shared" si="2"/>
        <v>10</v>
      </c>
      <c r="P8" s="74"/>
      <c r="Q8" s="75"/>
      <c r="R8" s="72">
        <v>0.44629989589999997</v>
      </c>
      <c r="S8" s="72">
        <v>0.44080827639999998</v>
      </c>
      <c r="T8" s="69">
        <f t="shared" si="3"/>
        <v>0.44355408614999997</v>
      </c>
      <c r="U8" s="80">
        <v>1.43</v>
      </c>
      <c r="V8" s="72">
        <v>20.16</v>
      </c>
      <c r="W8" s="135">
        <v>2.6</v>
      </c>
      <c r="X8" s="93">
        <v>0.6</v>
      </c>
      <c r="Y8" s="170">
        <v>0.7</v>
      </c>
      <c r="Z8" s="5">
        <v>0.6</v>
      </c>
      <c r="AA8" s="173">
        <v>3076605</v>
      </c>
      <c r="AB8" s="93">
        <v>159.9</v>
      </c>
      <c r="AC8" s="94">
        <v>33.9</v>
      </c>
      <c r="AD8" s="93">
        <v>1.0037321794519929</v>
      </c>
      <c r="AE8" s="95">
        <v>3.2315619381950662</v>
      </c>
      <c r="AF8" s="96">
        <v>4.2352941176470589</v>
      </c>
      <c r="AG8" s="93">
        <v>3.5954168312919794</v>
      </c>
      <c r="AH8" s="121">
        <v>63.582138999999998</v>
      </c>
      <c r="AI8" s="122">
        <v>12.270827000000001</v>
      </c>
      <c r="AJ8" s="132">
        <v>41716</v>
      </c>
      <c r="AL8" s="4">
        <v>11.713860392867545</v>
      </c>
      <c r="AM8" s="38">
        <v>3</v>
      </c>
      <c r="AN8" s="52" t="s">
        <v>43</v>
      </c>
      <c r="AO8" s="46" t="s">
        <v>45</v>
      </c>
      <c r="AP8" s="52" t="s">
        <v>49</v>
      </c>
      <c r="AQ8" s="46" t="s">
        <v>50</v>
      </c>
      <c r="AR8" s="5" t="s">
        <v>65</v>
      </c>
      <c r="AS8" s="59" t="s">
        <v>75</v>
      </c>
      <c r="AT8" s="141" t="s">
        <v>101</v>
      </c>
      <c r="AU8" s="145" t="s">
        <v>107</v>
      </c>
      <c r="AV8" s="152" t="s">
        <v>130</v>
      </c>
      <c r="AW8" t="s">
        <v>248</v>
      </c>
      <c r="AX8" t="s">
        <v>137</v>
      </c>
      <c r="AY8" t="s">
        <v>249</v>
      </c>
      <c r="AZ8" s="156" t="s">
        <v>250</v>
      </c>
      <c r="BA8" s="156" t="s">
        <v>251</v>
      </c>
      <c r="BB8" s="179">
        <v>19019111</v>
      </c>
      <c r="BC8" s="179">
        <v>19019111</v>
      </c>
      <c r="BD8" s="156" t="s">
        <v>264</v>
      </c>
      <c r="BE8" s="156" t="s">
        <v>287</v>
      </c>
      <c r="BF8" s="157" t="s">
        <v>195</v>
      </c>
      <c r="BG8" s="158" t="s">
        <v>193</v>
      </c>
      <c r="BH8" s="159" t="s">
        <v>194</v>
      </c>
      <c r="BI8" s="157" t="s">
        <v>196</v>
      </c>
      <c r="BJ8" s="158" t="s">
        <v>197</v>
      </c>
      <c r="BK8" s="160" t="s">
        <v>198</v>
      </c>
      <c r="BL8" s="150" t="s">
        <v>252</v>
      </c>
      <c r="BM8" s="151" t="s">
        <v>257</v>
      </c>
      <c r="BN8" s="151">
        <v>11</v>
      </c>
      <c r="BO8" s="155" t="s">
        <v>176</v>
      </c>
      <c r="BP8" s="152" t="s">
        <v>107</v>
      </c>
      <c r="BQ8" s="155">
        <v>6</v>
      </c>
      <c r="BR8" t="s">
        <v>208</v>
      </c>
      <c r="BS8" t="s">
        <v>209</v>
      </c>
      <c r="BT8" t="s">
        <v>210</v>
      </c>
      <c r="BU8" s="153" t="s">
        <v>211</v>
      </c>
      <c r="BV8" s="153" t="s">
        <v>212</v>
      </c>
      <c r="BW8" s="153" t="s">
        <v>213</v>
      </c>
      <c r="BX8" s="153" t="s">
        <v>258</v>
      </c>
      <c r="BY8" s="153">
        <v>124</v>
      </c>
      <c r="BZ8" s="153">
        <v>124</v>
      </c>
      <c r="CA8" s="153" t="s">
        <v>227</v>
      </c>
      <c r="CB8" s="153" t="s">
        <v>228</v>
      </c>
      <c r="CC8" s="153" t="s">
        <v>230</v>
      </c>
      <c r="CD8" s="153" t="s">
        <v>229</v>
      </c>
      <c r="CE8" s="165">
        <v>41716</v>
      </c>
      <c r="CF8" s="152">
        <v>63.582138999999998</v>
      </c>
      <c r="CG8" s="152">
        <v>12.270827000000001</v>
      </c>
      <c r="CH8" t="s">
        <v>225</v>
      </c>
      <c r="CI8" t="s">
        <v>239</v>
      </c>
      <c r="CJ8" t="s">
        <v>231</v>
      </c>
      <c r="CK8" s="153" t="s">
        <v>223</v>
      </c>
      <c r="CL8" s="153" t="s">
        <v>224</v>
      </c>
    </row>
    <row r="9" spans="1:90" ht="15" customHeight="1" x14ac:dyDescent="0.2">
      <c r="A9" s="26">
        <v>31</v>
      </c>
      <c r="B9" s="181"/>
      <c r="C9" s="138">
        <v>7</v>
      </c>
      <c r="D9" s="111">
        <v>2.5</v>
      </c>
      <c r="E9" s="73">
        <v>5.45</v>
      </c>
      <c r="F9" s="80">
        <v>8.0399999999999991</v>
      </c>
      <c r="G9" s="72">
        <v>7.9130000000000003</v>
      </c>
      <c r="H9" s="102">
        <v>7.9470000000000001</v>
      </c>
      <c r="I9" s="81">
        <f t="shared" si="0"/>
        <v>7.9666666666666659</v>
      </c>
      <c r="J9" s="80">
        <v>0.56223363333333332</v>
      </c>
      <c r="K9" s="102">
        <v>0.67002243333333333</v>
      </c>
      <c r="L9" s="73">
        <f t="shared" si="1"/>
        <v>0.61612803333333332</v>
      </c>
      <c r="M9" s="80">
        <v>11.891891891891891</v>
      </c>
      <c r="N9" s="102">
        <v>11.351351351351351</v>
      </c>
      <c r="O9" s="81">
        <f t="shared" si="2"/>
        <v>11.621621621621621</v>
      </c>
      <c r="P9" s="74"/>
      <c r="Q9" s="75"/>
      <c r="R9" s="72">
        <v>0.45179127039999994</v>
      </c>
      <c r="S9" s="72">
        <v>0.4484964750999999</v>
      </c>
      <c r="T9" s="69">
        <f t="shared" si="3"/>
        <v>0.4501438727499999</v>
      </c>
      <c r="U9" s="80">
        <v>0.3</v>
      </c>
      <c r="V9" s="72">
        <v>56.5</v>
      </c>
      <c r="W9" s="135">
        <v>3.4</v>
      </c>
      <c r="X9" s="93">
        <v>0.75</v>
      </c>
      <c r="Y9" s="170">
        <v>0.7</v>
      </c>
      <c r="Z9" s="5">
        <v>0.7</v>
      </c>
      <c r="AA9" s="173">
        <v>3303930</v>
      </c>
      <c r="AB9" s="93">
        <v>171.4</v>
      </c>
      <c r="AC9" s="94">
        <v>22.7</v>
      </c>
      <c r="AD9" s="93">
        <v>1.3822606059272204</v>
      </c>
      <c r="AE9" s="95">
        <v>4.3417212945252688</v>
      </c>
      <c r="AF9" s="96">
        <v>5.7239819004524897</v>
      </c>
      <c r="AG9" s="93">
        <v>3.6401673640167367</v>
      </c>
      <c r="AH9" s="121">
        <v>63.582138999999998</v>
      </c>
      <c r="AI9" s="122">
        <v>12.270827000000001</v>
      </c>
      <c r="AJ9" s="132">
        <v>41716</v>
      </c>
      <c r="AL9" s="4">
        <v>6.0511526056330434</v>
      </c>
      <c r="AM9" s="38">
        <v>4</v>
      </c>
      <c r="AN9" s="52" t="s">
        <v>43</v>
      </c>
      <c r="AO9" s="46" t="s">
        <v>45</v>
      </c>
      <c r="AP9" s="52" t="s">
        <v>51</v>
      </c>
      <c r="AQ9" s="46" t="s">
        <v>52</v>
      </c>
      <c r="AR9" s="5" t="s">
        <v>66</v>
      </c>
      <c r="AS9" s="59" t="s">
        <v>76</v>
      </c>
      <c r="AT9" s="141" t="s">
        <v>101</v>
      </c>
      <c r="AU9" s="145" t="s">
        <v>108</v>
      </c>
      <c r="AV9" s="152" t="s">
        <v>130</v>
      </c>
      <c r="AW9" t="s">
        <v>248</v>
      </c>
      <c r="AX9" t="s">
        <v>138</v>
      </c>
      <c r="AY9" t="s">
        <v>249</v>
      </c>
      <c r="AZ9" s="156" t="s">
        <v>250</v>
      </c>
      <c r="BA9" s="156" t="s">
        <v>251</v>
      </c>
      <c r="BB9" s="179">
        <v>23417974</v>
      </c>
      <c r="BC9" s="179">
        <v>23417974</v>
      </c>
      <c r="BD9" s="156" t="s">
        <v>265</v>
      </c>
      <c r="BE9" s="156" t="s">
        <v>288</v>
      </c>
      <c r="BF9" s="157" t="s">
        <v>195</v>
      </c>
      <c r="BG9" s="158" t="s">
        <v>193</v>
      </c>
      <c r="BH9" s="159" t="s">
        <v>194</v>
      </c>
      <c r="BI9" s="157" t="s">
        <v>196</v>
      </c>
      <c r="BJ9" s="158" t="s">
        <v>197</v>
      </c>
      <c r="BK9" s="160" t="s">
        <v>198</v>
      </c>
      <c r="BL9" s="150" t="s">
        <v>252</v>
      </c>
      <c r="BM9" s="151" t="s">
        <v>257</v>
      </c>
      <c r="BN9" s="151">
        <v>11</v>
      </c>
      <c r="BO9" s="155" t="s">
        <v>177</v>
      </c>
      <c r="BP9" s="152" t="s">
        <v>108</v>
      </c>
      <c r="BQ9" s="155">
        <v>7</v>
      </c>
      <c r="BR9" t="s">
        <v>208</v>
      </c>
      <c r="BS9" t="s">
        <v>209</v>
      </c>
      <c r="BT9" t="s">
        <v>210</v>
      </c>
      <c r="BU9" s="153" t="s">
        <v>211</v>
      </c>
      <c r="BV9" s="153" t="s">
        <v>212</v>
      </c>
      <c r="BW9" s="153" t="s">
        <v>213</v>
      </c>
      <c r="BX9" s="153" t="s">
        <v>258</v>
      </c>
      <c r="BY9" s="153">
        <v>124</v>
      </c>
      <c r="BZ9" s="153">
        <v>124</v>
      </c>
      <c r="CA9" s="153" t="s">
        <v>227</v>
      </c>
      <c r="CB9" s="153" t="s">
        <v>228</v>
      </c>
      <c r="CC9" s="153" t="s">
        <v>230</v>
      </c>
      <c r="CD9" s="153" t="s">
        <v>229</v>
      </c>
      <c r="CE9" s="165">
        <v>41716</v>
      </c>
      <c r="CF9" s="152">
        <v>63.582138999999998</v>
      </c>
      <c r="CG9" s="152">
        <v>12.270827000000001</v>
      </c>
      <c r="CH9" t="s">
        <v>225</v>
      </c>
      <c r="CI9" t="s">
        <v>239</v>
      </c>
      <c r="CJ9" t="s">
        <v>231</v>
      </c>
      <c r="CK9" s="153" t="s">
        <v>223</v>
      </c>
      <c r="CL9" s="153" t="s">
        <v>224</v>
      </c>
    </row>
    <row r="10" spans="1:90" ht="16" customHeight="1" thickBot="1" x14ac:dyDescent="0.25">
      <c r="A10" s="27">
        <v>33</v>
      </c>
      <c r="B10" s="182"/>
      <c r="C10" s="139">
        <v>8</v>
      </c>
      <c r="D10" s="112">
        <v>3.5</v>
      </c>
      <c r="E10" s="77">
        <v>5.88</v>
      </c>
      <c r="F10" s="83">
        <v>10.18</v>
      </c>
      <c r="G10" s="76">
        <v>10.1</v>
      </c>
      <c r="H10" s="103">
        <v>10.08</v>
      </c>
      <c r="I10" s="84">
        <f t="shared" si="0"/>
        <v>10.119999999999999</v>
      </c>
      <c r="J10" s="83">
        <v>0.71493443333333329</v>
      </c>
      <c r="K10" s="103">
        <v>0.71044323333333326</v>
      </c>
      <c r="L10" s="77">
        <f t="shared" si="1"/>
        <v>0.71268883333333322</v>
      </c>
      <c r="M10" s="83">
        <v>14.054054054054054</v>
      </c>
      <c r="N10" s="103">
        <v>15.135135135135135</v>
      </c>
      <c r="O10" s="84">
        <f t="shared" si="2"/>
        <v>14.594594594594595</v>
      </c>
      <c r="P10" s="78"/>
      <c r="Q10" s="79"/>
      <c r="R10" s="76">
        <v>0.48034246839999994</v>
      </c>
      <c r="S10" s="76">
        <v>0.45069301509999993</v>
      </c>
      <c r="T10" s="77">
        <f t="shared" si="3"/>
        <v>0.46551774174999994</v>
      </c>
      <c r="U10" s="83">
        <v>0.34</v>
      </c>
      <c r="V10" s="76">
        <v>60.3</v>
      </c>
      <c r="W10" s="136">
        <v>3.6</v>
      </c>
      <c r="X10" s="97">
        <v>0.75</v>
      </c>
      <c r="Y10" s="171">
        <v>0.7</v>
      </c>
      <c r="Z10" s="23">
        <v>0.75</v>
      </c>
      <c r="AA10" s="174">
        <v>3399795</v>
      </c>
      <c r="AB10" s="97">
        <v>225.2</v>
      </c>
      <c r="AC10" s="98">
        <v>3614.5</v>
      </c>
      <c r="AD10" s="97">
        <v>15.120759309446873</v>
      </c>
      <c r="AE10" s="99">
        <v>2.5941728172499618</v>
      </c>
      <c r="AF10" s="100">
        <v>17.714932126696834</v>
      </c>
      <c r="AG10" s="97">
        <v>3.3695652173913051</v>
      </c>
      <c r="AH10" s="123">
        <v>63.582138999999998</v>
      </c>
      <c r="AI10" s="124">
        <v>12.270827000000001</v>
      </c>
      <c r="AJ10" s="133">
        <v>41716</v>
      </c>
      <c r="AL10" s="22">
        <v>7.8838872528397141</v>
      </c>
      <c r="AM10" s="39">
        <v>5</v>
      </c>
      <c r="AN10" s="53" t="s">
        <v>43</v>
      </c>
      <c r="AO10" s="47" t="s">
        <v>45</v>
      </c>
      <c r="AP10" s="53" t="s">
        <v>53</v>
      </c>
      <c r="AQ10" s="47" t="s">
        <v>54</v>
      </c>
      <c r="AR10" s="23" t="s">
        <v>65</v>
      </c>
      <c r="AS10" s="60" t="s">
        <v>77</v>
      </c>
      <c r="AT10" s="141" t="s">
        <v>101</v>
      </c>
      <c r="AU10" s="146" t="s">
        <v>109</v>
      </c>
      <c r="AV10" s="152" t="s">
        <v>130</v>
      </c>
      <c r="AW10" t="s">
        <v>248</v>
      </c>
      <c r="AX10" t="s">
        <v>139</v>
      </c>
      <c r="AY10" t="s">
        <v>249</v>
      </c>
      <c r="AZ10" s="156" t="s">
        <v>250</v>
      </c>
      <c r="BA10" s="156" t="s">
        <v>251</v>
      </c>
      <c r="BB10" s="179">
        <v>21959015</v>
      </c>
      <c r="BC10" s="179">
        <v>21959015</v>
      </c>
      <c r="BD10" s="156" t="s">
        <v>266</v>
      </c>
      <c r="BE10" s="156" t="s">
        <v>289</v>
      </c>
      <c r="BF10" s="157" t="s">
        <v>195</v>
      </c>
      <c r="BG10" s="158" t="s">
        <v>193</v>
      </c>
      <c r="BH10" s="159" t="s">
        <v>194</v>
      </c>
      <c r="BI10" s="157" t="s">
        <v>196</v>
      </c>
      <c r="BJ10" s="158" t="s">
        <v>197</v>
      </c>
      <c r="BK10" s="160" t="s">
        <v>198</v>
      </c>
      <c r="BL10" s="150" t="s">
        <v>252</v>
      </c>
      <c r="BM10" s="151" t="s">
        <v>257</v>
      </c>
      <c r="BN10" s="151">
        <v>11</v>
      </c>
      <c r="BO10" s="155" t="s">
        <v>178</v>
      </c>
      <c r="BP10" s="152" t="s">
        <v>109</v>
      </c>
      <c r="BQ10" s="155">
        <v>8</v>
      </c>
      <c r="BR10" t="s">
        <v>208</v>
      </c>
      <c r="BS10" t="s">
        <v>209</v>
      </c>
      <c r="BT10" t="s">
        <v>210</v>
      </c>
      <c r="BU10" s="153" t="s">
        <v>211</v>
      </c>
      <c r="BV10" s="153" t="s">
        <v>212</v>
      </c>
      <c r="BW10" s="153" t="s">
        <v>213</v>
      </c>
      <c r="BX10" s="153" t="s">
        <v>258</v>
      </c>
      <c r="BY10" s="153">
        <v>124</v>
      </c>
      <c r="BZ10" s="153">
        <v>124</v>
      </c>
      <c r="CA10" s="153" t="s">
        <v>227</v>
      </c>
      <c r="CB10" s="153" t="s">
        <v>228</v>
      </c>
      <c r="CC10" s="153" t="s">
        <v>230</v>
      </c>
      <c r="CD10" s="153" t="s">
        <v>229</v>
      </c>
      <c r="CE10" s="165">
        <v>41717</v>
      </c>
      <c r="CF10" s="152">
        <v>63.582138999999998</v>
      </c>
      <c r="CG10" s="152">
        <v>12.270827000000001</v>
      </c>
      <c r="CH10" t="s">
        <v>225</v>
      </c>
      <c r="CI10" t="s">
        <v>239</v>
      </c>
      <c r="CJ10" t="s">
        <v>231</v>
      </c>
      <c r="CK10" s="153" t="s">
        <v>223</v>
      </c>
      <c r="CL10" s="153" t="s">
        <v>224</v>
      </c>
    </row>
    <row r="11" spans="1:90" ht="17" thickTop="1" x14ac:dyDescent="0.2">
      <c r="A11" s="25">
        <v>35</v>
      </c>
      <c r="B11" s="183" t="s">
        <v>9</v>
      </c>
      <c r="C11" s="137">
        <v>1</v>
      </c>
      <c r="D11" s="110">
        <v>0.6</v>
      </c>
      <c r="E11" s="69">
        <v>6.32</v>
      </c>
      <c r="F11" s="86">
        <v>5.9080000000000004</v>
      </c>
      <c r="G11" s="68">
        <v>5.8650000000000002</v>
      </c>
      <c r="H11" s="101">
        <v>5.8650000000000002</v>
      </c>
      <c r="I11" s="87">
        <f t="shared" si="0"/>
        <v>5.8793333333333324</v>
      </c>
      <c r="J11" s="86">
        <v>0.41402403333333332</v>
      </c>
      <c r="K11" s="101">
        <v>0.39156803333333334</v>
      </c>
      <c r="L11" s="69">
        <f t="shared" si="1"/>
        <v>0.40279603333333336</v>
      </c>
      <c r="M11" s="86">
        <v>8.6486486486486491</v>
      </c>
      <c r="N11" s="101">
        <v>8.1081081081081088</v>
      </c>
      <c r="O11" s="87">
        <f t="shared" si="2"/>
        <v>8.378378378378379</v>
      </c>
      <c r="P11" s="70"/>
      <c r="Q11" s="71"/>
      <c r="R11" s="68">
        <v>1.2454472478999998</v>
      </c>
      <c r="S11" s="68">
        <v>1.2759954775</v>
      </c>
      <c r="T11" s="69">
        <f t="shared" si="3"/>
        <v>1.2607213627</v>
      </c>
      <c r="U11" s="86">
        <v>4.99</v>
      </c>
      <c r="V11" s="68">
        <v>69</v>
      </c>
      <c r="W11" s="134">
        <v>0.4</v>
      </c>
      <c r="X11" s="89">
        <v>1</v>
      </c>
      <c r="Y11" s="169">
        <v>1</v>
      </c>
      <c r="Z11" s="90">
        <v>1</v>
      </c>
      <c r="AA11" s="172">
        <v>2679390</v>
      </c>
      <c r="AB11" s="89">
        <v>285.8</v>
      </c>
      <c r="AC11" s="90">
        <v>12730.1</v>
      </c>
      <c r="AD11" s="89">
        <v>2.1649311319171747</v>
      </c>
      <c r="AE11" s="91">
        <v>2.1744353839199295</v>
      </c>
      <c r="AF11" s="92">
        <v>4.3393665158371046</v>
      </c>
      <c r="AG11" s="89">
        <v>3.7419208527043892</v>
      </c>
      <c r="AH11" s="119">
        <v>63.338276999999998</v>
      </c>
      <c r="AI11" s="120">
        <v>12.548028</v>
      </c>
      <c r="AJ11" s="131">
        <v>41717</v>
      </c>
      <c r="AL11" s="12">
        <v>11.490566648328533</v>
      </c>
      <c r="AM11" s="40">
        <v>6</v>
      </c>
      <c r="AN11" s="51" t="s">
        <v>43</v>
      </c>
      <c r="AO11" s="45" t="s">
        <v>45</v>
      </c>
      <c r="AP11" s="51" t="s">
        <v>55</v>
      </c>
      <c r="AQ11" s="45" t="s">
        <v>56</v>
      </c>
      <c r="AR11" s="5" t="s">
        <v>66</v>
      </c>
      <c r="AS11" s="58" t="s">
        <v>78</v>
      </c>
      <c r="AT11" s="141" t="s">
        <v>101</v>
      </c>
      <c r="AU11" s="144" t="s">
        <v>117</v>
      </c>
      <c r="AV11" s="152" t="s">
        <v>130</v>
      </c>
      <c r="AW11" t="s">
        <v>248</v>
      </c>
      <c r="AX11" t="s">
        <v>140</v>
      </c>
      <c r="AY11" t="s">
        <v>249</v>
      </c>
      <c r="AZ11" s="156" t="s">
        <v>250</v>
      </c>
      <c r="BA11" s="156" t="s">
        <v>251</v>
      </c>
      <c r="BB11" s="179">
        <v>19349699</v>
      </c>
      <c r="BC11" s="179">
        <v>19349699</v>
      </c>
      <c r="BD11" s="156" t="s">
        <v>267</v>
      </c>
      <c r="BE11" s="156" t="s">
        <v>290</v>
      </c>
      <c r="BF11" s="157" t="s">
        <v>195</v>
      </c>
      <c r="BG11" s="158" t="s">
        <v>193</v>
      </c>
      <c r="BH11" s="159" t="s">
        <v>194</v>
      </c>
      <c r="BI11" s="157" t="s">
        <v>196</v>
      </c>
      <c r="BJ11" s="158" t="s">
        <v>197</v>
      </c>
      <c r="BK11" s="160" t="s">
        <v>198</v>
      </c>
      <c r="BL11" s="150" t="s">
        <v>253</v>
      </c>
      <c r="BM11" t="s">
        <v>256</v>
      </c>
      <c r="BN11" s="151">
        <v>12</v>
      </c>
      <c r="BO11" s="155" t="s">
        <v>179</v>
      </c>
      <c r="BP11" s="152" t="s">
        <v>117</v>
      </c>
      <c r="BQ11" s="155">
        <v>1</v>
      </c>
      <c r="BR11" t="s">
        <v>208</v>
      </c>
      <c r="BS11" t="s">
        <v>209</v>
      </c>
      <c r="BT11" t="s">
        <v>210</v>
      </c>
      <c r="BU11" s="153" t="s">
        <v>211</v>
      </c>
      <c r="BV11" s="153" t="s">
        <v>212</v>
      </c>
      <c r="BW11" s="153" t="s">
        <v>213</v>
      </c>
      <c r="BX11" s="153" t="s">
        <v>258</v>
      </c>
      <c r="BY11" s="153">
        <v>124</v>
      </c>
      <c r="BZ11" s="153">
        <v>124</v>
      </c>
      <c r="CA11" s="153" t="s">
        <v>227</v>
      </c>
      <c r="CB11" s="153" t="s">
        <v>228</v>
      </c>
      <c r="CC11" s="153" t="s">
        <v>230</v>
      </c>
      <c r="CD11" s="153" t="s">
        <v>229</v>
      </c>
      <c r="CE11" s="165">
        <v>41717</v>
      </c>
      <c r="CF11" s="152">
        <v>63.338276999999998</v>
      </c>
      <c r="CG11" s="152">
        <v>12.548028</v>
      </c>
      <c r="CH11" t="s">
        <v>225</v>
      </c>
      <c r="CI11" t="s">
        <v>240</v>
      </c>
      <c r="CJ11" t="s">
        <v>231</v>
      </c>
      <c r="CK11" s="153" t="s">
        <v>223</v>
      </c>
      <c r="CL11" s="153" t="s">
        <v>224</v>
      </c>
    </row>
    <row r="12" spans="1:90" x14ac:dyDescent="0.2">
      <c r="A12" s="26">
        <v>37</v>
      </c>
      <c r="B12" s="184"/>
      <c r="C12" s="140">
        <v>2</v>
      </c>
      <c r="D12" s="111">
        <v>0.8</v>
      </c>
      <c r="E12" s="73">
        <v>6.46</v>
      </c>
      <c r="F12" s="80">
        <v>5.8170000000000002</v>
      </c>
      <c r="G12" s="72">
        <v>5.8730000000000002</v>
      </c>
      <c r="H12" s="102">
        <v>5.75</v>
      </c>
      <c r="I12" s="81">
        <f t="shared" si="0"/>
        <v>5.8133333333333335</v>
      </c>
      <c r="J12" s="80">
        <v>0.38258563333333329</v>
      </c>
      <c r="K12" s="102">
        <v>0.36012963333333331</v>
      </c>
      <c r="L12" s="73">
        <f t="shared" si="1"/>
        <v>0.37135763333333327</v>
      </c>
      <c r="M12" s="80">
        <v>7.0270270270270272</v>
      </c>
      <c r="N12" s="102">
        <v>6.4864864864864868</v>
      </c>
      <c r="O12" s="81">
        <f t="shared" si="2"/>
        <v>6.756756756756757</v>
      </c>
      <c r="P12" s="74"/>
      <c r="Q12" s="75"/>
      <c r="R12" s="72">
        <v>1.2519939438999999</v>
      </c>
      <c r="S12" s="72">
        <v>1.2454472478999998</v>
      </c>
      <c r="T12" s="69">
        <f t="shared" si="3"/>
        <v>1.2487205958999998</v>
      </c>
      <c r="U12" s="80">
        <v>4.99</v>
      </c>
      <c r="V12" s="72">
        <v>69</v>
      </c>
      <c r="W12" s="135">
        <v>0.4</v>
      </c>
      <c r="X12" s="93">
        <v>1</v>
      </c>
      <c r="Y12" s="170">
        <v>1</v>
      </c>
      <c r="Z12" s="94">
        <v>1</v>
      </c>
      <c r="AA12" s="173">
        <v>5092710</v>
      </c>
      <c r="AB12" s="93">
        <v>357.2</v>
      </c>
      <c r="AC12" s="94">
        <v>16531</v>
      </c>
      <c r="AD12" s="93">
        <v>1.8586833544440178</v>
      </c>
      <c r="AE12" s="95">
        <v>2.3358867813025888</v>
      </c>
      <c r="AF12" s="96">
        <v>4.1945701357466065</v>
      </c>
      <c r="AG12" s="93">
        <v>3.6295871559633026</v>
      </c>
      <c r="AH12" s="121">
        <v>63.338276999999998</v>
      </c>
      <c r="AI12" s="122">
        <v>12.548028</v>
      </c>
      <c r="AJ12" s="132">
        <v>41717</v>
      </c>
      <c r="AL12" s="4">
        <v>4.5328630141419373</v>
      </c>
      <c r="AM12" s="38">
        <v>7</v>
      </c>
      <c r="AN12" s="52" t="s">
        <v>43</v>
      </c>
      <c r="AO12" s="46" t="s">
        <v>45</v>
      </c>
      <c r="AP12" s="52" t="s">
        <v>57</v>
      </c>
      <c r="AQ12" s="46" t="s">
        <v>58</v>
      </c>
      <c r="AR12" s="5" t="s">
        <v>66</v>
      </c>
      <c r="AS12" s="59" t="s">
        <v>79</v>
      </c>
      <c r="AT12" s="141" t="s">
        <v>101</v>
      </c>
      <c r="AU12" s="145" t="s">
        <v>118</v>
      </c>
      <c r="AV12" s="152" t="s">
        <v>130</v>
      </c>
      <c r="AW12" t="s">
        <v>248</v>
      </c>
      <c r="AX12" t="s">
        <v>141</v>
      </c>
      <c r="AY12" t="s">
        <v>249</v>
      </c>
      <c r="AZ12" s="156" t="s">
        <v>250</v>
      </c>
      <c r="BA12" s="156" t="s">
        <v>251</v>
      </c>
      <c r="BB12" s="179">
        <v>24640452</v>
      </c>
      <c r="BC12" s="179">
        <v>24640452</v>
      </c>
      <c r="BD12" s="156" t="s">
        <v>268</v>
      </c>
      <c r="BE12" s="156" t="s">
        <v>291</v>
      </c>
      <c r="BF12" s="157" t="s">
        <v>195</v>
      </c>
      <c r="BG12" s="158" t="s">
        <v>193</v>
      </c>
      <c r="BH12" s="159" t="s">
        <v>194</v>
      </c>
      <c r="BI12" s="157" t="s">
        <v>196</v>
      </c>
      <c r="BJ12" s="158" t="s">
        <v>197</v>
      </c>
      <c r="BK12" s="160" t="s">
        <v>198</v>
      </c>
      <c r="BL12" s="150" t="s">
        <v>253</v>
      </c>
      <c r="BM12" t="s">
        <v>256</v>
      </c>
      <c r="BN12" s="151">
        <v>12</v>
      </c>
      <c r="BO12" s="155" t="s">
        <v>180</v>
      </c>
      <c r="BP12" s="152" t="s">
        <v>118</v>
      </c>
      <c r="BQ12" s="155">
        <v>2</v>
      </c>
      <c r="BR12" t="s">
        <v>208</v>
      </c>
      <c r="BS12" t="s">
        <v>209</v>
      </c>
      <c r="BT12" t="s">
        <v>210</v>
      </c>
      <c r="BU12" s="153" t="s">
        <v>211</v>
      </c>
      <c r="BV12" s="153" t="s">
        <v>212</v>
      </c>
      <c r="BW12" s="153" t="s">
        <v>213</v>
      </c>
      <c r="BX12" s="153" t="s">
        <v>258</v>
      </c>
      <c r="BY12" s="153">
        <v>124</v>
      </c>
      <c r="BZ12" s="153">
        <v>124</v>
      </c>
      <c r="CA12" s="153" t="s">
        <v>227</v>
      </c>
      <c r="CB12" s="153" t="s">
        <v>228</v>
      </c>
      <c r="CC12" s="153" t="s">
        <v>230</v>
      </c>
      <c r="CD12" s="153" t="s">
        <v>229</v>
      </c>
      <c r="CE12" s="165">
        <v>41717</v>
      </c>
      <c r="CF12" s="152">
        <v>63.338276999999998</v>
      </c>
      <c r="CG12" s="152">
        <v>12.548028</v>
      </c>
      <c r="CH12" t="s">
        <v>225</v>
      </c>
      <c r="CI12" t="s">
        <v>240</v>
      </c>
      <c r="CJ12" t="s">
        <v>231</v>
      </c>
      <c r="CK12" s="153" t="s">
        <v>223</v>
      </c>
      <c r="CL12" s="153" t="s">
        <v>224</v>
      </c>
    </row>
    <row r="13" spans="1:90" x14ac:dyDescent="0.2">
      <c r="A13" s="26">
        <v>39</v>
      </c>
      <c r="B13" s="185"/>
      <c r="C13" s="140">
        <v>3</v>
      </c>
      <c r="D13" s="111">
        <v>1</v>
      </c>
      <c r="E13" s="73">
        <v>6.45</v>
      </c>
      <c r="F13" s="80">
        <v>6.02</v>
      </c>
      <c r="G13" s="72">
        <v>6.0049999999999999</v>
      </c>
      <c r="H13" s="102">
        <v>6.0220000000000002</v>
      </c>
      <c r="I13" s="81">
        <f t="shared" si="0"/>
        <v>6.0156666666666654</v>
      </c>
      <c r="J13" s="80">
        <v>0.40953283333333335</v>
      </c>
      <c r="K13" s="102">
        <v>0.40055043333333329</v>
      </c>
      <c r="L13" s="73">
        <f t="shared" si="1"/>
        <v>0.40504163333333332</v>
      </c>
      <c r="M13" s="80">
        <v>5.9459459459459456</v>
      </c>
      <c r="N13" s="102">
        <v>7.5675675675675675</v>
      </c>
      <c r="O13" s="81">
        <f t="shared" si="2"/>
        <v>6.7567567567567561</v>
      </c>
      <c r="P13" s="74"/>
      <c r="Q13" s="75"/>
      <c r="R13" s="72">
        <v>1.2356265423999999</v>
      </c>
      <c r="S13" s="72">
        <v>1.2367177710999999</v>
      </c>
      <c r="T13" s="69">
        <f t="shared" si="3"/>
        <v>1.2361721567499999</v>
      </c>
      <c r="U13" s="80">
        <v>3.93</v>
      </c>
      <c r="V13" s="72">
        <v>72.2</v>
      </c>
      <c r="W13" s="135">
        <v>0.5</v>
      </c>
      <c r="X13" s="93">
        <v>1</v>
      </c>
      <c r="Y13" s="170">
        <v>1</v>
      </c>
      <c r="Z13" s="94">
        <v>1</v>
      </c>
      <c r="AA13" s="173">
        <v>4108755</v>
      </c>
      <c r="AB13" s="93">
        <v>393.5</v>
      </c>
      <c r="AC13" s="94">
        <v>19180.7</v>
      </c>
      <c r="AD13" s="93">
        <v>2.322293011317353</v>
      </c>
      <c r="AE13" s="95">
        <v>2.8179784818953171</v>
      </c>
      <c r="AF13" s="96">
        <v>5.1402714932126701</v>
      </c>
      <c r="AG13" s="93">
        <v>3.5906244805230796</v>
      </c>
      <c r="AH13" s="121">
        <v>63.338276999999998</v>
      </c>
      <c r="AI13" s="122">
        <v>12.548028</v>
      </c>
      <c r="AJ13" s="132">
        <v>41717</v>
      </c>
      <c r="AL13" s="4">
        <v>12.054733935255602</v>
      </c>
      <c r="AM13" s="38">
        <v>8</v>
      </c>
      <c r="AN13" s="52" t="s">
        <v>43</v>
      </c>
      <c r="AO13" s="46" t="s">
        <v>45</v>
      </c>
      <c r="AP13" s="52" t="s">
        <v>59</v>
      </c>
      <c r="AQ13" s="46" t="s">
        <v>60</v>
      </c>
      <c r="AR13" s="5" t="s">
        <v>66</v>
      </c>
      <c r="AS13" s="59" t="s">
        <v>80</v>
      </c>
      <c r="AT13" s="141" t="s">
        <v>101</v>
      </c>
      <c r="AU13" s="145" t="s">
        <v>119</v>
      </c>
      <c r="AV13" s="152" t="s">
        <v>130</v>
      </c>
      <c r="AW13" t="s">
        <v>248</v>
      </c>
      <c r="AX13" t="s">
        <v>142</v>
      </c>
      <c r="AY13" t="s">
        <v>249</v>
      </c>
      <c r="AZ13" s="156" t="s">
        <v>250</v>
      </c>
      <c r="BA13" s="156" t="s">
        <v>251</v>
      </c>
      <c r="BB13" s="179">
        <v>22292795</v>
      </c>
      <c r="BC13" s="179">
        <v>22292795</v>
      </c>
      <c r="BD13" s="156" t="s">
        <v>269</v>
      </c>
      <c r="BE13" s="156" t="s">
        <v>292</v>
      </c>
      <c r="BF13" s="157" t="s">
        <v>195</v>
      </c>
      <c r="BG13" s="158" t="s">
        <v>193</v>
      </c>
      <c r="BH13" s="159" t="s">
        <v>194</v>
      </c>
      <c r="BI13" s="157" t="s">
        <v>196</v>
      </c>
      <c r="BJ13" s="158" t="s">
        <v>197</v>
      </c>
      <c r="BK13" s="160" t="s">
        <v>198</v>
      </c>
      <c r="BL13" s="150" t="s">
        <v>253</v>
      </c>
      <c r="BM13" t="s">
        <v>256</v>
      </c>
      <c r="BN13" s="151">
        <v>12</v>
      </c>
      <c r="BO13" s="155" t="s">
        <v>181</v>
      </c>
      <c r="BP13" s="152" t="s">
        <v>119</v>
      </c>
      <c r="BQ13" s="155">
        <v>3</v>
      </c>
      <c r="BR13" t="s">
        <v>208</v>
      </c>
      <c r="BS13" t="s">
        <v>209</v>
      </c>
      <c r="BT13" t="s">
        <v>210</v>
      </c>
      <c r="BU13" s="153" t="s">
        <v>211</v>
      </c>
      <c r="BV13" s="153" t="s">
        <v>212</v>
      </c>
      <c r="BW13" s="153" t="s">
        <v>213</v>
      </c>
      <c r="BX13" s="153" t="s">
        <v>258</v>
      </c>
      <c r="BY13" s="153">
        <v>124</v>
      </c>
      <c r="BZ13" s="153">
        <v>124</v>
      </c>
      <c r="CA13" s="153" t="s">
        <v>227</v>
      </c>
      <c r="CB13" s="153" t="s">
        <v>228</v>
      </c>
      <c r="CC13" s="153" t="s">
        <v>230</v>
      </c>
      <c r="CD13" s="153" t="s">
        <v>229</v>
      </c>
      <c r="CE13" s="165">
        <v>41717</v>
      </c>
      <c r="CF13" s="152">
        <v>63.338276999999998</v>
      </c>
      <c r="CG13" s="152">
        <v>12.548028</v>
      </c>
      <c r="CH13" t="s">
        <v>225</v>
      </c>
      <c r="CI13" t="s">
        <v>240</v>
      </c>
      <c r="CJ13" t="s">
        <v>231</v>
      </c>
      <c r="CK13" s="153" t="s">
        <v>223</v>
      </c>
      <c r="CL13" s="153" t="s">
        <v>224</v>
      </c>
    </row>
    <row r="14" spans="1:90" x14ac:dyDescent="0.2">
      <c r="A14" s="26">
        <v>41</v>
      </c>
      <c r="B14" s="180"/>
      <c r="C14" s="138">
        <v>4</v>
      </c>
      <c r="D14" s="111">
        <v>1.2</v>
      </c>
      <c r="E14" s="73">
        <v>6.45</v>
      </c>
      <c r="F14" s="80">
        <v>7.0460000000000003</v>
      </c>
      <c r="G14" s="72">
        <v>7.07</v>
      </c>
      <c r="H14" s="102">
        <v>6.9580000000000002</v>
      </c>
      <c r="I14" s="81">
        <f t="shared" si="0"/>
        <v>7.0246666666666657</v>
      </c>
      <c r="J14" s="80">
        <v>0.41402403333333332</v>
      </c>
      <c r="K14" s="102">
        <v>0.39156803333333334</v>
      </c>
      <c r="L14" s="73">
        <f t="shared" si="1"/>
        <v>0.40279603333333336</v>
      </c>
      <c r="M14" s="80">
        <v>6.4864864864864868</v>
      </c>
      <c r="N14" s="102">
        <v>7.5675675675675675</v>
      </c>
      <c r="O14" s="81">
        <f t="shared" si="2"/>
        <v>7.0270270270270272</v>
      </c>
      <c r="P14" s="74"/>
      <c r="Q14" s="75"/>
      <c r="R14" s="72">
        <v>1.2530850256000001</v>
      </c>
      <c r="S14" s="72">
        <v>1.2258050430999998</v>
      </c>
      <c r="T14" s="69">
        <f t="shared" si="3"/>
        <v>1.2394450343500001</v>
      </c>
      <c r="U14" s="80">
        <v>0.33</v>
      </c>
      <c r="V14" s="72">
        <v>81.5</v>
      </c>
      <c r="W14" s="135">
        <v>1.9</v>
      </c>
      <c r="X14" s="93">
        <v>1</v>
      </c>
      <c r="Y14" s="170">
        <v>1</v>
      </c>
      <c r="Z14" s="94">
        <v>1</v>
      </c>
      <c r="AA14" s="173">
        <v>5010915</v>
      </c>
      <c r="AB14" s="93">
        <v>410</v>
      </c>
      <c r="AC14" s="94">
        <v>19347.900000000001</v>
      </c>
      <c r="AD14" s="93">
        <v>2.5392196430753522</v>
      </c>
      <c r="AE14" s="95">
        <v>2.6508256057934263</v>
      </c>
      <c r="AF14" s="96">
        <v>5.1900452488687785</v>
      </c>
      <c r="AG14" s="93">
        <v>2.9609945904906523</v>
      </c>
      <c r="AH14" s="121">
        <v>63.338276999999998</v>
      </c>
      <c r="AI14" s="122">
        <v>12.548028</v>
      </c>
      <c r="AJ14" s="132">
        <v>41717</v>
      </c>
      <c r="AL14" s="4">
        <v>1.6402921156812615</v>
      </c>
      <c r="AM14" s="38">
        <v>9</v>
      </c>
      <c r="AN14" s="52" t="s">
        <v>43</v>
      </c>
      <c r="AO14" s="46" t="s">
        <v>45</v>
      </c>
      <c r="AP14" s="52" t="s">
        <v>61</v>
      </c>
      <c r="AQ14" s="46" t="s">
        <v>62</v>
      </c>
      <c r="AR14" s="5" t="s">
        <v>66</v>
      </c>
      <c r="AS14" s="59" t="s">
        <v>81</v>
      </c>
      <c r="AT14" s="141" t="s">
        <v>101</v>
      </c>
      <c r="AU14" s="145" t="s">
        <v>120</v>
      </c>
      <c r="AV14" s="152" t="s">
        <v>130</v>
      </c>
      <c r="AW14" t="s">
        <v>248</v>
      </c>
      <c r="AX14" t="s">
        <v>143</v>
      </c>
      <c r="AY14" t="s">
        <v>249</v>
      </c>
      <c r="AZ14" s="156" t="s">
        <v>250</v>
      </c>
      <c r="BA14" s="156" t="s">
        <v>251</v>
      </c>
      <c r="BB14" s="179">
        <v>24336672</v>
      </c>
      <c r="BC14" s="179">
        <v>24336672</v>
      </c>
      <c r="BD14" s="156" t="s">
        <v>270</v>
      </c>
      <c r="BE14" s="156" t="s">
        <v>293</v>
      </c>
      <c r="BF14" s="157" t="s">
        <v>195</v>
      </c>
      <c r="BG14" s="158" t="s">
        <v>193</v>
      </c>
      <c r="BH14" s="159" t="s">
        <v>194</v>
      </c>
      <c r="BI14" s="157" t="s">
        <v>196</v>
      </c>
      <c r="BJ14" s="158" t="s">
        <v>197</v>
      </c>
      <c r="BK14" s="160" t="s">
        <v>198</v>
      </c>
      <c r="BL14" s="150" t="s">
        <v>253</v>
      </c>
      <c r="BM14" t="s">
        <v>256</v>
      </c>
      <c r="BN14" s="151">
        <v>12</v>
      </c>
      <c r="BO14" s="155" t="s">
        <v>182</v>
      </c>
      <c r="BP14" s="152" t="s">
        <v>120</v>
      </c>
      <c r="BQ14" s="155">
        <v>4</v>
      </c>
      <c r="BR14" t="s">
        <v>208</v>
      </c>
      <c r="BS14" t="s">
        <v>209</v>
      </c>
      <c r="BT14" t="s">
        <v>210</v>
      </c>
      <c r="BU14" s="153" t="s">
        <v>211</v>
      </c>
      <c r="BV14" s="153" t="s">
        <v>212</v>
      </c>
      <c r="BW14" s="153" t="s">
        <v>213</v>
      </c>
      <c r="BX14" s="153" t="s">
        <v>258</v>
      </c>
      <c r="BY14" s="153">
        <v>124</v>
      </c>
      <c r="BZ14" s="153">
        <v>124</v>
      </c>
      <c r="CA14" s="153" t="s">
        <v>227</v>
      </c>
      <c r="CB14" s="153" t="s">
        <v>228</v>
      </c>
      <c r="CC14" s="153" t="s">
        <v>230</v>
      </c>
      <c r="CD14" s="153" t="s">
        <v>229</v>
      </c>
      <c r="CE14" s="165">
        <v>41717</v>
      </c>
      <c r="CF14" s="152">
        <v>63.338276999999998</v>
      </c>
      <c r="CG14" s="152">
        <v>12.548028</v>
      </c>
      <c r="CH14" t="s">
        <v>225</v>
      </c>
      <c r="CI14" t="s">
        <v>240</v>
      </c>
      <c r="CJ14" t="s">
        <v>231</v>
      </c>
      <c r="CK14" s="153" t="s">
        <v>223</v>
      </c>
      <c r="CL14" s="153" t="s">
        <v>224</v>
      </c>
    </row>
    <row r="15" spans="1:90" x14ac:dyDescent="0.2">
      <c r="A15" s="26">
        <v>43</v>
      </c>
      <c r="B15" s="181"/>
      <c r="C15" s="138">
        <v>5</v>
      </c>
      <c r="D15" s="111">
        <v>1.5</v>
      </c>
      <c r="E15" s="73">
        <v>6.4</v>
      </c>
      <c r="F15" s="80">
        <v>7.9969999999999999</v>
      </c>
      <c r="G15" s="72">
        <v>8.0510000000000002</v>
      </c>
      <c r="H15" s="102">
        <v>7.8970000000000002</v>
      </c>
      <c r="I15" s="81">
        <f t="shared" si="0"/>
        <v>7.9816666666666665</v>
      </c>
      <c r="J15" s="80">
        <v>0.74637283333333326</v>
      </c>
      <c r="K15" s="102">
        <v>0.72391683333333323</v>
      </c>
      <c r="L15" s="73">
        <f t="shared" si="1"/>
        <v>0.73514483333333325</v>
      </c>
      <c r="M15" s="80">
        <v>10.810810810810811</v>
      </c>
      <c r="N15" s="102">
        <v>10.27027027027027</v>
      </c>
      <c r="O15" s="81">
        <f t="shared" si="2"/>
        <v>10.54054054054054</v>
      </c>
      <c r="P15" s="74"/>
      <c r="Q15" s="75"/>
      <c r="R15" s="72">
        <v>0.78192069589999991</v>
      </c>
      <c r="S15" s="72">
        <v>0.7950635975</v>
      </c>
      <c r="T15" s="69">
        <f t="shared" si="3"/>
        <v>0.7884921466999999</v>
      </c>
      <c r="U15" s="80">
        <v>0.2</v>
      </c>
      <c r="V15" s="72">
        <v>84.5</v>
      </c>
      <c r="W15" s="135">
        <v>2.2999999999999998</v>
      </c>
      <c r="X15" s="93">
        <v>1</v>
      </c>
      <c r="Y15" s="170">
        <v>1</v>
      </c>
      <c r="Z15" s="94">
        <v>1</v>
      </c>
      <c r="AA15" s="173">
        <v>6695220</v>
      </c>
      <c r="AB15" s="93">
        <v>527.20000000000005</v>
      </c>
      <c r="AC15" s="94">
        <v>42123.6</v>
      </c>
      <c r="AD15" s="93">
        <v>26.417789305250739</v>
      </c>
      <c r="AE15" s="95">
        <v>1.8220296992741487</v>
      </c>
      <c r="AF15" s="96">
        <v>28.23981900452489</v>
      </c>
      <c r="AG15" s="93">
        <v>4.6105658801419924</v>
      </c>
      <c r="AH15" s="121">
        <v>63.338276999999998</v>
      </c>
      <c r="AI15" s="122">
        <v>12.548028</v>
      </c>
      <c r="AJ15" s="132">
        <v>41717</v>
      </c>
      <c r="AL15" s="4">
        <v>4.9535613734183368</v>
      </c>
      <c r="AM15" s="38">
        <v>10</v>
      </c>
      <c r="AN15" s="52" t="s">
        <v>43</v>
      </c>
      <c r="AO15" s="46" t="s">
        <v>45</v>
      </c>
      <c r="AP15" s="52" t="s">
        <v>36</v>
      </c>
      <c r="AQ15" s="46" t="s">
        <v>38</v>
      </c>
      <c r="AR15" s="5" t="s">
        <v>66</v>
      </c>
      <c r="AS15" s="59" t="s">
        <v>82</v>
      </c>
      <c r="AT15" s="141" t="s">
        <v>101</v>
      </c>
      <c r="AU15" s="145" t="s">
        <v>121</v>
      </c>
      <c r="AV15" s="152" t="s">
        <v>130</v>
      </c>
      <c r="AW15" t="s">
        <v>248</v>
      </c>
      <c r="AX15" t="s">
        <v>144</v>
      </c>
      <c r="AY15" t="s">
        <v>249</v>
      </c>
      <c r="AZ15" s="156" t="s">
        <v>250</v>
      </c>
      <c r="BA15" s="156" t="s">
        <v>251</v>
      </c>
      <c r="BB15" s="179">
        <v>22153770</v>
      </c>
      <c r="BC15" s="179">
        <v>22153770</v>
      </c>
      <c r="BD15" s="156" t="s">
        <v>271</v>
      </c>
      <c r="BE15" s="156" t="s">
        <v>294</v>
      </c>
      <c r="BF15" s="157" t="s">
        <v>195</v>
      </c>
      <c r="BG15" s="158" t="s">
        <v>193</v>
      </c>
      <c r="BH15" s="159" t="s">
        <v>194</v>
      </c>
      <c r="BI15" s="157" t="s">
        <v>196</v>
      </c>
      <c r="BJ15" s="158" t="s">
        <v>197</v>
      </c>
      <c r="BK15" s="160" t="s">
        <v>198</v>
      </c>
      <c r="BL15" s="150" t="s">
        <v>253</v>
      </c>
      <c r="BM15" t="s">
        <v>256</v>
      </c>
      <c r="BN15" s="151">
        <v>12</v>
      </c>
      <c r="BO15" s="155" t="s">
        <v>183</v>
      </c>
      <c r="BP15" s="152" t="s">
        <v>121</v>
      </c>
      <c r="BQ15" s="155">
        <v>5</v>
      </c>
      <c r="BR15" t="s">
        <v>208</v>
      </c>
      <c r="BS15" t="s">
        <v>209</v>
      </c>
      <c r="BT15" t="s">
        <v>210</v>
      </c>
      <c r="BU15" s="153" t="s">
        <v>211</v>
      </c>
      <c r="BV15" s="153" t="s">
        <v>212</v>
      </c>
      <c r="BW15" s="153" t="s">
        <v>213</v>
      </c>
      <c r="BX15" s="153" t="s">
        <v>258</v>
      </c>
      <c r="BY15" s="153">
        <v>124</v>
      </c>
      <c r="BZ15" s="153">
        <v>124</v>
      </c>
      <c r="CA15" s="153" t="s">
        <v>227</v>
      </c>
      <c r="CB15" s="153" t="s">
        <v>228</v>
      </c>
      <c r="CC15" s="153" t="s">
        <v>230</v>
      </c>
      <c r="CD15" s="153" t="s">
        <v>229</v>
      </c>
      <c r="CE15" s="165">
        <v>41717</v>
      </c>
      <c r="CF15" s="152">
        <v>63.338276999999998</v>
      </c>
      <c r="CG15" s="152">
        <v>12.548028</v>
      </c>
      <c r="CH15" t="s">
        <v>225</v>
      </c>
      <c r="CI15" t="s">
        <v>240</v>
      </c>
      <c r="CJ15" t="s">
        <v>231</v>
      </c>
      <c r="CK15" s="153" t="s">
        <v>223</v>
      </c>
      <c r="CL15" s="153" t="s">
        <v>224</v>
      </c>
    </row>
    <row r="16" spans="1:90" x14ac:dyDescent="0.2">
      <c r="A16" s="26">
        <v>45</v>
      </c>
      <c r="B16" s="181"/>
      <c r="C16" s="138">
        <v>6</v>
      </c>
      <c r="D16" s="111">
        <v>1.8</v>
      </c>
      <c r="E16" s="73">
        <v>6.38</v>
      </c>
      <c r="F16" s="80">
        <v>8.827</v>
      </c>
      <c r="G16" s="72">
        <v>8.8140000000000001</v>
      </c>
      <c r="H16" s="102">
        <v>8.85</v>
      </c>
      <c r="I16" s="81">
        <f t="shared" si="0"/>
        <v>8.8303333333333338</v>
      </c>
      <c r="J16" s="80">
        <v>0.84967043333333325</v>
      </c>
      <c r="K16" s="102">
        <v>0.89009123333333329</v>
      </c>
      <c r="L16" s="73">
        <f t="shared" si="1"/>
        <v>0.86988083333333321</v>
      </c>
      <c r="M16" s="80">
        <v>11.891891891891891</v>
      </c>
      <c r="N16" s="102">
        <v>12.972972972972974</v>
      </c>
      <c r="O16" s="81">
        <f t="shared" si="2"/>
        <v>12.432432432432432</v>
      </c>
      <c r="P16" s="74"/>
      <c r="Q16" s="75"/>
      <c r="R16" s="72">
        <v>0.42982430239999997</v>
      </c>
      <c r="S16" s="72">
        <v>0.42213493749999997</v>
      </c>
      <c r="T16" s="69">
        <f t="shared" si="3"/>
        <v>0.42597961995</v>
      </c>
      <c r="U16" s="80">
        <v>0.2</v>
      </c>
      <c r="V16" s="72">
        <v>103</v>
      </c>
      <c r="W16" s="135">
        <v>3</v>
      </c>
      <c r="X16" s="93">
        <v>1</v>
      </c>
      <c r="Y16" s="170">
        <v>1</v>
      </c>
      <c r="Z16" s="94">
        <v>1</v>
      </c>
      <c r="AA16" s="173">
        <v>6608280</v>
      </c>
      <c r="AB16" s="93">
        <v>612.1</v>
      </c>
      <c r="AC16" s="94">
        <v>60694.5</v>
      </c>
      <c r="AD16" s="93">
        <v>41.776759507792647</v>
      </c>
      <c r="AE16" s="95">
        <v>3.435910175465275</v>
      </c>
      <c r="AF16" s="96">
        <v>45.212669683257921</v>
      </c>
      <c r="AG16" s="93">
        <v>4.427918915858216</v>
      </c>
      <c r="AH16" s="121">
        <v>63.338276999999998</v>
      </c>
      <c r="AI16" s="122">
        <v>12.548028</v>
      </c>
      <c r="AJ16" s="132">
        <v>41717</v>
      </c>
      <c r="AL16" s="4">
        <v>3.3484353257176145</v>
      </c>
      <c r="AM16" s="38">
        <v>11</v>
      </c>
      <c r="AN16" s="52" t="s">
        <v>43</v>
      </c>
      <c r="AO16" s="46" t="s">
        <v>45</v>
      </c>
      <c r="AP16" s="52" t="s">
        <v>39</v>
      </c>
      <c r="AQ16" s="46" t="s">
        <v>40</v>
      </c>
      <c r="AR16" s="5" t="s">
        <v>66</v>
      </c>
      <c r="AS16" s="59" t="s">
        <v>83</v>
      </c>
      <c r="AT16" s="141" t="s">
        <v>101</v>
      </c>
      <c r="AU16" s="145" t="s">
        <v>122</v>
      </c>
      <c r="AV16" s="152" t="s">
        <v>130</v>
      </c>
      <c r="AW16" t="s">
        <v>248</v>
      </c>
      <c r="AX16" t="s">
        <v>145</v>
      </c>
      <c r="AY16" t="s">
        <v>249</v>
      </c>
      <c r="AZ16" s="156" t="s">
        <v>250</v>
      </c>
      <c r="BA16" s="156" t="s">
        <v>251</v>
      </c>
      <c r="BB16" s="179">
        <v>23514431</v>
      </c>
      <c r="BC16" s="179">
        <v>23514431</v>
      </c>
      <c r="BD16" s="156" t="s">
        <v>272</v>
      </c>
      <c r="BE16" s="156" t="s">
        <v>295</v>
      </c>
      <c r="BF16" s="157" t="s">
        <v>195</v>
      </c>
      <c r="BG16" s="158" t="s">
        <v>193</v>
      </c>
      <c r="BH16" s="159" t="s">
        <v>194</v>
      </c>
      <c r="BI16" s="157" t="s">
        <v>196</v>
      </c>
      <c r="BJ16" s="158" t="s">
        <v>197</v>
      </c>
      <c r="BK16" s="160" t="s">
        <v>198</v>
      </c>
      <c r="BL16" s="150" t="s">
        <v>253</v>
      </c>
      <c r="BM16" t="s">
        <v>256</v>
      </c>
      <c r="BN16" s="151">
        <v>12</v>
      </c>
      <c r="BO16" s="155" t="s">
        <v>184</v>
      </c>
      <c r="BP16" s="152" t="s">
        <v>122</v>
      </c>
      <c r="BQ16" s="155">
        <v>6</v>
      </c>
      <c r="BR16" t="s">
        <v>208</v>
      </c>
      <c r="BS16" t="s">
        <v>209</v>
      </c>
      <c r="BT16" t="s">
        <v>210</v>
      </c>
      <c r="BU16" s="153" t="s">
        <v>211</v>
      </c>
      <c r="BV16" s="153" t="s">
        <v>212</v>
      </c>
      <c r="BW16" s="153" t="s">
        <v>213</v>
      </c>
      <c r="BX16" s="153" t="s">
        <v>258</v>
      </c>
      <c r="BY16" s="153">
        <v>124</v>
      </c>
      <c r="BZ16" s="153">
        <v>124</v>
      </c>
      <c r="CA16" s="153" t="s">
        <v>227</v>
      </c>
      <c r="CB16" s="153" t="s">
        <v>228</v>
      </c>
      <c r="CC16" s="153" t="s">
        <v>230</v>
      </c>
      <c r="CD16" s="153" t="s">
        <v>229</v>
      </c>
      <c r="CE16" s="165">
        <v>41717</v>
      </c>
      <c r="CF16" s="152">
        <v>63.338276999999998</v>
      </c>
      <c r="CG16" s="152">
        <v>12.548028</v>
      </c>
      <c r="CH16" t="s">
        <v>225</v>
      </c>
      <c r="CI16" t="s">
        <v>240</v>
      </c>
      <c r="CJ16" t="s">
        <v>231</v>
      </c>
      <c r="CK16" s="153" t="s">
        <v>223</v>
      </c>
      <c r="CL16" s="153" t="s">
        <v>224</v>
      </c>
    </row>
    <row r="17" spans="1:90" x14ac:dyDescent="0.2">
      <c r="A17" s="26">
        <v>47</v>
      </c>
      <c r="B17" s="181"/>
      <c r="C17" s="138">
        <v>7</v>
      </c>
      <c r="D17" s="111">
        <v>2.2999999999999998</v>
      </c>
      <c r="E17" s="73">
        <v>6.46</v>
      </c>
      <c r="F17" s="80">
        <v>9.4779999999999998</v>
      </c>
      <c r="G17" s="72">
        <v>9.4450000000000003</v>
      </c>
      <c r="H17" s="102">
        <v>9.3460000000000001</v>
      </c>
      <c r="I17" s="81">
        <f t="shared" si="0"/>
        <v>9.423</v>
      </c>
      <c r="J17" s="80">
        <v>0.88560003333333326</v>
      </c>
      <c r="K17" s="102">
        <v>0.9619504333333333</v>
      </c>
      <c r="L17" s="73">
        <f t="shared" si="1"/>
        <v>0.92377523333333333</v>
      </c>
      <c r="M17" s="80">
        <v>14.054054054054054</v>
      </c>
      <c r="N17" s="102">
        <v>15.675675675675677</v>
      </c>
      <c r="O17" s="81">
        <f>(M17+N17+P17+Q17)/4</f>
        <v>12.384647897245639</v>
      </c>
      <c r="P17" s="80">
        <v>9.6437880104257161</v>
      </c>
      <c r="Q17" s="73">
        <v>10.165073848827108</v>
      </c>
      <c r="R17" s="72">
        <v>0.3693949279</v>
      </c>
      <c r="S17" s="72">
        <v>0.34851243640000001</v>
      </c>
      <c r="T17" s="69">
        <f t="shared" si="3"/>
        <v>0.35895368215000001</v>
      </c>
      <c r="U17" s="80">
        <v>0.26</v>
      </c>
      <c r="V17" s="72">
        <v>113</v>
      </c>
      <c r="W17" s="135">
        <v>3.6</v>
      </c>
      <c r="X17" s="80">
        <v>1</v>
      </c>
      <c r="Y17" s="102">
        <v>1</v>
      </c>
      <c r="Z17" s="73">
        <v>1</v>
      </c>
      <c r="AA17" s="175">
        <v>9337545</v>
      </c>
      <c r="AB17" s="80">
        <v>691.8</v>
      </c>
      <c r="AC17" s="73">
        <v>73432.100000000006</v>
      </c>
      <c r="AD17" s="80">
        <v>47.2934315101515</v>
      </c>
      <c r="AE17" s="72">
        <v>2.4757992590792726</v>
      </c>
      <c r="AF17" s="82">
        <v>49.769230769230774</v>
      </c>
      <c r="AG17" s="80">
        <v>4.6588135413350313</v>
      </c>
      <c r="AH17" s="121">
        <v>63.338276999999998</v>
      </c>
      <c r="AI17" s="122">
        <v>12.548028</v>
      </c>
      <c r="AJ17" s="129">
        <v>41717</v>
      </c>
      <c r="AL17" s="4">
        <v>2.2605525171785161</v>
      </c>
      <c r="AM17" s="38">
        <v>12</v>
      </c>
      <c r="AN17" s="52" t="s">
        <v>43</v>
      </c>
      <c r="AO17" s="46" t="s">
        <v>45</v>
      </c>
      <c r="AP17" s="52" t="s">
        <v>41</v>
      </c>
      <c r="AQ17" s="46" t="s">
        <v>42</v>
      </c>
      <c r="AR17" s="5" t="s">
        <v>66</v>
      </c>
      <c r="AS17" s="59" t="s">
        <v>84</v>
      </c>
      <c r="AT17" s="141" t="s">
        <v>101</v>
      </c>
      <c r="AU17" s="147" t="s">
        <v>123</v>
      </c>
      <c r="AV17" s="152" t="s">
        <v>130</v>
      </c>
      <c r="AW17" t="s">
        <v>248</v>
      </c>
      <c r="AX17" t="s">
        <v>146</v>
      </c>
      <c r="AY17" t="s">
        <v>249</v>
      </c>
      <c r="AZ17" s="156" t="s">
        <v>250</v>
      </c>
      <c r="BA17" s="156" t="s">
        <v>251</v>
      </c>
      <c r="BB17" s="179">
        <v>25239007</v>
      </c>
      <c r="BC17" s="179">
        <v>25239007</v>
      </c>
      <c r="BD17" s="156" t="s">
        <v>273</v>
      </c>
      <c r="BE17" s="156" t="s">
        <v>296</v>
      </c>
      <c r="BF17" s="157" t="s">
        <v>195</v>
      </c>
      <c r="BG17" s="158" t="s">
        <v>193</v>
      </c>
      <c r="BH17" s="159" t="s">
        <v>194</v>
      </c>
      <c r="BI17" s="157" t="s">
        <v>196</v>
      </c>
      <c r="BJ17" s="158" t="s">
        <v>197</v>
      </c>
      <c r="BK17" s="160" t="s">
        <v>198</v>
      </c>
      <c r="BL17" s="150" t="s">
        <v>253</v>
      </c>
      <c r="BM17" t="s">
        <v>256</v>
      </c>
      <c r="BN17" s="151">
        <v>12</v>
      </c>
      <c r="BO17" s="155" t="s">
        <v>185</v>
      </c>
      <c r="BP17" s="152" t="s">
        <v>123</v>
      </c>
      <c r="BQ17" s="155">
        <v>7</v>
      </c>
      <c r="BR17" t="s">
        <v>208</v>
      </c>
      <c r="BS17" t="s">
        <v>209</v>
      </c>
      <c r="BT17" t="s">
        <v>210</v>
      </c>
      <c r="BU17" s="153" t="s">
        <v>211</v>
      </c>
      <c r="BV17" s="153" t="s">
        <v>212</v>
      </c>
      <c r="BW17" s="153" t="s">
        <v>213</v>
      </c>
      <c r="BX17" s="153" t="s">
        <v>258</v>
      </c>
      <c r="BY17" s="153">
        <v>124</v>
      </c>
      <c r="BZ17" s="153">
        <v>124</v>
      </c>
      <c r="CA17" s="153" t="s">
        <v>227</v>
      </c>
      <c r="CB17" s="153" t="s">
        <v>228</v>
      </c>
      <c r="CC17" s="153" t="s">
        <v>230</v>
      </c>
      <c r="CD17" s="153" t="s">
        <v>229</v>
      </c>
      <c r="CE17" s="165">
        <v>41717</v>
      </c>
      <c r="CF17" s="152">
        <v>63.338276999999998</v>
      </c>
      <c r="CG17" s="152">
        <v>12.548028</v>
      </c>
      <c r="CH17" t="s">
        <v>225</v>
      </c>
      <c r="CI17" t="s">
        <v>240</v>
      </c>
      <c r="CJ17" t="s">
        <v>231</v>
      </c>
      <c r="CK17" s="153" t="s">
        <v>223</v>
      </c>
      <c r="CL17" s="153" t="s">
        <v>224</v>
      </c>
    </row>
    <row r="18" spans="1:90" ht="17" thickBot="1" x14ac:dyDescent="0.25">
      <c r="A18" s="27">
        <v>49</v>
      </c>
      <c r="B18" s="182"/>
      <c r="C18" s="139">
        <v>8</v>
      </c>
      <c r="D18" s="112">
        <v>2.6</v>
      </c>
      <c r="E18" s="77">
        <v>6.4</v>
      </c>
      <c r="F18" s="83">
        <v>12.58</v>
      </c>
      <c r="G18" s="76">
        <v>12.54</v>
      </c>
      <c r="H18" s="103">
        <v>12.4</v>
      </c>
      <c r="I18" s="84">
        <f t="shared" si="0"/>
        <v>12.506666666666666</v>
      </c>
      <c r="J18" s="83">
        <v>1.1415984333333333</v>
      </c>
      <c r="K18" s="103">
        <v>1.1236336333333332</v>
      </c>
      <c r="L18" s="77">
        <f t="shared" si="1"/>
        <v>1.1326160333333333</v>
      </c>
      <c r="M18" s="83">
        <v>9.7297297297297298</v>
      </c>
      <c r="N18" s="103">
        <v>10.810810810810811</v>
      </c>
      <c r="O18" s="84">
        <f>(M18+N18+P18+Q18)/4</f>
        <v>9.1751003827459083</v>
      </c>
      <c r="P18" s="83">
        <v>8.6012163336229364</v>
      </c>
      <c r="Q18" s="77">
        <v>7.5586446568201549</v>
      </c>
      <c r="R18" s="76">
        <v>0.32982510309999996</v>
      </c>
      <c r="S18" s="76">
        <v>0.32872575999999998</v>
      </c>
      <c r="T18" s="77">
        <f t="shared" si="3"/>
        <v>0.32927543154999994</v>
      </c>
      <c r="U18" s="83">
        <v>0.3</v>
      </c>
      <c r="V18" s="76">
        <v>137</v>
      </c>
      <c r="W18" s="136">
        <v>3.7</v>
      </c>
      <c r="X18" s="83">
        <v>1</v>
      </c>
      <c r="Y18" s="103">
        <v>1</v>
      </c>
      <c r="Z18" s="77">
        <v>1</v>
      </c>
      <c r="AA18" s="176">
        <v>8168160</v>
      </c>
      <c r="AB18" s="83">
        <v>729.6</v>
      </c>
      <c r="AC18" s="77">
        <v>83092.7</v>
      </c>
      <c r="AD18" s="83">
        <v>51.678633045927498</v>
      </c>
      <c r="AE18" s="76">
        <v>4.7014574518100556</v>
      </c>
      <c r="AF18" s="85">
        <v>56.380090497737555</v>
      </c>
      <c r="AG18" s="83">
        <v>3.1423240938166312</v>
      </c>
      <c r="AH18" s="123">
        <v>63.338276999999998</v>
      </c>
      <c r="AI18" s="124">
        <v>12.548028</v>
      </c>
      <c r="AJ18" s="130">
        <v>41717</v>
      </c>
      <c r="AL18" s="22">
        <v>7.3035392597866311</v>
      </c>
      <c r="AM18" s="39">
        <v>49</v>
      </c>
      <c r="AN18" s="53" t="s">
        <v>63</v>
      </c>
      <c r="AO18" s="47" t="s">
        <v>64</v>
      </c>
      <c r="AP18" s="53" t="s">
        <v>44</v>
      </c>
      <c r="AQ18" s="47" t="s">
        <v>46</v>
      </c>
      <c r="AR18" s="61" t="s">
        <v>66</v>
      </c>
      <c r="AS18" s="60" t="s">
        <v>85</v>
      </c>
      <c r="AT18" s="141" t="s">
        <v>101</v>
      </c>
      <c r="AU18" s="148" t="s">
        <v>124</v>
      </c>
      <c r="AV18" s="152" t="s">
        <v>130</v>
      </c>
      <c r="AW18" t="s">
        <v>248</v>
      </c>
      <c r="AX18" t="s">
        <v>147</v>
      </c>
      <c r="AY18" t="s">
        <v>249</v>
      </c>
      <c r="AZ18" s="156" t="s">
        <v>250</v>
      </c>
      <c r="BA18" s="156" t="s">
        <v>251</v>
      </c>
      <c r="BB18" s="179">
        <v>26888537</v>
      </c>
      <c r="BC18" s="179">
        <v>26888537</v>
      </c>
      <c r="BD18" s="156" t="s">
        <v>274</v>
      </c>
      <c r="BE18" s="156" t="s">
        <v>297</v>
      </c>
      <c r="BF18" s="157" t="s">
        <v>195</v>
      </c>
      <c r="BG18" s="158" t="s">
        <v>193</v>
      </c>
      <c r="BH18" s="159" t="s">
        <v>194</v>
      </c>
      <c r="BI18" s="157" t="s">
        <v>196</v>
      </c>
      <c r="BJ18" s="158" t="s">
        <v>197</v>
      </c>
      <c r="BK18" s="160" t="s">
        <v>198</v>
      </c>
      <c r="BL18" s="150" t="s">
        <v>253</v>
      </c>
      <c r="BM18" t="s">
        <v>256</v>
      </c>
      <c r="BN18" s="151">
        <v>12</v>
      </c>
      <c r="BO18" s="155" t="s">
        <v>186</v>
      </c>
      <c r="BP18" s="152" t="s">
        <v>124</v>
      </c>
      <c r="BQ18" s="155">
        <v>8</v>
      </c>
      <c r="BR18" t="s">
        <v>208</v>
      </c>
      <c r="BS18" t="s">
        <v>209</v>
      </c>
      <c r="BT18" t="s">
        <v>210</v>
      </c>
      <c r="BU18" s="153" t="s">
        <v>211</v>
      </c>
      <c r="BV18" s="153" t="s">
        <v>212</v>
      </c>
      <c r="BW18" s="153" t="s">
        <v>213</v>
      </c>
      <c r="BX18" s="153" t="s">
        <v>258</v>
      </c>
      <c r="BY18" s="153">
        <v>124</v>
      </c>
      <c r="BZ18" s="153">
        <v>124</v>
      </c>
      <c r="CA18" s="153" t="s">
        <v>227</v>
      </c>
      <c r="CB18" s="153" t="s">
        <v>228</v>
      </c>
      <c r="CC18" s="153" t="s">
        <v>230</v>
      </c>
      <c r="CD18" s="153" t="s">
        <v>229</v>
      </c>
      <c r="CE18" s="165">
        <v>41718</v>
      </c>
      <c r="CF18" s="152">
        <v>63.338276999999998</v>
      </c>
      <c r="CG18" s="152">
        <v>12.548028</v>
      </c>
      <c r="CH18" t="s">
        <v>225</v>
      </c>
      <c r="CI18" t="s">
        <v>240</v>
      </c>
      <c r="CJ18" t="s">
        <v>231</v>
      </c>
      <c r="CK18" s="153" t="s">
        <v>223</v>
      </c>
      <c r="CL18" s="153" t="s">
        <v>224</v>
      </c>
    </row>
    <row r="19" spans="1:90" ht="17" thickTop="1" x14ac:dyDescent="0.2">
      <c r="A19" s="25">
        <v>51</v>
      </c>
      <c r="B19" s="183" t="s">
        <v>10</v>
      </c>
      <c r="C19" s="137">
        <v>1</v>
      </c>
      <c r="D19" s="110">
        <v>0.45</v>
      </c>
      <c r="E19" s="69">
        <v>6.86</v>
      </c>
      <c r="F19" s="86">
        <v>15.52</v>
      </c>
      <c r="G19" s="68">
        <v>15.84</v>
      </c>
      <c r="H19" s="101">
        <v>15.92</v>
      </c>
      <c r="I19" s="87">
        <f t="shared" si="0"/>
        <v>15.76</v>
      </c>
      <c r="J19" s="86">
        <v>1.3122640333333333</v>
      </c>
      <c r="K19" s="101">
        <v>1.3347200333333333</v>
      </c>
      <c r="L19" s="69">
        <f t="shared" si="1"/>
        <v>1.3234920333333333</v>
      </c>
      <c r="M19" s="86">
        <v>13.513513513513512</v>
      </c>
      <c r="N19" s="101">
        <v>11.891891891891891</v>
      </c>
      <c r="O19" s="87">
        <f t="shared" si="2"/>
        <v>12.702702702702702</v>
      </c>
      <c r="P19" s="86"/>
      <c r="Q19" s="69"/>
      <c r="R19" s="68">
        <v>4.8288597870999999</v>
      </c>
      <c r="S19" s="68">
        <v>4.8553185295999999</v>
      </c>
      <c r="T19" s="69">
        <f t="shared" si="3"/>
        <v>4.8420891583499994</v>
      </c>
      <c r="U19" s="86">
        <v>7.77</v>
      </c>
      <c r="V19" s="68"/>
      <c r="W19" s="134">
        <v>0.30000000000000004</v>
      </c>
      <c r="X19" s="86">
        <v>1</v>
      </c>
      <c r="Y19" s="101">
        <v>0.85</v>
      </c>
      <c r="Z19" s="69">
        <v>0.85</v>
      </c>
      <c r="AA19" s="177">
        <v>6799800</v>
      </c>
      <c r="AB19" s="86">
        <v>522.4</v>
      </c>
      <c r="AC19" s="69">
        <v>6382.2</v>
      </c>
      <c r="AD19" s="86">
        <v>0.36125697134817336</v>
      </c>
      <c r="AE19" s="68">
        <v>13.23602809652513</v>
      </c>
      <c r="AF19" s="88">
        <v>13.597285067873303</v>
      </c>
      <c r="AG19" s="86">
        <v>3.3629441624365484</v>
      </c>
      <c r="AH19" s="119">
        <v>63.349356999999998</v>
      </c>
      <c r="AI19" s="120">
        <v>14.458780000000001</v>
      </c>
      <c r="AJ19" s="131">
        <v>41718</v>
      </c>
      <c r="AL19" s="12">
        <v>1.7233530737948071</v>
      </c>
      <c r="AM19" s="40">
        <v>50</v>
      </c>
      <c r="AN19" s="51" t="s">
        <v>63</v>
      </c>
      <c r="AO19" s="45" t="s">
        <v>64</v>
      </c>
      <c r="AP19" s="51" t="s">
        <v>47</v>
      </c>
      <c r="AQ19" s="45" t="s">
        <v>48</v>
      </c>
      <c r="AR19" s="5" t="s">
        <v>66</v>
      </c>
      <c r="AS19" s="58" t="s">
        <v>86</v>
      </c>
      <c r="AT19" s="141" t="s">
        <v>101</v>
      </c>
      <c r="AU19" s="144" t="s">
        <v>110</v>
      </c>
      <c r="AV19" s="152" t="s">
        <v>130</v>
      </c>
      <c r="AW19" t="s">
        <v>248</v>
      </c>
      <c r="AX19" t="s">
        <v>148</v>
      </c>
      <c r="AY19" t="s">
        <v>249</v>
      </c>
      <c r="AZ19" s="156" t="s">
        <v>250</v>
      </c>
      <c r="BA19" s="156" t="s">
        <v>251</v>
      </c>
      <c r="BB19" s="179">
        <v>24099741</v>
      </c>
      <c r="BC19" s="179">
        <v>24099741</v>
      </c>
      <c r="BD19" s="156" t="s">
        <v>275</v>
      </c>
      <c r="BE19" s="156" t="s">
        <v>298</v>
      </c>
      <c r="BF19" s="157" t="s">
        <v>195</v>
      </c>
      <c r="BG19" s="158" t="s">
        <v>193</v>
      </c>
      <c r="BH19" s="159" t="s">
        <v>194</v>
      </c>
      <c r="BI19" s="157" t="s">
        <v>196</v>
      </c>
      <c r="BJ19" s="158" t="s">
        <v>197</v>
      </c>
      <c r="BK19" s="160" t="s">
        <v>198</v>
      </c>
      <c r="BL19" s="150" t="s">
        <v>254</v>
      </c>
      <c r="BM19" t="s">
        <v>255</v>
      </c>
      <c r="BN19" s="151">
        <v>13</v>
      </c>
      <c r="BO19" s="155" t="s">
        <v>187</v>
      </c>
      <c r="BP19" s="152" t="s">
        <v>110</v>
      </c>
      <c r="BQ19" s="155">
        <v>1</v>
      </c>
      <c r="BR19" t="s">
        <v>208</v>
      </c>
      <c r="BS19" t="s">
        <v>209</v>
      </c>
      <c r="BT19" t="s">
        <v>210</v>
      </c>
      <c r="BU19" s="153" t="s">
        <v>211</v>
      </c>
      <c r="BV19" s="153" t="s">
        <v>212</v>
      </c>
      <c r="BW19" s="153" t="s">
        <v>213</v>
      </c>
      <c r="BX19" s="153" t="s">
        <v>258</v>
      </c>
      <c r="BY19" s="153">
        <v>124</v>
      </c>
      <c r="BZ19" s="153">
        <v>124</v>
      </c>
      <c r="CA19" s="153" t="s">
        <v>227</v>
      </c>
      <c r="CB19" s="153" t="s">
        <v>228</v>
      </c>
      <c r="CC19" s="153" t="s">
        <v>230</v>
      </c>
      <c r="CD19" s="153" t="s">
        <v>229</v>
      </c>
      <c r="CE19" s="165">
        <v>41718</v>
      </c>
      <c r="CF19" s="152">
        <v>63.349356999999998</v>
      </c>
      <c r="CG19" s="152">
        <v>14.458780000000001</v>
      </c>
      <c r="CH19" t="s">
        <v>225</v>
      </c>
      <c r="CI19" t="s">
        <v>226</v>
      </c>
      <c r="CJ19" t="s">
        <v>231</v>
      </c>
      <c r="CK19" s="153" t="s">
        <v>223</v>
      </c>
      <c r="CL19" s="153" t="s">
        <v>224</v>
      </c>
    </row>
    <row r="20" spans="1:90" x14ac:dyDescent="0.2">
      <c r="A20" s="26">
        <v>53</v>
      </c>
      <c r="B20" s="184"/>
      <c r="C20" s="138">
        <v>2</v>
      </c>
      <c r="D20" s="111">
        <v>0.75</v>
      </c>
      <c r="E20" s="73">
        <v>6.86</v>
      </c>
      <c r="F20" s="80">
        <v>16.72</v>
      </c>
      <c r="G20" s="72">
        <v>16.52</v>
      </c>
      <c r="H20" s="102">
        <v>16.55</v>
      </c>
      <c r="I20" s="114">
        <f t="shared" si="0"/>
        <v>16.596666666666664</v>
      </c>
      <c r="J20" s="104">
        <v>1.3661584333333334</v>
      </c>
      <c r="K20" s="116">
        <v>1.3931056333333334</v>
      </c>
      <c r="L20" s="105">
        <f t="shared" si="1"/>
        <v>1.3796320333333334</v>
      </c>
      <c r="M20" s="80">
        <v>14.054054054054054</v>
      </c>
      <c r="N20" s="102">
        <v>13.513513513513512</v>
      </c>
      <c r="O20" s="81">
        <f t="shared" si="2"/>
        <v>13.783783783783782</v>
      </c>
      <c r="P20" s="80"/>
      <c r="Q20" s="73"/>
      <c r="R20" s="72">
        <v>4.9367729719</v>
      </c>
      <c r="S20" s="72">
        <v>3.5462858635999996</v>
      </c>
      <c r="T20" s="69">
        <f t="shared" si="3"/>
        <v>4.2415294177499998</v>
      </c>
      <c r="U20" s="80">
        <v>3.7</v>
      </c>
      <c r="V20" s="72"/>
      <c r="W20" s="135">
        <v>1.1000000000000001</v>
      </c>
      <c r="X20" s="80">
        <v>1</v>
      </c>
      <c r="Y20" s="102">
        <v>1</v>
      </c>
      <c r="Z20" s="73">
        <v>1</v>
      </c>
      <c r="AA20" s="175">
        <v>7810845</v>
      </c>
      <c r="AB20" s="80">
        <v>555.1</v>
      </c>
      <c r="AC20" s="73">
        <v>8136.2</v>
      </c>
      <c r="AD20" s="80">
        <v>0.25059382469248592</v>
      </c>
      <c r="AE20" s="72">
        <v>16.758455949063173</v>
      </c>
      <c r="AF20" s="82">
        <v>17.00904977375566</v>
      </c>
      <c r="AG20" s="80">
        <v>3.2657160072303681</v>
      </c>
      <c r="AH20" s="125">
        <v>63.349356999999998</v>
      </c>
      <c r="AI20" s="126">
        <v>14.458780000000001</v>
      </c>
      <c r="AJ20" s="129">
        <v>41718</v>
      </c>
      <c r="AL20" s="6">
        <v>2.1834244846445099</v>
      </c>
      <c r="AM20" s="54">
        <v>51</v>
      </c>
      <c r="AN20" s="52" t="s">
        <v>63</v>
      </c>
      <c r="AO20" s="48" t="s">
        <v>64</v>
      </c>
      <c r="AP20" s="52" t="s">
        <v>49</v>
      </c>
      <c r="AQ20" s="48" t="s">
        <v>50</v>
      </c>
      <c r="AR20" s="5" t="s">
        <v>66</v>
      </c>
      <c r="AS20" s="59" t="s">
        <v>87</v>
      </c>
      <c r="AT20" s="141" t="s">
        <v>101</v>
      </c>
      <c r="AU20" s="145" t="s">
        <v>111</v>
      </c>
      <c r="AV20" s="152" t="s">
        <v>130</v>
      </c>
      <c r="AW20" t="s">
        <v>248</v>
      </c>
      <c r="AX20" t="s">
        <v>149</v>
      </c>
      <c r="AY20" t="s">
        <v>249</v>
      </c>
      <c r="AZ20" s="156" t="s">
        <v>250</v>
      </c>
      <c r="BA20" s="156" t="s">
        <v>251</v>
      </c>
      <c r="BB20" s="179">
        <v>25131709</v>
      </c>
      <c r="BC20" s="179">
        <v>25131709</v>
      </c>
      <c r="BD20" s="156" t="s">
        <v>276</v>
      </c>
      <c r="BE20" s="156" t="s">
        <v>299</v>
      </c>
      <c r="BF20" s="157" t="s">
        <v>195</v>
      </c>
      <c r="BG20" s="158" t="s">
        <v>193</v>
      </c>
      <c r="BH20" s="159" t="s">
        <v>194</v>
      </c>
      <c r="BI20" s="157" t="s">
        <v>196</v>
      </c>
      <c r="BJ20" s="158" t="s">
        <v>197</v>
      </c>
      <c r="BK20" s="160" t="s">
        <v>198</v>
      </c>
      <c r="BL20" s="150" t="s">
        <v>254</v>
      </c>
      <c r="BM20" t="s">
        <v>255</v>
      </c>
      <c r="BN20" s="151">
        <v>13</v>
      </c>
      <c r="BO20" s="155" t="s">
        <v>188</v>
      </c>
      <c r="BP20" s="152" t="s">
        <v>111</v>
      </c>
      <c r="BQ20" s="155">
        <v>2</v>
      </c>
      <c r="BR20" t="s">
        <v>208</v>
      </c>
      <c r="BS20" t="s">
        <v>209</v>
      </c>
      <c r="BT20" t="s">
        <v>210</v>
      </c>
      <c r="BU20" s="153" t="s">
        <v>211</v>
      </c>
      <c r="BV20" s="153" t="s">
        <v>212</v>
      </c>
      <c r="BW20" s="153" t="s">
        <v>213</v>
      </c>
      <c r="BX20" s="153" t="s">
        <v>258</v>
      </c>
      <c r="BY20" s="153">
        <v>124</v>
      </c>
      <c r="BZ20" s="153">
        <v>124</v>
      </c>
      <c r="CA20" s="153" t="s">
        <v>227</v>
      </c>
      <c r="CB20" s="153" t="s">
        <v>228</v>
      </c>
      <c r="CC20" s="153" t="s">
        <v>230</v>
      </c>
      <c r="CD20" s="153" t="s">
        <v>229</v>
      </c>
      <c r="CE20" s="165">
        <v>41718</v>
      </c>
      <c r="CF20" s="152">
        <v>63.349356999999998</v>
      </c>
      <c r="CG20" s="152">
        <v>14.458780000000001</v>
      </c>
      <c r="CH20" t="s">
        <v>225</v>
      </c>
      <c r="CI20" t="s">
        <v>226</v>
      </c>
      <c r="CJ20" t="s">
        <v>231</v>
      </c>
      <c r="CK20" s="153" t="s">
        <v>223</v>
      </c>
      <c r="CL20" s="153" t="s">
        <v>224</v>
      </c>
    </row>
    <row r="21" spans="1:90" x14ac:dyDescent="0.2">
      <c r="A21" s="26">
        <v>55</v>
      </c>
      <c r="B21" s="185"/>
      <c r="C21" s="138">
        <v>3</v>
      </c>
      <c r="D21" s="111">
        <v>1.05</v>
      </c>
      <c r="E21" s="106">
        <v>6.78</v>
      </c>
      <c r="F21" s="107">
        <v>17.940000000000001</v>
      </c>
      <c r="G21" s="72">
        <v>18.21</v>
      </c>
      <c r="H21" s="102">
        <v>17.84</v>
      </c>
      <c r="I21" s="114">
        <f t="shared" si="0"/>
        <v>17.99666666666667</v>
      </c>
      <c r="J21" s="104">
        <v>1.4020880333333334</v>
      </c>
      <c r="K21" s="116">
        <v>1.4200528333333333</v>
      </c>
      <c r="L21" s="105">
        <f t="shared" si="1"/>
        <v>1.4110704333333333</v>
      </c>
      <c r="M21" s="80">
        <v>19.45945945945946</v>
      </c>
      <c r="N21" s="102">
        <v>19.45945945945946</v>
      </c>
      <c r="O21" s="81">
        <f t="shared" si="2"/>
        <v>19.45945945945946</v>
      </c>
      <c r="P21" s="80"/>
      <c r="Q21" s="73"/>
      <c r="R21" s="113">
        <v>1.9797378303999997</v>
      </c>
      <c r="S21" s="113">
        <v>4.9536912790999992</v>
      </c>
      <c r="T21" s="69">
        <f t="shared" si="3"/>
        <v>3.4667145547499993</v>
      </c>
      <c r="U21" s="107">
        <v>0.3</v>
      </c>
      <c r="V21" s="72"/>
      <c r="W21" s="135">
        <v>2.2000000000000002</v>
      </c>
      <c r="X21" s="80">
        <v>0.95</v>
      </c>
      <c r="Y21" s="102">
        <v>0.95</v>
      </c>
      <c r="Z21" s="73">
        <v>0.95</v>
      </c>
      <c r="AA21" s="175">
        <v>10637445</v>
      </c>
      <c r="AB21" s="80">
        <v>609.6</v>
      </c>
      <c r="AC21" s="73">
        <v>10869.3</v>
      </c>
      <c r="AD21" s="80">
        <v>0.32271184047805535</v>
      </c>
      <c r="AE21" s="72">
        <v>25.677288159521943</v>
      </c>
      <c r="AF21" s="82">
        <v>26</v>
      </c>
      <c r="AG21" s="80">
        <v>3.3784034080385252</v>
      </c>
      <c r="AH21" s="125">
        <v>63.349356999999998</v>
      </c>
      <c r="AI21" s="126">
        <v>14.458780000000001</v>
      </c>
      <c r="AJ21" s="129">
        <v>41718</v>
      </c>
      <c r="AL21" s="6">
        <v>2.8624747850662868</v>
      </c>
      <c r="AM21" s="54">
        <v>52</v>
      </c>
      <c r="AN21" s="52" t="s">
        <v>63</v>
      </c>
      <c r="AO21" s="48" t="s">
        <v>64</v>
      </c>
      <c r="AP21" s="52" t="s">
        <v>51</v>
      </c>
      <c r="AQ21" s="48" t="s">
        <v>52</v>
      </c>
      <c r="AR21" s="5" t="s">
        <v>66</v>
      </c>
      <c r="AS21" s="59" t="s">
        <v>88</v>
      </c>
      <c r="AT21" s="141" t="s">
        <v>101</v>
      </c>
      <c r="AU21" s="145" t="s">
        <v>112</v>
      </c>
      <c r="AV21" s="152" t="s">
        <v>130</v>
      </c>
      <c r="AW21" t="s">
        <v>248</v>
      </c>
      <c r="AX21" t="s">
        <v>150</v>
      </c>
      <c r="AY21" t="s">
        <v>249</v>
      </c>
      <c r="AZ21" s="156" t="s">
        <v>250</v>
      </c>
      <c r="BA21" s="156" t="s">
        <v>251</v>
      </c>
      <c r="BB21" s="179">
        <v>25333059</v>
      </c>
      <c r="BC21" s="179">
        <v>25333059</v>
      </c>
      <c r="BD21" s="156" t="s">
        <v>277</v>
      </c>
      <c r="BE21" s="156" t="s">
        <v>300</v>
      </c>
      <c r="BF21" s="157" t="s">
        <v>195</v>
      </c>
      <c r="BG21" s="158" t="s">
        <v>193</v>
      </c>
      <c r="BH21" s="159" t="s">
        <v>194</v>
      </c>
      <c r="BI21" s="157" t="s">
        <v>196</v>
      </c>
      <c r="BJ21" s="158" t="s">
        <v>197</v>
      </c>
      <c r="BK21" s="160" t="s">
        <v>198</v>
      </c>
      <c r="BL21" s="150" t="s">
        <v>254</v>
      </c>
      <c r="BM21" t="s">
        <v>255</v>
      </c>
      <c r="BN21" s="151">
        <v>13</v>
      </c>
      <c r="BO21" s="155" t="s">
        <v>189</v>
      </c>
      <c r="BP21" s="152" t="s">
        <v>112</v>
      </c>
      <c r="BQ21" s="155">
        <v>3</v>
      </c>
      <c r="BR21" t="s">
        <v>208</v>
      </c>
      <c r="BS21" t="s">
        <v>209</v>
      </c>
      <c r="BT21" t="s">
        <v>210</v>
      </c>
      <c r="BU21" s="153" t="s">
        <v>211</v>
      </c>
      <c r="BV21" s="153" t="s">
        <v>212</v>
      </c>
      <c r="BW21" s="153" t="s">
        <v>213</v>
      </c>
      <c r="BX21" s="153" t="s">
        <v>258</v>
      </c>
      <c r="BY21" s="153">
        <v>124</v>
      </c>
      <c r="BZ21" s="153">
        <v>124</v>
      </c>
      <c r="CA21" s="153" t="s">
        <v>227</v>
      </c>
      <c r="CB21" s="153" t="s">
        <v>228</v>
      </c>
      <c r="CC21" s="153" t="s">
        <v>230</v>
      </c>
      <c r="CD21" s="153" t="s">
        <v>229</v>
      </c>
      <c r="CE21" s="165">
        <v>41718</v>
      </c>
      <c r="CF21" s="152">
        <v>63.349356999999998</v>
      </c>
      <c r="CG21" s="152">
        <v>14.458780000000001</v>
      </c>
      <c r="CH21" t="s">
        <v>225</v>
      </c>
      <c r="CI21" t="s">
        <v>226</v>
      </c>
      <c r="CJ21" t="s">
        <v>231</v>
      </c>
      <c r="CK21" s="153" t="s">
        <v>223</v>
      </c>
      <c r="CL21" s="153" t="s">
        <v>224</v>
      </c>
    </row>
    <row r="22" spans="1:90" x14ac:dyDescent="0.2">
      <c r="A22" s="26">
        <v>57</v>
      </c>
      <c r="B22" s="180"/>
      <c r="C22" s="138">
        <v>4</v>
      </c>
      <c r="D22" s="111">
        <v>1.35</v>
      </c>
      <c r="E22" s="73">
        <v>6.8</v>
      </c>
      <c r="F22" s="80">
        <v>18.899999999999999</v>
      </c>
      <c r="G22" s="72">
        <v>19.13</v>
      </c>
      <c r="H22" s="102">
        <v>18.899999999999999</v>
      </c>
      <c r="I22" s="114">
        <f t="shared" si="0"/>
        <v>18.976666666666667</v>
      </c>
      <c r="J22" s="104">
        <v>1.4649648333333334</v>
      </c>
      <c r="K22" s="116">
        <v>1.5188592333333333</v>
      </c>
      <c r="L22" s="105">
        <f t="shared" si="1"/>
        <v>1.4919120333333333</v>
      </c>
      <c r="M22" s="80">
        <v>22.702702702702702</v>
      </c>
      <c r="N22" s="102">
        <v>22.702702702702702</v>
      </c>
      <c r="O22" s="81">
        <f t="shared" si="2"/>
        <v>22.702702702702702</v>
      </c>
      <c r="P22" s="80"/>
      <c r="Q22" s="73"/>
      <c r="R22" s="72">
        <v>3.2891361356000002</v>
      </c>
      <c r="S22" s="72">
        <v>3.3298891215999999</v>
      </c>
      <c r="T22" s="69">
        <f t="shared" si="3"/>
        <v>3.3095126286000003</v>
      </c>
      <c r="U22" s="80">
        <v>0.28999999999999998</v>
      </c>
      <c r="V22" s="72"/>
      <c r="W22" s="135">
        <v>2.4</v>
      </c>
      <c r="X22" s="80">
        <v>0.9</v>
      </c>
      <c r="Y22" s="102">
        <v>1</v>
      </c>
      <c r="Z22" s="73">
        <v>1</v>
      </c>
      <c r="AA22" s="175">
        <v>11641455</v>
      </c>
      <c r="AB22" s="80">
        <v>621.70000000000005</v>
      </c>
      <c r="AC22" s="73">
        <v>13175.6</v>
      </c>
      <c r="AD22" s="80">
        <v>0.28847783710262692</v>
      </c>
      <c r="AE22" s="72">
        <v>35.403829855205075</v>
      </c>
      <c r="AF22" s="82">
        <v>35.692307692307701</v>
      </c>
      <c r="AG22" s="80">
        <v>3.2302828034428241</v>
      </c>
      <c r="AH22" s="125">
        <v>63.349356999999998</v>
      </c>
      <c r="AI22" s="126">
        <v>14.458780000000001</v>
      </c>
      <c r="AJ22" s="129">
        <v>41718</v>
      </c>
      <c r="AL22" s="6">
        <v>6.1493155561308699</v>
      </c>
      <c r="AM22" s="54">
        <v>53</v>
      </c>
      <c r="AN22" s="52" t="s">
        <v>63</v>
      </c>
      <c r="AO22" s="48" t="s">
        <v>64</v>
      </c>
      <c r="AP22" s="52" t="s">
        <v>53</v>
      </c>
      <c r="AQ22" s="48" t="s">
        <v>54</v>
      </c>
      <c r="AR22" s="5" t="s">
        <v>66</v>
      </c>
      <c r="AS22" s="59" t="s">
        <v>89</v>
      </c>
      <c r="AT22" s="141" t="s">
        <v>101</v>
      </c>
      <c r="AU22" s="145" t="s">
        <v>113</v>
      </c>
      <c r="AV22" s="152" t="s">
        <v>130</v>
      </c>
      <c r="AW22" t="s">
        <v>248</v>
      </c>
      <c r="AX22" t="s">
        <v>151</v>
      </c>
      <c r="AY22" t="s">
        <v>249</v>
      </c>
      <c r="AZ22" s="156" t="s">
        <v>250</v>
      </c>
      <c r="BA22" s="156" t="s">
        <v>251</v>
      </c>
      <c r="BB22" s="179">
        <v>23643065</v>
      </c>
      <c r="BC22" s="179">
        <v>23643065</v>
      </c>
      <c r="BD22" s="156" t="s">
        <v>278</v>
      </c>
      <c r="BE22" s="156" t="s">
        <v>301</v>
      </c>
      <c r="BF22" s="157" t="s">
        <v>195</v>
      </c>
      <c r="BG22" s="158" t="s">
        <v>193</v>
      </c>
      <c r="BH22" s="159" t="s">
        <v>194</v>
      </c>
      <c r="BI22" s="157" t="s">
        <v>196</v>
      </c>
      <c r="BJ22" s="158" t="s">
        <v>197</v>
      </c>
      <c r="BK22" s="160" t="s">
        <v>198</v>
      </c>
      <c r="BL22" s="150" t="s">
        <v>254</v>
      </c>
      <c r="BM22" t="s">
        <v>255</v>
      </c>
      <c r="BN22" s="151">
        <v>13</v>
      </c>
      <c r="BO22" s="155" t="s">
        <v>190</v>
      </c>
      <c r="BP22" s="152" t="s">
        <v>113</v>
      </c>
      <c r="BQ22" s="155">
        <v>4</v>
      </c>
      <c r="BR22" t="s">
        <v>208</v>
      </c>
      <c r="BS22" t="s">
        <v>209</v>
      </c>
      <c r="BT22" t="s">
        <v>210</v>
      </c>
      <c r="BU22" s="153" t="s">
        <v>211</v>
      </c>
      <c r="BV22" s="153" t="s">
        <v>212</v>
      </c>
      <c r="BW22" s="153" t="s">
        <v>213</v>
      </c>
      <c r="BX22" s="153" t="s">
        <v>258</v>
      </c>
      <c r="BY22" s="153">
        <v>124</v>
      </c>
      <c r="BZ22" s="153">
        <v>124</v>
      </c>
      <c r="CA22" s="153" t="s">
        <v>227</v>
      </c>
      <c r="CB22" s="153" t="s">
        <v>228</v>
      </c>
      <c r="CC22" s="153" t="s">
        <v>230</v>
      </c>
      <c r="CD22" s="153" t="s">
        <v>229</v>
      </c>
      <c r="CE22" s="165">
        <v>41718</v>
      </c>
      <c r="CF22" s="152">
        <v>63.349356999999998</v>
      </c>
      <c r="CG22" s="152">
        <v>14.458780000000001</v>
      </c>
      <c r="CH22" t="s">
        <v>225</v>
      </c>
      <c r="CI22" t="s">
        <v>226</v>
      </c>
      <c r="CJ22" t="s">
        <v>231</v>
      </c>
      <c r="CK22" s="153" t="s">
        <v>223</v>
      </c>
      <c r="CL22" s="153" t="s">
        <v>224</v>
      </c>
    </row>
    <row r="23" spans="1:90" x14ac:dyDescent="0.2">
      <c r="A23" s="26">
        <v>59</v>
      </c>
      <c r="B23" s="181"/>
      <c r="C23" s="138">
        <v>5</v>
      </c>
      <c r="D23" s="111">
        <v>1.95</v>
      </c>
      <c r="E23" s="73">
        <v>6.86</v>
      </c>
      <c r="F23" s="80">
        <v>19.04</v>
      </c>
      <c r="G23" s="72">
        <v>19.399999999999999</v>
      </c>
      <c r="H23" s="102">
        <v>19.36</v>
      </c>
      <c r="I23" s="114">
        <f t="shared" si="0"/>
        <v>19.266666666666666</v>
      </c>
      <c r="J23" s="104">
        <v>1.5368240333333334</v>
      </c>
      <c r="K23" s="116">
        <v>1.5547888333333333</v>
      </c>
      <c r="L23" s="105">
        <f t="shared" si="1"/>
        <v>1.5458064333333335</v>
      </c>
      <c r="M23" s="80">
        <v>27.027027027027025</v>
      </c>
      <c r="N23" s="102">
        <v>25.405405405405407</v>
      </c>
      <c r="O23" s="81">
        <f t="shared" si="2"/>
        <v>26.216216216216218</v>
      </c>
      <c r="P23" s="80"/>
      <c r="Q23" s="73"/>
      <c r="R23" s="72">
        <v>3.1431673899999995</v>
      </c>
      <c r="S23" s="72">
        <v>3.1302790923999999</v>
      </c>
      <c r="T23" s="69">
        <f t="shared" si="3"/>
        <v>3.1367232411999995</v>
      </c>
      <c r="U23" s="80">
        <v>0.09</v>
      </c>
      <c r="V23" s="72"/>
      <c r="W23" s="135">
        <v>3.7</v>
      </c>
      <c r="X23" s="80">
        <v>0.95</v>
      </c>
      <c r="Y23" s="102">
        <v>1</v>
      </c>
      <c r="Z23" s="73">
        <v>1</v>
      </c>
      <c r="AA23" s="175">
        <v>12540150</v>
      </c>
      <c r="AB23" s="80">
        <v>683</v>
      </c>
      <c r="AC23" s="73">
        <v>15375.8</v>
      </c>
      <c r="AD23" s="80">
        <v>-0.14969713950203342</v>
      </c>
      <c r="AE23" s="72">
        <v>38.950602116877604</v>
      </c>
      <c r="AF23" s="82">
        <v>38.800904977375573</v>
      </c>
      <c r="AG23" s="80">
        <v>3.4515570934256057</v>
      </c>
      <c r="AH23" s="125">
        <v>63.349356999999998</v>
      </c>
      <c r="AI23" s="126">
        <v>14.458780000000001</v>
      </c>
      <c r="AJ23" s="129">
        <v>41718</v>
      </c>
      <c r="AL23" s="6">
        <v>11.453890381109566</v>
      </c>
      <c r="AM23" s="54">
        <v>54</v>
      </c>
      <c r="AN23" s="52" t="s">
        <v>63</v>
      </c>
      <c r="AO23" s="48" t="s">
        <v>64</v>
      </c>
      <c r="AP23" s="52" t="s">
        <v>55</v>
      </c>
      <c r="AQ23" s="48" t="s">
        <v>56</v>
      </c>
      <c r="AR23" s="5" t="s">
        <v>66</v>
      </c>
      <c r="AS23" s="59" t="s">
        <v>90</v>
      </c>
      <c r="AT23" s="141" t="s">
        <v>101</v>
      </c>
      <c r="AU23" s="145" t="s">
        <v>114</v>
      </c>
      <c r="AV23" s="152" t="s">
        <v>130</v>
      </c>
      <c r="AW23" t="s">
        <v>248</v>
      </c>
      <c r="AX23" t="s">
        <v>152</v>
      </c>
      <c r="AY23" t="s">
        <v>249</v>
      </c>
      <c r="AZ23" s="156" t="s">
        <v>250</v>
      </c>
      <c r="BA23" s="156" t="s">
        <v>251</v>
      </c>
      <c r="BB23" s="179">
        <v>23126069</v>
      </c>
      <c r="BC23" s="179">
        <v>23126069</v>
      </c>
      <c r="BD23" s="156" t="s">
        <v>279</v>
      </c>
      <c r="BE23" s="156" t="s">
        <v>302</v>
      </c>
      <c r="BF23" s="157" t="s">
        <v>195</v>
      </c>
      <c r="BG23" s="158" t="s">
        <v>193</v>
      </c>
      <c r="BH23" s="159" t="s">
        <v>194</v>
      </c>
      <c r="BI23" s="157" t="s">
        <v>196</v>
      </c>
      <c r="BJ23" s="158" t="s">
        <v>197</v>
      </c>
      <c r="BK23" s="160" t="s">
        <v>198</v>
      </c>
      <c r="BL23" s="150" t="s">
        <v>254</v>
      </c>
      <c r="BM23" t="s">
        <v>255</v>
      </c>
      <c r="BN23" s="151">
        <v>13</v>
      </c>
      <c r="BO23" s="155" t="s">
        <v>191</v>
      </c>
      <c r="BP23" s="152" t="s">
        <v>114</v>
      </c>
      <c r="BQ23" s="155">
        <v>5</v>
      </c>
      <c r="BR23" t="s">
        <v>208</v>
      </c>
      <c r="BS23" t="s">
        <v>209</v>
      </c>
      <c r="BT23" t="s">
        <v>210</v>
      </c>
      <c r="BU23" s="153" t="s">
        <v>211</v>
      </c>
      <c r="BV23" s="153" t="s">
        <v>212</v>
      </c>
      <c r="BW23" s="153" t="s">
        <v>213</v>
      </c>
      <c r="BX23" s="153" t="s">
        <v>258</v>
      </c>
      <c r="BY23" s="153">
        <v>124</v>
      </c>
      <c r="BZ23" s="153">
        <v>124</v>
      </c>
      <c r="CA23" s="153" t="s">
        <v>227</v>
      </c>
      <c r="CB23" s="153" t="s">
        <v>228</v>
      </c>
      <c r="CC23" s="153" t="s">
        <v>230</v>
      </c>
      <c r="CD23" s="153" t="s">
        <v>229</v>
      </c>
      <c r="CE23" s="165">
        <v>41718</v>
      </c>
      <c r="CF23" s="152">
        <v>63.349356999999998</v>
      </c>
      <c r="CG23" s="152">
        <v>14.458780000000001</v>
      </c>
      <c r="CH23" t="s">
        <v>225</v>
      </c>
      <c r="CI23" t="s">
        <v>226</v>
      </c>
      <c r="CJ23" t="s">
        <v>231</v>
      </c>
      <c r="CK23" s="153" t="s">
        <v>223</v>
      </c>
      <c r="CL23" s="153" t="s">
        <v>224</v>
      </c>
    </row>
    <row r="24" spans="1:90" x14ac:dyDescent="0.2">
      <c r="A24" s="26">
        <v>63</v>
      </c>
      <c r="B24" s="181"/>
      <c r="C24" s="138">
        <v>7</v>
      </c>
      <c r="D24" s="111">
        <v>2.95</v>
      </c>
      <c r="E24" s="73">
        <v>6.72</v>
      </c>
      <c r="F24" s="80">
        <v>25.23</v>
      </c>
      <c r="G24" s="72">
        <v>25.17</v>
      </c>
      <c r="H24" s="102">
        <v>25.19</v>
      </c>
      <c r="I24" s="114">
        <f t="shared" si="0"/>
        <v>25.196666666666669</v>
      </c>
      <c r="J24" s="104">
        <v>3.0593408333333332</v>
      </c>
      <c r="K24" s="116">
        <v>3.1536560333333332</v>
      </c>
      <c r="L24" s="105">
        <f t="shared" si="1"/>
        <v>3.106498433333333</v>
      </c>
      <c r="M24" s="80">
        <v>90.810810810810807</v>
      </c>
      <c r="N24" s="102">
        <v>90.270270270270274</v>
      </c>
      <c r="O24" s="81">
        <f t="shared" si="2"/>
        <v>90.540540540540547</v>
      </c>
      <c r="P24" s="80"/>
      <c r="Q24" s="73"/>
      <c r="R24" s="72">
        <v>1.7104729215999999</v>
      </c>
      <c r="S24" s="72">
        <v>1.7246025838999997</v>
      </c>
      <c r="T24" s="69">
        <f t="shared" si="3"/>
        <v>1.7175377527499998</v>
      </c>
      <c r="U24" s="80">
        <v>0.14000000000000001</v>
      </c>
      <c r="V24" s="72"/>
      <c r="W24" s="135">
        <v>4.0999999999999996</v>
      </c>
      <c r="X24" s="80">
        <v>1</v>
      </c>
      <c r="Y24" s="102">
        <v>1</v>
      </c>
      <c r="Z24" s="73">
        <v>1</v>
      </c>
      <c r="AA24" s="175">
        <v>14013510</v>
      </c>
      <c r="AB24" s="80">
        <v>897.8</v>
      </c>
      <c r="AC24" s="73">
        <v>47234.3</v>
      </c>
      <c r="AD24" s="80">
        <v>-0.13399138995632245</v>
      </c>
      <c r="AE24" s="72">
        <v>100.44620858452646</v>
      </c>
      <c r="AF24" s="82">
        <v>100.31221719457014</v>
      </c>
      <c r="AG24" s="80">
        <v>4.1235613176346071</v>
      </c>
      <c r="AH24" s="125">
        <v>63.349356999999998</v>
      </c>
      <c r="AI24" s="126">
        <v>14.458780000000001</v>
      </c>
      <c r="AJ24" s="129">
        <v>41718</v>
      </c>
      <c r="AL24" s="6">
        <v>4.059847038391422</v>
      </c>
      <c r="AM24" s="54">
        <v>56</v>
      </c>
      <c r="AN24" s="52" t="s">
        <v>63</v>
      </c>
      <c r="AO24" s="48" t="s">
        <v>64</v>
      </c>
      <c r="AP24" s="52" t="s">
        <v>59</v>
      </c>
      <c r="AQ24" s="48" t="s">
        <v>60</v>
      </c>
      <c r="AR24" s="5" t="s">
        <v>66</v>
      </c>
      <c r="AS24" s="59" t="s">
        <v>91</v>
      </c>
      <c r="AT24" s="141" t="s">
        <v>101</v>
      </c>
      <c r="AU24" s="147" t="s">
        <v>115</v>
      </c>
      <c r="AV24" s="152" t="s">
        <v>130</v>
      </c>
      <c r="AW24" t="s">
        <v>248</v>
      </c>
      <c r="AX24" t="s">
        <v>153</v>
      </c>
      <c r="AY24" t="s">
        <v>249</v>
      </c>
      <c r="AZ24" s="156" t="s">
        <v>250</v>
      </c>
      <c r="BA24" s="156" t="s">
        <v>251</v>
      </c>
      <c r="BB24" s="179">
        <v>21665592</v>
      </c>
      <c r="BC24" s="179">
        <v>21665592</v>
      </c>
      <c r="BD24" s="156" t="s">
        <v>280</v>
      </c>
      <c r="BE24" s="156" t="s">
        <v>303</v>
      </c>
      <c r="BF24" s="157" t="s">
        <v>195</v>
      </c>
      <c r="BG24" s="158" t="s">
        <v>193</v>
      </c>
      <c r="BH24" s="159" t="s">
        <v>194</v>
      </c>
      <c r="BI24" s="157" t="s">
        <v>196</v>
      </c>
      <c r="BJ24" s="158" t="s">
        <v>197</v>
      </c>
      <c r="BK24" s="160" t="s">
        <v>198</v>
      </c>
      <c r="BL24" s="150" t="s">
        <v>254</v>
      </c>
      <c r="BM24" t="s">
        <v>255</v>
      </c>
      <c r="BN24" s="151">
        <v>13</v>
      </c>
      <c r="BO24" s="155" t="s">
        <v>192</v>
      </c>
      <c r="BP24" s="152" t="s">
        <v>115</v>
      </c>
      <c r="BQ24" s="155">
        <v>6</v>
      </c>
      <c r="BR24" t="s">
        <v>208</v>
      </c>
      <c r="BS24" t="s">
        <v>209</v>
      </c>
      <c r="BT24" t="s">
        <v>210</v>
      </c>
      <c r="BU24" s="153" t="s">
        <v>211</v>
      </c>
      <c r="BV24" s="153" t="s">
        <v>212</v>
      </c>
      <c r="BW24" s="153" t="s">
        <v>213</v>
      </c>
      <c r="BX24" s="153" t="s">
        <v>258</v>
      </c>
      <c r="BY24" s="153">
        <v>124</v>
      </c>
      <c r="BZ24" s="153">
        <v>124</v>
      </c>
      <c r="CA24" s="153" t="s">
        <v>227</v>
      </c>
      <c r="CB24" s="153" t="s">
        <v>228</v>
      </c>
      <c r="CC24" s="153" t="s">
        <v>230</v>
      </c>
      <c r="CD24" s="153" t="s">
        <v>229</v>
      </c>
      <c r="CE24" s="165">
        <v>41718</v>
      </c>
      <c r="CF24" s="152">
        <v>63.349356999999998</v>
      </c>
      <c r="CG24" s="152">
        <v>14.458780000000001</v>
      </c>
      <c r="CH24" t="s">
        <v>225</v>
      </c>
      <c r="CI24" t="s">
        <v>226</v>
      </c>
      <c r="CJ24" t="s">
        <v>231</v>
      </c>
      <c r="CK24" s="153" t="s">
        <v>223</v>
      </c>
      <c r="CL24" s="153" t="s">
        <v>224</v>
      </c>
    </row>
    <row r="25" spans="1:90" ht="17" thickBot="1" x14ac:dyDescent="0.25">
      <c r="A25" s="27">
        <v>65</v>
      </c>
      <c r="B25" s="182"/>
      <c r="C25" s="139">
        <v>8</v>
      </c>
      <c r="D25" s="112">
        <v>3.25</v>
      </c>
      <c r="E25" s="77">
        <v>6.69</v>
      </c>
      <c r="F25" s="83">
        <v>26.74</v>
      </c>
      <c r="G25" s="76">
        <v>26.63</v>
      </c>
      <c r="H25" s="103">
        <v>26.27</v>
      </c>
      <c r="I25" s="115">
        <f t="shared" si="0"/>
        <v>26.546666666666667</v>
      </c>
      <c r="J25" s="108">
        <v>3.6566704333333329</v>
      </c>
      <c r="K25" s="117">
        <v>3.4994784333333331</v>
      </c>
      <c r="L25" s="109">
        <f t="shared" si="1"/>
        <v>3.5780744333333327</v>
      </c>
      <c r="M25" s="83">
        <v>109.72972972972973</v>
      </c>
      <c r="N25" s="103">
        <v>111.35135135135135</v>
      </c>
      <c r="O25" s="84">
        <f t="shared" si="2"/>
        <v>110.54054054054055</v>
      </c>
      <c r="P25" s="83"/>
      <c r="Q25" s="77"/>
      <c r="R25" s="76">
        <v>1.4928847615999998</v>
      </c>
      <c r="S25" s="76">
        <v>1.5462301158999998</v>
      </c>
      <c r="T25" s="77">
        <f t="shared" si="3"/>
        <v>1.5195574387499997</v>
      </c>
      <c r="U25" s="83">
        <v>0.21</v>
      </c>
      <c r="V25" s="76"/>
      <c r="W25" s="136">
        <v>4</v>
      </c>
      <c r="X25" s="83">
        <v>1</v>
      </c>
      <c r="Y25" s="103">
        <v>1</v>
      </c>
      <c r="Z25" s="77">
        <v>1</v>
      </c>
      <c r="AA25" s="176">
        <v>14222565</v>
      </c>
      <c r="AB25" s="83">
        <v>951.7</v>
      </c>
      <c r="AC25" s="77">
        <v>52811.7</v>
      </c>
      <c r="AD25" s="83">
        <v>0.12104925029905787</v>
      </c>
      <c r="AE25" s="76">
        <v>108.10971998047016</v>
      </c>
      <c r="AF25" s="85">
        <v>108.23076923076921</v>
      </c>
      <c r="AG25" s="83">
        <v>3.3601205424409843</v>
      </c>
      <c r="AH25" s="127">
        <v>63.349356999999998</v>
      </c>
      <c r="AI25" s="128">
        <v>14.458780000000001</v>
      </c>
      <c r="AJ25" s="130">
        <v>41718</v>
      </c>
      <c r="AL25" s="24">
        <v>3.7195128528742329</v>
      </c>
      <c r="AM25" s="55">
        <v>57</v>
      </c>
      <c r="AN25" s="53" t="s">
        <v>63</v>
      </c>
      <c r="AO25" s="49" t="s">
        <v>64</v>
      </c>
      <c r="AP25" s="53" t="s">
        <v>61</v>
      </c>
      <c r="AQ25" s="49" t="s">
        <v>62</v>
      </c>
      <c r="AR25" s="61" t="s">
        <v>66</v>
      </c>
      <c r="AS25" s="60" t="s">
        <v>92</v>
      </c>
      <c r="AT25" s="141" t="s">
        <v>101</v>
      </c>
      <c r="AU25" s="148" t="s">
        <v>116</v>
      </c>
      <c r="AV25" s="152" t="s">
        <v>130</v>
      </c>
      <c r="AW25" t="s">
        <v>248</v>
      </c>
      <c r="AX25" t="s">
        <v>154</v>
      </c>
      <c r="AY25" t="s">
        <v>249</v>
      </c>
      <c r="AZ25" s="156" t="s">
        <v>250</v>
      </c>
      <c r="BA25" s="156" t="s">
        <v>251</v>
      </c>
      <c r="BB25" s="179">
        <v>24804911</v>
      </c>
      <c r="BC25" s="179">
        <v>24804911</v>
      </c>
      <c r="BD25" s="156" t="s">
        <v>281</v>
      </c>
      <c r="BE25" s="156" t="s">
        <v>304</v>
      </c>
      <c r="BF25" s="157" t="s">
        <v>195</v>
      </c>
      <c r="BG25" s="158" t="s">
        <v>193</v>
      </c>
      <c r="BH25" s="159" t="s">
        <v>194</v>
      </c>
      <c r="BI25" s="157" t="s">
        <v>196</v>
      </c>
      <c r="BJ25" s="158" t="s">
        <v>197</v>
      </c>
      <c r="BK25" s="160" t="s">
        <v>198</v>
      </c>
      <c r="BL25" s="150" t="s">
        <v>254</v>
      </c>
      <c r="BM25" t="s">
        <v>255</v>
      </c>
      <c r="BN25" s="151">
        <v>13</v>
      </c>
      <c r="BO25" s="155" t="s">
        <v>247</v>
      </c>
      <c r="BP25" s="152" t="s">
        <v>116</v>
      </c>
      <c r="BQ25" s="155">
        <v>7</v>
      </c>
      <c r="BR25" t="s">
        <v>208</v>
      </c>
      <c r="BS25" t="s">
        <v>209</v>
      </c>
      <c r="BT25" t="s">
        <v>210</v>
      </c>
      <c r="BU25" s="153" t="s">
        <v>211</v>
      </c>
      <c r="BV25" s="153" t="s">
        <v>212</v>
      </c>
      <c r="BW25" s="153" t="s">
        <v>213</v>
      </c>
      <c r="BX25" s="153" t="s">
        <v>258</v>
      </c>
      <c r="BY25" s="153">
        <v>124</v>
      </c>
      <c r="BZ25" s="153">
        <v>124</v>
      </c>
      <c r="CA25" s="153" t="s">
        <v>227</v>
      </c>
      <c r="CB25" s="153" t="s">
        <v>228</v>
      </c>
      <c r="CC25" s="153" t="s">
        <v>230</v>
      </c>
      <c r="CD25" s="153" t="s">
        <v>229</v>
      </c>
      <c r="CE25" s="165">
        <v>41718</v>
      </c>
      <c r="CF25" s="152">
        <v>63.349356999999998</v>
      </c>
      <c r="CG25" s="152">
        <v>14.458780000000001</v>
      </c>
      <c r="CH25" t="s">
        <v>225</v>
      </c>
      <c r="CI25" t="s">
        <v>226</v>
      </c>
      <c r="CJ25" t="s">
        <v>231</v>
      </c>
      <c r="CK25" s="153" t="s">
        <v>223</v>
      </c>
      <c r="CL25" s="153" t="s">
        <v>224</v>
      </c>
    </row>
    <row r="26" spans="1:90" ht="17" thickTop="1" x14ac:dyDescent="0.2">
      <c r="D26" s="3"/>
    </row>
  </sheetData>
  <mergeCells count="7">
    <mergeCell ref="X1:Y1"/>
    <mergeCell ref="B3:B5"/>
    <mergeCell ref="B11:B13"/>
    <mergeCell ref="B19:B21"/>
    <mergeCell ref="B22:B25"/>
    <mergeCell ref="B14:B18"/>
    <mergeCell ref="B6:B10"/>
  </mergeCells>
  <phoneticPr fontId="0" type="noConversion"/>
  <conditionalFormatting sqref="BB1:BC1">
    <cfRule type="containsBlanks" dxfId="0" priority="1" stopIfTrue="1">
      <formula>LEN(TRIM(BB1))=0</formula>
    </cfRule>
  </conditionalFormatting>
  <hyperlinks>
    <hyperlink ref="AS3" r:id="rId1"/>
    <hyperlink ref="AS4" r:id="rId2"/>
    <hyperlink ref="AS5" r:id="rId3"/>
    <hyperlink ref="AS7" r:id="rId4"/>
    <hyperlink ref="AS6" r:id="rId5"/>
    <hyperlink ref="AS8" r:id="rId6"/>
    <hyperlink ref="AS9" r:id="rId7"/>
    <hyperlink ref="AS10" r:id="rId8"/>
    <hyperlink ref="AS11" r:id="rId9"/>
    <hyperlink ref="AS12" r:id="rId10"/>
    <hyperlink ref="AS13" r:id="rId11"/>
    <hyperlink ref="AS14" r:id="rId12"/>
    <hyperlink ref="AS15" r:id="rId13"/>
    <hyperlink ref="AS16" r:id="rId14"/>
    <hyperlink ref="AS17" r:id="rId15"/>
    <hyperlink ref="AS18" r:id="rId16"/>
    <hyperlink ref="AS19" r:id="rId17"/>
    <hyperlink ref="AS20" r:id="rId18"/>
    <hyperlink ref="AS21" r:id="rId19"/>
    <hyperlink ref="AS22" r:id="rId20"/>
    <hyperlink ref="AS23" r:id="rId21"/>
    <hyperlink ref="AS24" r:id="rId22"/>
    <hyperlink ref="AS25" r:id="rId23"/>
  </hyperlink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2014-09-02T09:59:16Z</dcterms:created>
  <dcterms:modified xsi:type="dcterms:W3CDTF">2017-11-03T15:08:04Z</dcterms:modified>
</cp:coreProperties>
</file>