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-20" windowWidth="28720" windowHeight="16980"/>
  </bookViews>
  <sheets>
    <sheet name="SUMMAR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4" i="1" l="1"/>
  <c r="T39" i="1"/>
  <c r="O40" i="1"/>
  <c r="O27" i="1"/>
  <c r="O26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1" i="1"/>
  <c r="I10" i="1"/>
  <c r="I9" i="1"/>
  <c r="I8" i="1"/>
  <c r="I7" i="1"/>
  <c r="I6" i="1"/>
  <c r="I5" i="1"/>
  <c r="I4" i="1"/>
  <c r="I19" i="1"/>
  <c r="I18" i="1"/>
  <c r="I17" i="1"/>
  <c r="I16" i="1"/>
  <c r="I15" i="1"/>
  <c r="I14" i="1"/>
  <c r="I13" i="1"/>
  <c r="I12" i="1"/>
  <c r="I3" i="1"/>
  <c r="O42" i="1"/>
  <c r="O41" i="1"/>
  <c r="O39" i="1"/>
  <c r="O38" i="1"/>
  <c r="O37" i="1"/>
  <c r="O36" i="1"/>
  <c r="O35" i="1"/>
  <c r="O34" i="1"/>
  <c r="O33" i="1"/>
  <c r="O32" i="1"/>
  <c r="O31" i="1"/>
  <c r="O30" i="1"/>
  <c r="O29" i="1"/>
  <c r="O28" i="1"/>
  <c r="O25" i="1"/>
  <c r="O24" i="1"/>
  <c r="O23" i="1"/>
  <c r="O22" i="1"/>
  <c r="O21" i="1"/>
  <c r="O20" i="1"/>
  <c r="O11" i="1"/>
  <c r="O10" i="1"/>
  <c r="O9" i="1"/>
  <c r="O8" i="1"/>
  <c r="O7" i="1"/>
  <c r="O6" i="1"/>
  <c r="O5" i="1"/>
  <c r="O4" i="1"/>
  <c r="O19" i="1"/>
  <c r="O18" i="1"/>
  <c r="O17" i="1"/>
  <c r="O16" i="1"/>
  <c r="O15" i="1"/>
  <c r="O14" i="1"/>
  <c r="O13" i="1"/>
  <c r="O12" i="1"/>
  <c r="O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1" i="1"/>
  <c r="L10" i="1"/>
  <c r="L9" i="1"/>
  <c r="L8" i="1"/>
  <c r="L7" i="1"/>
  <c r="L6" i="1"/>
  <c r="L5" i="1"/>
  <c r="L4" i="1"/>
  <c r="L19" i="1"/>
  <c r="L18" i="1"/>
  <c r="L17" i="1"/>
  <c r="L16" i="1"/>
  <c r="L15" i="1"/>
  <c r="L14" i="1"/>
  <c r="L13" i="1"/>
  <c r="L12" i="1"/>
  <c r="L3" i="1"/>
  <c r="T12" i="1"/>
  <c r="T13" i="1"/>
  <c r="T15" i="1"/>
  <c r="T16" i="1"/>
  <c r="T17" i="1"/>
  <c r="T18" i="1"/>
  <c r="T19" i="1"/>
  <c r="T4" i="1"/>
  <c r="T5" i="1"/>
  <c r="T6" i="1"/>
  <c r="T7" i="1"/>
  <c r="T8" i="1"/>
  <c r="T9" i="1"/>
  <c r="T10" i="1"/>
  <c r="T11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40" i="1"/>
  <c r="T41" i="1"/>
  <c r="T42" i="1"/>
  <c r="T3" i="1"/>
</calcChain>
</file>

<file path=xl/sharedStrings.xml><?xml version="1.0" encoding="utf-8"?>
<sst xmlns="http://schemas.openxmlformats.org/spreadsheetml/2006/main" count="1204" uniqueCount="371">
  <si>
    <t>Sample</t>
  </si>
  <si>
    <t>pH</t>
  </si>
  <si>
    <t>TOC</t>
  </si>
  <si>
    <t>TON</t>
  </si>
  <si>
    <t>TOP</t>
  </si>
  <si>
    <t>TOP reruns</t>
  </si>
  <si>
    <t>mg/l</t>
  </si>
  <si>
    <t>µg/l</t>
  </si>
  <si>
    <t>GS</t>
  </si>
  <si>
    <t>BT</t>
  </si>
  <si>
    <t>RL</t>
  </si>
  <si>
    <t>LB</t>
  </si>
  <si>
    <t>KT</t>
  </si>
  <si>
    <t>SB</t>
  </si>
  <si>
    <t>Average</t>
  </si>
  <si>
    <t>Oxygen</t>
  </si>
  <si>
    <t>Cond.</t>
  </si>
  <si>
    <t>Temp.</t>
  </si>
  <si>
    <t>Filtered Volume [ml]</t>
  </si>
  <si>
    <t>B (replicate)</t>
  </si>
  <si>
    <t>A (first)</t>
  </si>
  <si>
    <t>CO2</t>
  </si>
  <si>
    <t>CH4</t>
  </si>
  <si>
    <t>Cell counts</t>
  </si>
  <si>
    <t>SUVA</t>
  </si>
  <si>
    <t>FeII</t>
  </si>
  <si>
    <t>FeIII</t>
  </si>
  <si>
    <t>Celsius</t>
  </si>
  <si>
    <t>µM</t>
  </si>
  <si>
    <t>Location GPS</t>
  </si>
  <si>
    <t>Date</t>
  </si>
  <si>
    <t>DNA ng/µl</t>
  </si>
  <si>
    <t>Number</t>
  </si>
  <si>
    <t>ID</t>
  </si>
  <si>
    <t>16S sequencing</t>
  </si>
  <si>
    <t>i5 (Fwd.)</t>
  </si>
  <si>
    <t>i7 (Rev.)</t>
  </si>
  <si>
    <t>Choice</t>
  </si>
  <si>
    <t>TATCCTCT</t>
  </si>
  <si>
    <t>CGAGGCTG</t>
  </si>
  <si>
    <t>N503</t>
  </si>
  <si>
    <t>N710</t>
  </si>
  <si>
    <t>AAGAGGCA</t>
  </si>
  <si>
    <t>N711</t>
  </si>
  <si>
    <t>GTAGAGGA</t>
  </si>
  <si>
    <t>N712</t>
  </si>
  <si>
    <t>TAGATCGC</t>
  </si>
  <si>
    <t>TAAGGCGA</t>
  </si>
  <si>
    <t>N501</t>
  </si>
  <si>
    <t>N701</t>
  </si>
  <si>
    <t>CGTACTAG</t>
  </si>
  <si>
    <t>N702</t>
  </si>
  <si>
    <t>AGGCAGAA</t>
  </si>
  <si>
    <t>N703</t>
  </si>
  <si>
    <t>TCCTGAGC</t>
  </si>
  <si>
    <t>N704</t>
  </si>
  <si>
    <t>GGACTCCT</t>
  </si>
  <si>
    <t>N705</t>
  </si>
  <si>
    <t>TAGGCATG</t>
  </si>
  <si>
    <t>N706</t>
  </si>
  <si>
    <t>CTCTCTAC</t>
  </si>
  <si>
    <t>N707</t>
  </si>
  <si>
    <t>CAGAGAGG</t>
  </si>
  <si>
    <t>N708</t>
  </si>
  <si>
    <t>GCTACGCT</t>
  </si>
  <si>
    <t>N709</t>
  </si>
  <si>
    <t>GTAAGGAG</t>
  </si>
  <si>
    <t>N505</t>
  </si>
  <si>
    <t>ACTGCATA</t>
  </si>
  <si>
    <t>N506</t>
  </si>
  <si>
    <t>A</t>
  </si>
  <si>
    <t>B</t>
  </si>
  <si>
    <t>i5 num</t>
  </si>
  <si>
    <t>i7 num</t>
  </si>
  <si>
    <t>Report</t>
  </si>
  <si>
    <t>https://export.uppmax.uu.se/b2014083/ILLUMITAG/samples/run010_sample26.pdf</t>
  </si>
  <si>
    <t>https://export.uppmax.uu.se/b2014083/ILLUMITAG/samples/run010_sample27.pdf</t>
  </si>
  <si>
    <t>https://export.uppmax.uu.se/b2014083/ILLUMITAG/samples/run010_sample28.pdf</t>
  </si>
  <si>
    <t>https://export.uppmax.uu.se/b2014083/ILLUMITAG/samples/run010_sample29.pdf</t>
  </si>
  <si>
    <t>https://export.uppmax.uu.se/b2014083/ILLUMITAG/samples/run010_sample30.pdf</t>
  </si>
  <si>
    <t>https://export.uppmax.uu.se/b2014083/ILLUMITAG/samples/run010_sample31.pdf</t>
  </si>
  <si>
    <t>https://export.uppmax.uu.se/b2014083/ILLUMITAG/samples/run010_sample32.pdf</t>
  </si>
  <si>
    <t>https://export.uppmax.uu.se/b2014083/ILLUMITAG/samples/run010_sample33.pdf</t>
  </si>
  <si>
    <t>https://export.uppmax.uu.se/b2014083/ILLUMITAG/samples/run010_sample34.pdf</t>
  </si>
  <si>
    <t>https://export.uppmax.uu.se/b2014083/ILLUMITAG/samples/run010_sample35.pdf</t>
  </si>
  <si>
    <t>https://export.uppmax.uu.se/b2014083/ILLUMITAG/samples/run010_sample36.pdf</t>
  </si>
  <si>
    <t>https://export.uppmax.uu.se/b2014083/ILLUMITAG/samples/run010_sample37.pdf</t>
  </si>
  <si>
    <t>https://export.uppmax.uu.se/b2014083/ILLUMITAG/samples/run010_sample38.pdf</t>
  </si>
  <si>
    <t>https://export.uppmax.uu.se/b2014083/ILLUMITAG/samples/run010_sample39.pdf</t>
  </si>
  <si>
    <t>https://export.uppmax.uu.se/b2014083/ILLUMITAG/samples/run010_sample40.pdf</t>
  </si>
  <si>
    <t>https://export.uppmax.uu.se/b2014083/ILLUMITAG/samples/run010_sample41.pdf</t>
  </si>
  <si>
    <t>https://export.uppmax.uu.se/b2014083/ILLUMITAG/samples/run010_sample42.pdf</t>
  </si>
  <si>
    <t>https://export.uppmax.uu.se/b2014083/ILLUMITAG/samples/run010_sample43.pdf</t>
  </si>
  <si>
    <t>https://export.uppmax.uu.se/b2014083/ILLUMITAG/samples/run010_sample44.pdf</t>
  </si>
  <si>
    <t>https://export.uppmax.uu.se/b2014083/ILLUMITAG/samples/run010_sample45.pdf</t>
  </si>
  <si>
    <t>https://export.uppmax.uu.se/b2014083/ILLUMITAG/samples/run010_sample46.pdf</t>
  </si>
  <si>
    <t>https://export.uppmax.uu.se/b2014083/ILLUMITAG/samples/run010_sample47.pdf</t>
  </si>
  <si>
    <t>https://export.uppmax.uu.se/b2014083/ILLUMITAG/samples/run010_sample48.pdf</t>
  </si>
  <si>
    <t>https://export.uppmax.uu.se/b2014083/ILLUMITAG/samples/run010_sample49.pdf</t>
  </si>
  <si>
    <t>https://export.uppmax.uu.se/b2014083/ILLUMITAG/samples/run010_sample50.pdf</t>
  </si>
  <si>
    <t>https://export.uppmax.uu.se/b2014083/ILLUMITAG/samples/run010_sample51.pdf</t>
  </si>
  <si>
    <t>https://export.uppmax.uu.se/b2014083/ILLUMITAG/samples/run010_sample52.pdf</t>
  </si>
  <si>
    <t>https://export.uppmax.uu.se/b2014083/ILLUMITAG/samples/run010_sample53.pdf</t>
  </si>
  <si>
    <t>https://export.uppmax.uu.se/b2014083/ILLUMITAG/samples/run010_sample54.pdf</t>
  </si>
  <si>
    <t>https://export.uppmax.uu.se/b2014083/ILLUMITAG/samples/run010_sample55.pdf</t>
  </si>
  <si>
    <t>https://export.uppmax.uu.se/b2014083/ILLUMITAG/samples/run010_sample56.pdf</t>
  </si>
  <si>
    <t>https://export.uppmax.uu.se/b2014083/ILLUMITAG/samples/run010_sample57.pdf</t>
  </si>
  <si>
    <t>https://export.uppmax.uu.se/b2014083/ILLUMITAG/samples/run010_sample59.pdf</t>
  </si>
  <si>
    <t>https://export.uppmax.uu.se/b2014083/ILLUMITAG/samples/run010_sample60.pdf</t>
  </si>
  <si>
    <t>https://export.uppmax.uu.se/b2014083/ILLUMITAG/samples/run010_sample61.pdf</t>
  </si>
  <si>
    <t>https://export.uppmax.uu.se/b2014083/ILLUMITAG/samples/run010_sample62.pdf</t>
  </si>
  <si>
    <t>https://export.uppmax.uu.se/b2014083/ILLUMITAG/samples/run010_sample63.pdf</t>
  </si>
  <si>
    <t>https://export.uppmax.uu.se/b2014083/ILLUMITAG/samples/run010_sample64.pdf</t>
  </si>
  <si>
    <t>https://export.uppmax.uu.se/b2014083/ILLUMITAG/samples/run010_sample65.pdf</t>
  </si>
  <si>
    <t>https://export.uppmax.uu.se/b2014083/ILLUMITAG/samples/run010_sample58.pdf</t>
  </si>
  <si>
    <t>Barcode</t>
  </si>
  <si>
    <t>m</t>
  </si>
  <si>
    <t>Fe Total</t>
  </si>
  <si>
    <t>µS/cm</t>
  </si>
  <si>
    <t>mg/l*m</t>
  </si>
  <si>
    <t>cells/ml</t>
  </si>
  <si>
    <t>Longitude N</t>
  </si>
  <si>
    <t>Sample code</t>
  </si>
  <si>
    <t xml:space="preserve"> </t>
  </si>
  <si>
    <t>BT1</t>
  </si>
  <si>
    <t>BT2</t>
  </si>
  <si>
    <t>BT3</t>
  </si>
  <si>
    <t>BT4</t>
  </si>
  <si>
    <t>BT5</t>
  </si>
  <si>
    <t>BT6</t>
  </si>
  <si>
    <t>BT7</t>
  </si>
  <si>
    <t>BT8</t>
  </si>
  <si>
    <t>KT1</t>
  </si>
  <si>
    <t>KT2</t>
  </si>
  <si>
    <t>KT3</t>
  </si>
  <si>
    <t>KT4</t>
  </si>
  <si>
    <t>KT5</t>
  </si>
  <si>
    <t>KT7</t>
  </si>
  <si>
    <t>KT8</t>
  </si>
  <si>
    <t>LB1</t>
  </si>
  <si>
    <t>LB2</t>
  </si>
  <si>
    <t>LB3</t>
  </si>
  <si>
    <t>LB4</t>
  </si>
  <si>
    <t>LB5</t>
  </si>
  <si>
    <t>LB6</t>
  </si>
  <si>
    <t>LB7</t>
  </si>
  <si>
    <t>LB8</t>
  </si>
  <si>
    <t>Shotgun</t>
  </si>
  <si>
    <t>Run name</t>
  </si>
  <si>
    <t>Sulfate</t>
  </si>
  <si>
    <t>Sample #</t>
  </si>
  <si>
    <t>Sample name</t>
  </si>
  <si>
    <t>under_ice_kt</t>
  </si>
  <si>
    <t>under_ice_lb</t>
  </si>
  <si>
    <t>under_ice_bt</t>
  </si>
  <si>
    <t>Under ice depth profile of lake KT</t>
  </si>
  <si>
    <t>Under ice depth profile of lake LB</t>
  </si>
  <si>
    <t>Under ice depth profile of lake BT</t>
  </si>
  <si>
    <t>b2014083</t>
  </si>
  <si>
    <t>Uppmax ref</t>
  </si>
  <si>
    <t>150123_D00118_0178_BC6KV6ANXX</t>
  </si>
  <si>
    <t>Sample_BT1</t>
  </si>
  <si>
    <t>Sample_BT2</t>
  </si>
  <si>
    <t>Sample_BT3</t>
  </si>
  <si>
    <t>Sample_BT4</t>
  </si>
  <si>
    <t>Sample_BT5</t>
  </si>
  <si>
    <t>Sample_BT6</t>
  </si>
  <si>
    <t>Sample_BT7</t>
  </si>
  <si>
    <t>Sample_BT8</t>
  </si>
  <si>
    <t>Sample_LB1</t>
  </si>
  <si>
    <t>Sample_LB2</t>
  </si>
  <si>
    <t>Sample_LB3</t>
  </si>
  <si>
    <t>Sample_LB4</t>
  </si>
  <si>
    <t>Sample_LB5</t>
  </si>
  <si>
    <t>Sample_LB6</t>
  </si>
  <si>
    <t>Sample_LB7</t>
  </si>
  <si>
    <t>Sample_LB8</t>
  </si>
  <si>
    <t>Sample_KT1</t>
  </si>
  <si>
    <t>Sample_KT2</t>
  </si>
  <si>
    <t>Sample_KT3</t>
  </si>
  <si>
    <t>Sample_KT4</t>
  </si>
  <si>
    <t>Sample_KT5</t>
  </si>
  <si>
    <t>Sample_KT7</t>
  </si>
  <si>
    <t>Sample_KT8</t>
  </si>
  <si>
    <t>Forward filename</t>
  </si>
  <si>
    <t>Reverse filename</t>
  </si>
  <si>
    <t>Forward reads count</t>
  </si>
  <si>
    <t>Reverse reads count</t>
  </si>
  <si>
    <t>Forward MD5 checksum</t>
  </si>
  <si>
    <t>Reverse MD5 checksum</t>
  </si>
  <si>
    <t>Contact 1 function</t>
  </si>
  <si>
    <t>Contact 1 name</t>
  </si>
  <si>
    <t>Contact 1 email</t>
  </si>
  <si>
    <t>Contact 2 function</t>
  </si>
  <si>
    <t>Contact 2 name</t>
  </si>
  <si>
    <t>Contact 2 email</t>
  </si>
  <si>
    <t>Project short name (no spaces and only ascii)</t>
  </si>
  <si>
    <t>Project long name (free text)</t>
  </si>
  <si>
    <t>Sample short name (no spaces and only ascii)</t>
  </si>
  <si>
    <t>Sample long name (free text)</t>
  </si>
  <si>
    <t>bt1</t>
  </si>
  <si>
    <t>bt2</t>
  </si>
  <si>
    <t>bt3</t>
  </si>
  <si>
    <t>bt4</t>
  </si>
  <si>
    <t>bt5</t>
  </si>
  <si>
    <t>bt6</t>
  </si>
  <si>
    <t>bt7</t>
  </si>
  <si>
    <t>bt8</t>
  </si>
  <si>
    <t>lb1</t>
  </si>
  <si>
    <t>lb2</t>
  </si>
  <si>
    <t>lb3</t>
  </si>
  <si>
    <t>lb4</t>
  </si>
  <si>
    <t>lb5</t>
  </si>
  <si>
    <t>lb6</t>
  </si>
  <si>
    <t>lb7</t>
  </si>
  <si>
    <t>lb8</t>
  </si>
  <si>
    <t>kt1</t>
  </si>
  <si>
    <t>kt2</t>
  </si>
  <si>
    <t>kt3</t>
  </si>
  <si>
    <t>kt4</t>
  </si>
  <si>
    <t>kt5</t>
  </si>
  <si>
    <t>kt7</t>
  </si>
  <si>
    <t>KT1_TCCGGAGA-TATAGCCT_L001_R1_001.fastq.gz</t>
  </si>
  <si>
    <t>KT1_TCCGGAGA-TATAGCCT_L001_R2_001.fastq.gz</t>
  </si>
  <si>
    <t>KT2_TCCGGAGA-ATAGAGGC_L001_R1_001.fastq.gz</t>
  </si>
  <si>
    <t>KT2_TCCGGAGA-ATAGAGGC_L001_R2_001.fastq.gz</t>
  </si>
  <si>
    <t>KT3_TCCGGAGA-CCTATCCT_L001_R1_001.fastq.gz</t>
  </si>
  <si>
    <t>KT3_TCCGGAGA-CCTATCCT_L001_R2_001.fastq.gz</t>
  </si>
  <si>
    <t>KT4_TCCGGAGA-GGCTCTGA_L001_R1_001.fastq.gz</t>
  </si>
  <si>
    <t>KT4_TCCGGAGA-GGCTCTGA_L001_R2_001.fastq.gz</t>
  </si>
  <si>
    <t>KT5_TCCGGAGA-AGGCGAAG_L001_R1_001.fastq.gz</t>
  </si>
  <si>
    <t>KT5_TCCGGAGA-AGGCGAAG_L001_R2_001.fastq.gz</t>
  </si>
  <si>
    <t>KT7_TCCGGAGA-CAGGACGT_L001_R1_001.fastq.gz</t>
  </si>
  <si>
    <t>KT7_TCCGGAGA-CAGGACGT_L001_R2_001.fastq.gz</t>
  </si>
  <si>
    <t>KT8_TCCGGAGA-GTACTGAC_L001_R1_001.fastq.gz</t>
  </si>
  <si>
    <t>KT8_TCCGGAGA-GTACTGAC_L001_R2_001.fastq.gz</t>
  </si>
  <si>
    <t>BT1_CGCTCATT-TATAGCCT_L001_R1_001.fastq.gz</t>
  </si>
  <si>
    <t>BT1_CGCTCATT-TATAGCCT_L001_R2_001.fastq.gz</t>
  </si>
  <si>
    <t>BT2_CGCTCATT-ATAGAGGC_L001_R1_001.fastq.gz</t>
  </si>
  <si>
    <t>BT2_CGCTCATT-ATAGAGGC_L001_R2_001.fastq.gz</t>
  </si>
  <si>
    <t>BT3_CGCTCATT-CCTATCCT_L001_R1_001.fastq.gz</t>
  </si>
  <si>
    <t>BT3_CGCTCATT-CCTATCCT_L001_R2_001.fastq.gz</t>
  </si>
  <si>
    <t>BT4_CGCTCATT-GGCTCTGA_L001_R1_001.fastq.gz</t>
  </si>
  <si>
    <t>BT4_CGCTCATT-GGCTCTGA_L001_R2_001.fastq.gz</t>
  </si>
  <si>
    <t>BT5_GAGATTCC-TATAGCCT_L001_R1_001.fastq.gz</t>
  </si>
  <si>
    <t>BT5_GAGATTCC-TATAGCCT_L001_R2_001.fastq.gz</t>
  </si>
  <si>
    <t>BT6_GAGATTCC-ATAGAGGC_L001_R1_001.fastq.gz</t>
  </si>
  <si>
    <t>BT6_GAGATTCC-ATAGAGGC_L001_R2_001.fastq.gz</t>
  </si>
  <si>
    <t>BT7_GAGATTCC-CCTATCCT_L001_R1_001.fastq.gz</t>
  </si>
  <si>
    <t>BT7_GAGATTCC-CCTATCCT_L001_R2_001.fastq.gz</t>
  </si>
  <si>
    <t>BT8_GAGATTCC-GGCTCTGA_L001_R1_001.fastq.gz</t>
  </si>
  <si>
    <t>BT8_GAGATTCC-GGCTCTGA_L001_R2_001.fastq.gz</t>
  </si>
  <si>
    <t>LB1_ATTACTCG-TATAGCCT_L001_R1_001.fastq.gz</t>
  </si>
  <si>
    <t>LB1_ATTACTCG-TATAGCCT_L001_R2_001.fastq.gz</t>
  </si>
  <si>
    <t>LB2_ATTACTCG-ATAGAGGC_L001_R1_001.fastq.gz</t>
  </si>
  <si>
    <t>LB2_ATTACTCG-ATAGAGGC_L001_R2_001.fastq.gz</t>
  </si>
  <si>
    <t>LB3_ATTACTCG-CCTATCCT_L001_R1_001.fastq.gz</t>
  </si>
  <si>
    <t>LB3_ATTACTCG-CCTATCCT_L001_R2_001.fastq.gz</t>
  </si>
  <si>
    <t>LB4_ATTACTCG-GGCTCTGA_L001_R1_001.fastq.gz</t>
  </si>
  <si>
    <t>LB4_ATTACTCG-GGCTCTGA_L001_R2_001.fastq.gz</t>
  </si>
  <si>
    <t>LB5_ATTACTCG-AGGCGAAG_L001_R1_001.fastq.gz</t>
  </si>
  <si>
    <t>LB5_ATTACTCG-AGGCGAAG_L001_R2_001.fastq.gz</t>
  </si>
  <si>
    <t>LB6_ATTACTCG-TAATCTTA_L001_R1_001.fastq.gz</t>
  </si>
  <si>
    <t>LB6_ATTACTCG-TAATCTTA_L001_R2_001.fastq.gz</t>
  </si>
  <si>
    <t>LB7_ATTACTCG-CAGGACGT_L001_R1_001.fastq.gz</t>
  </si>
  <si>
    <t>LB7_ATTACTCG-CAGGACGT_L001_R2_001.fastq.gz</t>
  </si>
  <si>
    <t>LB8_ATTACTCG-GTACTGAC_L001_R1_001.fastq.gz</t>
  </si>
  <si>
    <t>LB8_ATTACTCG-GTACTGAC_L001_R2_001.fastq.gz</t>
  </si>
  <si>
    <t>Lucas Sinclair</t>
  </si>
  <si>
    <t>lucas.sinclair@me.com</t>
  </si>
  <si>
    <t>phd</t>
  </si>
  <si>
    <t>pi</t>
  </si>
  <si>
    <t>Alexander Eiler</t>
  </si>
  <si>
    <t>alexander.eiler@ebc.uu.se</t>
  </si>
  <si>
    <t>Library strategy</t>
  </si>
  <si>
    <t>Library source</t>
  </si>
  <si>
    <t>Library selection</t>
  </si>
  <si>
    <t>Library layout</t>
  </si>
  <si>
    <t>Platform</t>
  </si>
  <si>
    <t>Instrument model</t>
  </si>
  <si>
    <t>Instrument software</t>
  </si>
  <si>
    <t>Forward read length</t>
  </si>
  <si>
    <t>Reverse read length</t>
  </si>
  <si>
    <t>WGS</t>
  </si>
  <si>
    <t>METAGENOMIC</t>
  </si>
  <si>
    <t>RANDOM</t>
  </si>
  <si>
    <t>Paired-end</t>
  </si>
  <si>
    <t>ILLUMINA</t>
  </si>
  <si>
    <t>Illumina HiSeq</t>
  </si>
  <si>
    <t>Organism</t>
  </si>
  <si>
    <t>Environement material</t>
  </si>
  <si>
    <t>Environement feature</t>
  </si>
  <si>
    <t>Environement biome</t>
  </si>
  <si>
    <t>Country</t>
  </si>
  <si>
    <t>Location (free text)</t>
  </si>
  <si>
    <t>Design description</t>
  </si>
  <si>
    <t>Bioproject</t>
  </si>
  <si>
    <t>Biosample</t>
  </si>
  <si>
    <t>PRJNAXXXXXX</t>
  </si>
  <si>
    <t>SAMNXXXXXXXX</t>
  </si>
  <si>
    <t>Sweden</t>
  </si>
  <si>
    <t>Lake near Krokom</t>
  </si>
  <si>
    <t>v2.2.38</t>
  </si>
  <si>
    <t>aquatic metagenome</t>
  </si>
  <si>
    <t>freshwater lake</t>
  </si>
  <si>
    <t>water</t>
  </si>
  <si>
    <t>lake water</t>
  </si>
  <si>
    <t>Water was sampled from under the lake's ice cover using Limnos sampler. Water was prefiltered using a 50 µm sieve and freeze dried. DNA was extracted from dried material using PowerSoil DNA extraction kit.</t>
  </si>
  <si>
    <t>Sampling Date (YYYY-MM-DD)</t>
  </si>
  <si>
    <t>Latitude (N)</t>
  </si>
  <si>
    <t>Longitude (E)</t>
  </si>
  <si>
    <t>Latitude E</t>
  </si>
  <si>
    <t>Project #</t>
  </si>
  <si>
    <t>Depth</t>
  </si>
  <si>
    <t>Base directory</t>
  </si>
  <si>
    <t>~/GEFES/raw/projects/under_ice/</t>
  </si>
  <si>
    <t>Lake near Skalstugan</t>
  </si>
  <si>
    <t>Lake near Ånn</t>
  </si>
  <si>
    <t>TOC average</t>
  </si>
  <si>
    <t>TON average</t>
  </si>
  <si>
    <t>TOP average</t>
  </si>
  <si>
    <t>Sulfate average</t>
  </si>
  <si>
    <t>Chosen</t>
  </si>
  <si>
    <t>Volume chosen</t>
  </si>
  <si>
    <t>kt8</t>
  </si>
  <si>
    <t>0636ef5852867394ec3e54a8afa578f4</t>
  </si>
  <si>
    <t>5c54b0f9afccc785170d9ca06e7afff0</t>
  </si>
  <si>
    <t>1dafd4352d7b1880d6878f5885f8aaba</t>
  </si>
  <si>
    <t>87e5e1d5cfdd2c8ba72f9283164403ff</t>
  </si>
  <si>
    <t>a4624e19657b1e221f464de9ae8487ea</t>
  </si>
  <si>
    <t>36bd7d08f530bf11815be767908844dc</t>
  </si>
  <si>
    <t>1c5ea01efecd43463923f6996ac58b7b</t>
  </si>
  <si>
    <t>acdfb9f813a1236ad558b1a44d24ef8d</t>
  </si>
  <si>
    <t>739f102045646ceafd74994d7ad817e6</t>
  </si>
  <si>
    <t>d8b77993889b8b7b38a9c3422155e114</t>
  </si>
  <si>
    <t>e11fee38f106403b60096dd7e6ed0365</t>
  </si>
  <si>
    <t>b10069c19d0eeb6810340f1edacd5dd3</t>
  </si>
  <si>
    <t>509a35321d2f473d85c5aeebec04ba78</t>
  </si>
  <si>
    <t>14dc42f8bb66c71c42e54ca14615ab10</t>
  </si>
  <si>
    <t>6e8b3f3def78cca3e73707e4cbc3dd4f</t>
  </si>
  <si>
    <t>a617a75ce575a430b87737eb0c79ad24</t>
  </si>
  <si>
    <t>5df9023d43755d7da14730b104071acf</t>
  </si>
  <si>
    <t>8ebeacd8918d989e7455532c2313f8e5</t>
  </si>
  <si>
    <t>2b8ecfd1f47277d285debe44f50cc254</t>
  </si>
  <si>
    <t>66c1a02b76aa49366fbbb4033d938d1e</t>
  </si>
  <si>
    <t>a99e0415a5c3686cf3f339549d4ca6c2</t>
  </si>
  <si>
    <t>c039a8b29dfc2a98b3b6abae7f7457d4</t>
  </si>
  <si>
    <t>da02dd872eaa353d4affd00e50c22cf4</t>
  </si>
  <si>
    <t>bc085f44e0290d6909130ffd900181f4</t>
  </si>
  <si>
    <t>59dfd4fcfd12e17c2096672335956f7d</t>
  </si>
  <si>
    <t>9fd1f06db52427c4ce462aa8e4e47f27</t>
  </si>
  <si>
    <t>a523929a72814e255bddfead0d6528d6</t>
  </si>
  <si>
    <t>b72840cf821f742963c074629f0293c2</t>
  </si>
  <si>
    <t>fabafcac86e29515c4cfc3203b1fd1d3</t>
  </si>
  <si>
    <t>47c59ac78d38568c7a7bd5d6cecc6776</t>
  </si>
  <si>
    <t>af10e84d49499252ecd23701cff9ab03</t>
  </si>
  <si>
    <t>fef8f102eea7eb6d388aaae6caac0552</t>
  </si>
  <si>
    <t>865136a19942b98742ea5e5d681b03ee</t>
  </si>
  <si>
    <t>16379bb903f026bcadeb7990a8eadbdf</t>
  </si>
  <si>
    <t>ea2fd05e14905888002dc0ffc9ec15bd</t>
  </si>
  <si>
    <t>26847b246848562fb4079851726fc9cc</t>
  </si>
  <si>
    <t>08ab0caab00e4913f39cc7f72076c10b</t>
  </si>
  <si>
    <t>095e003effc78d1e7de139dd1c1c6d65</t>
  </si>
  <si>
    <t>bf40092766421a768e60162e4b9f2780</t>
  </si>
  <si>
    <t>e31d94363d917838001c3b2aa9fecb9a</t>
  </si>
  <si>
    <t>528b9da8d0e122be4a6cf9c5e37a80ff</t>
  </si>
  <si>
    <t>8fac7e60e35c2d278563322df43fe94e</t>
  </si>
  <si>
    <t>504ea208c80af4b8c080fa7cc0680a03</t>
  </si>
  <si>
    <t>d71b12045fa10a5b88ae7b19d2e34692</t>
  </si>
  <si>
    <t>eafe11f52e0c90a5d04e8b0ad8f68459</t>
  </si>
  <si>
    <t>1e6a73716100044b8f7555a1e0d137e1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</si>
</sst>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0000"/>
    <numFmt numFmtId="167" formatCode="yyyy\-mm\-dd;@"/>
    <numFmt numFmtId="168" formatCode="#,##0.0"/>
  </numFmts>
  <fonts count="23" x14ac:knownFonts="1">
    <font>
      <sz val="12"/>
      <color indexed="8"/>
      <name val="Calibri"/>
    </font>
    <font>
      <sz val="12"/>
      <color indexed="8"/>
      <name val="Calibri"/>
    </font>
    <font>
      <sz val="12"/>
      <color indexed="14"/>
      <name val="Calibri"/>
    </font>
    <font>
      <b/>
      <sz val="12"/>
      <color indexed="8"/>
      <name val="Calibri"/>
    </font>
    <font>
      <sz val="10"/>
      <name val="Arial"/>
      <family val="2"/>
    </font>
    <font>
      <sz val="12"/>
      <name val="Calibri"/>
    </font>
    <font>
      <sz val="36"/>
      <color indexed="8"/>
      <name val="Calibri"/>
    </font>
    <font>
      <sz val="12"/>
      <color indexed="8"/>
      <name val="Menlo Regular"/>
    </font>
    <font>
      <sz val="9"/>
      <color indexed="8"/>
      <name val="Menlo Regular"/>
    </font>
    <font>
      <sz val="10"/>
      <name val="Menlo Regular"/>
    </font>
    <font>
      <b/>
      <sz val="12"/>
      <name val="Calibri"/>
    </font>
    <font>
      <u/>
      <sz val="12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</font>
    <font>
      <sz val="12"/>
      <color theme="1" tint="0.34998626667073579"/>
      <name val="Menlo Regular"/>
    </font>
    <font>
      <sz val="12"/>
      <color rgb="FF000000"/>
      <name val="Calibri"/>
    </font>
    <font>
      <sz val="36"/>
      <color rgb="FF000000"/>
      <name val="Calibri"/>
    </font>
    <font>
      <b/>
      <sz val="12"/>
      <color theme="0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b/>
      <sz val="12"/>
      <name val="Calibri"/>
      <scheme val="minor"/>
    </font>
    <font>
      <u/>
      <sz val="12"/>
      <color theme="11"/>
      <name val="Calibri"/>
    </font>
    <font>
      <b/>
      <sz val="12"/>
      <color theme="0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DB4E2"/>
        <bgColor rgb="FF000000"/>
      </patternFill>
    </fill>
  </fills>
  <borders count="78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ck">
        <color theme="4"/>
      </left>
      <right style="thin">
        <color auto="1"/>
      </right>
      <top/>
      <bottom style="double">
        <color auto="1"/>
      </bottom>
      <diagonal/>
    </border>
    <border>
      <left style="thick">
        <color theme="3"/>
      </left>
      <right style="thin">
        <color auto="1"/>
      </right>
      <top style="thick">
        <color theme="3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ck">
        <color theme="3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theme="1"/>
      </top>
      <bottom style="thin">
        <color auto="1"/>
      </bottom>
      <diagonal/>
    </border>
    <border>
      <left style="thick">
        <color theme="3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theme="4"/>
      </right>
      <top/>
      <bottom style="double">
        <color auto="1"/>
      </bottom>
      <diagonal/>
    </border>
    <border>
      <left style="thin">
        <color auto="1"/>
      </left>
      <right style="thick">
        <color theme="4"/>
      </right>
      <top/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ck">
        <color theme="3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theme="1"/>
      </bottom>
      <diagonal/>
    </border>
    <border>
      <left style="thick">
        <color theme="4"/>
      </left>
      <right style="thin">
        <color auto="1"/>
      </right>
      <top/>
      <bottom style="thin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ck">
        <color rgb="FF1F497D"/>
      </left>
      <right style="thin">
        <color auto="1"/>
      </right>
      <top style="double">
        <color auto="1"/>
      </top>
      <bottom/>
      <diagonal/>
    </border>
    <border>
      <left style="thick">
        <color rgb="FF1F497D"/>
      </left>
      <right style="thin">
        <color auto="1"/>
      </right>
      <top/>
      <bottom/>
      <diagonal/>
    </border>
    <border>
      <left style="thick">
        <color rgb="FF1F497D"/>
      </left>
      <right style="thin">
        <color auto="1"/>
      </right>
      <top/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/>
      <diagonal/>
    </border>
    <border>
      <left style="thick">
        <color theme="3"/>
      </left>
      <right style="thin">
        <color auto="1"/>
      </right>
      <top/>
      <bottom/>
      <diagonal/>
    </border>
    <border>
      <left style="thick">
        <color theme="3"/>
      </left>
      <right style="thin">
        <color auto="1"/>
      </right>
      <top/>
      <bottom style="thick">
        <color theme="3"/>
      </bottom>
      <diagonal/>
    </border>
    <border>
      <left style="thick">
        <color theme="3"/>
      </left>
      <right style="thin">
        <color auto="1"/>
      </right>
      <top style="double">
        <color auto="1"/>
      </top>
      <bottom/>
      <diagonal/>
    </border>
    <border>
      <left style="thick">
        <color theme="3"/>
      </left>
      <right style="thin">
        <color auto="1"/>
      </right>
      <top/>
      <bottom style="thin">
        <color auto="1"/>
      </bottom>
      <diagonal/>
    </border>
    <border>
      <left style="thick">
        <color theme="4"/>
      </left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3">
    <xf numFmtId="0" fontId="0" fillId="0" borderId="0">
      <alignment vertical="center"/>
    </xf>
    <xf numFmtId="0" fontId="2" fillId="2" borderId="0" applyNumberFormat="0" applyBorder="0" applyAlignment="0" applyProtection="0"/>
    <xf numFmtId="0" fontId="1" fillId="0" borderId="0"/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63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/>
    </xf>
    <xf numFmtId="165" fontId="0" fillId="0" borderId="0" xfId="0" applyNumberFormat="1">
      <alignment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3" fillId="0" borderId="6" xfId="0" applyFont="1" applyFill="1" applyBorder="1" applyAlignment="1">
      <alignment horizontal="centerContinuous"/>
    </xf>
    <xf numFmtId="0" fontId="3" fillId="0" borderId="5" xfId="0" applyFont="1" applyFill="1" applyBorder="1" applyAlignment="1">
      <alignment horizontal="centerContinuous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9" xfId="0" applyBorder="1">
      <alignment vertical="center"/>
    </xf>
    <xf numFmtId="0" fontId="0" fillId="0" borderId="11" xfId="0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59" xfId="0" applyFill="1" applyBorder="1" applyAlignment="1">
      <alignment horizontal="center"/>
    </xf>
    <xf numFmtId="0" fontId="0" fillId="3" borderId="60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5" fillId="0" borderId="24" xfId="0" applyNumberFormat="1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2" fontId="5" fillId="0" borderId="26" xfId="0" applyNumberFormat="1" applyFont="1" applyBorder="1" applyAlignment="1">
      <alignment horizontal="center"/>
    </xf>
    <xf numFmtId="2" fontId="5" fillId="0" borderId="27" xfId="0" applyNumberFormat="1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2" fontId="14" fillId="0" borderId="28" xfId="0" applyNumberFormat="1" applyFont="1" applyBorder="1" applyAlignment="1">
      <alignment horizontal="center"/>
    </xf>
    <xf numFmtId="2" fontId="14" fillId="0" borderId="26" xfId="0" applyNumberFormat="1" applyFont="1" applyBorder="1" applyAlignment="1">
      <alignment horizontal="center"/>
    </xf>
    <xf numFmtId="2" fontId="14" fillId="0" borderId="24" xfId="0" applyNumberFormat="1" applyFont="1" applyBorder="1" applyAlignment="1">
      <alignment horizontal="center"/>
    </xf>
    <xf numFmtId="2" fontId="14" fillId="0" borderId="25" xfId="0" applyNumberFormat="1" applyFont="1" applyBorder="1" applyAlignment="1">
      <alignment horizontal="center"/>
    </xf>
    <xf numFmtId="2" fontId="14" fillId="0" borderId="27" xfId="0" applyNumberFormat="1" applyFon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5" fillId="0" borderId="24" xfId="0" applyNumberFormat="1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1" fontId="5" fillId="0" borderId="26" xfId="0" applyNumberFormat="1" applyFont="1" applyBorder="1" applyAlignment="1">
      <alignment horizontal="center"/>
    </xf>
    <xf numFmtId="1" fontId="5" fillId="0" borderId="27" xfId="0" applyNumberFormat="1" applyFont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2" fontId="11" fillId="0" borderId="8" xfId="3" applyNumberFormat="1" applyBorder="1" applyAlignment="1">
      <alignment horizontal="left"/>
    </xf>
    <xf numFmtId="2" fontId="11" fillId="0" borderId="2" xfId="3" applyNumberFormat="1" applyBorder="1" applyAlignment="1">
      <alignment horizontal="left"/>
    </xf>
    <xf numFmtId="2" fontId="11" fillId="0" borderId="14" xfId="3" applyNumberFormat="1" applyBorder="1" applyAlignment="1">
      <alignment horizontal="left"/>
    </xf>
    <xf numFmtId="2" fontId="11" fillId="0" borderId="17" xfId="3" applyNumberFormat="1" applyBorder="1" applyAlignment="1">
      <alignment horizontal="left"/>
    </xf>
    <xf numFmtId="2" fontId="11" fillId="0" borderId="10" xfId="3" applyNumberFormat="1" applyBorder="1" applyAlignment="1">
      <alignment horizontal="left"/>
    </xf>
    <xf numFmtId="2" fontId="15" fillId="0" borderId="14" xfId="0" applyNumberFormat="1" applyFont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6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6" xfId="0" applyBorder="1">
      <alignment vertical="center"/>
    </xf>
    <xf numFmtId="4" fontId="0" fillId="0" borderId="35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7" xfId="0" applyNumberFormat="1" applyBorder="1">
      <alignment vertical="center"/>
    </xf>
    <xf numFmtId="4" fontId="0" fillId="0" borderId="8" xfId="0" applyNumberFormat="1" applyBorder="1">
      <alignment vertical="center"/>
    </xf>
    <xf numFmtId="4" fontId="0" fillId="0" borderId="1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1" xfId="0" applyNumberFormat="1" applyBorder="1">
      <alignment vertical="center"/>
    </xf>
    <xf numFmtId="4" fontId="0" fillId="0" borderId="2" xfId="0" applyNumberFormat="1" applyBorder="1">
      <alignment vertical="center"/>
    </xf>
    <xf numFmtId="4" fontId="0" fillId="0" borderId="36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4" fontId="0" fillId="0" borderId="13" xfId="0" applyNumberFormat="1" applyBorder="1">
      <alignment vertical="center"/>
    </xf>
    <xf numFmtId="4" fontId="0" fillId="0" borderId="14" xfId="0" applyNumberFormat="1" applyBorder="1">
      <alignment vertical="center"/>
    </xf>
    <xf numFmtId="4" fontId="0" fillId="0" borderId="1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37" xfId="0" applyNumberFormat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38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26" xfId="0" applyNumberFormat="1" applyBorder="1" applyAlignment="1">
      <alignment horizontal="center"/>
    </xf>
    <xf numFmtId="4" fontId="0" fillId="0" borderId="39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3" xfId="0" applyNumberFormat="1" applyBorder="1">
      <alignment vertical="center"/>
    </xf>
    <xf numFmtId="4" fontId="0" fillId="0" borderId="10" xfId="0" applyNumberFormat="1" applyBorder="1">
      <alignment vertical="center"/>
    </xf>
    <xf numFmtId="4" fontId="0" fillId="0" borderId="7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35" xfId="0" applyNumberFormat="1" applyBorder="1" applyAlignment="1">
      <alignment horizontal="center" vertical="center"/>
    </xf>
    <xf numFmtId="4" fontId="0" fillId="0" borderId="39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" fontId="0" fillId="0" borderId="37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4" fontId="0" fillId="0" borderId="36" xfId="0" applyNumberFormat="1" applyBorder="1" applyAlignment="1">
      <alignment horizontal="center" vertical="center"/>
    </xf>
    <xf numFmtId="4" fontId="0" fillId="0" borderId="38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4" fontId="0" fillId="0" borderId="32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15" xfId="0" applyNumberFormat="1" applyBorder="1">
      <alignment vertical="center"/>
    </xf>
    <xf numFmtId="4" fontId="0" fillId="0" borderId="17" xfId="0" applyNumberFormat="1" applyBorder="1">
      <alignment vertical="center"/>
    </xf>
    <xf numFmtId="4" fontId="0" fillId="0" borderId="19" xfId="0" applyNumberFormat="1" applyBorder="1" applyAlignment="1">
      <alignment horizontal="center"/>
    </xf>
    <xf numFmtId="4" fontId="0" fillId="0" borderId="2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0" fillId="0" borderId="13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4" fontId="5" fillId="0" borderId="2" xfId="1" applyNumberFormat="1" applyFont="1" applyFill="1" applyBorder="1" applyAlignment="1">
      <alignment horizontal="center"/>
    </xf>
    <xf numFmtId="4" fontId="5" fillId="0" borderId="1" xfId="1" applyNumberFormat="1" applyFont="1" applyFill="1" applyBorder="1" applyAlignment="1">
      <alignment horizontal="center"/>
    </xf>
    <xf numFmtId="4" fontId="5" fillId="0" borderId="13" xfId="0" applyNumberFormat="1" applyFont="1" applyBorder="1" applyAlignment="1">
      <alignment horizontal="center"/>
    </xf>
    <xf numFmtId="4" fontId="5" fillId="0" borderId="14" xfId="0" applyNumberFormat="1" applyFont="1" applyBorder="1" applyAlignment="1">
      <alignment horizontal="center"/>
    </xf>
    <xf numFmtId="4" fontId="5" fillId="0" borderId="7" xfId="0" applyNumberFormat="1" applyFont="1" applyBorder="1" applyAlignment="1">
      <alignment horizontal="center"/>
    </xf>
    <xf numFmtId="4" fontId="5" fillId="0" borderId="8" xfId="0" applyNumberFormat="1" applyFont="1" applyBorder="1" applyAlignment="1">
      <alignment horizontal="center"/>
    </xf>
    <xf numFmtId="4" fontId="0" fillId="0" borderId="62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5" fillId="0" borderId="3" xfId="0" applyNumberFormat="1" applyFont="1" applyBorder="1" applyAlignment="1">
      <alignment horizontal="center"/>
    </xf>
    <xf numFmtId="4" fontId="5" fillId="0" borderId="10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63" xfId="0" applyNumberFormat="1" applyBorder="1">
      <alignment vertical="center"/>
    </xf>
    <xf numFmtId="4" fontId="0" fillId="0" borderId="64" xfId="0" applyNumberFormat="1" applyBorder="1">
      <alignment vertical="center"/>
    </xf>
    <xf numFmtId="4" fontId="0" fillId="0" borderId="65" xfId="0" applyNumberFormat="1" applyBorder="1">
      <alignment vertical="center"/>
    </xf>
    <xf numFmtId="4" fontId="4" fillId="0" borderId="63" xfId="0" applyNumberFormat="1" applyFont="1" applyFill="1" applyBorder="1" applyAlignment="1">
      <alignment horizontal="right"/>
    </xf>
    <xf numFmtId="4" fontId="0" fillId="0" borderId="66" xfId="0" applyNumberFormat="1" applyBorder="1">
      <alignment vertical="center"/>
    </xf>
    <xf numFmtId="4" fontId="0" fillId="0" borderId="36" xfId="0" applyNumberFormat="1" applyFont="1" applyBorder="1" applyAlignment="1">
      <alignment horizontal="center"/>
    </xf>
    <xf numFmtId="4" fontId="2" fillId="2" borderId="12" xfId="1" applyNumberFormat="1" applyBorder="1" applyAlignment="1">
      <alignment horizontal="center"/>
    </xf>
    <xf numFmtId="4" fontId="0" fillId="0" borderId="28" xfId="0" applyNumberFormat="1" applyBorder="1" applyAlignment="1">
      <alignment horizontal="center"/>
    </xf>
    <xf numFmtId="4" fontId="0" fillId="0" borderId="27" xfId="0" applyNumberFormat="1" applyBorder="1" applyAlignment="1">
      <alignment horizontal="center"/>
    </xf>
    <xf numFmtId="4" fontId="5" fillId="0" borderId="24" xfId="0" applyNumberFormat="1" applyFont="1" applyBorder="1" applyAlignment="1">
      <alignment horizontal="center"/>
    </xf>
    <xf numFmtId="4" fontId="5" fillId="0" borderId="25" xfId="0" applyNumberFormat="1" applyFont="1" applyBorder="1" applyAlignment="1">
      <alignment horizontal="center"/>
    </xf>
    <xf numFmtId="4" fontId="5" fillId="0" borderId="26" xfId="0" applyNumberFormat="1" applyFont="1" applyBorder="1" applyAlignment="1">
      <alignment horizontal="center"/>
    </xf>
    <xf numFmtId="4" fontId="5" fillId="0" borderId="27" xfId="0" applyNumberFormat="1" applyFont="1" applyBorder="1" applyAlignment="1">
      <alignment horizontal="center"/>
    </xf>
    <xf numFmtId="4" fontId="5" fillId="0" borderId="20" xfId="0" applyNumberFormat="1" applyFont="1" applyBorder="1" applyAlignment="1">
      <alignment horizontal="center"/>
    </xf>
    <xf numFmtId="4" fontId="5" fillId="0" borderId="21" xfId="0" applyNumberFormat="1" applyFont="1" applyBorder="1" applyAlignment="1">
      <alignment horizontal="center"/>
    </xf>
    <xf numFmtId="4" fontId="5" fillId="0" borderId="19" xfId="0" applyNumberFormat="1" applyFont="1" applyBorder="1" applyAlignment="1">
      <alignment horizontal="center"/>
    </xf>
    <xf numFmtId="4" fontId="5" fillId="0" borderId="11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166" fontId="5" fillId="0" borderId="13" xfId="0" applyNumberFormat="1" applyFont="1" applyBorder="1" applyAlignment="1">
      <alignment horizontal="center"/>
    </xf>
    <xf numFmtId="166" fontId="5" fillId="0" borderId="14" xfId="0" applyNumberFormat="1" applyFont="1" applyBorder="1" applyAlignment="1">
      <alignment horizontal="center"/>
    </xf>
    <xf numFmtId="166" fontId="5" fillId="0" borderId="7" xfId="0" applyNumberFormat="1" applyFont="1" applyBorder="1" applyAlignment="1">
      <alignment horizontal="center"/>
    </xf>
    <xf numFmtId="166" fontId="5" fillId="0" borderId="8" xfId="0" applyNumberFormat="1" applyFont="1" applyBorder="1" applyAlignment="1">
      <alignment horizontal="center"/>
    </xf>
    <xf numFmtId="166" fontId="5" fillId="0" borderId="3" xfId="0" applyNumberFormat="1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167" fontId="0" fillId="0" borderId="40" xfId="0" applyNumberFormat="1" applyBorder="1">
      <alignment vertical="center"/>
    </xf>
    <xf numFmtId="167" fontId="0" fillId="0" borderId="41" xfId="0" applyNumberFormat="1" applyBorder="1" applyAlignment="1">
      <alignment horizontal="center"/>
    </xf>
    <xf numFmtId="167" fontId="0" fillId="0" borderId="42" xfId="0" applyNumberFormat="1" applyBorder="1" applyAlignment="1">
      <alignment horizontal="center"/>
    </xf>
    <xf numFmtId="167" fontId="0" fillId="0" borderId="43" xfId="0" applyNumberFormat="1" applyBorder="1" applyAlignment="1">
      <alignment horizontal="center" vertical="center"/>
    </xf>
    <xf numFmtId="167" fontId="0" fillId="0" borderId="41" xfId="0" applyNumberFormat="1" applyBorder="1" applyAlignment="1">
      <alignment horizontal="center" vertical="center"/>
    </xf>
    <xf numFmtId="167" fontId="0" fillId="0" borderId="42" xfId="0" applyNumberFormat="1" applyBorder="1" applyAlignment="1">
      <alignment horizontal="center" vertical="center"/>
    </xf>
    <xf numFmtId="167" fontId="0" fillId="0" borderId="30" xfId="0" applyNumberFormat="1" applyBorder="1" applyAlignment="1">
      <alignment horizontal="center" vertical="center"/>
    </xf>
    <xf numFmtId="168" fontId="0" fillId="0" borderId="19" xfId="0" applyNumberFormat="1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0" fontId="0" fillId="4" borderId="59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3" fillId="0" borderId="45" xfId="0" applyFont="1" applyFill="1" applyBorder="1" applyAlignment="1">
      <alignment horizontal="center"/>
    </xf>
    <xf numFmtId="11" fontId="0" fillId="0" borderId="46" xfId="0" applyNumberFormat="1" applyBorder="1" applyAlignment="1">
      <alignment horizontal="center" vertical="center"/>
    </xf>
    <xf numFmtId="11" fontId="0" fillId="0" borderId="47" xfId="0" applyNumberFormat="1" applyBorder="1" applyAlignment="1">
      <alignment horizontal="center" vertical="center"/>
    </xf>
    <xf numFmtId="11" fontId="0" fillId="0" borderId="48" xfId="0" applyNumberFormat="1" applyBorder="1" applyAlignment="1">
      <alignment horizontal="center" vertical="center"/>
    </xf>
    <xf numFmtId="11" fontId="0" fillId="0" borderId="47" xfId="0" applyNumberFormat="1" applyBorder="1" applyAlignment="1">
      <alignment horizontal="center"/>
    </xf>
    <xf numFmtId="11" fontId="0" fillId="0" borderId="48" xfId="0" applyNumberFormat="1" applyBorder="1" applyAlignment="1">
      <alignment horizontal="center"/>
    </xf>
    <xf numFmtId="0" fontId="17" fillId="5" borderId="0" xfId="0" applyFont="1" applyFill="1" applyAlignment="1">
      <alignment horizontal="center" vertical="center" wrapText="1"/>
    </xf>
    <xf numFmtId="0" fontId="7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75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18" fillId="0" borderId="0" xfId="0" applyFont="1" applyAlignment="1">
      <alignment horizontal="right"/>
    </xf>
    <xf numFmtId="0" fontId="18" fillId="0" borderId="0" xfId="0" applyFont="1" applyAlignment="1"/>
    <xf numFmtId="0" fontId="9" fillId="0" borderId="0" xfId="0" applyFont="1" applyAlignment="1"/>
    <xf numFmtId="0" fontId="19" fillId="0" borderId="0" xfId="0" applyFont="1" applyAlignment="1"/>
    <xf numFmtId="0" fontId="20" fillId="4" borderId="0" xfId="0" applyFont="1" applyFill="1" applyAlignment="1">
      <alignment horizontal="center" vertical="center" wrapText="1"/>
    </xf>
    <xf numFmtId="0" fontId="20" fillId="6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167" fontId="0" fillId="0" borderId="0" xfId="0" applyNumberFormat="1">
      <alignment vertical="center"/>
    </xf>
    <xf numFmtId="0" fontId="22" fillId="0" borderId="6" xfId="0" applyFont="1" applyFill="1" applyBorder="1" applyAlignment="1">
      <alignment horizontal="centerContinuous"/>
    </xf>
    <xf numFmtId="0" fontId="22" fillId="0" borderId="5" xfId="0" applyFont="1" applyFill="1" applyBorder="1" applyAlignment="1">
      <alignment horizontal="centerContinuous"/>
    </xf>
    <xf numFmtId="0" fontId="22" fillId="0" borderId="6" xfId="0" applyFont="1" applyBorder="1" applyAlignment="1">
      <alignment horizontal="centerContinuous"/>
    </xf>
    <xf numFmtId="0" fontId="0" fillId="0" borderId="18" xfId="0" applyBorder="1">
      <alignment vertical="center"/>
    </xf>
    <xf numFmtId="4" fontId="0" fillId="0" borderId="19" xfId="0" applyNumberFormat="1" applyBorder="1" applyAlignment="1">
      <alignment horizontal="center" vertical="center"/>
    </xf>
    <xf numFmtId="4" fontId="0" fillId="0" borderId="20" xfId="0" applyNumberForma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0" fillId="0" borderId="76" xfId="0" applyBorder="1">
      <alignment vertical="center"/>
    </xf>
    <xf numFmtId="11" fontId="0" fillId="0" borderId="33" xfId="0" applyNumberFormat="1" applyBorder="1" applyAlignment="1">
      <alignment horizontal="center" vertical="center"/>
    </xf>
    <xf numFmtId="11" fontId="0" fillId="0" borderId="39" xfId="0" applyNumberFormat="1" applyBorder="1" applyAlignment="1">
      <alignment horizontal="center" vertical="center"/>
    </xf>
    <xf numFmtId="11" fontId="0" fillId="0" borderId="37" xfId="0" applyNumberFormat="1" applyBorder="1" applyAlignment="1">
      <alignment horizontal="center" vertical="center"/>
    </xf>
    <xf numFmtId="11" fontId="0" fillId="0" borderId="38" xfId="0" applyNumberFormat="1" applyBorder="1" applyAlignment="1">
      <alignment horizontal="center" vertical="center"/>
    </xf>
    <xf numFmtId="11" fontId="0" fillId="0" borderId="37" xfId="0" applyNumberFormat="1" applyBorder="1" applyAlignment="1">
      <alignment horizontal="center"/>
    </xf>
    <xf numFmtId="11" fontId="0" fillId="0" borderId="38" xfId="0" applyNumberFormat="1" applyBorder="1" applyAlignment="1">
      <alignment horizontal="center"/>
    </xf>
    <xf numFmtId="11" fontId="0" fillId="0" borderId="39" xfId="0" applyNumberFormat="1" applyBorder="1" applyAlignment="1">
      <alignment horizontal="center"/>
    </xf>
    <xf numFmtId="11" fontId="0" fillId="0" borderId="32" xfId="0" applyNumberFormat="1" applyBorder="1" applyAlignment="1">
      <alignment horizontal="center" vertical="center"/>
    </xf>
    <xf numFmtId="0" fontId="22" fillId="0" borderId="7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16" fillId="0" borderId="67" xfId="0" applyFont="1" applyBorder="1" applyAlignment="1">
      <alignment horizontal="center"/>
    </xf>
    <xf numFmtId="0" fontId="16" fillId="0" borderId="68" xfId="0" applyFont="1" applyBorder="1" applyAlignment="1">
      <alignment horizontal="center"/>
    </xf>
    <xf numFmtId="0" fontId="16" fillId="0" borderId="69" xfId="0" applyFont="1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55" xfId="0" applyBorder="1" applyAlignment="1">
      <alignment horizontal="center"/>
    </xf>
  </cellXfs>
  <cellStyles count="23">
    <cellStyle name="Bad" xfId="1" builtinId="27"/>
    <cellStyle name="Excel Built-in Normal" xfId="2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Hyperlink" xfId="3" builtinId="8"/>
    <cellStyle name="Normal" xfId="0" builtinId="0" customBuiltin="1"/>
  </cellStyles>
  <dxfs count="1">
    <dxf>
      <font>
        <color auto="1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export.uppmax.uu.se/b2014083/ILLUMITAG/samples/run010_sample44.pdf" TargetMode="External"/><Relationship Id="rId21" Type="http://schemas.openxmlformats.org/officeDocument/2006/relationships/hyperlink" Target="https://export.uppmax.uu.se/b2014083/ILLUMITAG/samples/run010_sample45.pdf" TargetMode="External"/><Relationship Id="rId22" Type="http://schemas.openxmlformats.org/officeDocument/2006/relationships/hyperlink" Target="https://export.uppmax.uu.se/b2014083/ILLUMITAG/samples/run010_sample46.pdf" TargetMode="External"/><Relationship Id="rId23" Type="http://schemas.openxmlformats.org/officeDocument/2006/relationships/hyperlink" Target="https://export.uppmax.uu.se/b2014083/ILLUMITAG/samples/run010_sample47.pdf" TargetMode="External"/><Relationship Id="rId24" Type="http://schemas.openxmlformats.org/officeDocument/2006/relationships/hyperlink" Target="https://export.uppmax.uu.se/b2014083/ILLUMITAG/samples/run010_sample48.pdf" TargetMode="External"/><Relationship Id="rId25" Type="http://schemas.openxmlformats.org/officeDocument/2006/relationships/hyperlink" Target="https://export.uppmax.uu.se/b2014083/ILLUMITAG/samples/run010_sample49.pdf" TargetMode="External"/><Relationship Id="rId26" Type="http://schemas.openxmlformats.org/officeDocument/2006/relationships/hyperlink" Target="https://export.uppmax.uu.se/b2014083/ILLUMITAG/samples/run010_sample50.pdf" TargetMode="External"/><Relationship Id="rId27" Type="http://schemas.openxmlformats.org/officeDocument/2006/relationships/hyperlink" Target="https://export.uppmax.uu.se/b2014083/ILLUMITAG/samples/run010_sample51.pdf" TargetMode="External"/><Relationship Id="rId28" Type="http://schemas.openxmlformats.org/officeDocument/2006/relationships/hyperlink" Target="https://export.uppmax.uu.se/b2014083/ILLUMITAG/samples/run010_sample52.pdf" TargetMode="External"/><Relationship Id="rId29" Type="http://schemas.openxmlformats.org/officeDocument/2006/relationships/hyperlink" Target="https://export.uppmax.uu.se/b2014083/ILLUMITAG/samples/run010_sample53.pdf" TargetMode="External"/><Relationship Id="rId1" Type="http://schemas.openxmlformats.org/officeDocument/2006/relationships/hyperlink" Target="https://export.uppmax.uu.se/b2014083/ILLUMITAG/samples/run010_sample26.pdf" TargetMode="External"/><Relationship Id="rId2" Type="http://schemas.openxmlformats.org/officeDocument/2006/relationships/hyperlink" Target="https://export.uppmax.uu.se/b2014083/ILLUMITAG/samples/run010_sample27.pdf" TargetMode="External"/><Relationship Id="rId3" Type="http://schemas.openxmlformats.org/officeDocument/2006/relationships/hyperlink" Target="https://export.uppmax.uu.se/b2014083/ILLUMITAG/samples/run010_sample28.pdf" TargetMode="External"/><Relationship Id="rId4" Type="http://schemas.openxmlformats.org/officeDocument/2006/relationships/hyperlink" Target="https://export.uppmax.uu.se/b2014083/ILLUMITAG/samples/run010_sample29.pdf" TargetMode="External"/><Relationship Id="rId5" Type="http://schemas.openxmlformats.org/officeDocument/2006/relationships/hyperlink" Target="https://export.uppmax.uu.se/b2014083/ILLUMITAG/samples/run010_sample30.pdf" TargetMode="External"/><Relationship Id="rId30" Type="http://schemas.openxmlformats.org/officeDocument/2006/relationships/hyperlink" Target="https://export.uppmax.uu.se/b2014083/ILLUMITAG/samples/run010_sample54.pdf" TargetMode="External"/><Relationship Id="rId31" Type="http://schemas.openxmlformats.org/officeDocument/2006/relationships/hyperlink" Target="https://export.uppmax.uu.se/b2014083/ILLUMITAG/samples/run010_sample55.pdf" TargetMode="External"/><Relationship Id="rId32" Type="http://schemas.openxmlformats.org/officeDocument/2006/relationships/hyperlink" Target="https://export.uppmax.uu.se/b2014083/ILLUMITAG/samples/run010_sample56.pdf" TargetMode="External"/><Relationship Id="rId9" Type="http://schemas.openxmlformats.org/officeDocument/2006/relationships/hyperlink" Target="https://export.uppmax.uu.se/b2014083/ILLUMITAG/samples/run010_sample58.pdf" TargetMode="External"/><Relationship Id="rId6" Type="http://schemas.openxmlformats.org/officeDocument/2006/relationships/hyperlink" Target="https://export.uppmax.uu.se/b2014083/ILLUMITAG/samples/run010_sample31.pdf" TargetMode="External"/><Relationship Id="rId7" Type="http://schemas.openxmlformats.org/officeDocument/2006/relationships/hyperlink" Target="https://export.uppmax.uu.se/b2014083/ILLUMITAG/samples/run010_sample32.pdf" TargetMode="External"/><Relationship Id="rId8" Type="http://schemas.openxmlformats.org/officeDocument/2006/relationships/hyperlink" Target="https://export.uppmax.uu.se/b2014083/ILLUMITAG/samples/run010_sample33.pdf" TargetMode="External"/><Relationship Id="rId33" Type="http://schemas.openxmlformats.org/officeDocument/2006/relationships/hyperlink" Target="https://export.uppmax.uu.se/b2014083/ILLUMITAG/samples/run010_sample57.pdf" TargetMode="External"/><Relationship Id="rId34" Type="http://schemas.openxmlformats.org/officeDocument/2006/relationships/hyperlink" Target="https://export.uppmax.uu.se/b2014083/ILLUMITAG/samples/run010_sample59.pdf" TargetMode="External"/><Relationship Id="rId35" Type="http://schemas.openxmlformats.org/officeDocument/2006/relationships/hyperlink" Target="https://export.uppmax.uu.se/b2014083/ILLUMITAG/samples/run010_sample60.pdf" TargetMode="External"/><Relationship Id="rId36" Type="http://schemas.openxmlformats.org/officeDocument/2006/relationships/hyperlink" Target="https://export.uppmax.uu.se/b2014083/ILLUMITAG/samples/run010_sample61.pdf" TargetMode="External"/><Relationship Id="rId10" Type="http://schemas.openxmlformats.org/officeDocument/2006/relationships/hyperlink" Target="https://export.uppmax.uu.se/b2014083/ILLUMITAG/samples/run010_sample34.pdf" TargetMode="External"/><Relationship Id="rId11" Type="http://schemas.openxmlformats.org/officeDocument/2006/relationships/hyperlink" Target="https://export.uppmax.uu.se/b2014083/ILLUMITAG/samples/run010_sample35.pdf" TargetMode="External"/><Relationship Id="rId12" Type="http://schemas.openxmlformats.org/officeDocument/2006/relationships/hyperlink" Target="https://export.uppmax.uu.se/b2014083/ILLUMITAG/samples/run010_sample36.pdf" TargetMode="External"/><Relationship Id="rId13" Type="http://schemas.openxmlformats.org/officeDocument/2006/relationships/hyperlink" Target="https://export.uppmax.uu.se/b2014083/ILLUMITAG/samples/run010_sample38.pdf" TargetMode="External"/><Relationship Id="rId14" Type="http://schemas.openxmlformats.org/officeDocument/2006/relationships/hyperlink" Target="https://export.uppmax.uu.se/b2014083/ILLUMITAG/samples/run010_sample37.pdf" TargetMode="External"/><Relationship Id="rId15" Type="http://schemas.openxmlformats.org/officeDocument/2006/relationships/hyperlink" Target="https://export.uppmax.uu.se/b2014083/ILLUMITAG/samples/run010_sample39.pdf" TargetMode="External"/><Relationship Id="rId16" Type="http://schemas.openxmlformats.org/officeDocument/2006/relationships/hyperlink" Target="https://export.uppmax.uu.se/b2014083/ILLUMITAG/samples/run010_sample40.pdf" TargetMode="External"/><Relationship Id="rId17" Type="http://schemas.openxmlformats.org/officeDocument/2006/relationships/hyperlink" Target="https://export.uppmax.uu.se/b2014083/ILLUMITAG/samples/run010_sample41.pdf" TargetMode="External"/><Relationship Id="rId18" Type="http://schemas.openxmlformats.org/officeDocument/2006/relationships/hyperlink" Target="https://export.uppmax.uu.se/b2014083/ILLUMITAG/samples/run010_sample42.pdf" TargetMode="External"/><Relationship Id="rId19" Type="http://schemas.openxmlformats.org/officeDocument/2006/relationships/hyperlink" Target="https://export.uppmax.uu.se/b2014083/ILLUMITAG/samples/run010_sample43.pdf" TargetMode="External"/><Relationship Id="rId37" Type="http://schemas.openxmlformats.org/officeDocument/2006/relationships/hyperlink" Target="https://export.uppmax.uu.se/b2014083/ILLUMITAG/samples/run010_sample62.pdf" TargetMode="External"/><Relationship Id="rId38" Type="http://schemas.openxmlformats.org/officeDocument/2006/relationships/hyperlink" Target="https://export.uppmax.uu.se/b2014083/ILLUMITAG/samples/run010_sample63.pdf" TargetMode="External"/><Relationship Id="rId39" Type="http://schemas.openxmlformats.org/officeDocument/2006/relationships/hyperlink" Target="https://export.uppmax.uu.se/b2014083/ILLUMITAG/samples/run010_sample64.pdf" TargetMode="External"/><Relationship Id="rId40" Type="http://schemas.openxmlformats.org/officeDocument/2006/relationships/hyperlink" Target="https://export.uppmax.uu.se/b2014083/ILLUMITAG/samples/run010_sample6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3"/>
  <sheetViews>
    <sheetView tabSelected="1" workbookViewId="0">
      <pane xSplit="3" ySplit="1" topLeftCell="AV2" activePane="bottomRight" state="frozen"/>
      <selection pane="topRight" activeCell="D1" sqref="D1"/>
      <selection pane="bottomLeft" activeCell="A3" sqref="A3"/>
      <selection pane="bottomRight" activeCell="BC34" sqref="BC34:BC35"/>
    </sheetView>
  </sheetViews>
  <sheetFormatPr baseColWidth="10" defaultColWidth="11" defaultRowHeight="15" x14ac:dyDescent="0"/>
  <cols>
    <col min="1" max="1" width="5.1640625" style="2" customWidth="1"/>
    <col min="2" max="3" width="10.83203125" style="2" customWidth="1"/>
    <col min="4" max="4" width="10.83203125" style="1" customWidth="1"/>
    <col min="5" max="5" width="10.83203125" style="2" customWidth="1"/>
    <col min="31" max="31" width="11" style="93"/>
    <col min="48" max="48" width="13.1640625" customWidth="1"/>
    <col min="50" max="51" width="17.5" customWidth="1"/>
    <col min="56" max="56" width="13.83203125" customWidth="1"/>
    <col min="57" max="57" width="14.83203125" customWidth="1"/>
    <col min="59" max="59" width="15.33203125" customWidth="1"/>
    <col min="60" max="60" width="23.5" customWidth="1"/>
    <col min="62" max="62" width="15.83203125" customWidth="1"/>
    <col min="63" max="63" width="28.83203125" customWidth="1"/>
    <col min="64" max="64" width="21" customWidth="1"/>
    <col min="65" max="65" width="22.33203125" customWidth="1"/>
    <col min="66" max="66" width="11" customWidth="1"/>
    <col min="67" max="67" width="22.33203125" customWidth="1"/>
    <col min="68" max="68" width="15.83203125" customWidth="1"/>
    <col min="69" max="69" width="9.33203125" customWidth="1"/>
    <col min="71" max="71" width="16" customWidth="1"/>
    <col min="75" max="75" width="14.6640625" customWidth="1"/>
    <col min="79" max="79" width="18.83203125" customWidth="1"/>
    <col min="80" max="80" width="17.33203125" customWidth="1"/>
    <col min="81" max="81" width="14.83203125" customWidth="1"/>
    <col min="82" max="85" width="17.6640625" customWidth="1"/>
    <col min="87" max="87" width="19" customWidth="1"/>
    <col min="88" max="88" width="11.83203125" customWidth="1"/>
    <col min="89" max="89" width="15.33203125" customWidth="1"/>
    <col min="90" max="90" width="17.6640625" customWidth="1"/>
  </cols>
  <sheetData>
    <row r="1" spans="1:90" ht="31" thickTop="1">
      <c r="A1" s="34" t="s">
        <v>33</v>
      </c>
      <c r="B1" s="38" t="s">
        <v>0</v>
      </c>
      <c r="C1" s="39" t="s">
        <v>32</v>
      </c>
      <c r="D1" s="221" t="s">
        <v>313</v>
      </c>
      <c r="E1" s="42" t="s">
        <v>1</v>
      </c>
      <c r="F1" s="8" t="s">
        <v>2</v>
      </c>
      <c r="G1" s="9"/>
      <c r="H1" s="9"/>
      <c r="I1" s="233" t="s">
        <v>318</v>
      </c>
      <c r="J1" s="10" t="s">
        <v>3</v>
      </c>
      <c r="K1" s="12"/>
      <c r="L1" s="233" t="s">
        <v>319</v>
      </c>
      <c r="M1" s="10" t="s">
        <v>4</v>
      </c>
      <c r="N1" s="12"/>
      <c r="O1" s="234" t="s">
        <v>320</v>
      </c>
      <c r="P1" s="10" t="s">
        <v>5</v>
      </c>
      <c r="Q1" s="11"/>
      <c r="R1" s="8" t="s">
        <v>149</v>
      </c>
      <c r="S1" s="9"/>
      <c r="T1" s="235" t="s">
        <v>321</v>
      </c>
      <c r="U1" s="50" t="s">
        <v>15</v>
      </c>
      <c r="V1" s="51" t="s">
        <v>16</v>
      </c>
      <c r="W1" s="49" t="s">
        <v>17</v>
      </c>
      <c r="X1" s="251" t="s">
        <v>18</v>
      </c>
      <c r="Y1" s="252"/>
      <c r="Z1" s="250" t="s">
        <v>323</v>
      </c>
      <c r="AA1" s="52" t="s">
        <v>23</v>
      </c>
      <c r="AB1" s="58" t="s">
        <v>21</v>
      </c>
      <c r="AC1" s="52" t="s">
        <v>22</v>
      </c>
      <c r="AD1" s="58" t="s">
        <v>25</v>
      </c>
      <c r="AE1" s="87" t="s">
        <v>26</v>
      </c>
      <c r="AF1" s="52" t="s">
        <v>117</v>
      </c>
      <c r="AG1" s="57" t="s">
        <v>24</v>
      </c>
      <c r="AH1" s="10" t="s">
        <v>29</v>
      </c>
      <c r="AI1" s="11"/>
      <c r="AJ1" s="79" t="s">
        <v>30</v>
      </c>
      <c r="AL1" s="10" t="s">
        <v>34</v>
      </c>
      <c r="AM1" s="12"/>
      <c r="AN1" s="12"/>
      <c r="AO1" s="12"/>
      <c r="AP1" s="12"/>
      <c r="AQ1" s="12"/>
      <c r="AR1" s="11"/>
      <c r="AS1" s="11"/>
      <c r="AU1" s="209" t="s">
        <v>147</v>
      </c>
      <c r="AV1" s="216" t="s">
        <v>159</v>
      </c>
      <c r="AW1" s="216" t="s">
        <v>148</v>
      </c>
      <c r="AX1" s="216" t="s">
        <v>151</v>
      </c>
      <c r="AY1" s="216" t="s">
        <v>314</v>
      </c>
      <c r="AZ1" s="216" t="s">
        <v>184</v>
      </c>
      <c r="BA1" s="216" t="s">
        <v>185</v>
      </c>
      <c r="BB1" s="216" t="s">
        <v>186</v>
      </c>
      <c r="BC1" s="216" t="s">
        <v>187</v>
      </c>
      <c r="BD1" s="216" t="s">
        <v>188</v>
      </c>
      <c r="BE1" s="216" t="s">
        <v>189</v>
      </c>
      <c r="BF1" s="216" t="s">
        <v>190</v>
      </c>
      <c r="BG1" s="216" t="s">
        <v>191</v>
      </c>
      <c r="BH1" s="216" t="s">
        <v>192</v>
      </c>
      <c r="BI1" s="216" t="s">
        <v>193</v>
      </c>
      <c r="BJ1" s="216" t="s">
        <v>194</v>
      </c>
      <c r="BK1" s="216" t="s">
        <v>195</v>
      </c>
      <c r="BL1" s="216" t="s">
        <v>196</v>
      </c>
      <c r="BM1" s="216" t="s">
        <v>197</v>
      </c>
      <c r="BN1" s="216" t="s">
        <v>312</v>
      </c>
      <c r="BO1" s="216" t="s">
        <v>198</v>
      </c>
      <c r="BP1" s="216" t="s">
        <v>199</v>
      </c>
      <c r="BQ1" s="216" t="s">
        <v>150</v>
      </c>
      <c r="BR1" s="216" t="s">
        <v>274</v>
      </c>
      <c r="BS1" s="216" t="s">
        <v>275</v>
      </c>
      <c r="BT1" s="216" t="s">
        <v>276</v>
      </c>
      <c r="BU1" s="216" t="s">
        <v>277</v>
      </c>
      <c r="BV1" s="216" t="s">
        <v>278</v>
      </c>
      <c r="BW1" s="216" t="s">
        <v>279</v>
      </c>
      <c r="BX1" s="216" t="s">
        <v>280</v>
      </c>
      <c r="BY1" s="216" t="s">
        <v>281</v>
      </c>
      <c r="BZ1" s="216" t="s">
        <v>282</v>
      </c>
      <c r="CA1" s="228" t="s">
        <v>289</v>
      </c>
      <c r="CB1" s="228" t="s">
        <v>292</v>
      </c>
      <c r="CC1" s="228" t="s">
        <v>291</v>
      </c>
      <c r="CD1" s="228" t="s">
        <v>290</v>
      </c>
      <c r="CE1" s="231" t="s">
        <v>308</v>
      </c>
      <c r="CF1" s="231" t="s">
        <v>309</v>
      </c>
      <c r="CG1" s="231" t="s">
        <v>310</v>
      </c>
      <c r="CH1" s="229" t="s">
        <v>293</v>
      </c>
      <c r="CI1" s="229" t="s">
        <v>294</v>
      </c>
      <c r="CJ1" s="229" t="s">
        <v>295</v>
      </c>
      <c r="CK1" s="230" t="s">
        <v>296</v>
      </c>
      <c r="CL1" s="230" t="s">
        <v>297</v>
      </c>
    </row>
    <row r="2" spans="1:90" ht="16" customHeight="1" thickBot="1">
      <c r="A2" s="37"/>
      <c r="B2" s="40"/>
      <c r="C2" s="41"/>
      <c r="D2" s="88" t="s">
        <v>116</v>
      </c>
      <c r="E2" s="17"/>
      <c r="F2" s="16" t="s">
        <v>6</v>
      </c>
      <c r="G2" s="15" t="s">
        <v>6</v>
      </c>
      <c r="H2" s="89" t="s">
        <v>6</v>
      </c>
      <c r="I2" s="59" t="s">
        <v>14</v>
      </c>
      <c r="J2" s="16" t="s">
        <v>6</v>
      </c>
      <c r="K2" s="89" t="s">
        <v>6</v>
      </c>
      <c r="L2" s="17" t="s">
        <v>14</v>
      </c>
      <c r="M2" s="18" t="s">
        <v>7</v>
      </c>
      <c r="N2" s="19" t="s">
        <v>7</v>
      </c>
      <c r="O2" s="90" t="s">
        <v>14</v>
      </c>
      <c r="P2" s="18" t="s">
        <v>7</v>
      </c>
      <c r="Q2" s="20" t="s">
        <v>7</v>
      </c>
      <c r="R2" s="21" t="s">
        <v>6</v>
      </c>
      <c r="S2" s="21" t="s">
        <v>6</v>
      </c>
      <c r="T2" s="22" t="s">
        <v>14</v>
      </c>
      <c r="U2" s="16" t="s">
        <v>6</v>
      </c>
      <c r="V2" s="15" t="s">
        <v>118</v>
      </c>
      <c r="W2" s="176" t="s">
        <v>27</v>
      </c>
      <c r="X2" s="18" t="s">
        <v>20</v>
      </c>
      <c r="Y2" s="56" t="s">
        <v>19</v>
      </c>
      <c r="Z2" s="20" t="s">
        <v>322</v>
      </c>
      <c r="AA2" s="91" t="s">
        <v>120</v>
      </c>
      <c r="AB2" s="18" t="s">
        <v>28</v>
      </c>
      <c r="AC2" s="20" t="s">
        <v>28</v>
      </c>
      <c r="AD2" s="18" t="s">
        <v>28</v>
      </c>
      <c r="AE2" s="56" t="s">
        <v>28</v>
      </c>
      <c r="AF2" s="91" t="s">
        <v>28</v>
      </c>
      <c r="AG2" s="18" t="s">
        <v>119</v>
      </c>
      <c r="AH2" s="16" t="s">
        <v>121</v>
      </c>
      <c r="AI2" s="17" t="s">
        <v>311</v>
      </c>
      <c r="AJ2" s="80"/>
      <c r="AL2" s="16" t="s">
        <v>31</v>
      </c>
      <c r="AM2" s="59" t="s">
        <v>115</v>
      </c>
      <c r="AN2" s="59" t="s">
        <v>35</v>
      </c>
      <c r="AO2" s="59" t="s">
        <v>72</v>
      </c>
      <c r="AP2" s="68" t="s">
        <v>36</v>
      </c>
      <c r="AQ2" s="59" t="s">
        <v>73</v>
      </c>
      <c r="AR2" s="17" t="s">
        <v>37</v>
      </c>
      <c r="AS2" s="17" t="s">
        <v>74</v>
      </c>
      <c r="AU2" s="210" t="s">
        <v>122</v>
      </c>
      <c r="AV2" s="219"/>
    </row>
    <row r="3" spans="1:90" ht="16" thickBot="1">
      <c r="A3" s="32">
        <v>1</v>
      </c>
      <c r="B3" s="43" t="s">
        <v>8</v>
      </c>
      <c r="C3" s="44">
        <v>1</v>
      </c>
      <c r="D3" s="36">
        <v>0</v>
      </c>
      <c r="E3" s="136">
        <v>5.69</v>
      </c>
      <c r="F3" s="137">
        <v>11.85</v>
      </c>
      <c r="G3" s="138">
        <v>11.78</v>
      </c>
      <c r="H3" s="139">
        <v>11.78</v>
      </c>
      <c r="I3" s="166">
        <f t="shared" ref="I3:I11" si="0">(F3+G3+H3)/3</f>
        <v>11.803333333333333</v>
      </c>
      <c r="J3" s="137">
        <v>0.62061923333333335</v>
      </c>
      <c r="K3" s="139">
        <v>0.60265443333333324</v>
      </c>
      <c r="L3" s="136">
        <f t="shared" ref="L3:L42" si="1">(J3+K3)/2</f>
        <v>0.6116368333333333</v>
      </c>
      <c r="M3" s="137">
        <v>11.891891891891891</v>
      </c>
      <c r="N3" s="139">
        <v>11.351351351351351</v>
      </c>
      <c r="O3" s="166">
        <f t="shared" ref="O3:O11" si="2">(M3+N3)/2</f>
        <v>11.621621621621621</v>
      </c>
      <c r="P3" s="140"/>
      <c r="Q3" s="141"/>
      <c r="R3" s="27">
        <v>3.0432461718999999</v>
      </c>
      <c r="S3" s="28">
        <v>3.0830099276</v>
      </c>
      <c r="T3" s="29">
        <f t="shared" ref="T3:T11" si="3">(R3+S3)/2</f>
        <v>3.06312804975</v>
      </c>
      <c r="U3" s="27"/>
      <c r="V3" s="138"/>
      <c r="W3" s="139"/>
      <c r="X3" s="30"/>
      <c r="Y3" s="236"/>
      <c r="Z3" s="241"/>
      <c r="AA3" s="242">
        <v>3076080</v>
      </c>
      <c r="AB3" s="30"/>
      <c r="AC3" s="31"/>
      <c r="AD3" s="30"/>
      <c r="AE3" s="94"/>
      <c r="AF3" s="92"/>
      <c r="AG3" s="30"/>
      <c r="AH3" s="177"/>
      <c r="AI3" s="178"/>
      <c r="AJ3" s="193"/>
      <c r="AL3" s="27">
        <v>0.67521836012440262</v>
      </c>
      <c r="AM3" s="74">
        <v>58</v>
      </c>
      <c r="AN3" s="69" t="s">
        <v>66</v>
      </c>
      <c r="AO3" s="60" t="s">
        <v>67</v>
      </c>
      <c r="AP3" s="69" t="s">
        <v>39</v>
      </c>
      <c r="AQ3" s="60" t="s">
        <v>41</v>
      </c>
      <c r="AR3" s="29" t="s">
        <v>70</v>
      </c>
      <c r="AS3" s="84" t="s">
        <v>114</v>
      </c>
      <c r="AT3" s="208" t="s">
        <v>123</v>
      </c>
      <c r="AU3" s="211"/>
      <c r="AV3" s="219"/>
      <c r="CE3" s="232"/>
    </row>
    <row r="4" spans="1:90" ht="16" thickTop="1">
      <c r="A4" s="33">
        <v>3</v>
      </c>
      <c r="B4" s="256" t="s">
        <v>10</v>
      </c>
      <c r="C4" s="45">
        <v>1</v>
      </c>
      <c r="D4" s="162">
        <v>0.65</v>
      </c>
      <c r="E4" s="96">
        <v>5.99</v>
      </c>
      <c r="F4" s="113">
        <v>7.79</v>
      </c>
      <c r="G4" s="95">
        <v>7.7919999999999998</v>
      </c>
      <c r="H4" s="142">
        <v>7.7880000000000003</v>
      </c>
      <c r="I4" s="114">
        <f t="shared" si="0"/>
        <v>7.79</v>
      </c>
      <c r="J4" s="113">
        <v>0.41851523333333329</v>
      </c>
      <c r="K4" s="142">
        <v>0.44097123333333332</v>
      </c>
      <c r="L4" s="96">
        <f t="shared" ref="L4:L11" si="4">(J4+K4)/2</f>
        <v>0.42974323333333331</v>
      </c>
      <c r="M4" s="113">
        <v>5.4054054054054053</v>
      </c>
      <c r="N4" s="142">
        <v>5.4054054054054053</v>
      </c>
      <c r="O4" s="114">
        <f t="shared" si="2"/>
        <v>5.4054054054054053</v>
      </c>
      <c r="P4" s="97"/>
      <c r="Q4" s="98"/>
      <c r="R4" s="95">
        <v>0.9089096311</v>
      </c>
      <c r="S4" s="95">
        <v>0.91109793909999992</v>
      </c>
      <c r="T4" s="96">
        <f t="shared" si="3"/>
        <v>0.91000378510000002</v>
      </c>
      <c r="U4" s="113">
        <v>11.65</v>
      </c>
      <c r="V4" s="95">
        <v>41.4</v>
      </c>
      <c r="W4" s="200">
        <v>0.5</v>
      </c>
      <c r="X4" s="120">
        <v>1</v>
      </c>
      <c r="Y4" s="237">
        <v>1</v>
      </c>
      <c r="Z4" s="121"/>
      <c r="AA4" s="243">
        <v>2268420</v>
      </c>
      <c r="AB4" s="120">
        <v>100.8</v>
      </c>
      <c r="AC4" s="121">
        <v>145.6</v>
      </c>
      <c r="AD4" s="120">
        <v>2.8368932818953727</v>
      </c>
      <c r="AE4" s="122">
        <v>5.6563193877878852</v>
      </c>
      <c r="AF4" s="123">
        <v>8.4932126696832579</v>
      </c>
      <c r="AG4" s="120">
        <v>3.709884467265725</v>
      </c>
      <c r="AH4" s="179">
        <v>63.584392000000001</v>
      </c>
      <c r="AI4" s="180">
        <v>12.274388999999999</v>
      </c>
      <c r="AJ4" s="196">
        <v>41716</v>
      </c>
      <c r="AL4" s="13">
        <v>2.7923583918535537</v>
      </c>
      <c r="AM4" s="55">
        <v>26</v>
      </c>
      <c r="AN4" s="70" t="s">
        <v>38</v>
      </c>
      <c r="AO4" s="61" t="s">
        <v>40</v>
      </c>
      <c r="AP4" s="70" t="s">
        <v>50</v>
      </c>
      <c r="AQ4" s="61" t="s">
        <v>51</v>
      </c>
      <c r="AR4" s="14" t="s">
        <v>70</v>
      </c>
      <c r="AS4" s="81" t="s">
        <v>75</v>
      </c>
      <c r="AT4" s="208" t="s">
        <v>123</v>
      </c>
      <c r="AU4" s="211"/>
      <c r="AV4" s="219"/>
      <c r="CE4" s="232"/>
    </row>
    <row r="5" spans="1:90">
      <c r="A5" s="34">
        <v>5</v>
      </c>
      <c r="B5" s="257"/>
      <c r="C5" s="46">
        <v>2</v>
      </c>
      <c r="D5" s="160">
        <v>1.65</v>
      </c>
      <c r="E5" s="100">
        <v>5.85</v>
      </c>
      <c r="F5" s="107">
        <v>7.6749999999999998</v>
      </c>
      <c r="G5" s="99">
        <v>7.77</v>
      </c>
      <c r="H5" s="143">
        <v>7.665</v>
      </c>
      <c r="I5" s="108">
        <f t="shared" si="0"/>
        <v>7.7033333333333331</v>
      </c>
      <c r="J5" s="107">
        <v>0.44097123333333332</v>
      </c>
      <c r="K5" s="143">
        <v>0.43648003333333329</v>
      </c>
      <c r="L5" s="100">
        <f t="shared" si="4"/>
        <v>0.43872563333333331</v>
      </c>
      <c r="M5" s="107">
        <v>8.1081081081081088</v>
      </c>
      <c r="N5" s="143">
        <v>4.8648648648648649</v>
      </c>
      <c r="O5" s="108">
        <f t="shared" si="2"/>
        <v>6.4864864864864868</v>
      </c>
      <c r="P5" s="101"/>
      <c r="Q5" s="102"/>
      <c r="R5" s="99">
        <v>0.82244010999999984</v>
      </c>
      <c r="S5" s="99">
        <v>0.81149023999999992</v>
      </c>
      <c r="T5" s="96">
        <f t="shared" si="3"/>
        <v>0.81696517499999988</v>
      </c>
      <c r="U5" s="107">
        <v>7.08</v>
      </c>
      <c r="V5" s="99">
        <v>24.3</v>
      </c>
      <c r="W5" s="201">
        <v>2.4</v>
      </c>
      <c r="X5" s="124">
        <v>1</v>
      </c>
      <c r="Y5" s="238">
        <v>1</v>
      </c>
      <c r="Z5" s="125"/>
      <c r="AA5" s="244">
        <v>2813475</v>
      </c>
      <c r="AB5" s="124">
        <v>128.9</v>
      </c>
      <c r="AC5" s="125">
        <v>141.9</v>
      </c>
      <c r="AD5" s="124">
        <v>2.4455719726379059</v>
      </c>
      <c r="AE5" s="126">
        <v>6.0838397920679768</v>
      </c>
      <c r="AF5" s="127">
        <v>8.5294117647058822</v>
      </c>
      <c r="AG5" s="124">
        <v>4.2189528342708789</v>
      </c>
      <c r="AH5" s="181">
        <v>63.584392000000001</v>
      </c>
      <c r="AI5" s="182">
        <v>12.274388999999999</v>
      </c>
      <c r="AJ5" s="197">
        <v>41716</v>
      </c>
      <c r="AL5" s="4">
        <v>6.9696773567198482</v>
      </c>
      <c r="AM5" s="53">
        <v>27</v>
      </c>
      <c r="AN5" s="71" t="s">
        <v>38</v>
      </c>
      <c r="AO5" s="62" t="s">
        <v>40</v>
      </c>
      <c r="AP5" s="71" t="s">
        <v>52</v>
      </c>
      <c r="AQ5" s="62" t="s">
        <v>53</v>
      </c>
      <c r="AR5" s="5" t="s">
        <v>71</v>
      </c>
      <c r="AS5" s="82" t="s">
        <v>76</v>
      </c>
      <c r="AT5" s="208" t="s">
        <v>123</v>
      </c>
      <c r="AU5" s="211"/>
      <c r="AV5" s="219"/>
      <c r="CE5" s="232"/>
    </row>
    <row r="6" spans="1:90">
      <c r="A6" s="34">
        <v>7</v>
      </c>
      <c r="B6" s="258"/>
      <c r="C6" s="46">
        <v>3</v>
      </c>
      <c r="D6" s="160">
        <v>2.65</v>
      </c>
      <c r="E6" s="100">
        <v>5.79</v>
      </c>
      <c r="F6" s="107">
        <v>8.173</v>
      </c>
      <c r="G6" s="99">
        <v>8.3030000000000008</v>
      </c>
      <c r="H6" s="143">
        <v>8.3719999999999999</v>
      </c>
      <c r="I6" s="108">
        <f t="shared" si="0"/>
        <v>8.2826666666666657</v>
      </c>
      <c r="J6" s="107">
        <v>0.4634272333333333</v>
      </c>
      <c r="K6" s="143">
        <v>0.4813920333333333</v>
      </c>
      <c r="L6" s="100">
        <f t="shared" si="4"/>
        <v>0.4724096333333333</v>
      </c>
      <c r="M6" s="107">
        <v>6.4864864864864868</v>
      </c>
      <c r="N6" s="143">
        <v>6.4864864864864868</v>
      </c>
      <c r="O6" s="108">
        <f t="shared" si="2"/>
        <v>6.4864864864864868</v>
      </c>
      <c r="P6" s="101"/>
      <c r="Q6" s="102"/>
      <c r="R6" s="99">
        <v>0.6909769899999999</v>
      </c>
      <c r="S6" s="99">
        <v>0.69426528789999986</v>
      </c>
      <c r="T6" s="96">
        <f t="shared" si="3"/>
        <v>0.69262113894999988</v>
      </c>
      <c r="U6" s="107">
        <v>3.85</v>
      </c>
      <c r="V6" s="99">
        <v>23.2</v>
      </c>
      <c r="W6" s="201">
        <v>3.4</v>
      </c>
      <c r="X6" s="124">
        <v>1</v>
      </c>
      <c r="Y6" s="238">
        <v>1</v>
      </c>
      <c r="Z6" s="125"/>
      <c r="AA6" s="244">
        <v>3301620</v>
      </c>
      <c r="AB6" s="124">
        <v>141.1</v>
      </c>
      <c r="AC6" s="125">
        <v>41.2</v>
      </c>
      <c r="AD6" s="124">
        <v>1.5949097916258999</v>
      </c>
      <c r="AE6" s="126">
        <v>5.3055426970618829</v>
      </c>
      <c r="AF6" s="127">
        <v>6.9004524886877832</v>
      </c>
      <c r="AG6" s="124">
        <v>3.960077269800387</v>
      </c>
      <c r="AH6" s="181">
        <v>63.584392000000001</v>
      </c>
      <c r="AI6" s="182">
        <v>12.274388999999999</v>
      </c>
      <c r="AJ6" s="197">
        <v>41716</v>
      </c>
      <c r="AL6" s="4">
        <v>7.8531439112002852</v>
      </c>
      <c r="AM6" s="53">
        <v>28</v>
      </c>
      <c r="AN6" s="71" t="s">
        <v>38</v>
      </c>
      <c r="AO6" s="62" t="s">
        <v>40</v>
      </c>
      <c r="AP6" s="71" t="s">
        <v>54</v>
      </c>
      <c r="AQ6" s="62" t="s">
        <v>55</v>
      </c>
      <c r="AR6" s="5" t="s">
        <v>71</v>
      </c>
      <c r="AS6" s="82" t="s">
        <v>77</v>
      </c>
      <c r="AT6" s="208" t="s">
        <v>123</v>
      </c>
      <c r="AU6" s="211"/>
      <c r="AV6" s="219"/>
      <c r="CE6" s="232"/>
    </row>
    <row r="7" spans="1:90">
      <c r="A7" s="34">
        <v>9</v>
      </c>
      <c r="B7" s="259"/>
      <c r="C7" s="46">
        <v>4</v>
      </c>
      <c r="D7" s="160">
        <v>3.05</v>
      </c>
      <c r="E7" s="100">
        <v>5.79</v>
      </c>
      <c r="F7" s="107">
        <v>7.6619999999999999</v>
      </c>
      <c r="G7" s="99">
        <v>7.6779999999999999</v>
      </c>
      <c r="H7" s="143">
        <v>7.8869999999999996</v>
      </c>
      <c r="I7" s="108">
        <f t="shared" si="0"/>
        <v>7.7423333333333337</v>
      </c>
      <c r="J7" s="107">
        <v>0.46791843333333333</v>
      </c>
      <c r="K7" s="143">
        <v>0.4544448333333333</v>
      </c>
      <c r="L7" s="100">
        <f t="shared" si="4"/>
        <v>0.46118163333333329</v>
      </c>
      <c r="M7" s="107">
        <v>6.4864864864864868</v>
      </c>
      <c r="N7" s="143">
        <v>5.4054054054054053</v>
      </c>
      <c r="O7" s="108">
        <f t="shared" si="2"/>
        <v>5.9459459459459456</v>
      </c>
      <c r="P7" s="101"/>
      <c r="Q7" s="102"/>
      <c r="R7" s="99">
        <v>0.72056849589999983</v>
      </c>
      <c r="S7" s="99">
        <v>0.71070545439999988</v>
      </c>
      <c r="T7" s="96">
        <f t="shared" si="3"/>
        <v>0.7156369751499998</v>
      </c>
      <c r="U7" s="107">
        <v>2.5499999999999998</v>
      </c>
      <c r="V7" s="99">
        <v>25.6</v>
      </c>
      <c r="W7" s="201">
        <v>3.6</v>
      </c>
      <c r="X7" s="124">
        <v>1</v>
      </c>
      <c r="Y7" s="238">
        <v>1</v>
      </c>
      <c r="Z7" s="125"/>
      <c r="AA7" s="244">
        <v>3486840</v>
      </c>
      <c r="AB7" s="124">
        <v>163.1</v>
      </c>
      <c r="AC7" s="125">
        <v>25.6</v>
      </c>
      <c r="AD7" s="124">
        <v>1.658691363459373</v>
      </c>
      <c r="AE7" s="126">
        <v>6.2146118039614411</v>
      </c>
      <c r="AF7" s="127">
        <v>7.873303167420814</v>
      </c>
      <c r="AG7" s="124">
        <v>4.2751969690446465</v>
      </c>
      <c r="AH7" s="181">
        <v>63.584392000000001</v>
      </c>
      <c r="AI7" s="182">
        <v>12.274388999999999</v>
      </c>
      <c r="AJ7" s="197">
        <v>41716</v>
      </c>
      <c r="AL7" s="4">
        <v>11.914501148830135</v>
      </c>
      <c r="AM7" s="53">
        <v>29</v>
      </c>
      <c r="AN7" s="71" t="s">
        <v>38</v>
      </c>
      <c r="AO7" s="62" t="s">
        <v>40</v>
      </c>
      <c r="AP7" s="71" t="s">
        <v>56</v>
      </c>
      <c r="AQ7" s="62" t="s">
        <v>57</v>
      </c>
      <c r="AR7" s="5" t="s">
        <v>70</v>
      </c>
      <c r="AS7" s="82" t="s">
        <v>78</v>
      </c>
      <c r="AT7" s="208" t="s">
        <v>123</v>
      </c>
      <c r="AU7" s="211"/>
      <c r="AV7" s="219"/>
      <c r="CE7" s="232"/>
    </row>
    <row r="8" spans="1:90">
      <c r="A8" s="34">
        <v>11</v>
      </c>
      <c r="B8" s="260"/>
      <c r="C8" s="46">
        <v>5</v>
      </c>
      <c r="D8" s="160">
        <v>3.35</v>
      </c>
      <c r="E8" s="100">
        <v>5.84</v>
      </c>
      <c r="F8" s="107">
        <v>7.641</v>
      </c>
      <c r="G8" s="99">
        <v>7.6559999999999997</v>
      </c>
      <c r="H8" s="143">
        <v>7.6239999999999997</v>
      </c>
      <c r="I8" s="108">
        <f t="shared" si="0"/>
        <v>7.6403333333333334</v>
      </c>
      <c r="J8" s="107">
        <v>0.4813920333333333</v>
      </c>
      <c r="K8" s="143">
        <v>0.52181283333333328</v>
      </c>
      <c r="L8" s="100">
        <f t="shared" si="4"/>
        <v>0.50160243333333332</v>
      </c>
      <c r="M8" s="107">
        <v>6.4864864864864868</v>
      </c>
      <c r="N8" s="143">
        <v>7.0270270270270272</v>
      </c>
      <c r="O8" s="108">
        <f t="shared" si="2"/>
        <v>6.756756756756757</v>
      </c>
      <c r="P8" s="101"/>
      <c r="Q8" s="102"/>
      <c r="R8" s="99">
        <v>0.75453511839999987</v>
      </c>
      <c r="S8" s="99">
        <v>0.74686605909999992</v>
      </c>
      <c r="T8" s="96">
        <f t="shared" si="3"/>
        <v>0.7507005887499999</v>
      </c>
      <c r="U8" s="107">
        <v>1.24</v>
      </c>
      <c r="V8" s="99">
        <v>31.1</v>
      </c>
      <c r="W8" s="201">
        <v>3.8</v>
      </c>
      <c r="X8" s="124">
        <v>1</v>
      </c>
      <c r="Y8" s="238">
        <v>1</v>
      </c>
      <c r="Z8" s="125"/>
      <c r="AA8" s="244">
        <v>2911335</v>
      </c>
      <c r="AB8" s="124">
        <v>196</v>
      </c>
      <c r="AC8" s="125">
        <v>29.1</v>
      </c>
      <c r="AD8" s="124">
        <v>1.9308908666149989</v>
      </c>
      <c r="AE8" s="126">
        <v>7.0464846989958625</v>
      </c>
      <c r="AF8" s="127">
        <v>8.9773755656108616</v>
      </c>
      <c r="AG8" s="124">
        <v>3.9134418219100389</v>
      </c>
      <c r="AH8" s="181">
        <v>63.584392000000001</v>
      </c>
      <c r="AI8" s="182">
        <v>12.274388999999999</v>
      </c>
      <c r="AJ8" s="197">
        <v>41716</v>
      </c>
      <c r="AL8" s="4">
        <v>9.4447860371293277</v>
      </c>
      <c r="AM8" s="53">
        <v>30</v>
      </c>
      <c r="AN8" s="71" t="s">
        <v>38</v>
      </c>
      <c r="AO8" s="62" t="s">
        <v>40</v>
      </c>
      <c r="AP8" s="71" t="s">
        <v>58</v>
      </c>
      <c r="AQ8" s="62" t="s">
        <v>59</v>
      </c>
      <c r="AR8" s="5" t="s">
        <v>71</v>
      </c>
      <c r="AS8" s="82" t="s">
        <v>79</v>
      </c>
      <c r="AT8" s="208" t="s">
        <v>123</v>
      </c>
      <c r="AU8" s="211"/>
      <c r="AV8" s="219"/>
      <c r="CE8" s="232"/>
    </row>
    <row r="9" spans="1:90">
      <c r="A9" s="34">
        <v>13</v>
      </c>
      <c r="B9" s="260"/>
      <c r="C9" s="46">
        <v>6</v>
      </c>
      <c r="D9" s="160">
        <v>3.65</v>
      </c>
      <c r="E9" s="100">
        <v>5.88</v>
      </c>
      <c r="F9" s="107">
        <v>7.2439999999999998</v>
      </c>
      <c r="G9" s="99">
        <v>7.2290000000000001</v>
      </c>
      <c r="H9" s="143">
        <v>7.1260000000000003</v>
      </c>
      <c r="I9" s="108">
        <f t="shared" si="0"/>
        <v>7.1996666666666664</v>
      </c>
      <c r="J9" s="107">
        <v>0.55325123333333326</v>
      </c>
      <c r="K9" s="143">
        <v>0.56223363333333332</v>
      </c>
      <c r="L9" s="100">
        <f t="shared" si="4"/>
        <v>0.55774243333333329</v>
      </c>
      <c r="M9" s="107">
        <v>7.0270270270270272</v>
      </c>
      <c r="N9" s="143">
        <v>8.1081081081081088</v>
      </c>
      <c r="O9" s="108">
        <f t="shared" si="2"/>
        <v>7.5675675675675684</v>
      </c>
      <c r="P9" s="101"/>
      <c r="Q9" s="102"/>
      <c r="R9" s="99">
        <v>0.76329916959999988</v>
      </c>
      <c r="S9" s="99">
        <v>0.76110821559999997</v>
      </c>
      <c r="T9" s="96">
        <f t="shared" si="3"/>
        <v>0.76220369259999998</v>
      </c>
      <c r="U9" s="107">
        <v>0.56999999999999995</v>
      </c>
      <c r="V9" s="99">
        <v>34.5</v>
      </c>
      <c r="W9" s="201">
        <v>3.9</v>
      </c>
      <c r="X9" s="124">
        <v>1</v>
      </c>
      <c r="Y9" s="238">
        <v>1</v>
      </c>
      <c r="Z9" s="125"/>
      <c r="AA9" s="244">
        <v>3000795</v>
      </c>
      <c r="AB9" s="124">
        <v>212.8</v>
      </c>
      <c r="AC9" s="125">
        <v>26.1</v>
      </c>
      <c r="AD9" s="124">
        <v>2.7092011864472956</v>
      </c>
      <c r="AE9" s="126">
        <v>9.90165854205949</v>
      </c>
      <c r="AF9" s="127">
        <v>12.610859728506785</v>
      </c>
      <c r="AG9" s="124">
        <v>3.9585165979906476</v>
      </c>
      <c r="AH9" s="181">
        <v>63.584392000000001</v>
      </c>
      <c r="AI9" s="182">
        <v>12.274388999999999</v>
      </c>
      <c r="AJ9" s="197">
        <v>41716</v>
      </c>
      <c r="AL9" s="4">
        <v>16.652751259398293</v>
      </c>
      <c r="AM9" s="53">
        <v>31</v>
      </c>
      <c r="AN9" s="71" t="s">
        <v>38</v>
      </c>
      <c r="AO9" s="62" t="s">
        <v>40</v>
      </c>
      <c r="AP9" s="71" t="s">
        <v>60</v>
      </c>
      <c r="AQ9" s="62" t="s">
        <v>61</v>
      </c>
      <c r="AR9" s="5" t="s">
        <v>71</v>
      </c>
      <c r="AS9" s="82" t="s">
        <v>80</v>
      </c>
      <c r="AT9" s="208" t="s">
        <v>123</v>
      </c>
      <c r="AU9" s="211"/>
      <c r="AV9" s="219"/>
      <c r="CE9" s="232"/>
    </row>
    <row r="10" spans="1:90">
      <c r="A10" s="34">
        <v>15</v>
      </c>
      <c r="B10" s="260"/>
      <c r="C10" s="46">
        <v>7</v>
      </c>
      <c r="D10" s="160">
        <v>3.95</v>
      </c>
      <c r="E10" s="100">
        <v>5.9</v>
      </c>
      <c r="F10" s="107">
        <v>7.117</v>
      </c>
      <c r="G10" s="99">
        <v>7.2569999999999997</v>
      </c>
      <c r="H10" s="143">
        <v>7.27</v>
      </c>
      <c r="I10" s="108">
        <f t="shared" si="0"/>
        <v>7.2146666666666661</v>
      </c>
      <c r="J10" s="107">
        <v>0.62061923333333335</v>
      </c>
      <c r="K10" s="143">
        <v>0.66104003333333328</v>
      </c>
      <c r="L10" s="100">
        <f t="shared" si="4"/>
        <v>0.64082963333333332</v>
      </c>
      <c r="M10" s="107">
        <v>8.1081081081081088</v>
      </c>
      <c r="N10" s="143">
        <v>8.1081081081081088</v>
      </c>
      <c r="O10" s="108">
        <f t="shared" si="2"/>
        <v>8.1081081081081088</v>
      </c>
      <c r="P10" s="101"/>
      <c r="Q10" s="102"/>
      <c r="R10" s="99">
        <v>0.78849232309999995</v>
      </c>
      <c r="S10" s="99">
        <v>0.79068278709999995</v>
      </c>
      <c r="T10" s="96">
        <f t="shared" si="3"/>
        <v>0.7895875551</v>
      </c>
      <c r="U10" s="107">
        <v>0.18</v>
      </c>
      <c r="V10" s="99">
        <v>39.4</v>
      </c>
      <c r="W10" s="201">
        <v>3.9</v>
      </c>
      <c r="X10" s="124">
        <v>1</v>
      </c>
      <c r="Y10" s="238">
        <v>1</v>
      </c>
      <c r="Z10" s="125"/>
      <c r="AA10" s="244">
        <v>3699255</v>
      </c>
      <c r="AB10" s="124">
        <v>222.9</v>
      </c>
      <c r="AC10" s="125">
        <v>31.2</v>
      </c>
      <c r="AD10" s="124">
        <v>3.1259533266665382</v>
      </c>
      <c r="AE10" s="126">
        <v>13.684001424464684</v>
      </c>
      <c r="AF10" s="127">
        <v>16.809954751131222</v>
      </c>
      <c r="AG10" s="124">
        <v>3.7700979486231758</v>
      </c>
      <c r="AH10" s="181">
        <v>63.584392000000001</v>
      </c>
      <c r="AI10" s="182">
        <v>12.274388999999999</v>
      </c>
      <c r="AJ10" s="197">
        <v>41716</v>
      </c>
      <c r="AL10" s="4">
        <v>16.168408789359567</v>
      </c>
      <c r="AM10" s="53">
        <v>32</v>
      </c>
      <c r="AN10" s="71" t="s">
        <v>38</v>
      </c>
      <c r="AO10" s="62" t="s">
        <v>40</v>
      </c>
      <c r="AP10" s="71" t="s">
        <v>62</v>
      </c>
      <c r="AQ10" s="62" t="s">
        <v>63</v>
      </c>
      <c r="AR10" s="5" t="s">
        <v>71</v>
      </c>
      <c r="AS10" s="82" t="s">
        <v>81</v>
      </c>
      <c r="AT10" s="208" t="s">
        <v>123</v>
      </c>
      <c r="AU10" s="211"/>
      <c r="AV10" s="219"/>
      <c r="CE10" s="232"/>
    </row>
    <row r="11" spans="1:90" ht="16" thickBot="1">
      <c r="A11" s="35">
        <v>17</v>
      </c>
      <c r="B11" s="262"/>
      <c r="C11" s="47">
        <v>8</v>
      </c>
      <c r="D11" s="161">
        <v>4.45</v>
      </c>
      <c r="E11" s="104">
        <v>6</v>
      </c>
      <c r="F11" s="145">
        <v>7.1539999999999999</v>
      </c>
      <c r="G11" s="103">
        <v>6.96</v>
      </c>
      <c r="H11" s="144">
        <v>7.0069999999999997</v>
      </c>
      <c r="I11" s="111">
        <f t="shared" si="0"/>
        <v>7.0403333333333338</v>
      </c>
      <c r="J11" s="110">
        <v>0.87212643333333328</v>
      </c>
      <c r="K11" s="144">
        <v>0.83170563333333325</v>
      </c>
      <c r="L11" s="104">
        <f t="shared" si="4"/>
        <v>0.85191603333333332</v>
      </c>
      <c r="M11" s="110">
        <v>12.972972972972974</v>
      </c>
      <c r="N11" s="144">
        <v>15.135135135135135</v>
      </c>
      <c r="O11" s="111">
        <f t="shared" si="2"/>
        <v>14.054054054054054</v>
      </c>
      <c r="P11" s="105"/>
      <c r="Q11" s="106"/>
      <c r="R11" s="103">
        <v>0.92422696389999992</v>
      </c>
      <c r="S11" s="164">
        <v>0.91656853760000001</v>
      </c>
      <c r="T11" s="104">
        <f t="shared" si="3"/>
        <v>0.92039775074999997</v>
      </c>
      <c r="U11" s="145">
        <v>0.12</v>
      </c>
      <c r="V11" s="103">
        <v>69</v>
      </c>
      <c r="W11" s="202">
        <v>3.9</v>
      </c>
      <c r="X11" s="128">
        <v>0.6</v>
      </c>
      <c r="Y11" s="239">
        <v>0.55000000000000004</v>
      </c>
      <c r="Z11" s="129"/>
      <c r="AA11" s="245">
        <v>3958815</v>
      </c>
      <c r="AB11" s="128">
        <v>289.5</v>
      </c>
      <c r="AC11" s="129">
        <v>408.7</v>
      </c>
      <c r="AD11" s="128">
        <v>10.475717143944584</v>
      </c>
      <c r="AE11" s="130">
        <v>18.406635797231885</v>
      </c>
      <c r="AF11" s="131">
        <v>28.882352941176471</v>
      </c>
      <c r="AG11" s="128">
        <v>3.5083566119028449</v>
      </c>
      <c r="AH11" s="183">
        <v>63.584392000000001</v>
      </c>
      <c r="AI11" s="184">
        <v>12.274388999999999</v>
      </c>
      <c r="AJ11" s="198">
        <v>41716</v>
      </c>
      <c r="AL11" s="23">
        <v>4.8327454343440888</v>
      </c>
      <c r="AM11" s="54">
        <v>33</v>
      </c>
      <c r="AN11" s="72" t="s">
        <v>38</v>
      </c>
      <c r="AO11" s="63" t="s">
        <v>40</v>
      </c>
      <c r="AP11" s="72" t="s">
        <v>64</v>
      </c>
      <c r="AQ11" s="63" t="s">
        <v>65</v>
      </c>
      <c r="AR11" s="86" t="s">
        <v>71</v>
      </c>
      <c r="AS11" s="83" t="s">
        <v>82</v>
      </c>
      <c r="AT11" s="208" t="s">
        <v>123</v>
      </c>
      <c r="AU11" s="211"/>
      <c r="AV11" s="219"/>
      <c r="CE11" s="232"/>
    </row>
    <row r="12" spans="1:90" ht="16" customHeight="1" thickTop="1">
      <c r="A12" s="33">
        <v>19</v>
      </c>
      <c r="B12" s="253" t="s">
        <v>9</v>
      </c>
      <c r="C12" s="204">
        <v>1</v>
      </c>
      <c r="D12" s="159">
        <v>0.5</v>
      </c>
      <c r="E12" s="96">
        <v>5.37</v>
      </c>
      <c r="F12" s="113">
        <v>7.93</v>
      </c>
      <c r="G12" s="95">
        <v>7.66</v>
      </c>
      <c r="H12" s="142">
        <v>7.71</v>
      </c>
      <c r="I12" s="114">
        <f t="shared" ref="I12:I42" si="5">(F12+G12+H12)/3</f>
        <v>7.7666666666666666</v>
      </c>
      <c r="J12" s="113">
        <v>0.48588323333333328</v>
      </c>
      <c r="K12" s="142">
        <v>0.4634272333333333</v>
      </c>
      <c r="L12" s="96">
        <f t="shared" si="1"/>
        <v>0.47465523333333326</v>
      </c>
      <c r="M12" s="113">
        <v>9.7297297297297298</v>
      </c>
      <c r="N12" s="142">
        <v>9.1891891891891895</v>
      </c>
      <c r="O12" s="114">
        <f t="shared" ref="O12:O42" si="6">(M12+N12)/2</f>
        <v>9.4594594594594597</v>
      </c>
      <c r="P12" s="97"/>
      <c r="Q12" s="98"/>
      <c r="R12" s="95">
        <v>0.46496956959999997</v>
      </c>
      <c r="S12" s="95">
        <v>0.48034246839999994</v>
      </c>
      <c r="T12" s="96">
        <f t="shared" ref="T12:T42" si="7">(R12+S12)/2</f>
        <v>0.47265601899999998</v>
      </c>
      <c r="U12" s="113">
        <v>6.12</v>
      </c>
      <c r="V12" s="95">
        <v>17.88</v>
      </c>
      <c r="W12" s="200">
        <v>0.30000000000000004</v>
      </c>
      <c r="X12" s="120">
        <v>0.75</v>
      </c>
      <c r="Y12" s="237">
        <v>0.7</v>
      </c>
      <c r="Z12" s="14">
        <v>0.75</v>
      </c>
      <c r="AA12" s="243">
        <v>3492510</v>
      </c>
      <c r="AB12" s="120">
        <v>101.8</v>
      </c>
      <c r="AC12" s="121">
        <v>11.5</v>
      </c>
      <c r="AD12" s="120">
        <v>0.49335835161687558</v>
      </c>
      <c r="AE12" s="122">
        <v>1.6604878022292782</v>
      </c>
      <c r="AF12" s="123">
        <v>2.1538461538461537</v>
      </c>
      <c r="AG12" s="120">
        <v>3.3218884120171674</v>
      </c>
      <c r="AH12" s="179">
        <v>63.582138999999998</v>
      </c>
      <c r="AI12" s="180">
        <v>12.270827000000001</v>
      </c>
      <c r="AJ12" s="196">
        <v>41716</v>
      </c>
      <c r="AL12" s="13">
        <v>28.768324649687713</v>
      </c>
      <c r="AM12" s="55">
        <v>34</v>
      </c>
      <c r="AN12" s="70" t="s">
        <v>38</v>
      </c>
      <c r="AO12" s="61" t="s">
        <v>40</v>
      </c>
      <c r="AP12" s="70" t="s">
        <v>39</v>
      </c>
      <c r="AQ12" s="61" t="s">
        <v>41</v>
      </c>
      <c r="AR12" s="14" t="s">
        <v>70</v>
      </c>
      <c r="AS12" s="81" t="s">
        <v>83</v>
      </c>
      <c r="AT12" s="208" t="s">
        <v>123</v>
      </c>
      <c r="AU12" s="211" t="s">
        <v>124</v>
      </c>
      <c r="AV12" s="219" t="s">
        <v>158</v>
      </c>
      <c r="AW12" t="s">
        <v>160</v>
      </c>
      <c r="AX12" t="s">
        <v>161</v>
      </c>
      <c r="AY12" t="s">
        <v>315</v>
      </c>
      <c r="AZ12" s="223" t="s">
        <v>236</v>
      </c>
      <c r="BA12" s="223" t="s">
        <v>237</v>
      </c>
      <c r="BB12" s="223">
        <v>8661770</v>
      </c>
      <c r="BC12" s="223">
        <v>8661770</v>
      </c>
      <c r="BD12" s="223" t="s">
        <v>325</v>
      </c>
      <c r="BE12" s="223" t="s">
        <v>348</v>
      </c>
      <c r="BF12" s="224" t="s">
        <v>270</v>
      </c>
      <c r="BG12" s="225" t="s">
        <v>268</v>
      </c>
      <c r="BH12" s="226" t="s">
        <v>269</v>
      </c>
      <c r="BI12" s="224" t="s">
        <v>271</v>
      </c>
      <c r="BJ12" s="225" t="s">
        <v>272</v>
      </c>
      <c r="BK12" s="227" t="s">
        <v>273</v>
      </c>
      <c r="BL12" s="217" t="s">
        <v>154</v>
      </c>
      <c r="BM12" s="218" t="s">
        <v>157</v>
      </c>
      <c r="BN12" s="218">
        <v>8</v>
      </c>
      <c r="BO12" s="222" t="s">
        <v>200</v>
      </c>
      <c r="BP12" s="219" t="s">
        <v>124</v>
      </c>
      <c r="BQ12" s="222">
        <v>1</v>
      </c>
      <c r="BR12" t="s">
        <v>283</v>
      </c>
      <c r="BS12" t="s">
        <v>284</v>
      </c>
      <c r="BT12" t="s">
        <v>285</v>
      </c>
      <c r="BU12" s="220" t="s">
        <v>286</v>
      </c>
      <c r="BV12" s="220" t="s">
        <v>287</v>
      </c>
      <c r="BW12" s="220" t="s">
        <v>288</v>
      </c>
      <c r="BX12" s="220" t="s">
        <v>302</v>
      </c>
      <c r="BY12" s="220">
        <v>125</v>
      </c>
      <c r="BZ12" s="220">
        <v>125</v>
      </c>
      <c r="CA12" s="220" t="s">
        <v>303</v>
      </c>
      <c r="CB12" s="220" t="s">
        <v>304</v>
      </c>
      <c r="CC12" s="220" t="s">
        <v>306</v>
      </c>
      <c r="CD12" s="220" t="s">
        <v>305</v>
      </c>
      <c r="CE12" s="232">
        <v>41716</v>
      </c>
      <c r="CF12" s="219">
        <v>63.582138999999998</v>
      </c>
      <c r="CG12" s="219">
        <v>12.270827000000001</v>
      </c>
      <c r="CH12" t="s">
        <v>300</v>
      </c>
      <c r="CI12" t="s">
        <v>316</v>
      </c>
      <c r="CJ12" t="s">
        <v>307</v>
      </c>
      <c r="CK12" s="220" t="s">
        <v>298</v>
      </c>
      <c r="CL12" s="220" t="s">
        <v>299</v>
      </c>
    </row>
    <row r="13" spans="1:90" ht="15" customHeight="1">
      <c r="A13" s="34">
        <v>21</v>
      </c>
      <c r="B13" s="254"/>
      <c r="C13" s="205">
        <v>2</v>
      </c>
      <c r="D13" s="160">
        <v>0.9</v>
      </c>
      <c r="E13" s="100">
        <v>5.23</v>
      </c>
      <c r="F13" s="107">
        <v>7.55</v>
      </c>
      <c r="G13" s="99">
        <v>7.617</v>
      </c>
      <c r="H13" s="143">
        <v>7.5940000000000003</v>
      </c>
      <c r="I13" s="108">
        <f t="shared" si="5"/>
        <v>7.5869999999999997</v>
      </c>
      <c r="J13" s="107">
        <v>0.52181283333333328</v>
      </c>
      <c r="K13" s="143">
        <v>0.48588323333333328</v>
      </c>
      <c r="L13" s="100">
        <f t="shared" si="1"/>
        <v>0.50384803333333328</v>
      </c>
      <c r="M13" s="107">
        <v>8.6486486486486491</v>
      </c>
      <c r="N13" s="143">
        <v>9.7297297297297298</v>
      </c>
      <c r="O13" s="108">
        <f t="shared" si="6"/>
        <v>9.1891891891891895</v>
      </c>
      <c r="P13" s="101"/>
      <c r="Q13" s="102"/>
      <c r="R13" s="99">
        <v>0.55827545509999998</v>
      </c>
      <c r="S13" s="99">
        <v>0.97891604389999987</v>
      </c>
      <c r="T13" s="96">
        <f t="shared" si="7"/>
        <v>0.76859574949999998</v>
      </c>
      <c r="U13" s="107">
        <v>5.09</v>
      </c>
      <c r="V13" s="99">
        <v>18.63</v>
      </c>
      <c r="W13" s="201">
        <v>0.8</v>
      </c>
      <c r="X13" s="124">
        <v>0.65</v>
      </c>
      <c r="Y13" s="238">
        <v>0.7</v>
      </c>
      <c r="Z13" s="5">
        <v>0.65</v>
      </c>
      <c r="AA13" s="244">
        <v>3662085</v>
      </c>
      <c r="AB13" s="124">
        <v>98.8</v>
      </c>
      <c r="AC13" s="125">
        <v>18</v>
      </c>
      <c r="AD13" s="124">
        <v>0.64649090129397768</v>
      </c>
      <c r="AE13" s="126">
        <v>1.1725136235929001</v>
      </c>
      <c r="AF13" s="127">
        <v>1.8190045248868778</v>
      </c>
      <c r="AG13" s="124">
        <v>3.3082904969025968</v>
      </c>
      <c r="AH13" s="181">
        <v>63.582138999999998</v>
      </c>
      <c r="AI13" s="182">
        <v>12.270827000000001</v>
      </c>
      <c r="AJ13" s="197">
        <v>41716</v>
      </c>
      <c r="AL13" s="4">
        <v>11.041282374896175</v>
      </c>
      <c r="AM13" s="53">
        <v>35</v>
      </c>
      <c r="AN13" s="71" t="s">
        <v>38</v>
      </c>
      <c r="AO13" s="62" t="s">
        <v>40</v>
      </c>
      <c r="AP13" s="71" t="s">
        <v>42</v>
      </c>
      <c r="AQ13" s="62" t="s">
        <v>43</v>
      </c>
      <c r="AR13" s="5" t="s">
        <v>70</v>
      </c>
      <c r="AS13" s="82" t="s">
        <v>84</v>
      </c>
      <c r="AT13" s="208" t="s">
        <v>123</v>
      </c>
      <c r="AU13" s="212" t="s">
        <v>125</v>
      </c>
      <c r="AV13" s="219" t="s">
        <v>158</v>
      </c>
      <c r="AW13" t="s">
        <v>160</v>
      </c>
      <c r="AX13" t="s">
        <v>162</v>
      </c>
      <c r="AY13" t="s">
        <v>315</v>
      </c>
      <c r="AZ13" s="223" t="s">
        <v>238</v>
      </c>
      <c r="BA13" s="223" t="s">
        <v>239</v>
      </c>
      <c r="BB13" s="223">
        <v>10896437</v>
      </c>
      <c r="BC13" s="223">
        <v>10896437</v>
      </c>
      <c r="BD13" s="223" t="s">
        <v>326</v>
      </c>
      <c r="BE13" s="223" t="s">
        <v>349</v>
      </c>
      <c r="BF13" s="224" t="s">
        <v>270</v>
      </c>
      <c r="BG13" s="225" t="s">
        <v>268</v>
      </c>
      <c r="BH13" s="226" t="s">
        <v>269</v>
      </c>
      <c r="BI13" s="224" t="s">
        <v>271</v>
      </c>
      <c r="BJ13" s="225" t="s">
        <v>272</v>
      </c>
      <c r="BK13" s="227" t="s">
        <v>273</v>
      </c>
      <c r="BL13" s="217" t="s">
        <v>154</v>
      </c>
      <c r="BM13" s="218" t="s">
        <v>157</v>
      </c>
      <c r="BN13" s="218">
        <v>8</v>
      </c>
      <c r="BO13" s="222" t="s">
        <v>201</v>
      </c>
      <c r="BP13" s="219" t="s">
        <v>125</v>
      </c>
      <c r="BQ13" s="222">
        <v>2</v>
      </c>
      <c r="BR13" t="s">
        <v>283</v>
      </c>
      <c r="BS13" t="s">
        <v>284</v>
      </c>
      <c r="BT13" t="s">
        <v>285</v>
      </c>
      <c r="BU13" s="220" t="s">
        <v>286</v>
      </c>
      <c r="BV13" s="220" t="s">
        <v>287</v>
      </c>
      <c r="BW13" s="220" t="s">
        <v>288</v>
      </c>
      <c r="BX13" s="220" t="s">
        <v>302</v>
      </c>
      <c r="BY13" s="220">
        <v>125</v>
      </c>
      <c r="BZ13" s="220">
        <v>125</v>
      </c>
      <c r="CA13" s="220" t="s">
        <v>303</v>
      </c>
      <c r="CB13" s="220" t="s">
        <v>304</v>
      </c>
      <c r="CC13" s="220" t="s">
        <v>306</v>
      </c>
      <c r="CD13" s="220" t="s">
        <v>305</v>
      </c>
      <c r="CE13" s="232">
        <v>41716</v>
      </c>
      <c r="CF13" s="219">
        <v>63.582138999999998</v>
      </c>
      <c r="CG13" s="219">
        <v>12.270827000000001</v>
      </c>
      <c r="CH13" t="s">
        <v>300</v>
      </c>
      <c r="CI13" t="s">
        <v>316</v>
      </c>
      <c r="CJ13" t="s">
        <v>307</v>
      </c>
      <c r="CK13" s="220" t="s">
        <v>298</v>
      </c>
      <c r="CL13" s="220" t="s">
        <v>299</v>
      </c>
    </row>
    <row r="14" spans="1:90" ht="15" customHeight="1">
      <c r="A14" s="34">
        <v>23</v>
      </c>
      <c r="B14" s="255"/>
      <c r="C14" s="205">
        <v>3</v>
      </c>
      <c r="D14" s="160">
        <v>1.1000000000000001</v>
      </c>
      <c r="E14" s="100">
        <v>5.32</v>
      </c>
      <c r="F14" s="107">
        <v>7.54</v>
      </c>
      <c r="G14" s="99">
        <v>7.5759999999999996</v>
      </c>
      <c r="H14" s="143">
        <v>7.5330000000000004</v>
      </c>
      <c r="I14" s="108">
        <f t="shared" si="5"/>
        <v>7.549666666666667</v>
      </c>
      <c r="J14" s="107">
        <v>0.4903744333333333</v>
      </c>
      <c r="K14" s="143">
        <v>0.52630403333333331</v>
      </c>
      <c r="L14" s="100">
        <f t="shared" si="1"/>
        <v>0.50833923333333331</v>
      </c>
      <c r="M14" s="107">
        <v>8.6486486486486491</v>
      </c>
      <c r="N14" s="143">
        <v>9.7297297297297298</v>
      </c>
      <c r="O14" s="108">
        <f t="shared" si="6"/>
        <v>9.1891891891891895</v>
      </c>
      <c r="P14" s="101"/>
      <c r="Q14" s="102"/>
      <c r="R14" s="99">
        <v>0.45728239989999997</v>
      </c>
      <c r="S14" s="99"/>
      <c r="T14" s="96">
        <f>R14</f>
        <v>0.45728239989999997</v>
      </c>
      <c r="U14" s="107">
        <v>4.2</v>
      </c>
      <c r="V14" s="99">
        <v>18.72</v>
      </c>
      <c r="W14" s="201">
        <v>1.1000000000000001</v>
      </c>
      <c r="X14" s="124">
        <v>0.55000000000000004</v>
      </c>
      <c r="Y14" s="238">
        <v>0.65</v>
      </c>
      <c r="Z14" s="5">
        <v>0.65</v>
      </c>
      <c r="AA14" s="244">
        <v>3637410</v>
      </c>
      <c r="AB14" s="124">
        <v>113.8</v>
      </c>
      <c r="AC14" s="125">
        <v>25.7</v>
      </c>
      <c r="AD14" s="124">
        <v>0.47209911077468436</v>
      </c>
      <c r="AE14" s="126">
        <v>1.297131658456085</v>
      </c>
      <c r="AF14" s="127">
        <v>1.7692307692307694</v>
      </c>
      <c r="AG14" s="124">
        <v>3.3908781844673053</v>
      </c>
      <c r="AH14" s="181">
        <v>63.582138999999998</v>
      </c>
      <c r="AI14" s="182">
        <v>12.270827000000001</v>
      </c>
      <c r="AJ14" s="197">
        <v>41716</v>
      </c>
      <c r="AL14" s="4">
        <v>30.481861428432737</v>
      </c>
      <c r="AM14" s="53">
        <v>36</v>
      </c>
      <c r="AN14" s="71" t="s">
        <v>38</v>
      </c>
      <c r="AO14" s="62" t="s">
        <v>40</v>
      </c>
      <c r="AP14" s="71" t="s">
        <v>44</v>
      </c>
      <c r="AQ14" s="62" t="s">
        <v>45</v>
      </c>
      <c r="AR14" s="5" t="s">
        <v>71</v>
      </c>
      <c r="AS14" s="82" t="s">
        <v>85</v>
      </c>
      <c r="AT14" s="208" t="s">
        <v>123</v>
      </c>
      <c r="AU14" s="212" t="s">
        <v>126</v>
      </c>
      <c r="AV14" s="219" t="s">
        <v>158</v>
      </c>
      <c r="AW14" t="s">
        <v>160</v>
      </c>
      <c r="AX14" t="s">
        <v>163</v>
      </c>
      <c r="AY14" t="s">
        <v>315</v>
      </c>
      <c r="AZ14" s="223" t="s">
        <v>240</v>
      </c>
      <c r="BA14" s="223" t="s">
        <v>241</v>
      </c>
      <c r="BB14" s="223">
        <v>5060871</v>
      </c>
      <c r="BC14" s="223">
        <v>5060871</v>
      </c>
      <c r="BD14" s="223" t="s">
        <v>327</v>
      </c>
      <c r="BE14" s="223" t="s">
        <v>350</v>
      </c>
      <c r="BF14" s="224" t="s">
        <v>270</v>
      </c>
      <c r="BG14" s="225" t="s">
        <v>268</v>
      </c>
      <c r="BH14" s="226" t="s">
        <v>269</v>
      </c>
      <c r="BI14" s="224" t="s">
        <v>271</v>
      </c>
      <c r="BJ14" s="225" t="s">
        <v>272</v>
      </c>
      <c r="BK14" s="227" t="s">
        <v>273</v>
      </c>
      <c r="BL14" s="217" t="s">
        <v>154</v>
      </c>
      <c r="BM14" s="218" t="s">
        <v>157</v>
      </c>
      <c r="BN14" s="218">
        <v>8</v>
      </c>
      <c r="BO14" s="222" t="s">
        <v>202</v>
      </c>
      <c r="BP14" s="219" t="s">
        <v>126</v>
      </c>
      <c r="BQ14" s="222">
        <v>3</v>
      </c>
      <c r="BR14" t="s">
        <v>283</v>
      </c>
      <c r="BS14" t="s">
        <v>284</v>
      </c>
      <c r="BT14" t="s">
        <v>285</v>
      </c>
      <c r="BU14" s="220" t="s">
        <v>286</v>
      </c>
      <c r="BV14" s="220" t="s">
        <v>287</v>
      </c>
      <c r="BW14" s="220" t="s">
        <v>288</v>
      </c>
      <c r="BX14" s="220" t="s">
        <v>302</v>
      </c>
      <c r="BY14" s="220">
        <v>125</v>
      </c>
      <c r="BZ14" s="220">
        <v>125</v>
      </c>
      <c r="CA14" s="220" t="s">
        <v>303</v>
      </c>
      <c r="CB14" s="220" t="s">
        <v>304</v>
      </c>
      <c r="CC14" s="220" t="s">
        <v>306</v>
      </c>
      <c r="CD14" s="220" t="s">
        <v>305</v>
      </c>
      <c r="CE14" s="232">
        <v>41716</v>
      </c>
      <c r="CF14" s="219">
        <v>63.582138999999998</v>
      </c>
      <c r="CG14" s="219">
        <v>12.270827000000001</v>
      </c>
      <c r="CH14" t="s">
        <v>300</v>
      </c>
      <c r="CI14" t="s">
        <v>316</v>
      </c>
      <c r="CJ14" t="s">
        <v>307</v>
      </c>
      <c r="CK14" s="220" t="s">
        <v>298</v>
      </c>
      <c r="CL14" s="220" t="s">
        <v>299</v>
      </c>
    </row>
    <row r="15" spans="1:90" ht="15" customHeight="1">
      <c r="A15" s="34">
        <v>25</v>
      </c>
      <c r="B15" s="259"/>
      <c r="C15" s="205">
        <v>4</v>
      </c>
      <c r="D15" s="160">
        <v>1.3</v>
      </c>
      <c r="E15" s="100">
        <v>5.36</v>
      </c>
      <c r="F15" s="107">
        <v>7.7249999999999996</v>
      </c>
      <c r="G15" s="99">
        <v>7.7030000000000003</v>
      </c>
      <c r="H15" s="143">
        <v>7.6470000000000002</v>
      </c>
      <c r="I15" s="108">
        <f t="shared" si="5"/>
        <v>7.6916666666666673</v>
      </c>
      <c r="J15" s="107">
        <v>0.50384803333333328</v>
      </c>
      <c r="K15" s="143">
        <v>0.56672483333333323</v>
      </c>
      <c r="L15" s="100">
        <f t="shared" si="1"/>
        <v>0.53528643333333326</v>
      </c>
      <c r="M15" s="107">
        <v>10.810810810810811</v>
      </c>
      <c r="N15" s="143">
        <v>9.1891891891891895</v>
      </c>
      <c r="O15" s="108">
        <f t="shared" si="6"/>
        <v>10</v>
      </c>
      <c r="P15" s="101"/>
      <c r="Q15" s="102"/>
      <c r="R15" s="99">
        <v>0.65041406389999989</v>
      </c>
      <c r="S15" s="99">
        <v>0.49022403189999997</v>
      </c>
      <c r="T15" s="96">
        <f t="shared" si="7"/>
        <v>0.57031904789999999</v>
      </c>
      <c r="U15" s="107">
        <v>1.54</v>
      </c>
      <c r="V15" s="99">
        <v>20.57</v>
      </c>
      <c r="W15" s="201">
        <v>1.8</v>
      </c>
      <c r="X15" s="124">
        <v>0.7</v>
      </c>
      <c r="Y15" s="238">
        <v>0.7</v>
      </c>
      <c r="Z15" s="5">
        <v>0.7</v>
      </c>
      <c r="AA15" s="244">
        <v>3305925</v>
      </c>
      <c r="AB15" s="124">
        <v>115.1</v>
      </c>
      <c r="AC15" s="125">
        <v>16.3</v>
      </c>
      <c r="AD15" s="124">
        <v>0.66349579191824626</v>
      </c>
      <c r="AE15" s="126">
        <v>1.5808480994844685</v>
      </c>
      <c r="AF15" s="127">
        <v>2.244343891402715</v>
      </c>
      <c r="AG15" s="124">
        <v>3.3542795232936076</v>
      </c>
      <c r="AH15" s="181">
        <v>63.582138999999998</v>
      </c>
      <c r="AI15" s="182">
        <v>12.270827000000001</v>
      </c>
      <c r="AJ15" s="197">
        <v>41716</v>
      </c>
      <c r="AL15" s="4">
        <v>9.7737937283583065</v>
      </c>
      <c r="AM15" s="53">
        <v>1</v>
      </c>
      <c r="AN15" s="71" t="s">
        <v>46</v>
      </c>
      <c r="AO15" s="62" t="s">
        <v>48</v>
      </c>
      <c r="AP15" s="71" t="s">
        <v>47</v>
      </c>
      <c r="AQ15" s="62" t="s">
        <v>49</v>
      </c>
      <c r="AR15" s="5" t="s">
        <v>70</v>
      </c>
      <c r="AS15" s="82" t="s">
        <v>86</v>
      </c>
      <c r="AT15" s="208" t="s">
        <v>123</v>
      </c>
      <c r="AU15" s="212" t="s">
        <v>127</v>
      </c>
      <c r="AV15" s="219" t="s">
        <v>158</v>
      </c>
      <c r="AW15" t="s">
        <v>160</v>
      </c>
      <c r="AX15" t="s">
        <v>164</v>
      </c>
      <c r="AY15" t="s">
        <v>315</v>
      </c>
      <c r="AZ15" s="223" t="s">
        <v>242</v>
      </c>
      <c r="BA15" s="223" t="s">
        <v>243</v>
      </c>
      <c r="BB15" s="223">
        <v>6618705</v>
      </c>
      <c r="BC15" s="223">
        <v>6618705</v>
      </c>
      <c r="BD15" s="223" t="s">
        <v>328</v>
      </c>
      <c r="BE15" s="223" t="s">
        <v>351</v>
      </c>
      <c r="BF15" s="224" t="s">
        <v>270</v>
      </c>
      <c r="BG15" s="225" t="s">
        <v>268</v>
      </c>
      <c r="BH15" s="226" t="s">
        <v>269</v>
      </c>
      <c r="BI15" s="224" t="s">
        <v>271</v>
      </c>
      <c r="BJ15" s="225" t="s">
        <v>272</v>
      </c>
      <c r="BK15" s="227" t="s">
        <v>273</v>
      </c>
      <c r="BL15" s="217" t="s">
        <v>154</v>
      </c>
      <c r="BM15" s="218" t="s">
        <v>157</v>
      </c>
      <c r="BN15" s="218">
        <v>8</v>
      </c>
      <c r="BO15" s="222" t="s">
        <v>203</v>
      </c>
      <c r="BP15" s="219" t="s">
        <v>127</v>
      </c>
      <c r="BQ15" s="222">
        <v>4</v>
      </c>
      <c r="BR15" t="s">
        <v>283</v>
      </c>
      <c r="BS15" t="s">
        <v>284</v>
      </c>
      <c r="BT15" t="s">
        <v>285</v>
      </c>
      <c r="BU15" s="220" t="s">
        <v>286</v>
      </c>
      <c r="BV15" s="220" t="s">
        <v>287</v>
      </c>
      <c r="BW15" s="220" t="s">
        <v>288</v>
      </c>
      <c r="BX15" s="220" t="s">
        <v>302</v>
      </c>
      <c r="BY15" s="220">
        <v>125</v>
      </c>
      <c r="BZ15" s="220">
        <v>125</v>
      </c>
      <c r="CA15" s="220" t="s">
        <v>303</v>
      </c>
      <c r="CB15" s="220" t="s">
        <v>304</v>
      </c>
      <c r="CC15" s="220" t="s">
        <v>306</v>
      </c>
      <c r="CD15" s="220" t="s">
        <v>305</v>
      </c>
      <c r="CE15" s="232">
        <v>41716</v>
      </c>
      <c r="CF15" s="219">
        <v>63.582138999999998</v>
      </c>
      <c r="CG15" s="219">
        <v>12.270827000000001</v>
      </c>
      <c r="CH15" t="s">
        <v>300</v>
      </c>
      <c r="CI15" t="s">
        <v>316</v>
      </c>
      <c r="CJ15" t="s">
        <v>307</v>
      </c>
      <c r="CK15" s="220" t="s">
        <v>298</v>
      </c>
      <c r="CL15" s="220" t="s">
        <v>299</v>
      </c>
    </row>
    <row r="16" spans="1:90" ht="15" customHeight="1">
      <c r="A16" s="34">
        <v>27</v>
      </c>
      <c r="B16" s="260"/>
      <c r="C16" s="205">
        <v>5</v>
      </c>
      <c r="D16" s="160">
        <v>1.5</v>
      </c>
      <c r="E16" s="100">
        <v>5.41</v>
      </c>
      <c r="F16" s="107">
        <v>8.1430000000000007</v>
      </c>
      <c r="G16" s="99">
        <v>8.0609999999999999</v>
      </c>
      <c r="H16" s="143">
        <v>8.0419999999999998</v>
      </c>
      <c r="I16" s="108">
        <f t="shared" si="5"/>
        <v>8.0820000000000007</v>
      </c>
      <c r="J16" s="107">
        <v>0.51283043333333334</v>
      </c>
      <c r="K16" s="143">
        <v>0.52181283333333328</v>
      </c>
      <c r="L16" s="100">
        <f t="shared" si="1"/>
        <v>0.51732163333333325</v>
      </c>
      <c r="M16" s="107">
        <v>11.351351351351351</v>
      </c>
      <c r="N16" s="143">
        <v>11.351351351351351</v>
      </c>
      <c r="O16" s="108">
        <f t="shared" si="6"/>
        <v>11.351351351351351</v>
      </c>
      <c r="P16" s="101"/>
      <c r="Q16" s="102"/>
      <c r="R16" s="99">
        <v>0.44300495359999997</v>
      </c>
      <c r="S16" s="99">
        <v>0.44739819039999995</v>
      </c>
      <c r="T16" s="96">
        <f t="shared" si="7"/>
        <v>0.44520157199999999</v>
      </c>
      <c r="U16" s="107">
        <v>1.62</v>
      </c>
      <c r="V16" s="99">
        <v>20.36</v>
      </c>
      <c r="W16" s="201">
        <v>2.2000000000000002</v>
      </c>
      <c r="X16" s="124">
        <v>0.7</v>
      </c>
      <c r="Y16" s="238">
        <v>0.7</v>
      </c>
      <c r="Z16" s="5">
        <v>0.7</v>
      </c>
      <c r="AA16" s="244">
        <v>3220140</v>
      </c>
      <c r="AB16" s="124">
        <v>138.5</v>
      </c>
      <c r="AC16" s="125">
        <v>67.599999999999994</v>
      </c>
      <c r="AD16" s="124">
        <v>0.99947013062027135</v>
      </c>
      <c r="AE16" s="126">
        <v>3.6385389191534849</v>
      </c>
      <c r="AF16" s="127">
        <v>4.6380090497737561</v>
      </c>
      <c r="AG16" s="124">
        <v>3.4768621628309826</v>
      </c>
      <c r="AH16" s="181">
        <v>63.582138999999998</v>
      </c>
      <c r="AI16" s="182">
        <v>12.270827000000001</v>
      </c>
      <c r="AJ16" s="197">
        <v>41716</v>
      </c>
      <c r="AL16" s="4">
        <v>11.207943647994133</v>
      </c>
      <c r="AM16" s="53">
        <v>2</v>
      </c>
      <c r="AN16" s="71" t="s">
        <v>46</v>
      </c>
      <c r="AO16" s="62" t="s">
        <v>48</v>
      </c>
      <c r="AP16" s="71" t="s">
        <v>50</v>
      </c>
      <c r="AQ16" s="62" t="s">
        <v>51</v>
      </c>
      <c r="AR16" s="5" t="s">
        <v>70</v>
      </c>
      <c r="AS16" s="82" t="s">
        <v>87</v>
      </c>
      <c r="AT16" s="208" t="s">
        <v>123</v>
      </c>
      <c r="AU16" s="212" t="s">
        <v>128</v>
      </c>
      <c r="AV16" s="219" t="s">
        <v>158</v>
      </c>
      <c r="AW16" t="s">
        <v>160</v>
      </c>
      <c r="AX16" t="s">
        <v>165</v>
      </c>
      <c r="AY16" t="s">
        <v>315</v>
      </c>
      <c r="AZ16" s="223" t="s">
        <v>244</v>
      </c>
      <c r="BA16" s="223" t="s">
        <v>245</v>
      </c>
      <c r="BB16" s="223">
        <v>7778364</v>
      </c>
      <c r="BC16" s="223">
        <v>7778364</v>
      </c>
      <c r="BD16" s="223" t="s">
        <v>329</v>
      </c>
      <c r="BE16" s="223" t="s">
        <v>352</v>
      </c>
      <c r="BF16" s="224" t="s">
        <v>270</v>
      </c>
      <c r="BG16" s="225" t="s">
        <v>268</v>
      </c>
      <c r="BH16" s="226" t="s">
        <v>269</v>
      </c>
      <c r="BI16" s="224" t="s">
        <v>271</v>
      </c>
      <c r="BJ16" s="225" t="s">
        <v>272</v>
      </c>
      <c r="BK16" s="227" t="s">
        <v>273</v>
      </c>
      <c r="BL16" s="217" t="s">
        <v>154</v>
      </c>
      <c r="BM16" s="218" t="s">
        <v>157</v>
      </c>
      <c r="BN16" s="218">
        <v>8</v>
      </c>
      <c r="BO16" s="222" t="s">
        <v>204</v>
      </c>
      <c r="BP16" s="219" t="s">
        <v>128</v>
      </c>
      <c r="BQ16" s="222">
        <v>5</v>
      </c>
      <c r="BR16" t="s">
        <v>283</v>
      </c>
      <c r="BS16" t="s">
        <v>284</v>
      </c>
      <c r="BT16" t="s">
        <v>285</v>
      </c>
      <c r="BU16" s="220" t="s">
        <v>286</v>
      </c>
      <c r="BV16" s="220" t="s">
        <v>287</v>
      </c>
      <c r="BW16" s="220" t="s">
        <v>288</v>
      </c>
      <c r="BX16" s="220" t="s">
        <v>302</v>
      </c>
      <c r="BY16" s="220">
        <v>125</v>
      </c>
      <c r="BZ16" s="220">
        <v>125</v>
      </c>
      <c r="CA16" s="220" t="s">
        <v>303</v>
      </c>
      <c r="CB16" s="220" t="s">
        <v>304</v>
      </c>
      <c r="CC16" s="220" t="s">
        <v>306</v>
      </c>
      <c r="CD16" s="220" t="s">
        <v>305</v>
      </c>
      <c r="CE16" s="232">
        <v>41716</v>
      </c>
      <c r="CF16" s="219">
        <v>63.582138999999998</v>
      </c>
      <c r="CG16" s="219">
        <v>12.270827000000001</v>
      </c>
      <c r="CH16" t="s">
        <v>300</v>
      </c>
      <c r="CI16" t="s">
        <v>316</v>
      </c>
      <c r="CJ16" t="s">
        <v>307</v>
      </c>
      <c r="CK16" s="220" t="s">
        <v>298</v>
      </c>
      <c r="CL16" s="220" t="s">
        <v>299</v>
      </c>
    </row>
    <row r="17" spans="1:90" ht="15" customHeight="1">
      <c r="A17" s="34">
        <v>29</v>
      </c>
      <c r="B17" s="260"/>
      <c r="C17" s="205">
        <v>6</v>
      </c>
      <c r="D17" s="160">
        <v>2</v>
      </c>
      <c r="E17" s="100">
        <v>5.42</v>
      </c>
      <c r="F17" s="107">
        <v>7.6260000000000003</v>
      </c>
      <c r="G17" s="99">
        <v>7.5419999999999998</v>
      </c>
      <c r="H17" s="143">
        <v>7.6109999999999998</v>
      </c>
      <c r="I17" s="108">
        <f t="shared" si="5"/>
        <v>7.593</v>
      </c>
      <c r="J17" s="107">
        <v>0.48588323333333328</v>
      </c>
      <c r="K17" s="143">
        <v>0.54876003333333334</v>
      </c>
      <c r="L17" s="100">
        <f t="shared" si="1"/>
        <v>0.51732163333333325</v>
      </c>
      <c r="M17" s="107">
        <v>9.7297297297297298</v>
      </c>
      <c r="N17" s="143">
        <v>10.27027027027027</v>
      </c>
      <c r="O17" s="108">
        <f t="shared" si="6"/>
        <v>10</v>
      </c>
      <c r="P17" s="101"/>
      <c r="Q17" s="102"/>
      <c r="R17" s="99">
        <v>0.44629989589999997</v>
      </c>
      <c r="S17" s="99">
        <v>0.44080827639999998</v>
      </c>
      <c r="T17" s="96">
        <f t="shared" si="7"/>
        <v>0.44355408614999997</v>
      </c>
      <c r="U17" s="107">
        <v>1.43</v>
      </c>
      <c r="V17" s="99">
        <v>20.16</v>
      </c>
      <c r="W17" s="201">
        <v>2.6</v>
      </c>
      <c r="X17" s="124">
        <v>0.6</v>
      </c>
      <c r="Y17" s="238">
        <v>0.7</v>
      </c>
      <c r="Z17" s="5">
        <v>0.6</v>
      </c>
      <c r="AA17" s="244">
        <v>3076605</v>
      </c>
      <c r="AB17" s="124">
        <v>159.9</v>
      </c>
      <c r="AC17" s="125">
        <v>33.9</v>
      </c>
      <c r="AD17" s="124">
        <v>1.0037321794519929</v>
      </c>
      <c r="AE17" s="126">
        <v>3.2315619381950662</v>
      </c>
      <c r="AF17" s="127">
        <v>4.2352941176470589</v>
      </c>
      <c r="AG17" s="124">
        <v>3.5954168312919794</v>
      </c>
      <c r="AH17" s="181">
        <v>63.582138999999998</v>
      </c>
      <c r="AI17" s="182">
        <v>12.270827000000001</v>
      </c>
      <c r="AJ17" s="197">
        <v>41716</v>
      </c>
      <c r="AL17" s="4">
        <v>11.713860392867545</v>
      </c>
      <c r="AM17" s="53">
        <v>3</v>
      </c>
      <c r="AN17" s="71" t="s">
        <v>46</v>
      </c>
      <c r="AO17" s="62" t="s">
        <v>48</v>
      </c>
      <c r="AP17" s="71" t="s">
        <v>52</v>
      </c>
      <c r="AQ17" s="62" t="s">
        <v>53</v>
      </c>
      <c r="AR17" s="5" t="s">
        <v>70</v>
      </c>
      <c r="AS17" s="82" t="s">
        <v>88</v>
      </c>
      <c r="AT17" s="208" t="s">
        <v>123</v>
      </c>
      <c r="AU17" s="212" t="s">
        <v>129</v>
      </c>
      <c r="AV17" s="219" t="s">
        <v>158</v>
      </c>
      <c r="AW17" t="s">
        <v>160</v>
      </c>
      <c r="AX17" t="s">
        <v>166</v>
      </c>
      <c r="AY17" t="s">
        <v>315</v>
      </c>
      <c r="AZ17" s="223" t="s">
        <v>246</v>
      </c>
      <c r="BA17" s="223" t="s">
        <v>247</v>
      </c>
      <c r="BB17" s="223">
        <v>6342961</v>
      </c>
      <c r="BC17" s="223">
        <v>6342961</v>
      </c>
      <c r="BD17" s="223" t="s">
        <v>330</v>
      </c>
      <c r="BE17" s="223" t="s">
        <v>353</v>
      </c>
      <c r="BF17" s="224" t="s">
        <v>270</v>
      </c>
      <c r="BG17" s="225" t="s">
        <v>268</v>
      </c>
      <c r="BH17" s="226" t="s">
        <v>269</v>
      </c>
      <c r="BI17" s="224" t="s">
        <v>271</v>
      </c>
      <c r="BJ17" s="225" t="s">
        <v>272</v>
      </c>
      <c r="BK17" s="227" t="s">
        <v>273</v>
      </c>
      <c r="BL17" s="217" t="s">
        <v>154</v>
      </c>
      <c r="BM17" s="218" t="s">
        <v>157</v>
      </c>
      <c r="BN17" s="218">
        <v>8</v>
      </c>
      <c r="BO17" s="222" t="s">
        <v>205</v>
      </c>
      <c r="BP17" s="219" t="s">
        <v>129</v>
      </c>
      <c r="BQ17" s="222">
        <v>6</v>
      </c>
      <c r="BR17" t="s">
        <v>283</v>
      </c>
      <c r="BS17" t="s">
        <v>284</v>
      </c>
      <c r="BT17" t="s">
        <v>285</v>
      </c>
      <c r="BU17" s="220" t="s">
        <v>286</v>
      </c>
      <c r="BV17" s="220" t="s">
        <v>287</v>
      </c>
      <c r="BW17" s="220" t="s">
        <v>288</v>
      </c>
      <c r="BX17" s="220" t="s">
        <v>302</v>
      </c>
      <c r="BY17" s="220">
        <v>125</v>
      </c>
      <c r="BZ17" s="220">
        <v>125</v>
      </c>
      <c r="CA17" s="220" t="s">
        <v>303</v>
      </c>
      <c r="CB17" s="220" t="s">
        <v>304</v>
      </c>
      <c r="CC17" s="220" t="s">
        <v>306</v>
      </c>
      <c r="CD17" s="220" t="s">
        <v>305</v>
      </c>
      <c r="CE17" s="232">
        <v>41716</v>
      </c>
      <c r="CF17" s="219">
        <v>63.582138999999998</v>
      </c>
      <c r="CG17" s="219">
        <v>12.270827000000001</v>
      </c>
      <c r="CH17" t="s">
        <v>300</v>
      </c>
      <c r="CI17" t="s">
        <v>316</v>
      </c>
      <c r="CJ17" t="s">
        <v>307</v>
      </c>
      <c r="CK17" s="220" t="s">
        <v>298</v>
      </c>
      <c r="CL17" s="220" t="s">
        <v>299</v>
      </c>
    </row>
    <row r="18" spans="1:90" ht="15" customHeight="1">
      <c r="A18" s="34">
        <v>31</v>
      </c>
      <c r="B18" s="260"/>
      <c r="C18" s="205">
        <v>7</v>
      </c>
      <c r="D18" s="160">
        <v>2.5</v>
      </c>
      <c r="E18" s="100">
        <v>5.45</v>
      </c>
      <c r="F18" s="107">
        <v>8.0399999999999991</v>
      </c>
      <c r="G18" s="99">
        <v>7.9130000000000003</v>
      </c>
      <c r="H18" s="143">
        <v>7.9470000000000001</v>
      </c>
      <c r="I18" s="108">
        <f t="shared" si="5"/>
        <v>7.9666666666666659</v>
      </c>
      <c r="J18" s="107">
        <v>0.56223363333333332</v>
      </c>
      <c r="K18" s="143">
        <v>0.67002243333333333</v>
      </c>
      <c r="L18" s="100">
        <f t="shared" si="1"/>
        <v>0.61612803333333332</v>
      </c>
      <c r="M18" s="107">
        <v>11.891891891891891</v>
      </c>
      <c r="N18" s="143">
        <v>11.351351351351351</v>
      </c>
      <c r="O18" s="108">
        <f t="shared" si="6"/>
        <v>11.621621621621621</v>
      </c>
      <c r="P18" s="101"/>
      <c r="Q18" s="102"/>
      <c r="R18" s="99">
        <v>0.45179127039999994</v>
      </c>
      <c r="S18" s="99">
        <v>0.4484964750999999</v>
      </c>
      <c r="T18" s="96">
        <f t="shared" si="7"/>
        <v>0.4501438727499999</v>
      </c>
      <c r="U18" s="107">
        <v>0.3</v>
      </c>
      <c r="V18" s="99">
        <v>56.5</v>
      </c>
      <c r="W18" s="201">
        <v>3.4</v>
      </c>
      <c r="X18" s="124">
        <v>0.75</v>
      </c>
      <c r="Y18" s="238">
        <v>0.7</v>
      </c>
      <c r="Z18" s="5">
        <v>0.7</v>
      </c>
      <c r="AA18" s="244">
        <v>3303930</v>
      </c>
      <c r="AB18" s="124">
        <v>171.4</v>
      </c>
      <c r="AC18" s="125">
        <v>22.7</v>
      </c>
      <c r="AD18" s="124">
        <v>1.3822606059272204</v>
      </c>
      <c r="AE18" s="126">
        <v>4.3417212945252688</v>
      </c>
      <c r="AF18" s="127">
        <v>5.7239819004524897</v>
      </c>
      <c r="AG18" s="124">
        <v>3.6401673640167367</v>
      </c>
      <c r="AH18" s="181">
        <v>63.582138999999998</v>
      </c>
      <c r="AI18" s="182">
        <v>12.270827000000001</v>
      </c>
      <c r="AJ18" s="197">
        <v>41716</v>
      </c>
      <c r="AL18" s="4">
        <v>6.0511526056330434</v>
      </c>
      <c r="AM18" s="53">
        <v>4</v>
      </c>
      <c r="AN18" s="71" t="s">
        <v>46</v>
      </c>
      <c r="AO18" s="62" t="s">
        <v>48</v>
      </c>
      <c r="AP18" s="71" t="s">
        <v>54</v>
      </c>
      <c r="AQ18" s="62" t="s">
        <v>55</v>
      </c>
      <c r="AR18" s="5" t="s">
        <v>71</v>
      </c>
      <c r="AS18" s="82" t="s">
        <v>89</v>
      </c>
      <c r="AT18" s="208" t="s">
        <v>123</v>
      </c>
      <c r="AU18" s="212" t="s">
        <v>130</v>
      </c>
      <c r="AV18" s="219" t="s">
        <v>158</v>
      </c>
      <c r="AW18" t="s">
        <v>160</v>
      </c>
      <c r="AX18" t="s">
        <v>167</v>
      </c>
      <c r="AY18" t="s">
        <v>315</v>
      </c>
      <c r="AZ18" s="223" t="s">
        <v>248</v>
      </c>
      <c r="BA18" s="223" t="s">
        <v>249</v>
      </c>
      <c r="BB18" s="223">
        <v>7719837</v>
      </c>
      <c r="BC18" s="223">
        <v>7719837</v>
      </c>
      <c r="BD18" s="223" t="s">
        <v>331</v>
      </c>
      <c r="BE18" s="223" t="s">
        <v>354</v>
      </c>
      <c r="BF18" s="224" t="s">
        <v>270</v>
      </c>
      <c r="BG18" s="225" t="s">
        <v>268</v>
      </c>
      <c r="BH18" s="226" t="s">
        <v>269</v>
      </c>
      <c r="BI18" s="224" t="s">
        <v>271</v>
      </c>
      <c r="BJ18" s="225" t="s">
        <v>272</v>
      </c>
      <c r="BK18" s="227" t="s">
        <v>273</v>
      </c>
      <c r="BL18" s="217" t="s">
        <v>154</v>
      </c>
      <c r="BM18" s="218" t="s">
        <v>157</v>
      </c>
      <c r="BN18" s="218">
        <v>8</v>
      </c>
      <c r="BO18" s="222" t="s">
        <v>206</v>
      </c>
      <c r="BP18" s="219" t="s">
        <v>130</v>
      </c>
      <c r="BQ18" s="222">
        <v>7</v>
      </c>
      <c r="BR18" t="s">
        <v>283</v>
      </c>
      <c r="BS18" t="s">
        <v>284</v>
      </c>
      <c r="BT18" t="s">
        <v>285</v>
      </c>
      <c r="BU18" s="220" t="s">
        <v>286</v>
      </c>
      <c r="BV18" s="220" t="s">
        <v>287</v>
      </c>
      <c r="BW18" s="220" t="s">
        <v>288</v>
      </c>
      <c r="BX18" s="220" t="s">
        <v>302</v>
      </c>
      <c r="BY18" s="220">
        <v>125</v>
      </c>
      <c r="BZ18" s="220">
        <v>125</v>
      </c>
      <c r="CA18" s="220" t="s">
        <v>303</v>
      </c>
      <c r="CB18" s="220" t="s">
        <v>304</v>
      </c>
      <c r="CC18" s="220" t="s">
        <v>306</v>
      </c>
      <c r="CD18" s="220" t="s">
        <v>305</v>
      </c>
      <c r="CE18" s="232">
        <v>41716</v>
      </c>
      <c r="CF18" s="219">
        <v>63.582138999999998</v>
      </c>
      <c r="CG18" s="219">
        <v>12.270827000000001</v>
      </c>
      <c r="CH18" t="s">
        <v>300</v>
      </c>
      <c r="CI18" t="s">
        <v>316</v>
      </c>
      <c r="CJ18" t="s">
        <v>307</v>
      </c>
      <c r="CK18" s="220" t="s">
        <v>298</v>
      </c>
      <c r="CL18" s="220" t="s">
        <v>299</v>
      </c>
    </row>
    <row r="19" spans="1:90" ht="16" customHeight="1" thickBot="1">
      <c r="A19" s="35">
        <v>33</v>
      </c>
      <c r="B19" s="262"/>
      <c r="C19" s="206">
        <v>8</v>
      </c>
      <c r="D19" s="161">
        <v>3.5</v>
      </c>
      <c r="E19" s="104">
        <v>5.88</v>
      </c>
      <c r="F19" s="110">
        <v>10.18</v>
      </c>
      <c r="G19" s="103">
        <v>10.1</v>
      </c>
      <c r="H19" s="144">
        <v>10.08</v>
      </c>
      <c r="I19" s="111">
        <f t="shared" si="5"/>
        <v>10.119999999999999</v>
      </c>
      <c r="J19" s="110">
        <v>0.71493443333333329</v>
      </c>
      <c r="K19" s="144">
        <v>0.71044323333333326</v>
      </c>
      <c r="L19" s="104">
        <f t="shared" si="1"/>
        <v>0.71268883333333322</v>
      </c>
      <c r="M19" s="110">
        <v>14.054054054054054</v>
      </c>
      <c r="N19" s="144">
        <v>15.135135135135135</v>
      </c>
      <c r="O19" s="111">
        <f t="shared" si="6"/>
        <v>14.594594594594595</v>
      </c>
      <c r="P19" s="105"/>
      <c r="Q19" s="106"/>
      <c r="R19" s="103">
        <v>0.48034246839999994</v>
      </c>
      <c r="S19" s="103">
        <v>0.45069301509999993</v>
      </c>
      <c r="T19" s="104">
        <f t="shared" si="7"/>
        <v>0.46551774174999994</v>
      </c>
      <c r="U19" s="110">
        <v>0.34</v>
      </c>
      <c r="V19" s="103">
        <v>60.3</v>
      </c>
      <c r="W19" s="202">
        <v>3.6</v>
      </c>
      <c r="X19" s="128">
        <v>0.75</v>
      </c>
      <c r="Y19" s="239">
        <v>0.7</v>
      </c>
      <c r="Z19" s="24">
        <v>0.75</v>
      </c>
      <c r="AA19" s="245">
        <v>3399795</v>
      </c>
      <c r="AB19" s="128">
        <v>225.2</v>
      </c>
      <c r="AC19" s="129">
        <v>3614.5</v>
      </c>
      <c r="AD19" s="128">
        <v>15.120759309446873</v>
      </c>
      <c r="AE19" s="130">
        <v>2.5941728172499618</v>
      </c>
      <c r="AF19" s="131">
        <v>17.714932126696834</v>
      </c>
      <c r="AG19" s="128">
        <v>3.3695652173913051</v>
      </c>
      <c r="AH19" s="183">
        <v>63.582138999999998</v>
      </c>
      <c r="AI19" s="184">
        <v>12.270827000000001</v>
      </c>
      <c r="AJ19" s="198">
        <v>41716</v>
      </c>
      <c r="AL19" s="23">
        <v>7.8838872528397141</v>
      </c>
      <c r="AM19" s="54">
        <v>5</v>
      </c>
      <c r="AN19" s="72" t="s">
        <v>46</v>
      </c>
      <c r="AO19" s="63" t="s">
        <v>48</v>
      </c>
      <c r="AP19" s="72" t="s">
        <v>56</v>
      </c>
      <c r="AQ19" s="63" t="s">
        <v>57</v>
      </c>
      <c r="AR19" s="24" t="s">
        <v>70</v>
      </c>
      <c r="AS19" s="83" t="s">
        <v>90</v>
      </c>
      <c r="AT19" s="208" t="s">
        <v>123</v>
      </c>
      <c r="AU19" s="213" t="s">
        <v>131</v>
      </c>
      <c r="AV19" s="219" t="s">
        <v>158</v>
      </c>
      <c r="AW19" t="s">
        <v>160</v>
      </c>
      <c r="AX19" t="s">
        <v>168</v>
      </c>
      <c r="AY19" t="s">
        <v>315</v>
      </c>
      <c r="AZ19" s="223" t="s">
        <v>250</v>
      </c>
      <c r="BA19" s="223" t="s">
        <v>251</v>
      </c>
      <c r="BB19" s="223">
        <v>7173828</v>
      </c>
      <c r="BC19" s="223">
        <v>7173828</v>
      </c>
      <c r="BD19" s="223" t="s">
        <v>332</v>
      </c>
      <c r="BE19" s="223" t="s">
        <v>355</v>
      </c>
      <c r="BF19" s="224" t="s">
        <v>270</v>
      </c>
      <c r="BG19" s="225" t="s">
        <v>268</v>
      </c>
      <c r="BH19" s="226" t="s">
        <v>269</v>
      </c>
      <c r="BI19" s="224" t="s">
        <v>271</v>
      </c>
      <c r="BJ19" s="225" t="s">
        <v>272</v>
      </c>
      <c r="BK19" s="227" t="s">
        <v>273</v>
      </c>
      <c r="BL19" s="217" t="s">
        <v>154</v>
      </c>
      <c r="BM19" s="218" t="s">
        <v>157</v>
      </c>
      <c r="BN19" s="218">
        <v>8</v>
      </c>
      <c r="BO19" s="222" t="s">
        <v>207</v>
      </c>
      <c r="BP19" s="219" t="s">
        <v>131</v>
      </c>
      <c r="BQ19" s="222">
        <v>8</v>
      </c>
      <c r="BR19" t="s">
        <v>283</v>
      </c>
      <c r="BS19" t="s">
        <v>284</v>
      </c>
      <c r="BT19" t="s">
        <v>285</v>
      </c>
      <c r="BU19" s="220" t="s">
        <v>286</v>
      </c>
      <c r="BV19" s="220" t="s">
        <v>287</v>
      </c>
      <c r="BW19" s="220" t="s">
        <v>288</v>
      </c>
      <c r="BX19" s="220" t="s">
        <v>302</v>
      </c>
      <c r="BY19" s="220">
        <v>125</v>
      </c>
      <c r="BZ19" s="220">
        <v>125</v>
      </c>
      <c r="CA19" s="220" t="s">
        <v>303</v>
      </c>
      <c r="CB19" s="220" t="s">
        <v>304</v>
      </c>
      <c r="CC19" s="220" t="s">
        <v>306</v>
      </c>
      <c r="CD19" s="220" t="s">
        <v>305</v>
      </c>
      <c r="CE19" s="232">
        <v>41717</v>
      </c>
      <c r="CF19" s="219">
        <v>63.582138999999998</v>
      </c>
      <c r="CG19" s="219">
        <v>12.270827000000001</v>
      </c>
      <c r="CH19" t="s">
        <v>300</v>
      </c>
      <c r="CI19" t="s">
        <v>316</v>
      </c>
      <c r="CJ19" t="s">
        <v>307</v>
      </c>
      <c r="CK19" s="220" t="s">
        <v>298</v>
      </c>
      <c r="CL19" s="220" t="s">
        <v>299</v>
      </c>
    </row>
    <row r="20" spans="1:90" ht="16" thickTop="1">
      <c r="A20" s="33">
        <v>35</v>
      </c>
      <c r="B20" s="256" t="s">
        <v>11</v>
      </c>
      <c r="C20" s="204">
        <v>1</v>
      </c>
      <c r="D20" s="159">
        <v>0.6</v>
      </c>
      <c r="E20" s="96">
        <v>6.32</v>
      </c>
      <c r="F20" s="113">
        <v>5.9080000000000004</v>
      </c>
      <c r="G20" s="95">
        <v>5.8650000000000002</v>
      </c>
      <c r="H20" s="142">
        <v>5.8650000000000002</v>
      </c>
      <c r="I20" s="114">
        <f t="shared" si="5"/>
        <v>5.8793333333333324</v>
      </c>
      <c r="J20" s="113">
        <v>0.41402403333333332</v>
      </c>
      <c r="K20" s="142">
        <v>0.39156803333333334</v>
      </c>
      <c r="L20" s="96">
        <f t="shared" si="1"/>
        <v>0.40279603333333336</v>
      </c>
      <c r="M20" s="113">
        <v>8.6486486486486491</v>
      </c>
      <c r="N20" s="142">
        <v>8.1081081081081088</v>
      </c>
      <c r="O20" s="114">
        <f t="shared" si="6"/>
        <v>8.378378378378379</v>
      </c>
      <c r="P20" s="97"/>
      <c r="Q20" s="98"/>
      <c r="R20" s="95">
        <v>1.2454472478999998</v>
      </c>
      <c r="S20" s="95">
        <v>1.2759954775</v>
      </c>
      <c r="T20" s="96">
        <f t="shared" si="7"/>
        <v>1.2607213627</v>
      </c>
      <c r="U20" s="113">
        <v>4.99</v>
      </c>
      <c r="V20" s="95">
        <v>69</v>
      </c>
      <c r="W20" s="200">
        <v>0.4</v>
      </c>
      <c r="X20" s="120">
        <v>1</v>
      </c>
      <c r="Y20" s="237">
        <v>1</v>
      </c>
      <c r="Z20" s="121">
        <v>1</v>
      </c>
      <c r="AA20" s="243">
        <v>2679390</v>
      </c>
      <c r="AB20" s="120">
        <v>285.8</v>
      </c>
      <c r="AC20" s="121">
        <v>12730.1</v>
      </c>
      <c r="AD20" s="120">
        <v>2.1649311319171747</v>
      </c>
      <c r="AE20" s="122">
        <v>2.1744353839199295</v>
      </c>
      <c r="AF20" s="123">
        <v>4.3393665158371046</v>
      </c>
      <c r="AG20" s="120">
        <v>3.7419208527043892</v>
      </c>
      <c r="AH20" s="179">
        <v>63.338276999999998</v>
      </c>
      <c r="AI20" s="180">
        <v>12.548028</v>
      </c>
      <c r="AJ20" s="196">
        <v>41717</v>
      </c>
      <c r="AL20" s="13">
        <v>11.490566648328533</v>
      </c>
      <c r="AM20" s="55">
        <v>6</v>
      </c>
      <c r="AN20" s="70" t="s">
        <v>46</v>
      </c>
      <c r="AO20" s="61" t="s">
        <v>48</v>
      </c>
      <c r="AP20" s="70" t="s">
        <v>58</v>
      </c>
      <c r="AQ20" s="61" t="s">
        <v>59</v>
      </c>
      <c r="AR20" s="5" t="s">
        <v>71</v>
      </c>
      <c r="AS20" s="81" t="s">
        <v>91</v>
      </c>
      <c r="AT20" s="208" t="s">
        <v>123</v>
      </c>
      <c r="AU20" s="211" t="s">
        <v>139</v>
      </c>
      <c r="AV20" s="219" t="s">
        <v>158</v>
      </c>
      <c r="AW20" t="s">
        <v>160</v>
      </c>
      <c r="AX20" t="s">
        <v>169</v>
      </c>
      <c r="AY20" t="s">
        <v>315</v>
      </c>
      <c r="AZ20" s="223" t="s">
        <v>252</v>
      </c>
      <c r="BA20" s="223" t="s">
        <v>253</v>
      </c>
      <c r="BB20" s="223">
        <v>6425591</v>
      </c>
      <c r="BC20" s="223">
        <v>6425591</v>
      </c>
      <c r="BD20" s="223" t="s">
        <v>333</v>
      </c>
      <c r="BE20" s="223" t="s">
        <v>356</v>
      </c>
      <c r="BF20" s="224" t="s">
        <v>270</v>
      </c>
      <c r="BG20" s="225" t="s">
        <v>268</v>
      </c>
      <c r="BH20" s="226" t="s">
        <v>269</v>
      </c>
      <c r="BI20" s="224" t="s">
        <v>271</v>
      </c>
      <c r="BJ20" s="225" t="s">
        <v>272</v>
      </c>
      <c r="BK20" s="227" t="s">
        <v>273</v>
      </c>
      <c r="BL20" s="217" t="s">
        <v>153</v>
      </c>
      <c r="BM20" t="s">
        <v>156</v>
      </c>
      <c r="BN20" s="218">
        <v>8</v>
      </c>
      <c r="BO20" s="222" t="s">
        <v>208</v>
      </c>
      <c r="BP20" s="219" t="s">
        <v>139</v>
      </c>
      <c r="BQ20" s="222">
        <v>1</v>
      </c>
      <c r="BR20" t="s">
        <v>283</v>
      </c>
      <c r="BS20" t="s">
        <v>284</v>
      </c>
      <c r="BT20" t="s">
        <v>285</v>
      </c>
      <c r="BU20" s="220" t="s">
        <v>286</v>
      </c>
      <c r="BV20" s="220" t="s">
        <v>287</v>
      </c>
      <c r="BW20" s="220" t="s">
        <v>288</v>
      </c>
      <c r="BX20" s="220" t="s">
        <v>302</v>
      </c>
      <c r="BY20" s="220">
        <v>125</v>
      </c>
      <c r="BZ20" s="220">
        <v>125</v>
      </c>
      <c r="CA20" s="220" t="s">
        <v>303</v>
      </c>
      <c r="CB20" s="220" t="s">
        <v>304</v>
      </c>
      <c r="CC20" s="220" t="s">
        <v>306</v>
      </c>
      <c r="CD20" s="220" t="s">
        <v>305</v>
      </c>
      <c r="CE20" s="232">
        <v>41717</v>
      </c>
      <c r="CF20" s="219">
        <v>63.338276999999998</v>
      </c>
      <c r="CG20" s="219">
        <v>12.548028</v>
      </c>
      <c r="CH20" t="s">
        <v>300</v>
      </c>
      <c r="CI20" t="s">
        <v>317</v>
      </c>
      <c r="CJ20" t="s">
        <v>307</v>
      </c>
      <c r="CK20" s="220" t="s">
        <v>298</v>
      </c>
      <c r="CL20" s="220" t="s">
        <v>299</v>
      </c>
    </row>
    <row r="21" spans="1:90">
      <c r="A21" s="34">
        <v>37</v>
      </c>
      <c r="B21" s="257"/>
      <c r="C21" s="207">
        <v>2</v>
      </c>
      <c r="D21" s="160">
        <v>0.8</v>
      </c>
      <c r="E21" s="100">
        <v>6.46</v>
      </c>
      <c r="F21" s="107">
        <v>5.8170000000000002</v>
      </c>
      <c r="G21" s="99">
        <v>5.8730000000000002</v>
      </c>
      <c r="H21" s="143">
        <v>5.75</v>
      </c>
      <c r="I21" s="108">
        <f t="shared" si="5"/>
        <v>5.8133333333333335</v>
      </c>
      <c r="J21" s="107">
        <v>0.38258563333333329</v>
      </c>
      <c r="K21" s="143">
        <v>0.36012963333333331</v>
      </c>
      <c r="L21" s="100">
        <f t="shared" si="1"/>
        <v>0.37135763333333327</v>
      </c>
      <c r="M21" s="107">
        <v>7.0270270270270272</v>
      </c>
      <c r="N21" s="143">
        <v>6.4864864864864868</v>
      </c>
      <c r="O21" s="108">
        <f t="shared" si="6"/>
        <v>6.756756756756757</v>
      </c>
      <c r="P21" s="101"/>
      <c r="Q21" s="102"/>
      <c r="R21" s="99">
        <v>1.2519939438999999</v>
      </c>
      <c r="S21" s="99">
        <v>1.2454472478999998</v>
      </c>
      <c r="T21" s="96">
        <f t="shared" si="7"/>
        <v>1.2487205958999998</v>
      </c>
      <c r="U21" s="107">
        <v>4.99</v>
      </c>
      <c r="V21" s="99">
        <v>69</v>
      </c>
      <c r="W21" s="201">
        <v>0.4</v>
      </c>
      <c r="X21" s="124">
        <v>1</v>
      </c>
      <c r="Y21" s="238">
        <v>1</v>
      </c>
      <c r="Z21" s="125">
        <v>1</v>
      </c>
      <c r="AA21" s="244">
        <v>5092710</v>
      </c>
      <c r="AB21" s="124">
        <v>357.2</v>
      </c>
      <c r="AC21" s="125">
        <v>16531</v>
      </c>
      <c r="AD21" s="124">
        <v>1.8586833544440178</v>
      </c>
      <c r="AE21" s="126">
        <v>2.3358867813025888</v>
      </c>
      <c r="AF21" s="127">
        <v>4.1945701357466065</v>
      </c>
      <c r="AG21" s="124">
        <v>3.6295871559633026</v>
      </c>
      <c r="AH21" s="181">
        <v>63.338276999999998</v>
      </c>
      <c r="AI21" s="182">
        <v>12.548028</v>
      </c>
      <c r="AJ21" s="197">
        <v>41717</v>
      </c>
      <c r="AL21" s="4">
        <v>4.5328630141419373</v>
      </c>
      <c r="AM21" s="53">
        <v>7</v>
      </c>
      <c r="AN21" s="71" t="s">
        <v>46</v>
      </c>
      <c r="AO21" s="62" t="s">
        <v>48</v>
      </c>
      <c r="AP21" s="71" t="s">
        <v>60</v>
      </c>
      <c r="AQ21" s="62" t="s">
        <v>61</v>
      </c>
      <c r="AR21" s="5" t="s">
        <v>71</v>
      </c>
      <c r="AS21" s="82" t="s">
        <v>92</v>
      </c>
      <c r="AT21" s="208" t="s">
        <v>123</v>
      </c>
      <c r="AU21" s="212" t="s">
        <v>140</v>
      </c>
      <c r="AV21" s="219" t="s">
        <v>158</v>
      </c>
      <c r="AW21" t="s">
        <v>160</v>
      </c>
      <c r="AX21" t="s">
        <v>170</v>
      </c>
      <c r="AY21" t="s">
        <v>315</v>
      </c>
      <c r="AZ21" s="223" t="s">
        <v>254</v>
      </c>
      <c r="BA21" s="223" t="s">
        <v>255</v>
      </c>
      <c r="BB21" s="223">
        <v>8214080</v>
      </c>
      <c r="BC21" s="223">
        <v>8214080</v>
      </c>
      <c r="BD21" s="223" t="s">
        <v>334</v>
      </c>
      <c r="BE21" s="223" t="s">
        <v>357</v>
      </c>
      <c r="BF21" s="224" t="s">
        <v>270</v>
      </c>
      <c r="BG21" s="225" t="s">
        <v>268</v>
      </c>
      <c r="BH21" s="226" t="s">
        <v>269</v>
      </c>
      <c r="BI21" s="224" t="s">
        <v>271</v>
      </c>
      <c r="BJ21" s="225" t="s">
        <v>272</v>
      </c>
      <c r="BK21" s="227" t="s">
        <v>273</v>
      </c>
      <c r="BL21" s="217" t="s">
        <v>153</v>
      </c>
      <c r="BM21" t="s">
        <v>156</v>
      </c>
      <c r="BN21" s="218">
        <v>8</v>
      </c>
      <c r="BO21" s="222" t="s">
        <v>209</v>
      </c>
      <c r="BP21" s="219" t="s">
        <v>140</v>
      </c>
      <c r="BQ21" s="222">
        <v>2</v>
      </c>
      <c r="BR21" t="s">
        <v>283</v>
      </c>
      <c r="BS21" t="s">
        <v>284</v>
      </c>
      <c r="BT21" t="s">
        <v>285</v>
      </c>
      <c r="BU21" s="220" t="s">
        <v>286</v>
      </c>
      <c r="BV21" s="220" t="s">
        <v>287</v>
      </c>
      <c r="BW21" s="220" t="s">
        <v>288</v>
      </c>
      <c r="BX21" s="220" t="s">
        <v>302</v>
      </c>
      <c r="BY21" s="220">
        <v>125</v>
      </c>
      <c r="BZ21" s="220">
        <v>125</v>
      </c>
      <c r="CA21" s="220" t="s">
        <v>303</v>
      </c>
      <c r="CB21" s="220" t="s">
        <v>304</v>
      </c>
      <c r="CC21" s="220" t="s">
        <v>306</v>
      </c>
      <c r="CD21" s="220" t="s">
        <v>305</v>
      </c>
      <c r="CE21" s="232">
        <v>41717</v>
      </c>
      <c r="CF21" s="219">
        <v>63.338276999999998</v>
      </c>
      <c r="CG21" s="219">
        <v>12.548028</v>
      </c>
      <c r="CH21" t="s">
        <v>300</v>
      </c>
      <c r="CI21" t="s">
        <v>317</v>
      </c>
      <c r="CJ21" t="s">
        <v>307</v>
      </c>
      <c r="CK21" s="220" t="s">
        <v>298</v>
      </c>
      <c r="CL21" s="220" t="s">
        <v>299</v>
      </c>
    </row>
    <row r="22" spans="1:90">
      <c r="A22" s="34">
        <v>39</v>
      </c>
      <c r="B22" s="258"/>
      <c r="C22" s="207">
        <v>3</v>
      </c>
      <c r="D22" s="160">
        <v>1</v>
      </c>
      <c r="E22" s="100">
        <v>6.45</v>
      </c>
      <c r="F22" s="107">
        <v>6.02</v>
      </c>
      <c r="G22" s="99">
        <v>6.0049999999999999</v>
      </c>
      <c r="H22" s="143">
        <v>6.0220000000000002</v>
      </c>
      <c r="I22" s="108">
        <f t="shared" si="5"/>
        <v>6.0156666666666654</v>
      </c>
      <c r="J22" s="107">
        <v>0.40953283333333335</v>
      </c>
      <c r="K22" s="143">
        <v>0.40055043333333329</v>
      </c>
      <c r="L22" s="100">
        <f t="shared" si="1"/>
        <v>0.40504163333333332</v>
      </c>
      <c r="M22" s="107">
        <v>5.9459459459459456</v>
      </c>
      <c r="N22" s="143">
        <v>7.5675675675675675</v>
      </c>
      <c r="O22" s="108">
        <f t="shared" si="6"/>
        <v>6.7567567567567561</v>
      </c>
      <c r="P22" s="101"/>
      <c r="Q22" s="102"/>
      <c r="R22" s="99">
        <v>1.2356265423999999</v>
      </c>
      <c r="S22" s="99">
        <v>1.2367177710999999</v>
      </c>
      <c r="T22" s="96">
        <f t="shared" si="7"/>
        <v>1.2361721567499999</v>
      </c>
      <c r="U22" s="107">
        <v>3.93</v>
      </c>
      <c r="V22" s="99">
        <v>72.2</v>
      </c>
      <c r="W22" s="201">
        <v>0.5</v>
      </c>
      <c r="X22" s="124">
        <v>1</v>
      </c>
      <c r="Y22" s="238">
        <v>1</v>
      </c>
      <c r="Z22" s="125">
        <v>1</v>
      </c>
      <c r="AA22" s="244">
        <v>4108755</v>
      </c>
      <c r="AB22" s="124">
        <v>393.5</v>
      </c>
      <c r="AC22" s="125">
        <v>19180.7</v>
      </c>
      <c r="AD22" s="124">
        <v>2.322293011317353</v>
      </c>
      <c r="AE22" s="126">
        <v>2.8179784818953171</v>
      </c>
      <c r="AF22" s="127">
        <v>5.1402714932126701</v>
      </c>
      <c r="AG22" s="124">
        <v>3.5906244805230796</v>
      </c>
      <c r="AH22" s="181">
        <v>63.338276999999998</v>
      </c>
      <c r="AI22" s="182">
        <v>12.548028</v>
      </c>
      <c r="AJ22" s="197">
        <v>41717</v>
      </c>
      <c r="AL22" s="4">
        <v>12.054733935255602</v>
      </c>
      <c r="AM22" s="53">
        <v>8</v>
      </c>
      <c r="AN22" s="71" t="s">
        <v>46</v>
      </c>
      <c r="AO22" s="62" t="s">
        <v>48</v>
      </c>
      <c r="AP22" s="71" t="s">
        <v>62</v>
      </c>
      <c r="AQ22" s="62" t="s">
        <v>63</v>
      </c>
      <c r="AR22" s="5" t="s">
        <v>71</v>
      </c>
      <c r="AS22" s="82" t="s">
        <v>93</v>
      </c>
      <c r="AT22" s="208" t="s">
        <v>123</v>
      </c>
      <c r="AU22" s="212" t="s">
        <v>141</v>
      </c>
      <c r="AV22" s="219" t="s">
        <v>158</v>
      </c>
      <c r="AW22" t="s">
        <v>160</v>
      </c>
      <c r="AX22" t="s">
        <v>171</v>
      </c>
      <c r="AY22" t="s">
        <v>315</v>
      </c>
      <c r="AZ22" s="223" t="s">
        <v>256</v>
      </c>
      <c r="BA22" s="223" t="s">
        <v>257</v>
      </c>
      <c r="BB22" s="223">
        <v>7350565</v>
      </c>
      <c r="BC22" s="223">
        <v>7350565</v>
      </c>
      <c r="BD22" s="223" t="s">
        <v>335</v>
      </c>
      <c r="BE22" s="223" t="s">
        <v>358</v>
      </c>
      <c r="BF22" s="224" t="s">
        <v>270</v>
      </c>
      <c r="BG22" s="225" t="s">
        <v>268</v>
      </c>
      <c r="BH22" s="226" t="s">
        <v>269</v>
      </c>
      <c r="BI22" s="224" t="s">
        <v>271</v>
      </c>
      <c r="BJ22" s="225" t="s">
        <v>272</v>
      </c>
      <c r="BK22" s="227" t="s">
        <v>273</v>
      </c>
      <c r="BL22" s="217" t="s">
        <v>153</v>
      </c>
      <c r="BM22" t="s">
        <v>156</v>
      </c>
      <c r="BN22" s="218">
        <v>8</v>
      </c>
      <c r="BO22" s="222" t="s">
        <v>210</v>
      </c>
      <c r="BP22" s="219" t="s">
        <v>141</v>
      </c>
      <c r="BQ22" s="222">
        <v>3</v>
      </c>
      <c r="BR22" t="s">
        <v>283</v>
      </c>
      <c r="BS22" t="s">
        <v>284</v>
      </c>
      <c r="BT22" t="s">
        <v>285</v>
      </c>
      <c r="BU22" s="220" t="s">
        <v>286</v>
      </c>
      <c r="BV22" s="220" t="s">
        <v>287</v>
      </c>
      <c r="BW22" s="220" t="s">
        <v>288</v>
      </c>
      <c r="BX22" s="220" t="s">
        <v>302</v>
      </c>
      <c r="BY22" s="220">
        <v>125</v>
      </c>
      <c r="BZ22" s="220">
        <v>125</v>
      </c>
      <c r="CA22" s="220" t="s">
        <v>303</v>
      </c>
      <c r="CB22" s="220" t="s">
        <v>304</v>
      </c>
      <c r="CC22" s="220" t="s">
        <v>306</v>
      </c>
      <c r="CD22" s="220" t="s">
        <v>305</v>
      </c>
      <c r="CE22" s="232">
        <v>41717</v>
      </c>
      <c r="CF22" s="219">
        <v>63.338276999999998</v>
      </c>
      <c r="CG22" s="219">
        <v>12.548028</v>
      </c>
      <c r="CH22" t="s">
        <v>300</v>
      </c>
      <c r="CI22" t="s">
        <v>317</v>
      </c>
      <c r="CJ22" t="s">
        <v>307</v>
      </c>
      <c r="CK22" s="220" t="s">
        <v>298</v>
      </c>
      <c r="CL22" s="220" t="s">
        <v>299</v>
      </c>
    </row>
    <row r="23" spans="1:90">
      <c r="A23" s="34">
        <v>41</v>
      </c>
      <c r="B23" s="259"/>
      <c r="C23" s="205">
        <v>4</v>
      </c>
      <c r="D23" s="160">
        <v>1.2</v>
      </c>
      <c r="E23" s="100">
        <v>6.45</v>
      </c>
      <c r="F23" s="107">
        <v>7.0460000000000003</v>
      </c>
      <c r="G23" s="99">
        <v>7.07</v>
      </c>
      <c r="H23" s="143">
        <v>6.9580000000000002</v>
      </c>
      <c r="I23" s="108">
        <f t="shared" si="5"/>
        <v>7.0246666666666657</v>
      </c>
      <c r="J23" s="107">
        <v>0.41402403333333332</v>
      </c>
      <c r="K23" s="143">
        <v>0.39156803333333334</v>
      </c>
      <c r="L23" s="100">
        <f t="shared" si="1"/>
        <v>0.40279603333333336</v>
      </c>
      <c r="M23" s="107">
        <v>6.4864864864864868</v>
      </c>
      <c r="N23" s="143">
        <v>7.5675675675675675</v>
      </c>
      <c r="O23" s="108">
        <f t="shared" si="6"/>
        <v>7.0270270270270272</v>
      </c>
      <c r="P23" s="101"/>
      <c r="Q23" s="102"/>
      <c r="R23" s="99">
        <v>1.2530850256000001</v>
      </c>
      <c r="S23" s="99">
        <v>1.2258050430999998</v>
      </c>
      <c r="T23" s="96">
        <f t="shared" si="7"/>
        <v>1.2394450343500001</v>
      </c>
      <c r="U23" s="107">
        <v>0.33</v>
      </c>
      <c r="V23" s="99">
        <v>81.5</v>
      </c>
      <c r="W23" s="201">
        <v>1.9</v>
      </c>
      <c r="X23" s="124">
        <v>1</v>
      </c>
      <c r="Y23" s="238">
        <v>1</v>
      </c>
      <c r="Z23" s="125">
        <v>1</v>
      </c>
      <c r="AA23" s="244">
        <v>5010915</v>
      </c>
      <c r="AB23" s="124">
        <v>410</v>
      </c>
      <c r="AC23" s="125">
        <v>19347.900000000001</v>
      </c>
      <c r="AD23" s="124">
        <v>2.5392196430753522</v>
      </c>
      <c r="AE23" s="126">
        <v>2.6508256057934263</v>
      </c>
      <c r="AF23" s="127">
        <v>5.1900452488687785</v>
      </c>
      <c r="AG23" s="124">
        <v>2.9609945904906523</v>
      </c>
      <c r="AH23" s="181">
        <v>63.338276999999998</v>
      </c>
      <c r="AI23" s="182">
        <v>12.548028</v>
      </c>
      <c r="AJ23" s="197">
        <v>41717</v>
      </c>
      <c r="AL23" s="4">
        <v>1.6402921156812615</v>
      </c>
      <c r="AM23" s="53">
        <v>9</v>
      </c>
      <c r="AN23" s="71" t="s">
        <v>46</v>
      </c>
      <c r="AO23" s="62" t="s">
        <v>48</v>
      </c>
      <c r="AP23" s="71" t="s">
        <v>64</v>
      </c>
      <c r="AQ23" s="62" t="s">
        <v>65</v>
      </c>
      <c r="AR23" s="5" t="s">
        <v>71</v>
      </c>
      <c r="AS23" s="82" t="s">
        <v>94</v>
      </c>
      <c r="AT23" s="208" t="s">
        <v>123</v>
      </c>
      <c r="AU23" s="212" t="s">
        <v>142</v>
      </c>
      <c r="AV23" s="219" t="s">
        <v>158</v>
      </c>
      <c r="AW23" t="s">
        <v>160</v>
      </c>
      <c r="AX23" t="s">
        <v>172</v>
      </c>
      <c r="AY23" t="s">
        <v>315</v>
      </c>
      <c r="AZ23" s="223" t="s">
        <v>258</v>
      </c>
      <c r="BA23" s="223" t="s">
        <v>259</v>
      </c>
      <c r="BB23" s="223">
        <v>7973836</v>
      </c>
      <c r="BC23" s="223">
        <v>7973836</v>
      </c>
      <c r="BD23" s="223" t="s">
        <v>336</v>
      </c>
      <c r="BE23" s="223" t="s">
        <v>359</v>
      </c>
      <c r="BF23" s="224" t="s">
        <v>270</v>
      </c>
      <c r="BG23" s="225" t="s">
        <v>268</v>
      </c>
      <c r="BH23" s="226" t="s">
        <v>269</v>
      </c>
      <c r="BI23" s="224" t="s">
        <v>271</v>
      </c>
      <c r="BJ23" s="225" t="s">
        <v>272</v>
      </c>
      <c r="BK23" s="227" t="s">
        <v>273</v>
      </c>
      <c r="BL23" s="217" t="s">
        <v>153</v>
      </c>
      <c r="BM23" t="s">
        <v>156</v>
      </c>
      <c r="BN23" s="218">
        <v>8</v>
      </c>
      <c r="BO23" s="222" t="s">
        <v>211</v>
      </c>
      <c r="BP23" s="219" t="s">
        <v>142</v>
      </c>
      <c r="BQ23" s="222">
        <v>4</v>
      </c>
      <c r="BR23" t="s">
        <v>283</v>
      </c>
      <c r="BS23" t="s">
        <v>284</v>
      </c>
      <c r="BT23" t="s">
        <v>285</v>
      </c>
      <c r="BU23" s="220" t="s">
        <v>286</v>
      </c>
      <c r="BV23" s="220" t="s">
        <v>287</v>
      </c>
      <c r="BW23" s="220" t="s">
        <v>288</v>
      </c>
      <c r="BX23" s="220" t="s">
        <v>302</v>
      </c>
      <c r="BY23" s="220">
        <v>125</v>
      </c>
      <c r="BZ23" s="220">
        <v>125</v>
      </c>
      <c r="CA23" s="220" t="s">
        <v>303</v>
      </c>
      <c r="CB23" s="220" t="s">
        <v>304</v>
      </c>
      <c r="CC23" s="220" t="s">
        <v>306</v>
      </c>
      <c r="CD23" s="220" t="s">
        <v>305</v>
      </c>
      <c r="CE23" s="232">
        <v>41717</v>
      </c>
      <c r="CF23" s="219">
        <v>63.338276999999998</v>
      </c>
      <c r="CG23" s="219">
        <v>12.548028</v>
      </c>
      <c r="CH23" t="s">
        <v>300</v>
      </c>
      <c r="CI23" t="s">
        <v>317</v>
      </c>
      <c r="CJ23" t="s">
        <v>307</v>
      </c>
      <c r="CK23" s="220" t="s">
        <v>298</v>
      </c>
      <c r="CL23" s="220" t="s">
        <v>299</v>
      </c>
    </row>
    <row r="24" spans="1:90">
      <c r="A24" s="34">
        <v>43</v>
      </c>
      <c r="B24" s="260"/>
      <c r="C24" s="205">
        <v>5</v>
      </c>
      <c r="D24" s="160">
        <v>1.5</v>
      </c>
      <c r="E24" s="100">
        <v>6.4</v>
      </c>
      <c r="F24" s="107">
        <v>7.9969999999999999</v>
      </c>
      <c r="G24" s="99">
        <v>8.0510000000000002</v>
      </c>
      <c r="H24" s="143">
        <v>7.8970000000000002</v>
      </c>
      <c r="I24" s="108">
        <f t="shared" si="5"/>
        <v>7.9816666666666665</v>
      </c>
      <c r="J24" s="107">
        <v>0.74637283333333326</v>
      </c>
      <c r="K24" s="143">
        <v>0.72391683333333323</v>
      </c>
      <c r="L24" s="100">
        <f t="shared" si="1"/>
        <v>0.73514483333333325</v>
      </c>
      <c r="M24" s="107">
        <v>10.810810810810811</v>
      </c>
      <c r="N24" s="143">
        <v>10.27027027027027</v>
      </c>
      <c r="O24" s="108">
        <f t="shared" si="6"/>
        <v>10.54054054054054</v>
      </c>
      <c r="P24" s="101"/>
      <c r="Q24" s="102"/>
      <c r="R24" s="99">
        <v>0.78192069589999991</v>
      </c>
      <c r="S24" s="99">
        <v>0.7950635975</v>
      </c>
      <c r="T24" s="96">
        <f t="shared" si="7"/>
        <v>0.7884921466999999</v>
      </c>
      <c r="U24" s="107">
        <v>0.2</v>
      </c>
      <c r="V24" s="99">
        <v>84.5</v>
      </c>
      <c r="W24" s="201">
        <v>2.2999999999999998</v>
      </c>
      <c r="X24" s="124">
        <v>1</v>
      </c>
      <c r="Y24" s="238">
        <v>1</v>
      </c>
      <c r="Z24" s="125">
        <v>1</v>
      </c>
      <c r="AA24" s="244">
        <v>6695220</v>
      </c>
      <c r="AB24" s="124">
        <v>527.20000000000005</v>
      </c>
      <c r="AC24" s="125">
        <v>42123.6</v>
      </c>
      <c r="AD24" s="124">
        <v>26.417789305250739</v>
      </c>
      <c r="AE24" s="126">
        <v>1.8220296992741487</v>
      </c>
      <c r="AF24" s="127">
        <v>28.23981900452489</v>
      </c>
      <c r="AG24" s="124">
        <v>4.6105658801419924</v>
      </c>
      <c r="AH24" s="181">
        <v>63.338276999999998</v>
      </c>
      <c r="AI24" s="182">
        <v>12.548028</v>
      </c>
      <c r="AJ24" s="197">
        <v>41717</v>
      </c>
      <c r="AL24" s="4">
        <v>4.9535613734183368</v>
      </c>
      <c r="AM24" s="53">
        <v>10</v>
      </c>
      <c r="AN24" s="71" t="s">
        <v>46</v>
      </c>
      <c r="AO24" s="62" t="s">
        <v>48</v>
      </c>
      <c r="AP24" s="71" t="s">
        <v>39</v>
      </c>
      <c r="AQ24" s="62" t="s">
        <v>41</v>
      </c>
      <c r="AR24" s="5" t="s">
        <v>71</v>
      </c>
      <c r="AS24" s="82" t="s">
        <v>95</v>
      </c>
      <c r="AT24" s="208" t="s">
        <v>123</v>
      </c>
      <c r="AU24" s="212" t="s">
        <v>143</v>
      </c>
      <c r="AV24" s="219" t="s">
        <v>158</v>
      </c>
      <c r="AW24" t="s">
        <v>160</v>
      </c>
      <c r="AX24" t="s">
        <v>173</v>
      </c>
      <c r="AY24" t="s">
        <v>315</v>
      </c>
      <c r="AZ24" s="223" t="s">
        <v>260</v>
      </c>
      <c r="BA24" s="223" t="s">
        <v>261</v>
      </c>
      <c r="BB24" s="223">
        <v>7253125</v>
      </c>
      <c r="BC24" s="223">
        <v>7253125</v>
      </c>
      <c r="BD24" s="223" t="s">
        <v>337</v>
      </c>
      <c r="BE24" s="223" t="s">
        <v>360</v>
      </c>
      <c r="BF24" s="224" t="s">
        <v>270</v>
      </c>
      <c r="BG24" s="225" t="s">
        <v>268</v>
      </c>
      <c r="BH24" s="226" t="s">
        <v>269</v>
      </c>
      <c r="BI24" s="224" t="s">
        <v>271</v>
      </c>
      <c r="BJ24" s="225" t="s">
        <v>272</v>
      </c>
      <c r="BK24" s="227" t="s">
        <v>273</v>
      </c>
      <c r="BL24" s="217" t="s">
        <v>153</v>
      </c>
      <c r="BM24" t="s">
        <v>156</v>
      </c>
      <c r="BN24" s="218">
        <v>8</v>
      </c>
      <c r="BO24" s="222" t="s">
        <v>212</v>
      </c>
      <c r="BP24" s="219" t="s">
        <v>143</v>
      </c>
      <c r="BQ24" s="222">
        <v>5</v>
      </c>
      <c r="BR24" t="s">
        <v>283</v>
      </c>
      <c r="BS24" t="s">
        <v>284</v>
      </c>
      <c r="BT24" t="s">
        <v>285</v>
      </c>
      <c r="BU24" s="220" t="s">
        <v>286</v>
      </c>
      <c r="BV24" s="220" t="s">
        <v>287</v>
      </c>
      <c r="BW24" s="220" t="s">
        <v>288</v>
      </c>
      <c r="BX24" s="220" t="s">
        <v>302</v>
      </c>
      <c r="BY24" s="220">
        <v>125</v>
      </c>
      <c r="BZ24" s="220">
        <v>125</v>
      </c>
      <c r="CA24" s="220" t="s">
        <v>303</v>
      </c>
      <c r="CB24" s="220" t="s">
        <v>304</v>
      </c>
      <c r="CC24" s="220" t="s">
        <v>306</v>
      </c>
      <c r="CD24" s="220" t="s">
        <v>305</v>
      </c>
      <c r="CE24" s="232">
        <v>41717</v>
      </c>
      <c r="CF24" s="219">
        <v>63.338276999999998</v>
      </c>
      <c r="CG24" s="219">
        <v>12.548028</v>
      </c>
      <c r="CH24" t="s">
        <v>300</v>
      </c>
      <c r="CI24" t="s">
        <v>317</v>
      </c>
      <c r="CJ24" t="s">
        <v>307</v>
      </c>
      <c r="CK24" s="220" t="s">
        <v>298</v>
      </c>
      <c r="CL24" s="220" t="s">
        <v>299</v>
      </c>
    </row>
    <row r="25" spans="1:90">
      <c r="A25" s="34">
        <v>45</v>
      </c>
      <c r="B25" s="260"/>
      <c r="C25" s="205">
        <v>6</v>
      </c>
      <c r="D25" s="160">
        <v>1.8</v>
      </c>
      <c r="E25" s="100">
        <v>6.38</v>
      </c>
      <c r="F25" s="107">
        <v>8.827</v>
      </c>
      <c r="G25" s="99">
        <v>8.8140000000000001</v>
      </c>
      <c r="H25" s="143">
        <v>8.85</v>
      </c>
      <c r="I25" s="108">
        <f t="shared" si="5"/>
        <v>8.8303333333333338</v>
      </c>
      <c r="J25" s="107">
        <v>0.84967043333333325</v>
      </c>
      <c r="K25" s="143">
        <v>0.89009123333333329</v>
      </c>
      <c r="L25" s="100">
        <f t="shared" si="1"/>
        <v>0.86988083333333321</v>
      </c>
      <c r="M25" s="107">
        <v>11.891891891891891</v>
      </c>
      <c r="N25" s="143">
        <v>12.972972972972974</v>
      </c>
      <c r="O25" s="108">
        <f t="shared" si="6"/>
        <v>12.432432432432432</v>
      </c>
      <c r="P25" s="101"/>
      <c r="Q25" s="102"/>
      <c r="R25" s="99">
        <v>0.42982430239999997</v>
      </c>
      <c r="S25" s="99">
        <v>0.42213493749999997</v>
      </c>
      <c r="T25" s="96">
        <f t="shared" si="7"/>
        <v>0.42597961995</v>
      </c>
      <c r="U25" s="107">
        <v>0.2</v>
      </c>
      <c r="V25" s="99">
        <v>103</v>
      </c>
      <c r="W25" s="201">
        <v>3</v>
      </c>
      <c r="X25" s="124">
        <v>1</v>
      </c>
      <c r="Y25" s="238">
        <v>1</v>
      </c>
      <c r="Z25" s="125">
        <v>1</v>
      </c>
      <c r="AA25" s="244">
        <v>6608280</v>
      </c>
      <c r="AB25" s="124">
        <v>612.1</v>
      </c>
      <c r="AC25" s="125">
        <v>60694.5</v>
      </c>
      <c r="AD25" s="124">
        <v>41.776759507792647</v>
      </c>
      <c r="AE25" s="126">
        <v>3.435910175465275</v>
      </c>
      <c r="AF25" s="127">
        <v>45.212669683257921</v>
      </c>
      <c r="AG25" s="124">
        <v>4.427918915858216</v>
      </c>
      <c r="AH25" s="181">
        <v>63.338276999999998</v>
      </c>
      <c r="AI25" s="182">
        <v>12.548028</v>
      </c>
      <c r="AJ25" s="197">
        <v>41717</v>
      </c>
      <c r="AL25" s="4">
        <v>3.3484353257176145</v>
      </c>
      <c r="AM25" s="53">
        <v>11</v>
      </c>
      <c r="AN25" s="71" t="s">
        <v>46</v>
      </c>
      <c r="AO25" s="62" t="s">
        <v>48</v>
      </c>
      <c r="AP25" s="71" t="s">
        <v>42</v>
      </c>
      <c r="AQ25" s="62" t="s">
        <v>43</v>
      </c>
      <c r="AR25" s="5" t="s">
        <v>71</v>
      </c>
      <c r="AS25" s="82" t="s">
        <v>96</v>
      </c>
      <c r="AT25" s="208" t="s">
        <v>123</v>
      </c>
      <c r="AU25" s="212" t="s">
        <v>144</v>
      </c>
      <c r="AV25" s="219" t="s">
        <v>158</v>
      </c>
      <c r="AW25" t="s">
        <v>160</v>
      </c>
      <c r="AX25" t="s">
        <v>174</v>
      </c>
      <c r="AY25" t="s">
        <v>315</v>
      </c>
      <c r="AZ25" s="223" t="s">
        <v>262</v>
      </c>
      <c r="BA25" s="223" t="s">
        <v>263</v>
      </c>
      <c r="BB25" s="223">
        <v>7765627</v>
      </c>
      <c r="BC25" s="223">
        <v>7765627</v>
      </c>
      <c r="BD25" s="223" t="s">
        <v>338</v>
      </c>
      <c r="BE25" s="223" t="s">
        <v>361</v>
      </c>
      <c r="BF25" s="224" t="s">
        <v>270</v>
      </c>
      <c r="BG25" s="225" t="s">
        <v>268</v>
      </c>
      <c r="BH25" s="226" t="s">
        <v>269</v>
      </c>
      <c r="BI25" s="224" t="s">
        <v>271</v>
      </c>
      <c r="BJ25" s="225" t="s">
        <v>272</v>
      </c>
      <c r="BK25" s="227" t="s">
        <v>273</v>
      </c>
      <c r="BL25" s="217" t="s">
        <v>153</v>
      </c>
      <c r="BM25" t="s">
        <v>156</v>
      </c>
      <c r="BN25" s="218">
        <v>8</v>
      </c>
      <c r="BO25" s="222" t="s">
        <v>213</v>
      </c>
      <c r="BP25" s="219" t="s">
        <v>144</v>
      </c>
      <c r="BQ25" s="222">
        <v>6</v>
      </c>
      <c r="BR25" t="s">
        <v>283</v>
      </c>
      <c r="BS25" t="s">
        <v>284</v>
      </c>
      <c r="BT25" t="s">
        <v>285</v>
      </c>
      <c r="BU25" s="220" t="s">
        <v>286</v>
      </c>
      <c r="BV25" s="220" t="s">
        <v>287</v>
      </c>
      <c r="BW25" s="220" t="s">
        <v>288</v>
      </c>
      <c r="BX25" s="220" t="s">
        <v>302</v>
      </c>
      <c r="BY25" s="220">
        <v>125</v>
      </c>
      <c r="BZ25" s="220">
        <v>125</v>
      </c>
      <c r="CA25" s="220" t="s">
        <v>303</v>
      </c>
      <c r="CB25" s="220" t="s">
        <v>304</v>
      </c>
      <c r="CC25" s="220" t="s">
        <v>306</v>
      </c>
      <c r="CD25" s="220" t="s">
        <v>305</v>
      </c>
      <c r="CE25" s="232">
        <v>41717</v>
      </c>
      <c r="CF25" s="219">
        <v>63.338276999999998</v>
      </c>
      <c r="CG25" s="219">
        <v>12.548028</v>
      </c>
      <c r="CH25" t="s">
        <v>300</v>
      </c>
      <c r="CI25" t="s">
        <v>317</v>
      </c>
      <c r="CJ25" t="s">
        <v>307</v>
      </c>
      <c r="CK25" s="220" t="s">
        <v>298</v>
      </c>
      <c r="CL25" s="220" t="s">
        <v>299</v>
      </c>
    </row>
    <row r="26" spans="1:90">
      <c r="A26" s="34">
        <v>47</v>
      </c>
      <c r="B26" s="260"/>
      <c r="C26" s="205">
        <v>7</v>
      </c>
      <c r="D26" s="160">
        <v>2.2999999999999998</v>
      </c>
      <c r="E26" s="100">
        <v>6.46</v>
      </c>
      <c r="F26" s="107">
        <v>9.4779999999999998</v>
      </c>
      <c r="G26" s="99">
        <v>9.4450000000000003</v>
      </c>
      <c r="H26" s="143">
        <v>9.3460000000000001</v>
      </c>
      <c r="I26" s="108">
        <f t="shared" si="5"/>
        <v>9.423</v>
      </c>
      <c r="J26" s="107">
        <v>0.88560003333333326</v>
      </c>
      <c r="K26" s="143">
        <v>0.9619504333333333</v>
      </c>
      <c r="L26" s="100">
        <f t="shared" si="1"/>
        <v>0.92377523333333333</v>
      </c>
      <c r="M26" s="107">
        <v>14.054054054054054</v>
      </c>
      <c r="N26" s="143">
        <v>15.675675675675677</v>
      </c>
      <c r="O26" s="108">
        <f>(M26+N26+P26+Q26)/4</f>
        <v>12.384647897245639</v>
      </c>
      <c r="P26" s="107">
        <v>9.6437880104257161</v>
      </c>
      <c r="Q26" s="100">
        <v>10.165073848827108</v>
      </c>
      <c r="R26" s="99">
        <v>0.3693949279</v>
      </c>
      <c r="S26" s="99">
        <v>0.34851243640000001</v>
      </c>
      <c r="T26" s="96">
        <f t="shared" si="7"/>
        <v>0.35895368215000001</v>
      </c>
      <c r="U26" s="107">
        <v>0.26</v>
      </c>
      <c r="V26" s="99">
        <v>113</v>
      </c>
      <c r="W26" s="201">
        <v>3.6</v>
      </c>
      <c r="X26" s="107">
        <v>1</v>
      </c>
      <c r="Y26" s="143">
        <v>1</v>
      </c>
      <c r="Z26" s="100">
        <v>1</v>
      </c>
      <c r="AA26" s="246">
        <v>9337545</v>
      </c>
      <c r="AB26" s="107">
        <v>691.8</v>
      </c>
      <c r="AC26" s="100">
        <v>73432.100000000006</v>
      </c>
      <c r="AD26" s="107">
        <v>47.2934315101515</v>
      </c>
      <c r="AE26" s="99">
        <v>2.4757992590792726</v>
      </c>
      <c r="AF26" s="109">
        <v>49.769230769230774</v>
      </c>
      <c r="AG26" s="107">
        <v>4.6588135413350313</v>
      </c>
      <c r="AH26" s="181">
        <v>63.338276999999998</v>
      </c>
      <c r="AI26" s="182">
        <v>12.548028</v>
      </c>
      <c r="AJ26" s="194">
        <v>41717</v>
      </c>
      <c r="AL26" s="4">
        <v>2.2605525171785161</v>
      </c>
      <c r="AM26" s="53">
        <v>12</v>
      </c>
      <c r="AN26" s="71" t="s">
        <v>46</v>
      </c>
      <c r="AO26" s="62" t="s">
        <v>48</v>
      </c>
      <c r="AP26" s="71" t="s">
        <v>44</v>
      </c>
      <c r="AQ26" s="62" t="s">
        <v>45</v>
      </c>
      <c r="AR26" s="5" t="s">
        <v>71</v>
      </c>
      <c r="AS26" s="82" t="s">
        <v>97</v>
      </c>
      <c r="AT26" s="208" t="s">
        <v>123</v>
      </c>
      <c r="AU26" s="214" t="s">
        <v>145</v>
      </c>
      <c r="AV26" s="219" t="s">
        <v>158</v>
      </c>
      <c r="AW26" t="s">
        <v>160</v>
      </c>
      <c r="AX26" t="s">
        <v>175</v>
      </c>
      <c r="AY26" t="s">
        <v>315</v>
      </c>
      <c r="AZ26" s="223" t="s">
        <v>264</v>
      </c>
      <c r="BA26" s="223" t="s">
        <v>265</v>
      </c>
      <c r="BB26" s="223">
        <v>8425739</v>
      </c>
      <c r="BC26" s="223">
        <v>8425739</v>
      </c>
      <c r="BD26" s="223" t="s">
        <v>339</v>
      </c>
      <c r="BE26" s="223" t="s">
        <v>362</v>
      </c>
      <c r="BF26" s="224" t="s">
        <v>270</v>
      </c>
      <c r="BG26" s="225" t="s">
        <v>268</v>
      </c>
      <c r="BH26" s="226" t="s">
        <v>269</v>
      </c>
      <c r="BI26" s="224" t="s">
        <v>271</v>
      </c>
      <c r="BJ26" s="225" t="s">
        <v>272</v>
      </c>
      <c r="BK26" s="227" t="s">
        <v>273</v>
      </c>
      <c r="BL26" s="217" t="s">
        <v>153</v>
      </c>
      <c r="BM26" t="s">
        <v>156</v>
      </c>
      <c r="BN26" s="218">
        <v>8</v>
      </c>
      <c r="BO26" s="222" t="s">
        <v>214</v>
      </c>
      <c r="BP26" s="219" t="s">
        <v>145</v>
      </c>
      <c r="BQ26" s="222">
        <v>7</v>
      </c>
      <c r="BR26" t="s">
        <v>283</v>
      </c>
      <c r="BS26" t="s">
        <v>284</v>
      </c>
      <c r="BT26" t="s">
        <v>285</v>
      </c>
      <c r="BU26" s="220" t="s">
        <v>286</v>
      </c>
      <c r="BV26" s="220" t="s">
        <v>287</v>
      </c>
      <c r="BW26" s="220" t="s">
        <v>288</v>
      </c>
      <c r="BX26" s="220" t="s">
        <v>302</v>
      </c>
      <c r="BY26" s="220">
        <v>125</v>
      </c>
      <c r="BZ26" s="220">
        <v>125</v>
      </c>
      <c r="CA26" s="220" t="s">
        <v>303</v>
      </c>
      <c r="CB26" s="220" t="s">
        <v>304</v>
      </c>
      <c r="CC26" s="220" t="s">
        <v>306</v>
      </c>
      <c r="CD26" s="220" t="s">
        <v>305</v>
      </c>
      <c r="CE26" s="232">
        <v>41717</v>
      </c>
      <c r="CF26" s="219">
        <v>63.338276999999998</v>
      </c>
      <c r="CG26" s="219">
        <v>12.548028</v>
      </c>
      <c r="CH26" t="s">
        <v>300</v>
      </c>
      <c r="CI26" t="s">
        <v>317</v>
      </c>
      <c r="CJ26" t="s">
        <v>307</v>
      </c>
      <c r="CK26" s="220" t="s">
        <v>298</v>
      </c>
      <c r="CL26" s="220" t="s">
        <v>299</v>
      </c>
    </row>
    <row r="27" spans="1:90" ht="16" thickBot="1">
      <c r="A27" s="35">
        <v>49</v>
      </c>
      <c r="B27" s="262"/>
      <c r="C27" s="206">
        <v>8</v>
      </c>
      <c r="D27" s="161">
        <v>2.6</v>
      </c>
      <c r="E27" s="104">
        <v>6.4</v>
      </c>
      <c r="F27" s="110">
        <v>12.58</v>
      </c>
      <c r="G27" s="103">
        <v>12.54</v>
      </c>
      <c r="H27" s="144">
        <v>12.4</v>
      </c>
      <c r="I27" s="111">
        <f t="shared" si="5"/>
        <v>12.506666666666666</v>
      </c>
      <c r="J27" s="110">
        <v>1.1415984333333333</v>
      </c>
      <c r="K27" s="144">
        <v>1.1236336333333332</v>
      </c>
      <c r="L27" s="104">
        <f t="shared" si="1"/>
        <v>1.1326160333333333</v>
      </c>
      <c r="M27" s="110">
        <v>9.7297297297297298</v>
      </c>
      <c r="N27" s="144">
        <v>10.810810810810811</v>
      </c>
      <c r="O27" s="111">
        <f>(M27+N27+P27+Q27)/4</f>
        <v>9.1751003827459083</v>
      </c>
      <c r="P27" s="110">
        <v>8.6012163336229364</v>
      </c>
      <c r="Q27" s="104">
        <v>7.5586446568201549</v>
      </c>
      <c r="R27" s="103">
        <v>0.32982510309999996</v>
      </c>
      <c r="S27" s="103">
        <v>0.32872575999999998</v>
      </c>
      <c r="T27" s="104">
        <f t="shared" si="7"/>
        <v>0.32927543154999994</v>
      </c>
      <c r="U27" s="110">
        <v>0.3</v>
      </c>
      <c r="V27" s="103">
        <v>137</v>
      </c>
      <c r="W27" s="202">
        <v>3.7</v>
      </c>
      <c r="X27" s="110">
        <v>1</v>
      </c>
      <c r="Y27" s="144">
        <v>1</v>
      </c>
      <c r="Z27" s="104">
        <v>1</v>
      </c>
      <c r="AA27" s="247">
        <v>8168160</v>
      </c>
      <c r="AB27" s="110">
        <v>729.6</v>
      </c>
      <c r="AC27" s="104">
        <v>83092.7</v>
      </c>
      <c r="AD27" s="110">
        <v>51.678633045927498</v>
      </c>
      <c r="AE27" s="103">
        <v>4.7014574518100556</v>
      </c>
      <c r="AF27" s="112">
        <v>56.380090497737555</v>
      </c>
      <c r="AG27" s="110">
        <v>3.1423240938166312</v>
      </c>
      <c r="AH27" s="183">
        <v>63.338276999999998</v>
      </c>
      <c r="AI27" s="184">
        <v>12.548028</v>
      </c>
      <c r="AJ27" s="195">
        <v>41717</v>
      </c>
      <c r="AL27" s="23">
        <v>7.3035392597866311</v>
      </c>
      <c r="AM27" s="54">
        <v>49</v>
      </c>
      <c r="AN27" s="72" t="s">
        <v>66</v>
      </c>
      <c r="AO27" s="63" t="s">
        <v>67</v>
      </c>
      <c r="AP27" s="72" t="s">
        <v>47</v>
      </c>
      <c r="AQ27" s="63" t="s">
        <v>49</v>
      </c>
      <c r="AR27" s="86" t="s">
        <v>71</v>
      </c>
      <c r="AS27" s="83" t="s">
        <v>98</v>
      </c>
      <c r="AT27" s="208" t="s">
        <v>123</v>
      </c>
      <c r="AU27" s="215" t="s">
        <v>146</v>
      </c>
      <c r="AV27" s="219" t="s">
        <v>158</v>
      </c>
      <c r="AW27" t="s">
        <v>160</v>
      </c>
      <c r="AX27" t="s">
        <v>176</v>
      </c>
      <c r="AY27" t="s">
        <v>315</v>
      </c>
      <c r="AZ27" s="223" t="s">
        <v>266</v>
      </c>
      <c r="BA27" s="223" t="s">
        <v>267</v>
      </c>
      <c r="BB27" s="223">
        <v>8938420</v>
      </c>
      <c r="BC27" s="223">
        <v>8938420</v>
      </c>
      <c r="BD27" s="223" t="s">
        <v>340</v>
      </c>
      <c r="BE27" s="223" t="s">
        <v>363</v>
      </c>
      <c r="BF27" s="224" t="s">
        <v>270</v>
      </c>
      <c r="BG27" s="225" t="s">
        <v>268</v>
      </c>
      <c r="BH27" s="226" t="s">
        <v>269</v>
      </c>
      <c r="BI27" s="224" t="s">
        <v>271</v>
      </c>
      <c r="BJ27" s="225" t="s">
        <v>272</v>
      </c>
      <c r="BK27" s="227" t="s">
        <v>273</v>
      </c>
      <c r="BL27" s="217" t="s">
        <v>153</v>
      </c>
      <c r="BM27" t="s">
        <v>156</v>
      </c>
      <c r="BN27" s="218">
        <v>8</v>
      </c>
      <c r="BO27" s="222" t="s">
        <v>215</v>
      </c>
      <c r="BP27" s="219" t="s">
        <v>146</v>
      </c>
      <c r="BQ27" s="222">
        <v>8</v>
      </c>
      <c r="BR27" t="s">
        <v>283</v>
      </c>
      <c r="BS27" t="s">
        <v>284</v>
      </c>
      <c r="BT27" t="s">
        <v>285</v>
      </c>
      <c r="BU27" s="220" t="s">
        <v>286</v>
      </c>
      <c r="BV27" s="220" t="s">
        <v>287</v>
      </c>
      <c r="BW27" s="220" t="s">
        <v>288</v>
      </c>
      <c r="BX27" s="220" t="s">
        <v>302</v>
      </c>
      <c r="BY27" s="220">
        <v>125</v>
      </c>
      <c r="BZ27" s="220">
        <v>125</v>
      </c>
      <c r="CA27" s="220" t="s">
        <v>303</v>
      </c>
      <c r="CB27" s="220" t="s">
        <v>304</v>
      </c>
      <c r="CC27" s="220" t="s">
        <v>306</v>
      </c>
      <c r="CD27" s="220" t="s">
        <v>305</v>
      </c>
      <c r="CE27" s="232">
        <v>41718</v>
      </c>
      <c r="CF27" s="219">
        <v>63.338276999999998</v>
      </c>
      <c r="CG27" s="219">
        <v>12.548028</v>
      </c>
      <c r="CH27" t="s">
        <v>300</v>
      </c>
      <c r="CI27" t="s">
        <v>317</v>
      </c>
      <c r="CJ27" t="s">
        <v>307</v>
      </c>
      <c r="CK27" s="220" t="s">
        <v>298</v>
      </c>
      <c r="CL27" s="220" t="s">
        <v>299</v>
      </c>
    </row>
    <row r="28" spans="1:90" ht="16" thickTop="1">
      <c r="A28" s="33">
        <v>51</v>
      </c>
      <c r="B28" s="256" t="s">
        <v>12</v>
      </c>
      <c r="C28" s="204">
        <v>1</v>
      </c>
      <c r="D28" s="159">
        <v>0.45</v>
      </c>
      <c r="E28" s="96">
        <v>6.86</v>
      </c>
      <c r="F28" s="113">
        <v>15.52</v>
      </c>
      <c r="G28" s="95">
        <v>15.84</v>
      </c>
      <c r="H28" s="142">
        <v>15.92</v>
      </c>
      <c r="I28" s="114">
        <f t="shared" si="5"/>
        <v>15.76</v>
      </c>
      <c r="J28" s="113">
        <v>1.3122640333333333</v>
      </c>
      <c r="K28" s="142">
        <v>1.3347200333333333</v>
      </c>
      <c r="L28" s="96">
        <f t="shared" si="1"/>
        <v>1.3234920333333333</v>
      </c>
      <c r="M28" s="113">
        <v>13.513513513513512</v>
      </c>
      <c r="N28" s="142">
        <v>11.891891891891891</v>
      </c>
      <c r="O28" s="114">
        <f t="shared" si="6"/>
        <v>12.702702702702702</v>
      </c>
      <c r="P28" s="113"/>
      <c r="Q28" s="96"/>
      <c r="R28" s="95">
        <v>4.8288597870999999</v>
      </c>
      <c r="S28" s="95">
        <v>4.8553185295999999</v>
      </c>
      <c r="T28" s="96">
        <f t="shared" si="7"/>
        <v>4.8420891583499994</v>
      </c>
      <c r="U28" s="113">
        <v>7.77</v>
      </c>
      <c r="V28" s="95"/>
      <c r="W28" s="200">
        <v>0.30000000000000004</v>
      </c>
      <c r="X28" s="113">
        <v>1</v>
      </c>
      <c r="Y28" s="142">
        <v>0.85</v>
      </c>
      <c r="Z28" s="96">
        <v>0.85</v>
      </c>
      <c r="AA28" s="248">
        <v>6799800</v>
      </c>
      <c r="AB28" s="113">
        <v>522.4</v>
      </c>
      <c r="AC28" s="96">
        <v>6382.2</v>
      </c>
      <c r="AD28" s="113">
        <v>0.36125697134817336</v>
      </c>
      <c r="AE28" s="95">
        <v>13.23602809652513</v>
      </c>
      <c r="AF28" s="115">
        <v>13.597285067873303</v>
      </c>
      <c r="AG28" s="113">
        <v>3.3629441624365484</v>
      </c>
      <c r="AH28" s="179">
        <v>63.349356999999998</v>
      </c>
      <c r="AI28" s="180">
        <v>14.458780000000001</v>
      </c>
      <c r="AJ28" s="196">
        <v>41718</v>
      </c>
      <c r="AL28" s="13">
        <v>1.7233530737948071</v>
      </c>
      <c r="AM28" s="55">
        <v>50</v>
      </c>
      <c r="AN28" s="70" t="s">
        <v>66</v>
      </c>
      <c r="AO28" s="61" t="s">
        <v>67</v>
      </c>
      <c r="AP28" s="70" t="s">
        <v>50</v>
      </c>
      <c r="AQ28" s="61" t="s">
        <v>51</v>
      </c>
      <c r="AR28" s="5" t="s">
        <v>71</v>
      </c>
      <c r="AS28" s="81" t="s">
        <v>99</v>
      </c>
      <c r="AT28" s="208" t="s">
        <v>123</v>
      </c>
      <c r="AU28" s="211" t="s">
        <v>132</v>
      </c>
      <c r="AV28" s="219" t="s">
        <v>158</v>
      </c>
      <c r="AW28" t="s">
        <v>160</v>
      </c>
      <c r="AX28" t="s">
        <v>177</v>
      </c>
      <c r="AY28" t="s">
        <v>315</v>
      </c>
      <c r="AZ28" s="223" t="s">
        <v>222</v>
      </c>
      <c r="BA28" s="223" t="s">
        <v>223</v>
      </c>
      <c r="BB28" s="223">
        <v>8004303</v>
      </c>
      <c r="BC28" s="223">
        <v>8004303</v>
      </c>
      <c r="BD28" s="223" t="s">
        <v>341</v>
      </c>
      <c r="BE28" s="223" t="s">
        <v>364</v>
      </c>
      <c r="BF28" s="224" t="s">
        <v>270</v>
      </c>
      <c r="BG28" s="225" t="s">
        <v>268</v>
      </c>
      <c r="BH28" s="226" t="s">
        <v>269</v>
      </c>
      <c r="BI28" s="224" t="s">
        <v>271</v>
      </c>
      <c r="BJ28" s="225" t="s">
        <v>272</v>
      </c>
      <c r="BK28" s="227" t="s">
        <v>273</v>
      </c>
      <c r="BL28" s="217" t="s">
        <v>152</v>
      </c>
      <c r="BM28" t="s">
        <v>155</v>
      </c>
      <c r="BN28" s="218">
        <v>8</v>
      </c>
      <c r="BO28" s="222" t="s">
        <v>216</v>
      </c>
      <c r="BP28" s="219" t="s">
        <v>132</v>
      </c>
      <c r="BQ28" s="222">
        <v>1</v>
      </c>
      <c r="BR28" t="s">
        <v>283</v>
      </c>
      <c r="BS28" t="s">
        <v>284</v>
      </c>
      <c r="BT28" t="s">
        <v>285</v>
      </c>
      <c r="BU28" s="220" t="s">
        <v>286</v>
      </c>
      <c r="BV28" s="220" t="s">
        <v>287</v>
      </c>
      <c r="BW28" s="220" t="s">
        <v>288</v>
      </c>
      <c r="BX28" s="220" t="s">
        <v>302</v>
      </c>
      <c r="BY28" s="220">
        <v>125</v>
      </c>
      <c r="BZ28" s="220">
        <v>125</v>
      </c>
      <c r="CA28" s="220" t="s">
        <v>303</v>
      </c>
      <c r="CB28" s="220" t="s">
        <v>304</v>
      </c>
      <c r="CC28" s="220" t="s">
        <v>306</v>
      </c>
      <c r="CD28" s="220" t="s">
        <v>305</v>
      </c>
      <c r="CE28" s="232">
        <v>41718</v>
      </c>
      <c r="CF28" s="219">
        <v>63.349356999999998</v>
      </c>
      <c r="CG28" s="219">
        <v>14.458780000000001</v>
      </c>
      <c r="CH28" t="s">
        <v>300</v>
      </c>
      <c r="CI28" t="s">
        <v>301</v>
      </c>
      <c r="CJ28" t="s">
        <v>307</v>
      </c>
      <c r="CK28" s="220" t="s">
        <v>298</v>
      </c>
      <c r="CL28" s="220" t="s">
        <v>299</v>
      </c>
    </row>
    <row r="29" spans="1:90">
      <c r="A29" s="34">
        <v>53</v>
      </c>
      <c r="B29" s="257"/>
      <c r="C29" s="205">
        <v>2</v>
      </c>
      <c r="D29" s="160">
        <v>0.75</v>
      </c>
      <c r="E29" s="100">
        <v>6.86</v>
      </c>
      <c r="F29" s="107">
        <v>16.72</v>
      </c>
      <c r="G29" s="99">
        <v>16.52</v>
      </c>
      <c r="H29" s="143">
        <v>16.55</v>
      </c>
      <c r="I29" s="168">
        <f t="shared" si="5"/>
        <v>16.596666666666664</v>
      </c>
      <c r="J29" s="146">
        <v>1.3661584333333334</v>
      </c>
      <c r="K29" s="172">
        <v>1.3931056333333334</v>
      </c>
      <c r="L29" s="147">
        <f t="shared" si="1"/>
        <v>1.3796320333333334</v>
      </c>
      <c r="M29" s="107">
        <v>14.054054054054054</v>
      </c>
      <c r="N29" s="143">
        <v>13.513513513513512</v>
      </c>
      <c r="O29" s="108">
        <f t="shared" si="6"/>
        <v>13.783783783783782</v>
      </c>
      <c r="P29" s="107"/>
      <c r="Q29" s="100"/>
      <c r="R29" s="99">
        <v>4.9367729719</v>
      </c>
      <c r="S29" s="99">
        <v>3.5462858635999996</v>
      </c>
      <c r="T29" s="96">
        <f t="shared" si="7"/>
        <v>4.2415294177499998</v>
      </c>
      <c r="U29" s="107">
        <v>3.7</v>
      </c>
      <c r="V29" s="99"/>
      <c r="W29" s="201">
        <v>1.1000000000000001</v>
      </c>
      <c r="X29" s="107">
        <v>1</v>
      </c>
      <c r="Y29" s="143">
        <v>1</v>
      </c>
      <c r="Z29" s="100">
        <v>1</v>
      </c>
      <c r="AA29" s="246">
        <v>7810845</v>
      </c>
      <c r="AB29" s="107">
        <v>555.1</v>
      </c>
      <c r="AC29" s="100">
        <v>8136.2</v>
      </c>
      <c r="AD29" s="107">
        <v>0.25059382469248592</v>
      </c>
      <c r="AE29" s="99">
        <v>16.758455949063173</v>
      </c>
      <c r="AF29" s="109">
        <v>17.00904977375566</v>
      </c>
      <c r="AG29" s="107">
        <v>3.2657160072303681</v>
      </c>
      <c r="AH29" s="185">
        <v>63.349356999999998</v>
      </c>
      <c r="AI29" s="186">
        <v>14.458780000000001</v>
      </c>
      <c r="AJ29" s="194">
        <v>41718</v>
      </c>
      <c r="AL29" s="6">
        <v>2.1834244846445099</v>
      </c>
      <c r="AM29" s="75">
        <v>51</v>
      </c>
      <c r="AN29" s="71" t="s">
        <v>66</v>
      </c>
      <c r="AO29" s="64" t="s">
        <v>67</v>
      </c>
      <c r="AP29" s="71" t="s">
        <v>52</v>
      </c>
      <c r="AQ29" s="64" t="s">
        <v>53</v>
      </c>
      <c r="AR29" s="5" t="s">
        <v>71</v>
      </c>
      <c r="AS29" s="82" t="s">
        <v>100</v>
      </c>
      <c r="AT29" s="208" t="s">
        <v>123</v>
      </c>
      <c r="AU29" s="212" t="s">
        <v>133</v>
      </c>
      <c r="AV29" s="219" t="s">
        <v>158</v>
      </c>
      <c r="AW29" t="s">
        <v>160</v>
      </c>
      <c r="AX29" t="s">
        <v>178</v>
      </c>
      <c r="AY29" t="s">
        <v>315</v>
      </c>
      <c r="AZ29" s="223" t="s">
        <v>224</v>
      </c>
      <c r="BA29" s="223" t="s">
        <v>225</v>
      </c>
      <c r="BB29" s="223">
        <v>8373052</v>
      </c>
      <c r="BC29" s="223">
        <v>8373052</v>
      </c>
      <c r="BD29" s="223" t="s">
        <v>342</v>
      </c>
      <c r="BE29" s="223" t="s">
        <v>365</v>
      </c>
      <c r="BF29" s="224" t="s">
        <v>270</v>
      </c>
      <c r="BG29" s="225" t="s">
        <v>268</v>
      </c>
      <c r="BH29" s="226" t="s">
        <v>269</v>
      </c>
      <c r="BI29" s="224" t="s">
        <v>271</v>
      </c>
      <c r="BJ29" s="225" t="s">
        <v>272</v>
      </c>
      <c r="BK29" s="227" t="s">
        <v>273</v>
      </c>
      <c r="BL29" s="217" t="s">
        <v>152</v>
      </c>
      <c r="BM29" t="s">
        <v>155</v>
      </c>
      <c r="BN29" s="218">
        <v>8</v>
      </c>
      <c r="BO29" s="222" t="s">
        <v>217</v>
      </c>
      <c r="BP29" s="219" t="s">
        <v>133</v>
      </c>
      <c r="BQ29" s="222">
        <v>2</v>
      </c>
      <c r="BR29" t="s">
        <v>283</v>
      </c>
      <c r="BS29" t="s">
        <v>284</v>
      </c>
      <c r="BT29" t="s">
        <v>285</v>
      </c>
      <c r="BU29" s="220" t="s">
        <v>286</v>
      </c>
      <c r="BV29" s="220" t="s">
        <v>287</v>
      </c>
      <c r="BW29" s="220" t="s">
        <v>288</v>
      </c>
      <c r="BX29" s="220" t="s">
        <v>302</v>
      </c>
      <c r="BY29" s="220">
        <v>125</v>
      </c>
      <c r="BZ29" s="220">
        <v>125</v>
      </c>
      <c r="CA29" s="220" t="s">
        <v>303</v>
      </c>
      <c r="CB29" s="220" t="s">
        <v>304</v>
      </c>
      <c r="CC29" s="220" t="s">
        <v>306</v>
      </c>
      <c r="CD29" s="220" t="s">
        <v>305</v>
      </c>
      <c r="CE29" s="232">
        <v>41718</v>
      </c>
      <c r="CF29" s="219">
        <v>63.349356999999998</v>
      </c>
      <c r="CG29" s="219">
        <v>14.458780000000001</v>
      </c>
      <c r="CH29" t="s">
        <v>300</v>
      </c>
      <c r="CI29" t="s">
        <v>301</v>
      </c>
      <c r="CJ29" t="s">
        <v>307</v>
      </c>
      <c r="CK29" s="220" t="s">
        <v>298</v>
      </c>
      <c r="CL29" s="220" t="s">
        <v>299</v>
      </c>
    </row>
    <row r="30" spans="1:90">
      <c r="A30" s="34">
        <v>55</v>
      </c>
      <c r="B30" s="258"/>
      <c r="C30" s="205">
        <v>3</v>
      </c>
      <c r="D30" s="160">
        <v>1.05</v>
      </c>
      <c r="E30" s="148">
        <v>6.78</v>
      </c>
      <c r="F30" s="149">
        <v>17.940000000000001</v>
      </c>
      <c r="G30" s="99">
        <v>18.21</v>
      </c>
      <c r="H30" s="143">
        <v>17.84</v>
      </c>
      <c r="I30" s="168">
        <f t="shared" si="5"/>
        <v>17.99666666666667</v>
      </c>
      <c r="J30" s="146">
        <v>1.4020880333333334</v>
      </c>
      <c r="K30" s="172">
        <v>1.4200528333333333</v>
      </c>
      <c r="L30" s="147">
        <f t="shared" si="1"/>
        <v>1.4110704333333333</v>
      </c>
      <c r="M30" s="107">
        <v>19.45945945945946</v>
      </c>
      <c r="N30" s="143">
        <v>19.45945945945946</v>
      </c>
      <c r="O30" s="108">
        <f t="shared" si="6"/>
        <v>19.45945945945946</v>
      </c>
      <c r="P30" s="107"/>
      <c r="Q30" s="100"/>
      <c r="R30" s="165">
        <v>1.9797378303999997</v>
      </c>
      <c r="S30" s="165">
        <v>4.9536912790999992</v>
      </c>
      <c r="T30" s="96">
        <f t="shared" si="7"/>
        <v>3.4667145547499993</v>
      </c>
      <c r="U30" s="149">
        <v>0.3</v>
      </c>
      <c r="V30" s="99"/>
      <c r="W30" s="201">
        <v>2.2000000000000002</v>
      </c>
      <c r="X30" s="107">
        <v>0.95</v>
      </c>
      <c r="Y30" s="143">
        <v>0.95</v>
      </c>
      <c r="Z30" s="100">
        <v>0.95</v>
      </c>
      <c r="AA30" s="246">
        <v>10637445</v>
      </c>
      <c r="AB30" s="107">
        <v>609.6</v>
      </c>
      <c r="AC30" s="100">
        <v>10869.3</v>
      </c>
      <c r="AD30" s="107">
        <v>0.32271184047805535</v>
      </c>
      <c r="AE30" s="99">
        <v>25.677288159521943</v>
      </c>
      <c r="AF30" s="109">
        <v>26</v>
      </c>
      <c r="AG30" s="107">
        <v>3.3784034080385252</v>
      </c>
      <c r="AH30" s="185">
        <v>63.349356999999998</v>
      </c>
      <c r="AI30" s="186">
        <v>14.458780000000001</v>
      </c>
      <c r="AJ30" s="194">
        <v>41718</v>
      </c>
      <c r="AL30" s="6">
        <v>2.8624747850662868</v>
      </c>
      <c r="AM30" s="75">
        <v>52</v>
      </c>
      <c r="AN30" s="71" t="s">
        <v>66</v>
      </c>
      <c r="AO30" s="64" t="s">
        <v>67</v>
      </c>
      <c r="AP30" s="71" t="s">
        <v>54</v>
      </c>
      <c r="AQ30" s="64" t="s">
        <v>55</v>
      </c>
      <c r="AR30" s="5" t="s">
        <v>71</v>
      </c>
      <c r="AS30" s="82" t="s">
        <v>101</v>
      </c>
      <c r="AT30" s="208" t="s">
        <v>123</v>
      </c>
      <c r="AU30" s="212" t="s">
        <v>134</v>
      </c>
      <c r="AV30" s="219" t="s">
        <v>158</v>
      </c>
      <c r="AW30" t="s">
        <v>160</v>
      </c>
      <c r="AX30" t="s">
        <v>179</v>
      </c>
      <c r="AY30" t="s">
        <v>315</v>
      </c>
      <c r="AZ30" s="223" t="s">
        <v>226</v>
      </c>
      <c r="BA30" s="223" t="s">
        <v>227</v>
      </c>
      <c r="BB30" s="223">
        <v>8380324</v>
      </c>
      <c r="BC30" s="223">
        <v>8380324</v>
      </c>
      <c r="BD30" s="223" t="s">
        <v>343</v>
      </c>
      <c r="BE30" s="223" t="s">
        <v>366</v>
      </c>
      <c r="BF30" s="224" t="s">
        <v>270</v>
      </c>
      <c r="BG30" s="225" t="s">
        <v>268</v>
      </c>
      <c r="BH30" s="226" t="s">
        <v>269</v>
      </c>
      <c r="BI30" s="224" t="s">
        <v>271</v>
      </c>
      <c r="BJ30" s="225" t="s">
        <v>272</v>
      </c>
      <c r="BK30" s="227" t="s">
        <v>273</v>
      </c>
      <c r="BL30" s="217" t="s">
        <v>152</v>
      </c>
      <c r="BM30" t="s">
        <v>155</v>
      </c>
      <c r="BN30" s="218">
        <v>8</v>
      </c>
      <c r="BO30" s="222" t="s">
        <v>218</v>
      </c>
      <c r="BP30" s="219" t="s">
        <v>134</v>
      </c>
      <c r="BQ30" s="222">
        <v>3</v>
      </c>
      <c r="BR30" t="s">
        <v>283</v>
      </c>
      <c r="BS30" t="s">
        <v>284</v>
      </c>
      <c r="BT30" t="s">
        <v>285</v>
      </c>
      <c r="BU30" s="220" t="s">
        <v>286</v>
      </c>
      <c r="BV30" s="220" t="s">
        <v>287</v>
      </c>
      <c r="BW30" s="220" t="s">
        <v>288</v>
      </c>
      <c r="BX30" s="220" t="s">
        <v>302</v>
      </c>
      <c r="BY30" s="220">
        <v>125</v>
      </c>
      <c r="BZ30" s="220">
        <v>125</v>
      </c>
      <c r="CA30" s="220" t="s">
        <v>303</v>
      </c>
      <c r="CB30" s="220" t="s">
        <v>304</v>
      </c>
      <c r="CC30" s="220" t="s">
        <v>306</v>
      </c>
      <c r="CD30" s="220" t="s">
        <v>305</v>
      </c>
      <c r="CE30" s="232">
        <v>41718</v>
      </c>
      <c r="CF30" s="219">
        <v>63.349356999999998</v>
      </c>
      <c r="CG30" s="219">
        <v>14.458780000000001</v>
      </c>
      <c r="CH30" t="s">
        <v>300</v>
      </c>
      <c r="CI30" t="s">
        <v>301</v>
      </c>
      <c r="CJ30" t="s">
        <v>307</v>
      </c>
      <c r="CK30" s="220" t="s">
        <v>298</v>
      </c>
      <c r="CL30" s="220" t="s">
        <v>299</v>
      </c>
    </row>
    <row r="31" spans="1:90">
      <c r="A31" s="34">
        <v>57</v>
      </c>
      <c r="B31" s="259"/>
      <c r="C31" s="205">
        <v>4</v>
      </c>
      <c r="D31" s="160">
        <v>1.35</v>
      </c>
      <c r="E31" s="100">
        <v>6.8</v>
      </c>
      <c r="F31" s="107">
        <v>18.899999999999999</v>
      </c>
      <c r="G31" s="99">
        <v>19.13</v>
      </c>
      <c r="H31" s="143">
        <v>18.899999999999999</v>
      </c>
      <c r="I31" s="168">
        <f t="shared" si="5"/>
        <v>18.976666666666667</v>
      </c>
      <c r="J31" s="146">
        <v>1.4649648333333334</v>
      </c>
      <c r="K31" s="172">
        <v>1.5188592333333333</v>
      </c>
      <c r="L31" s="147">
        <f t="shared" si="1"/>
        <v>1.4919120333333333</v>
      </c>
      <c r="M31" s="107">
        <v>22.702702702702702</v>
      </c>
      <c r="N31" s="143">
        <v>22.702702702702702</v>
      </c>
      <c r="O31" s="108">
        <f t="shared" si="6"/>
        <v>22.702702702702702</v>
      </c>
      <c r="P31" s="107"/>
      <c r="Q31" s="100"/>
      <c r="R31" s="99">
        <v>3.2891361356000002</v>
      </c>
      <c r="S31" s="99">
        <v>3.3298891215999999</v>
      </c>
      <c r="T31" s="96">
        <f t="shared" si="7"/>
        <v>3.3095126286000003</v>
      </c>
      <c r="U31" s="107">
        <v>0.28999999999999998</v>
      </c>
      <c r="V31" s="99"/>
      <c r="W31" s="201">
        <v>2.4</v>
      </c>
      <c r="X31" s="107">
        <v>0.9</v>
      </c>
      <c r="Y31" s="143">
        <v>1</v>
      </c>
      <c r="Z31" s="100">
        <v>1</v>
      </c>
      <c r="AA31" s="246">
        <v>11641455</v>
      </c>
      <c r="AB31" s="107">
        <v>621.70000000000005</v>
      </c>
      <c r="AC31" s="100">
        <v>13175.6</v>
      </c>
      <c r="AD31" s="107">
        <v>0.28847783710262692</v>
      </c>
      <c r="AE31" s="99">
        <v>35.403829855205075</v>
      </c>
      <c r="AF31" s="109">
        <v>35.692307692307701</v>
      </c>
      <c r="AG31" s="107">
        <v>3.2302828034428241</v>
      </c>
      <c r="AH31" s="185">
        <v>63.349356999999998</v>
      </c>
      <c r="AI31" s="186">
        <v>14.458780000000001</v>
      </c>
      <c r="AJ31" s="194">
        <v>41718</v>
      </c>
      <c r="AL31" s="6">
        <v>6.1493155561308699</v>
      </c>
      <c r="AM31" s="75">
        <v>53</v>
      </c>
      <c r="AN31" s="71" t="s">
        <v>66</v>
      </c>
      <c r="AO31" s="64" t="s">
        <v>67</v>
      </c>
      <c r="AP31" s="71" t="s">
        <v>56</v>
      </c>
      <c r="AQ31" s="64" t="s">
        <v>57</v>
      </c>
      <c r="AR31" s="5" t="s">
        <v>71</v>
      </c>
      <c r="AS31" s="82" t="s">
        <v>102</v>
      </c>
      <c r="AT31" s="208" t="s">
        <v>123</v>
      </c>
      <c r="AU31" s="212" t="s">
        <v>135</v>
      </c>
      <c r="AV31" s="219" t="s">
        <v>158</v>
      </c>
      <c r="AW31" t="s">
        <v>160</v>
      </c>
      <c r="AX31" t="s">
        <v>180</v>
      </c>
      <c r="AY31" t="s">
        <v>315</v>
      </c>
      <c r="AZ31" s="223" t="s">
        <v>228</v>
      </c>
      <c r="BA31" s="223" t="s">
        <v>229</v>
      </c>
      <c r="BB31" s="223">
        <v>7785774</v>
      </c>
      <c r="BC31" s="223">
        <v>7785774</v>
      </c>
      <c r="BD31" s="223" t="s">
        <v>344</v>
      </c>
      <c r="BE31" s="223" t="s">
        <v>367</v>
      </c>
      <c r="BF31" s="224" t="s">
        <v>270</v>
      </c>
      <c r="BG31" s="225" t="s">
        <v>268</v>
      </c>
      <c r="BH31" s="226" t="s">
        <v>269</v>
      </c>
      <c r="BI31" s="224" t="s">
        <v>271</v>
      </c>
      <c r="BJ31" s="225" t="s">
        <v>272</v>
      </c>
      <c r="BK31" s="227" t="s">
        <v>273</v>
      </c>
      <c r="BL31" s="217" t="s">
        <v>152</v>
      </c>
      <c r="BM31" t="s">
        <v>155</v>
      </c>
      <c r="BN31" s="218">
        <v>8</v>
      </c>
      <c r="BO31" s="222" t="s">
        <v>219</v>
      </c>
      <c r="BP31" s="219" t="s">
        <v>135</v>
      </c>
      <c r="BQ31" s="222">
        <v>4</v>
      </c>
      <c r="BR31" t="s">
        <v>283</v>
      </c>
      <c r="BS31" t="s">
        <v>284</v>
      </c>
      <c r="BT31" t="s">
        <v>285</v>
      </c>
      <c r="BU31" s="220" t="s">
        <v>286</v>
      </c>
      <c r="BV31" s="220" t="s">
        <v>287</v>
      </c>
      <c r="BW31" s="220" t="s">
        <v>288</v>
      </c>
      <c r="BX31" s="220" t="s">
        <v>302</v>
      </c>
      <c r="BY31" s="220">
        <v>125</v>
      </c>
      <c r="BZ31" s="220">
        <v>125</v>
      </c>
      <c r="CA31" s="220" t="s">
        <v>303</v>
      </c>
      <c r="CB31" s="220" t="s">
        <v>304</v>
      </c>
      <c r="CC31" s="220" t="s">
        <v>306</v>
      </c>
      <c r="CD31" s="220" t="s">
        <v>305</v>
      </c>
      <c r="CE31" s="232">
        <v>41718</v>
      </c>
      <c r="CF31" s="219">
        <v>63.349356999999998</v>
      </c>
      <c r="CG31" s="219">
        <v>14.458780000000001</v>
      </c>
      <c r="CH31" t="s">
        <v>300</v>
      </c>
      <c r="CI31" t="s">
        <v>301</v>
      </c>
      <c r="CJ31" t="s">
        <v>307</v>
      </c>
      <c r="CK31" s="220" t="s">
        <v>298</v>
      </c>
      <c r="CL31" s="220" t="s">
        <v>299</v>
      </c>
    </row>
    <row r="32" spans="1:90">
      <c r="A32" s="34">
        <v>59</v>
      </c>
      <c r="B32" s="260"/>
      <c r="C32" s="205">
        <v>5</v>
      </c>
      <c r="D32" s="160">
        <v>1.95</v>
      </c>
      <c r="E32" s="100">
        <v>6.86</v>
      </c>
      <c r="F32" s="107">
        <v>19.04</v>
      </c>
      <c r="G32" s="99">
        <v>19.399999999999999</v>
      </c>
      <c r="H32" s="143">
        <v>19.36</v>
      </c>
      <c r="I32" s="168">
        <f t="shared" si="5"/>
        <v>19.266666666666666</v>
      </c>
      <c r="J32" s="146">
        <v>1.5368240333333334</v>
      </c>
      <c r="K32" s="172">
        <v>1.5547888333333333</v>
      </c>
      <c r="L32" s="147">
        <f t="shared" si="1"/>
        <v>1.5458064333333335</v>
      </c>
      <c r="M32" s="107">
        <v>27.027027027027025</v>
      </c>
      <c r="N32" s="143">
        <v>25.405405405405407</v>
      </c>
      <c r="O32" s="108">
        <f t="shared" si="6"/>
        <v>26.216216216216218</v>
      </c>
      <c r="P32" s="107"/>
      <c r="Q32" s="100"/>
      <c r="R32" s="99">
        <v>3.1431673899999995</v>
      </c>
      <c r="S32" s="99">
        <v>3.1302790923999999</v>
      </c>
      <c r="T32" s="96">
        <f t="shared" si="7"/>
        <v>3.1367232411999995</v>
      </c>
      <c r="U32" s="107">
        <v>0.09</v>
      </c>
      <c r="V32" s="99"/>
      <c r="W32" s="201">
        <v>3.7</v>
      </c>
      <c r="X32" s="107">
        <v>0.95</v>
      </c>
      <c r="Y32" s="143">
        <v>1</v>
      </c>
      <c r="Z32" s="100">
        <v>1</v>
      </c>
      <c r="AA32" s="246">
        <v>12540150</v>
      </c>
      <c r="AB32" s="107">
        <v>683</v>
      </c>
      <c r="AC32" s="100">
        <v>15375.8</v>
      </c>
      <c r="AD32" s="107">
        <v>-0.14969713950203342</v>
      </c>
      <c r="AE32" s="99">
        <v>38.950602116877604</v>
      </c>
      <c r="AF32" s="109">
        <v>38.800904977375573</v>
      </c>
      <c r="AG32" s="107">
        <v>3.4515570934256057</v>
      </c>
      <c r="AH32" s="185">
        <v>63.349356999999998</v>
      </c>
      <c r="AI32" s="186">
        <v>14.458780000000001</v>
      </c>
      <c r="AJ32" s="194">
        <v>41718</v>
      </c>
      <c r="AL32" s="6">
        <v>11.453890381109566</v>
      </c>
      <c r="AM32" s="75">
        <v>54</v>
      </c>
      <c r="AN32" s="71" t="s">
        <v>66</v>
      </c>
      <c r="AO32" s="64" t="s">
        <v>67</v>
      </c>
      <c r="AP32" s="71" t="s">
        <v>58</v>
      </c>
      <c r="AQ32" s="64" t="s">
        <v>59</v>
      </c>
      <c r="AR32" s="5" t="s">
        <v>71</v>
      </c>
      <c r="AS32" s="82" t="s">
        <v>103</v>
      </c>
      <c r="AT32" s="208" t="s">
        <v>123</v>
      </c>
      <c r="AU32" s="212" t="s">
        <v>136</v>
      </c>
      <c r="AV32" s="219" t="s">
        <v>158</v>
      </c>
      <c r="AW32" t="s">
        <v>160</v>
      </c>
      <c r="AX32" t="s">
        <v>181</v>
      </c>
      <c r="AY32" t="s">
        <v>315</v>
      </c>
      <c r="AZ32" s="223" t="s">
        <v>230</v>
      </c>
      <c r="BA32" s="223" t="s">
        <v>231</v>
      </c>
      <c r="BB32" s="223">
        <v>7590249</v>
      </c>
      <c r="BC32" s="223">
        <v>7590249</v>
      </c>
      <c r="BD32" s="223" t="s">
        <v>345</v>
      </c>
      <c r="BE32" s="223" t="s">
        <v>368</v>
      </c>
      <c r="BF32" s="224" t="s">
        <v>270</v>
      </c>
      <c r="BG32" s="225" t="s">
        <v>268</v>
      </c>
      <c r="BH32" s="226" t="s">
        <v>269</v>
      </c>
      <c r="BI32" s="224" t="s">
        <v>271</v>
      </c>
      <c r="BJ32" s="225" t="s">
        <v>272</v>
      </c>
      <c r="BK32" s="227" t="s">
        <v>273</v>
      </c>
      <c r="BL32" s="217" t="s">
        <v>152</v>
      </c>
      <c r="BM32" t="s">
        <v>155</v>
      </c>
      <c r="BN32" s="218">
        <v>8</v>
      </c>
      <c r="BO32" s="222" t="s">
        <v>220</v>
      </c>
      <c r="BP32" s="219" t="s">
        <v>136</v>
      </c>
      <c r="BQ32" s="222">
        <v>5</v>
      </c>
      <c r="BR32" t="s">
        <v>283</v>
      </c>
      <c r="BS32" t="s">
        <v>284</v>
      </c>
      <c r="BT32" t="s">
        <v>285</v>
      </c>
      <c r="BU32" s="220" t="s">
        <v>286</v>
      </c>
      <c r="BV32" s="220" t="s">
        <v>287</v>
      </c>
      <c r="BW32" s="220" t="s">
        <v>288</v>
      </c>
      <c r="BX32" s="220" t="s">
        <v>302</v>
      </c>
      <c r="BY32" s="220">
        <v>125</v>
      </c>
      <c r="BZ32" s="220">
        <v>125</v>
      </c>
      <c r="CA32" s="220" t="s">
        <v>303</v>
      </c>
      <c r="CB32" s="220" t="s">
        <v>304</v>
      </c>
      <c r="CC32" s="220" t="s">
        <v>306</v>
      </c>
      <c r="CD32" s="220" t="s">
        <v>305</v>
      </c>
      <c r="CE32" s="232">
        <v>41718</v>
      </c>
      <c r="CF32" s="219">
        <v>63.349356999999998</v>
      </c>
      <c r="CG32" s="219">
        <v>14.458780000000001</v>
      </c>
      <c r="CH32" t="s">
        <v>300</v>
      </c>
      <c r="CI32" t="s">
        <v>301</v>
      </c>
      <c r="CJ32" t="s">
        <v>307</v>
      </c>
      <c r="CK32" s="220" t="s">
        <v>298</v>
      </c>
      <c r="CL32" s="220" t="s">
        <v>299</v>
      </c>
    </row>
    <row r="33" spans="1:90">
      <c r="A33" s="34">
        <v>61</v>
      </c>
      <c r="B33" s="260"/>
      <c r="C33" s="205">
        <v>6</v>
      </c>
      <c r="D33" s="160">
        <v>2.4500000000000002</v>
      </c>
      <c r="E33" s="100">
        <v>6.87</v>
      </c>
      <c r="F33" s="107">
        <v>19.04</v>
      </c>
      <c r="G33" s="99">
        <v>19.399999999999999</v>
      </c>
      <c r="H33" s="143">
        <v>19.36</v>
      </c>
      <c r="I33" s="168">
        <f t="shared" si="5"/>
        <v>19.266666666666666</v>
      </c>
      <c r="J33" s="146">
        <v>2.1700832333333331</v>
      </c>
      <c r="K33" s="172">
        <v>2.0263648333333331</v>
      </c>
      <c r="L33" s="147">
        <f t="shared" si="1"/>
        <v>2.0982240333333331</v>
      </c>
      <c r="M33" s="107">
        <v>48.648648648648653</v>
      </c>
      <c r="N33" s="143">
        <v>49.189189189189193</v>
      </c>
      <c r="O33" s="108">
        <f t="shared" si="6"/>
        <v>48.918918918918919</v>
      </c>
      <c r="P33" s="107"/>
      <c r="Q33" s="100"/>
      <c r="R33" s="99">
        <v>2.5099812363999998</v>
      </c>
      <c r="S33" s="99">
        <v>2.4851448910999996</v>
      </c>
      <c r="T33" s="96">
        <f t="shared" si="7"/>
        <v>2.4975630637499995</v>
      </c>
      <c r="U33" s="107">
        <v>0.12</v>
      </c>
      <c r="V33" s="99"/>
      <c r="W33" s="201">
        <v>3.9</v>
      </c>
      <c r="X33" s="107">
        <v>1</v>
      </c>
      <c r="Y33" s="143">
        <v>1</v>
      </c>
      <c r="Z33" s="100">
        <v>1</v>
      </c>
      <c r="AA33" s="246">
        <v>12733350</v>
      </c>
      <c r="AB33" s="107">
        <v>809.3</v>
      </c>
      <c r="AC33" s="100">
        <v>29264</v>
      </c>
      <c r="AD33" s="107">
        <v>0.19861201446119914</v>
      </c>
      <c r="AE33" s="99">
        <v>61.009532781918892</v>
      </c>
      <c r="AF33" s="109">
        <v>61.20814479638009</v>
      </c>
      <c r="AG33" s="107">
        <v>3.5294117647058831</v>
      </c>
      <c r="AH33" s="185">
        <v>63.349356999999998</v>
      </c>
      <c r="AI33" s="186">
        <v>14.458780000000001</v>
      </c>
      <c r="AJ33" s="194">
        <v>41718</v>
      </c>
      <c r="AL33" s="6">
        <v>4.5420320809466794</v>
      </c>
      <c r="AM33" s="75">
        <v>55</v>
      </c>
      <c r="AN33" s="71" t="s">
        <v>66</v>
      </c>
      <c r="AO33" s="64" t="s">
        <v>67</v>
      </c>
      <c r="AP33" s="71" t="s">
        <v>60</v>
      </c>
      <c r="AQ33" s="64" t="s">
        <v>61</v>
      </c>
      <c r="AR33" s="5" t="s">
        <v>71</v>
      </c>
      <c r="AS33" s="82" t="s">
        <v>104</v>
      </c>
      <c r="AT33" s="208" t="s">
        <v>123</v>
      </c>
      <c r="AU33" s="212"/>
      <c r="AV33" s="219"/>
      <c r="AZ33" s="223"/>
      <c r="BA33" s="223"/>
      <c r="BB33" s="223"/>
      <c r="BC33" s="223"/>
      <c r="BD33" s="223"/>
      <c r="BE33" s="223"/>
      <c r="BF33" s="224"/>
      <c r="BG33" s="225"/>
      <c r="BH33" s="226"/>
      <c r="BI33" s="224"/>
      <c r="BJ33" s="225"/>
      <c r="BK33" s="227"/>
      <c r="BL33" s="217"/>
      <c r="BN33" s="218"/>
      <c r="BO33" s="222"/>
      <c r="BP33" s="219"/>
      <c r="BQ33" s="222"/>
      <c r="BU33" s="220"/>
      <c r="BV33" s="220"/>
      <c r="BW33" s="220"/>
      <c r="BX33" s="220"/>
      <c r="BY33" s="220"/>
      <c r="BZ33" s="220"/>
      <c r="CA33" s="220"/>
      <c r="CB33" s="220"/>
      <c r="CC33" s="220"/>
      <c r="CD33" s="220"/>
      <c r="CE33" s="232"/>
      <c r="CF33" s="219"/>
      <c r="CG33" s="219"/>
      <c r="CK33" s="220"/>
      <c r="CL33" s="220"/>
    </row>
    <row r="34" spans="1:90">
      <c r="A34" s="34">
        <v>63</v>
      </c>
      <c r="B34" s="260"/>
      <c r="C34" s="205">
        <v>7</v>
      </c>
      <c r="D34" s="160">
        <v>2.95</v>
      </c>
      <c r="E34" s="100">
        <v>6.72</v>
      </c>
      <c r="F34" s="107">
        <v>25.23</v>
      </c>
      <c r="G34" s="99">
        <v>25.17</v>
      </c>
      <c r="H34" s="143">
        <v>25.19</v>
      </c>
      <c r="I34" s="168">
        <f t="shared" si="5"/>
        <v>25.196666666666669</v>
      </c>
      <c r="J34" s="146">
        <v>3.0593408333333332</v>
      </c>
      <c r="K34" s="172">
        <v>3.1536560333333332</v>
      </c>
      <c r="L34" s="147">
        <f t="shared" si="1"/>
        <v>3.106498433333333</v>
      </c>
      <c r="M34" s="107">
        <v>90.810810810810807</v>
      </c>
      <c r="N34" s="143">
        <v>90.270270270270274</v>
      </c>
      <c r="O34" s="108">
        <f t="shared" si="6"/>
        <v>90.540540540540547</v>
      </c>
      <c r="P34" s="107"/>
      <c r="Q34" s="100"/>
      <c r="R34" s="99">
        <v>1.7104729215999999</v>
      </c>
      <c r="S34" s="99">
        <v>1.7246025838999997</v>
      </c>
      <c r="T34" s="96">
        <f t="shared" si="7"/>
        <v>1.7175377527499998</v>
      </c>
      <c r="U34" s="107">
        <v>0.14000000000000001</v>
      </c>
      <c r="V34" s="99"/>
      <c r="W34" s="201">
        <v>4.0999999999999996</v>
      </c>
      <c r="X34" s="107">
        <v>1</v>
      </c>
      <c r="Y34" s="143">
        <v>1</v>
      </c>
      <c r="Z34" s="100">
        <v>1</v>
      </c>
      <c r="AA34" s="246">
        <v>14013510</v>
      </c>
      <c r="AB34" s="107">
        <v>897.8</v>
      </c>
      <c r="AC34" s="100">
        <v>47234.3</v>
      </c>
      <c r="AD34" s="107">
        <v>-0.13399138995632245</v>
      </c>
      <c r="AE34" s="99">
        <v>100.44620858452646</v>
      </c>
      <c r="AF34" s="109">
        <v>100.31221719457014</v>
      </c>
      <c r="AG34" s="107">
        <v>4.1235613176346071</v>
      </c>
      <c r="AH34" s="185">
        <v>63.349356999999998</v>
      </c>
      <c r="AI34" s="186">
        <v>14.458780000000001</v>
      </c>
      <c r="AJ34" s="194">
        <v>41718</v>
      </c>
      <c r="AL34" s="6">
        <v>4.059847038391422</v>
      </c>
      <c r="AM34" s="75">
        <v>56</v>
      </c>
      <c r="AN34" s="71" t="s">
        <v>66</v>
      </c>
      <c r="AO34" s="64" t="s">
        <v>67</v>
      </c>
      <c r="AP34" s="71" t="s">
        <v>62</v>
      </c>
      <c r="AQ34" s="64" t="s">
        <v>63</v>
      </c>
      <c r="AR34" s="5" t="s">
        <v>71</v>
      </c>
      <c r="AS34" s="82" t="s">
        <v>105</v>
      </c>
      <c r="AT34" s="208" t="s">
        <v>123</v>
      </c>
      <c r="AU34" s="214" t="s">
        <v>137</v>
      </c>
      <c r="AV34" s="219" t="s">
        <v>158</v>
      </c>
      <c r="AW34" t="s">
        <v>160</v>
      </c>
      <c r="AX34" t="s">
        <v>182</v>
      </c>
      <c r="AY34" t="s">
        <v>315</v>
      </c>
      <c r="AZ34" s="223" t="s">
        <v>232</v>
      </c>
      <c r="BA34" s="223" t="s">
        <v>233</v>
      </c>
      <c r="BB34" s="223">
        <v>7232302</v>
      </c>
      <c r="BC34" s="223">
        <v>7232302</v>
      </c>
      <c r="BD34" s="223" t="s">
        <v>346</v>
      </c>
      <c r="BE34" s="223" t="s">
        <v>369</v>
      </c>
      <c r="BF34" s="224" t="s">
        <v>270</v>
      </c>
      <c r="BG34" s="225" t="s">
        <v>268</v>
      </c>
      <c r="BH34" s="226" t="s">
        <v>269</v>
      </c>
      <c r="BI34" s="224" t="s">
        <v>271</v>
      </c>
      <c r="BJ34" s="225" t="s">
        <v>272</v>
      </c>
      <c r="BK34" s="227" t="s">
        <v>273</v>
      </c>
      <c r="BL34" s="217" t="s">
        <v>152</v>
      </c>
      <c r="BM34" t="s">
        <v>155</v>
      </c>
      <c r="BN34" s="218">
        <v>8</v>
      </c>
      <c r="BO34" s="222" t="s">
        <v>221</v>
      </c>
      <c r="BP34" s="219" t="s">
        <v>137</v>
      </c>
      <c r="BQ34" s="222">
        <v>6</v>
      </c>
      <c r="BR34" t="s">
        <v>283</v>
      </c>
      <c r="BS34" t="s">
        <v>284</v>
      </c>
      <c r="BT34" t="s">
        <v>285</v>
      </c>
      <c r="BU34" s="220" t="s">
        <v>286</v>
      </c>
      <c r="BV34" s="220" t="s">
        <v>287</v>
      </c>
      <c r="BW34" s="220" t="s">
        <v>288</v>
      </c>
      <c r="BX34" s="220" t="s">
        <v>302</v>
      </c>
      <c r="BY34" s="220">
        <v>125</v>
      </c>
      <c r="BZ34" s="220">
        <v>125</v>
      </c>
      <c r="CA34" s="220" t="s">
        <v>303</v>
      </c>
      <c r="CB34" s="220" t="s">
        <v>304</v>
      </c>
      <c r="CC34" s="220" t="s">
        <v>306</v>
      </c>
      <c r="CD34" s="220" t="s">
        <v>305</v>
      </c>
      <c r="CE34" s="232">
        <v>41718</v>
      </c>
      <c r="CF34" s="219">
        <v>63.349356999999998</v>
      </c>
      <c r="CG34" s="219">
        <v>14.458780000000001</v>
      </c>
      <c r="CH34" t="s">
        <v>300</v>
      </c>
      <c r="CI34" t="s">
        <v>301</v>
      </c>
      <c r="CJ34" t="s">
        <v>307</v>
      </c>
      <c r="CK34" s="220" t="s">
        <v>298</v>
      </c>
      <c r="CL34" s="220" t="s">
        <v>299</v>
      </c>
    </row>
    <row r="35" spans="1:90" ht="16" thickBot="1">
      <c r="A35" s="35">
        <v>65</v>
      </c>
      <c r="B35" s="262"/>
      <c r="C35" s="206">
        <v>8</v>
      </c>
      <c r="D35" s="161">
        <v>3.25</v>
      </c>
      <c r="E35" s="104">
        <v>6.69</v>
      </c>
      <c r="F35" s="110">
        <v>26.74</v>
      </c>
      <c r="G35" s="103">
        <v>26.63</v>
      </c>
      <c r="H35" s="144">
        <v>26.27</v>
      </c>
      <c r="I35" s="169">
        <f t="shared" si="5"/>
        <v>26.546666666666667</v>
      </c>
      <c r="J35" s="150">
        <v>3.6566704333333329</v>
      </c>
      <c r="K35" s="173">
        <v>3.4994784333333331</v>
      </c>
      <c r="L35" s="151">
        <f t="shared" si="1"/>
        <v>3.5780744333333327</v>
      </c>
      <c r="M35" s="110">
        <v>109.72972972972973</v>
      </c>
      <c r="N35" s="144">
        <v>111.35135135135135</v>
      </c>
      <c r="O35" s="111">
        <f t="shared" si="6"/>
        <v>110.54054054054055</v>
      </c>
      <c r="P35" s="110"/>
      <c r="Q35" s="104"/>
      <c r="R35" s="103">
        <v>1.4928847615999998</v>
      </c>
      <c r="S35" s="103">
        <v>1.5462301158999998</v>
      </c>
      <c r="T35" s="104">
        <f t="shared" si="7"/>
        <v>1.5195574387499997</v>
      </c>
      <c r="U35" s="110">
        <v>0.21</v>
      </c>
      <c r="V35" s="103"/>
      <c r="W35" s="202">
        <v>4</v>
      </c>
      <c r="X35" s="110">
        <v>1</v>
      </c>
      <c r="Y35" s="144">
        <v>1</v>
      </c>
      <c r="Z35" s="104">
        <v>1</v>
      </c>
      <c r="AA35" s="247">
        <v>14222565</v>
      </c>
      <c r="AB35" s="110">
        <v>951.7</v>
      </c>
      <c r="AC35" s="104">
        <v>52811.7</v>
      </c>
      <c r="AD35" s="110">
        <v>0.12104925029905787</v>
      </c>
      <c r="AE35" s="103">
        <v>108.10971998047016</v>
      </c>
      <c r="AF35" s="112">
        <v>108.23076923076921</v>
      </c>
      <c r="AG35" s="110">
        <v>3.3601205424409843</v>
      </c>
      <c r="AH35" s="187">
        <v>63.349356999999998</v>
      </c>
      <c r="AI35" s="188">
        <v>14.458780000000001</v>
      </c>
      <c r="AJ35" s="195">
        <v>41718</v>
      </c>
      <c r="AL35" s="26">
        <v>3.7195128528742329</v>
      </c>
      <c r="AM35" s="76">
        <v>57</v>
      </c>
      <c r="AN35" s="72" t="s">
        <v>66</v>
      </c>
      <c r="AO35" s="65" t="s">
        <v>67</v>
      </c>
      <c r="AP35" s="72" t="s">
        <v>64</v>
      </c>
      <c r="AQ35" s="65" t="s">
        <v>65</v>
      </c>
      <c r="AR35" s="86" t="s">
        <v>71</v>
      </c>
      <c r="AS35" s="83" t="s">
        <v>106</v>
      </c>
      <c r="AT35" s="208" t="s">
        <v>123</v>
      </c>
      <c r="AU35" s="215" t="s">
        <v>138</v>
      </c>
      <c r="AV35" s="219" t="s">
        <v>158</v>
      </c>
      <c r="AW35" t="s">
        <v>160</v>
      </c>
      <c r="AX35" t="s">
        <v>183</v>
      </c>
      <c r="AY35" t="s">
        <v>315</v>
      </c>
      <c r="AZ35" s="223" t="s">
        <v>234</v>
      </c>
      <c r="BA35" s="223" t="s">
        <v>235</v>
      </c>
      <c r="BB35" s="223">
        <v>8242886</v>
      </c>
      <c r="BC35" s="223">
        <v>8242886</v>
      </c>
      <c r="BD35" s="223" t="s">
        <v>347</v>
      </c>
      <c r="BE35" s="223" t="s">
        <v>370</v>
      </c>
      <c r="BF35" s="224" t="s">
        <v>270</v>
      </c>
      <c r="BG35" s="225" t="s">
        <v>268</v>
      </c>
      <c r="BH35" s="226" t="s">
        <v>269</v>
      </c>
      <c r="BI35" s="224" t="s">
        <v>271</v>
      </c>
      <c r="BJ35" s="225" t="s">
        <v>272</v>
      </c>
      <c r="BK35" s="227" t="s">
        <v>273</v>
      </c>
      <c r="BL35" s="217" t="s">
        <v>152</v>
      </c>
      <c r="BM35" t="s">
        <v>155</v>
      </c>
      <c r="BN35" s="218">
        <v>8</v>
      </c>
      <c r="BO35" s="222" t="s">
        <v>324</v>
      </c>
      <c r="BP35" s="219" t="s">
        <v>138</v>
      </c>
      <c r="BQ35" s="222">
        <v>7</v>
      </c>
      <c r="BR35" t="s">
        <v>283</v>
      </c>
      <c r="BS35" t="s">
        <v>284</v>
      </c>
      <c r="BT35" t="s">
        <v>285</v>
      </c>
      <c r="BU35" s="220" t="s">
        <v>286</v>
      </c>
      <c r="BV35" s="220" t="s">
        <v>287</v>
      </c>
      <c r="BW35" s="220" t="s">
        <v>288</v>
      </c>
      <c r="BX35" s="220" t="s">
        <v>302</v>
      </c>
      <c r="BY35" s="220">
        <v>125</v>
      </c>
      <c r="BZ35" s="220">
        <v>125</v>
      </c>
      <c r="CA35" s="220" t="s">
        <v>303</v>
      </c>
      <c r="CB35" s="220" t="s">
        <v>304</v>
      </c>
      <c r="CC35" s="220" t="s">
        <v>306</v>
      </c>
      <c r="CD35" s="220" t="s">
        <v>305</v>
      </c>
      <c r="CE35" s="232">
        <v>41718</v>
      </c>
      <c r="CF35" s="219">
        <v>63.349356999999998</v>
      </c>
      <c r="CG35" s="219">
        <v>14.458780000000001</v>
      </c>
      <c r="CH35" t="s">
        <v>300</v>
      </c>
      <c r="CI35" t="s">
        <v>301</v>
      </c>
      <c r="CJ35" t="s">
        <v>307</v>
      </c>
      <c r="CK35" s="220" t="s">
        <v>298</v>
      </c>
      <c r="CL35" s="220" t="s">
        <v>299</v>
      </c>
    </row>
    <row r="36" spans="1:90" ht="16" thickTop="1">
      <c r="A36" s="33">
        <v>67</v>
      </c>
      <c r="B36" s="256" t="s">
        <v>13</v>
      </c>
      <c r="C36" s="45">
        <v>1</v>
      </c>
      <c r="D36" s="159">
        <v>1</v>
      </c>
      <c r="E36" s="96">
        <v>7</v>
      </c>
      <c r="F36" s="113">
        <v>4.6680000000000001</v>
      </c>
      <c r="G36" s="95">
        <v>4.4939999999999998</v>
      </c>
      <c r="H36" s="142">
        <v>4.556</v>
      </c>
      <c r="I36" s="170">
        <f t="shared" si="5"/>
        <v>4.5726666666666667</v>
      </c>
      <c r="J36" s="152">
        <v>0.37360323333333334</v>
      </c>
      <c r="K36" s="174">
        <v>0.31072643333333333</v>
      </c>
      <c r="L36" s="153">
        <f t="shared" si="1"/>
        <v>0.34216483333333336</v>
      </c>
      <c r="M36" s="113">
        <v>2.7027027027027026</v>
      </c>
      <c r="N36" s="142">
        <v>2.7027027027027026</v>
      </c>
      <c r="O36" s="114">
        <f t="shared" si="6"/>
        <v>2.7027027027027026</v>
      </c>
      <c r="P36" s="113"/>
      <c r="Q36" s="96"/>
      <c r="R36" s="95">
        <v>1.3730441835999998</v>
      </c>
      <c r="S36" s="95">
        <v>1.3915727470999999</v>
      </c>
      <c r="T36" s="96">
        <f t="shared" si="7"/>
        <v>1.38230846535</v>
      </c>
      <c r="U36" s="113">
        <v>12.58</v>
      </c>
      <c r="V36" s="95">
        <v>41.2</v>
      </c>
      <c r="W36" s="200">
        <v>0.2</v>
      </c>
      <c r="X36" s="113">
        <v>1</v>
      </c>
      <c r="Y36" s="142">
        <v>0.9</v>
      </c>
      <c r="Z36" s="96"/>
      <c r="AA36" s="248">
        <v>2129085</v>
      </c>
      <c r="AB36" s="113">
        <v>139.30000000000001</v>
      </c>
      <c r="AC36" s="96">
        <v>8.5</v>
      </c>
      <c r="AD36" s="113">
        <v>8.9320183388433588E-2</v>
      </c>
      <c r="AE36" s="95">
        <v>5.0951309824236096E-2</v>
      </c>
      <c r="AF36" s="115">
        <v>0.14027149321266968</v>
      </c>
      <c r="AG36" s="113">
        <v>2.5149438693687127</v>
      </c>
      <c r="AH36" s="189">
        <v>63.396104999999999</v>
      </c>
      <c r="AI36" s="190">
        <v>13.161936000000001</v>
      </c>
      <c r="AJ36" s="196">
        <v>41718</v>
      </c>
      <c r="AL36" s="25">
        <v>1.0464602008564987</v>
      </c>
      <c r="AM36" s="77">
        <v>59</v>
      </c>
      <c r="AN36" s="70" t="s">
        <v>66</v>
      </c>
      <c r="AO36" s="66" t="s">
        <v>67</v>
      </c>
      <c r="AP36" s="70" t="s">
        <v>42</v>
      </c>
      <c r="AQ36" s="66" t="s">
        <v>43</v>
      </c>
      <c r="AR36" s="5" t="s">
        <v>71</v>
      </c>
      <c r="AS36" s="81" t="s">
        <v>107</v>
      </c>
      <c r="AT36" s="208" t="s">
        <v>123</v>
      </c>
      <c r="AU36" s="211"/>
      <c r="AV36" s="219"/>
      <c r="CE36" s="232"/>
    </row>
    <row r="37" spans="1:90">
      <c r="A37" s="34">
        <v>69</v>
      </c>
      <c r="B37" s="257"/>
      <c r="C37" s="46">
        <v>2</v>
      </c>
      <c r="D37" s="160">
        <v>2</v>
      </c>
      <c r="E37" s="100">
        <v>6.85</v>
      </c>
      <c r="F37" s="107">
        <v>4.5330000000000004</v>
      </c>
      <c r="G37" s="99">
        <v>4.5629999999999997</v>
      </c>
      <c r="H37" s="143">
        <v>4.4119999999999999</v>
      </c>
      <c r="I37" s="168">
        <f t="shared" si="5"/>
        <v>4.5026666666666664</v>
      </c>
      <c r="J37" s="146">
        <v>0.32869123333333328</v>
      </c>
      <c r="K37" s="172">
        <v>0.2972528333333333</v>
      </c>
      <c r="L37" s="147">
        <f t="shared" si="1"/>
        <v>0.31297203333333329</v>
      </c>
      <c r="M37" s="107">
        <v>2.7027027027027026</v>
      </c>
      <c r="N37" s="143">
        <v>2.1621621621621623</v>
      </c>
      <c r="O37" s="108">
        <f t="shared" si="6"/>
        <v>2.4324324324324325</v>
      </c>
      <c r="P37" s="107"/>
      <c r="Q37" s="100"/>
      <c r="R37" s="99">
        <v>1.3370688870999998</v>
      </c>
      <c r="S37" s="99">
        <v>1.3359785599999998</v>
      </c>
      <c r="T37" s="96">
        <f t="shared" si="7"/>
        <v>1.3365237235499998</v>
      </c>
      <c r="U37" s="107">
        <v>11.43</v>
      </c>
      <c r="V37" s="99">
        <v>46.2</v>
      </c>
      <c r="W37" s="201">
        <v>1.6</v>
      </c>
      <c r="X37" s="107">
        <v>1</v>
      </c>
      <c r="Y37" s="143">
        <v>1</v>
      </c>
      <c r="Z37" s="100"/>
      <c r="AA37" s="246">
        <v>1805160</v>
      </c>
      <c r="AB37" s="107">
        <v>138.6</v>
      </c>
      <c r="AC37" s="100">
        <v>23.2</v>
      </c>
      <c r="AD37" s="107">
        <v>0.1871500295394378</v>
      </c>
      <c r="AE37" s="99">
        <v>-3.3303875693283941E-2</v>
      </c>
      <c r="AF37" s="109">
        <v>0.15384615384615385</v>
      </c>
      <c r="AG37" s="107">
        <v>2.420787681374001</v>
      </c>
      <c r="AH37" s="185">
        <v>63.396104999999999</v>
      </c>
      <c r="AI37" s="186">
        <v>13.161936000000001</v>
      </c>
      <c r="AJ37" s="194">
        <v>41718</v>
      </c>
      <c r="AL37" s="6">
        <v>2.932051821408153</v>
      </c>
      <c r="AM37" s="75">
        <v>60</v>
      </c>
      <c r="AN37" s="71" t="s">
        <v>66</v>
      </c>
      <c r="AO37" s="64" t="s">
        <v>67</v>
      </c>
      <c r="AP37" s="71" t="s">
        <v>44</v>
      </c>
      <c r="AQ37" s="64" t="s">
        <v>45</v>
      </c>
      <c r="AR37" s="5" t="s">
        <v>71</v>
      </c>
      <c r="AS37" s="82" t="s">
        <v>108</v>
      </c>
      <c r="AT37" s="208" t="s">
        <v>123</v>
      </c>
      <c r="AU37" s="211"/>
      <c r="AV37" s="219"/>
      <c r="CE37" s="232"/>
    </row>
    <row r="38" spans="1:90">
      <c r="A38" s="34">
        <v>71</v>
      </c>
      <c r="B38" s="258"/>
      <c r="C38" s="46">
        <v>3</v>
      </c>
      <c r="D38" s="160">
        <v>2.5</v>
      </c>
      <c r="E38" s="100">
        <v>6.8</v>
      </c>
      <c r="F38" s="107">
        <v>4.056</v>
      </c>
      <c r="G38" s="99">
        <v>4.2110000000000003</v>
      </c>
      <c r="H38" s="143">
        <v>4.0430000000000001</v>
      </c>
      <c r="I38" s="168">
        <f t="shared" si="5"/>
        <v>4.1033333333333326</v>
      </c>
      <c r="J38" s="146">
        <v>0.28377923333333333</v>
      </c>
      <c r="K38" s="172">
        <v>0.33318243333333331</v>
      </c>
      <c r="L38" s="147">
        <f t="shared" si="1"/>
        <v>0.30848083333333332</v>
      </c>
      <c r="M38" s="107">
        <v>2.1621621621621623</v>
      </c>
      <c r="N38" s="143">
        <v>2.7027027027027026</v>
      </c>
      <c r="O38" s="108">
        <f t="shared" si="6"/>
        <v>2.4324324324324325</v>
      </c>
      <c r="P38" s="107"/>
      <c r="Q38" s="100"/>
      <c r="R38" s="99">
        <v>1.3337978763999996</v>
      </c>
      <c r="S38" s="99">
        <v>1.3337978763999996</v>
      </c>
      <c r="T38" s="96">
        <f t="shared" si="7"/>
        <v>1.3337978763999996</v>
      </c>
      <c r="U38" s="107">
        <v>8.2799999999999994</v>
      </c>
      <c r="V38" s="99">
        <v>46.8</v>
      </c>
      <c r="W38" s="201">
        <v>3.4</v>
      </c>
      <c r="X38" s="107">
        <v>1</v>
      </c>
      <c r="Y38" s="143">
        <v>1</v>
      </c>
      <c r="Z38" s="100"/>
      <c r="AA38" s="246">
        <v>1879080</v>
      </c>
      <c r="AB38" s="107">
        <v>83.2</v>
      </c>
      <c r="AC38" s="100">
        <v>24.9</v>
      </c>
      <c r="AD38" s="107">
        <v>2.9774677565111013E-2</v>
      </c>
      <c r="AE38" s="99">
        <v>-4.3349338198595176E-2</v>
      </c>
      <c r="AF38" s="109">
        <v>-1.3574660633484163E-2</v>
      </c>
      <c r="AG38" s="107">
        <v>2.5345247766043868</v>
      </c>
      <c r="AH38" s="185">
        <v>63.396104999999999</v>
      </c>
      <c r="AI38" s="186">
        <v>13.161936000000001</v>
      </c>
      <c r="AJ38" s="194">
        <v>41718</v>
      </c>
      <c r="AL38" s="6">
        <v>0.63924576335177929</v>
      </c>
      <c r="AM38" s="75">
        <v>61</v>
      </c>
      <c r="AN38" s="71" t="s">
        <v>68</v>
      </c>
      <c r="AO38" s="64" t="s">
        <v>69</v>
      </c>
      <c r="AP38" s="71" t="s">
        <v>47</v>
      </c>
      <c r="AQ38" s="64" t="s">
        <v>49</v>
      </c>
      <c r="AR38" s="5" t="s">
        <v>71</v>
      </c>
      <c r="AS38" s="82" t="s">
        <v>109</v>
      </c>
      <c r="AT38" s="208" t="s">
        <v>123</v>
      </c>
      <c r="AU38" s="211"/>
      <c r="AV38" s="219"/>
      <c r="CE38" s="232"/>
    </row>
    <row r="39" spans="1:90">
      <c r="A39" s="34">
        <v>73</v>
      </c>
      <c r="B39" s="259"/>
      <c r="C39" s="46">
        <v>4</v>
      </c>
      <c r="D39" s="160">
        <v>3</v>
      </c>
      <c r="E39" s="100">
        <v>6.83</v>
      </c>
      <c r="F39" s="107">
        <v>3.996</v>
      </c>
      <c r="G39" s="99">
        <v>3.948</v>
      </c>
      <c r="H39" s="143">
        <v>3.976</v>
      </c>
      <c r="I39" s="168">
        <f t="shared" si="5"/>
        <v>3.9733333333333332</v>
      </c>
      <c r="J39" s="146">
        <v>0.2792880333333333</v>
      </c>
      <c r="K39" s="172">
        <v>0.28377923333333333</v>
      </c>
      <c r="L39" s="147">
        <f t="shared" si="1"/>
        <v>0.28153363333333331</v>
      </c>
      <c r="M39" s="107">
        <v>3.2432432432432434</v>
      </c>
      <c r="N39" s="143">
        <v>3.2432432432432434</v>
      </c>
      <c r="O39" s="108">
        <f t="shared" si="6"/>
        <v>3.2432432432432434</v>
      </c>
      <c r="P39" s="107"/>
      <c r="Q39" s="100"/>
      <c r="R39" s="99">
        <v>1.3479716191</v>
      </c>
      <c r="S39" s="99"/>
      <c r="T39" s="96">
        <f>R39</f>
        <v>1.3479716191</v>
      </c>
      <c r="U39" s="107">
        <v>9.65</v>
      </c>
      <c r="V39" s="99">
        <v>46.5</v>
      </c>
      <c r="W39" s="201">
        <v>2.9</v>
      </c>
      <c r="X39" s="107">
        <v>1</v>
      </c>
      <c r="Y39" s="143">
        <v>1</v>
      </c>
      <c r="Z39" s="100"/>
      <c r="AA39" s="246">
        <v>1799175</v>
      </c>
      <c r="AB39" s="107">
        <v>149.9</v>
      </c>
      <c r="AC39" s="100">
        <v>13.3</v>
      </c>
      <c r="AD39" s="107">
        <v>0.4551211652987121</v>
      </c>
      <c r="AE39" s="99">
        <v>-0.37819808837563518</v>
      </c>
      <c r="AF39" s="109">
        <v>7.6923076923076927E-2</v>
      </c>
      <c r="AG39" s="107">
        <v>2.6677852348993287</v>
      </c>
      <c r="AH39" s="185">
        <v>63.396104999999999</v>
      </c>
      <c r="AI39" s="186">
        <v>13.161936000000001</v>
      </c>
      <c r="AJ39" s="194">
        <v>41718</v>
      </c>
      <c r="AL39" s="6">
        <v>1.6964168682451353</v>
      </c>
      <c r="AM39" s="75">
        <v>62</v>
      </c>
      <c r="AN39" s="71" t="s">
        <v>68</v>
      </c>
      <c r="AO39" s="64" t="s">
        <v>69</v>
      </c>
      <c r="AP39" s="71" t="s">
        <v>50</v>
      </c>
      <c r="AQ39" s="64" t="s">
        <v>51</v>
      </c>
      <c r="AR39" s="5" t="s">
        <v>71</v>
      </c>
      <c r="AS39" s="82" t="s">
        <v>110</v>
      </c>
      <c r="AT39" s="208" t="s">
        <v>123</v>
      </c>
      <c r="AU39" s="211"/>
      <c r="AV39" s="219"/>
      <c r="CE39" s="232"/>
    </row>
    <row r="40" spans="1:90">
      <c r="A40" s="34">
        <v>75</v>
      </c>
      <c r="B40" s="260"/>
      <c r="C40" s="46">
        <v>5</v>
      </c>
      <c r="D40" s="160">
        <v>4</v>
      </c>
      <c r="E40" s="100">
        <v>6.73</v>
      </c>
      <c r="F40" s="107">
        <v>4.056</v>
      </c>
      <c r="G40" s="99">
        <v>4.0910000000000002</v>
      </c>
      <c r="H40" s="143">
        <v>4.0709999999999997</v>
      </c>
      <c r="I40" s="168">
        <f t="shared" si="5"/>
        <v>4.0726666666666667</v>
      </c>
      <c r="J40" s="146">
        <v>0.3062352333333333</v>
      </c>
      <c r="K40" s="172">
        <v>0.31970883333333333</v>
      </c>
      <c r="L40" s="147">
        <f t="shared" si="1"/>
        <v>0.31297203333333334</v>
      </c>
      <c r="M40" s="107">
        <v>7.5675675675675675</v>
      </c>
      <c r="N40" s="143">
        <v>3.2432432432432434</v>
      </c>
      <c r="O40" s="108">
        <f>(M40+N40+P40+Q40)/4</f>
        <v>3.4846314603047874</v>
      </c>
      <c r="P40" s="107">
        <v>1.3032145960034751</v>
      </c>
      <c r="Q40" s="100">
        <v>1.8245004344048652</v>
      </c>
      <c r="R40" s="99">
        <v>1.4351581950999996</v>
      </c>
      <c r="S40" s="99">
        <v>1.4384264715999999</v>
      </c>
      <c r="T40" s="96">
        <f t="shared" si="7"/>
        <v>1.4367923333499997</v>
      </c>
      <c r="U40" s="107">
        <v>6.63</v>
      </c>
      <c r="V40" s="99">
        <v>51.75</v>
      </c>
      <c r="W40" s="201">
        <v>3.8</v>
      </c>
      <c r="X40" s="107">
        <v>0.95</v>
      </c>
      <c r="Y40" s="143">
        <v>1</v>
      </c>
      <c r="Z40" s="100"/>
      <c r="AA40" s="246">
        <v>1666665</v>
      </c>
      <c r="AB40" s="107">
        <v>172.7</v>
      </c>
      <c r="AC40" s="100">
        <v>5</v>
      </c>
      <c r="AD40" s="107">
        <v>0.58272376436137752</v>
      </c>
      <c r="AE40" s="99">
        <v>-0.41530294988173955</v>
      </c>
      <c r="AF40" s="109">
        <v>0.16742081447963797</v>
      </c>
      <c r="AG40" s="107">
        <v>2.7254869864134883</v>
      </c>
      <c r="AH40" s="185">
        <v>63.396104999999999</v>
      </c>
      <c r="AI40" s="186">
        <v>13.161936000000001</v>
      </c>
      <c r="AJ40" s="194">
        <v>41718</v>
      </c>
      <c r="AL40" s="6">
        <v>1.8468657972233908</v>
      </c>
      <c r="AM40" s="75">
        <v>63</v>
      </c>
      <c r="AN40" s="71" t="s">
        <v>68</v>
      </c>
      <c r="AO40" s="64" t="s">
        <v>69</v>
      </c>
      <c r="AP40" s="71" t="s">
        <v>52</v>
      </c>
      <c r="AQ40" s="64" t="s">
        <v>53</v>
      </c>
      <c r="AR40" s="5" t="s">
        <v>71</v>
      </c>
      <c r="AS40" s="82" t="s">
        <v>111</v>
      </c>
      <c r="AT40" s="208" t="s">
        <v>123</v>
      </c>
      <c r="AU40" s="211"/>
      <c r="AV40" s="219"/>
      <c r="CE40" s="232"/>
    </row>
    <row r="41" spans="1:90">
      <c r="A41" s="34">
        <v>77</v>
      </c>
      <c r="B41" s="260"/>
      <c r="C41" s="46">
        <v>6</v>
      </c>
      <c r="D41" s="160">
        <v>6</v>
      </c>
      <c r="E41" s="100">
        <v>6.63</v>
      </c>
      <c r="F41" s="107">
        <v>4.1340000000000003</v>
      </c>
      <c r="G41" s="99">
        <v>4.1079999999999997</v>
      </c>
      <c r="H41" s="143">
        <v>4.0709999999999997</v>
      </c>
      <c r="I41" s="168">
        <f t="shared" si="5"/>
        <v>4.1043333333333338</v>
      </c>
      <c r="J41" s="146">
        <v>0.3242000333333333</v>
      </c>
      <c r="K41" s="172">
        <v>0.3152176333333333</v>
      </c>
      <c r="L41" s="147">
        <f t="shared" si="1"/>
        <v>0.31970883333333333</v>
      </c>
      <c r="M41" s="107">
        <v>3.7837837837837838</v>
      </c>
      <c r="N41" s="143">
        <v>2.7027027027027026</v>
      </c>
      <c r="O41" s="108">
        <f t="shared" si="6"/>
        <v>3.243243243243243</v>
      </c>
      <c r="P41" s="101"/>
      <c r="Q41" s="102"/>
      <c r="R41" s="99">
        <v>1.5854076270999997</v>
      </c>
      <c r="S41" s="99">
        <v>1.5875837830999997</v>
      </c>
      <c r="T41" s="96">
        <f t="shared" si="7"/>
        <v>1.5864957050999997</v>
      </c>
      <c r="U41" s="107">
        <v>5.4450000000000003</v>
      </c>
      <c r="V41" s="99">
        <v>56.85</v>
      </c>
      <c r="W41" s="201">
        <v>4</v>
      </c>
      <c r="X41" s="124">
        <v>1</v>
      </c>
      <c r="Y41" s="238">
        <v>1</v>
      </c>
      <c r="Z41" s="125"/>
      <c r="AA41" s="244">
        <v>1366680</v>
      </c>
      <c r="AB41" s="124">
        <v>199.6</v>
      </c>
      <c r="AC41" s="125">
        <v>-3.7</v>
      </c>
      <c r="AD41" s="124">
        <v>0.92299575798394429</v>
      </c>
      <c r="AE41" s="126">
        <v>-0.43883286205634237</v>
      </c>
      <c r="AF41" s="127">
        <v>0.48416289592760192</v>
      </c>
      <c r="AG41" s="124">
        <v>2.7288231949971573</v>
      </c>
      <c r="AH41" s="185">
        <v>63.396104999999999</v>
      </c>
      <c r="AI41" s="186">
        <v>13.161936000000001</v>
      </c>
      <c r="AJ41" s="197">
        <v>41718</v>
      </c>
      <c r="AL41" s="6">
        <v>2.4691674312746512</v>
      </c>
      <c r="AM41" s="75">
        <v>64</v>
      </c>
      <c r="AN41" s="71" t="s">
        <v>68</v>
      </c>
      <c r="AO41" s="64" t="s">
        <v>69</v>
      </c>
      <c r="AP41" s="71" t="s">
        <v>54</v>
      </c>
      <c r="AQ41" s="64" t="s">
        <v>55</v>
      </c>
      <c r="AR41" s="5" t="s">
        <v>71</v>
      </c>
      <c r="AS41" s="82" t="s">
        <v>112</v>
      </c>
      <c r="AT41" s="208" t="s">
        <v>123</v>
      </c>
      <c r="AU41" s="211"/>
      <c r="AV41" s="219"/>
      <c r="CE41" s="232"/>
    </row>
    <row r="42" spans="1:90" ht="16" thickBot="1">
      <c r="A42" s="34">
        <v>79</v>
      </c>
      <c r="B42" s="261"/>
      <c r="C42" s="48">
        <v>7</v>
      </c>
      <c r="D42" s="163">
        <v>7</v>
      </c>
      <c r="E42" s="154">
        <v>6.7</v>
      </c>
      <c r="F42" s="155">
        <v>3.851</v>
      </c>
      <c r="G42" s="116">
        <v>3.92</v>
      </c>
      <c r="H42" s="158">
        <v>3.8620000000000001</v>
      </c>
      <c r="I42" s="171">
        <f t="shared" si="5"/>
        <v>3.8776666666666664</v>
      </c>
      <c r="J42" s="156">
        <v>0.31970883333333333</v>
      </c>
      <c r="K42" s="175">
        <v>0.35563843333333334</v>
      </c>
      <c r="L42" s="157">
        <f t="shared" si="1"/>
        <v>0.33767363333333333</v>
      </c>
      <c r="M42" s="155">
        <v>3.2432432432432434</v>
      </c>
      <c r="N42" s="158">
        <v>2.7027027027027026</v>
      </c>
      <c r="O42" s="167">
        <f t="shared" si="6"/>
        <v>2.9729729729729728</v>
      </c>
      <c r="P42" s="118"/>
      <c r="Q42" s="119"/>
      <c r="R42" s="155">
        <v>1.8104318415999998</v>
      </c>
      <c r="S42" s="116">
        <v>1.8050014230999998</v>
      </c>
      <c r="T42" s="117">
        <f t="shared" si="7"/>
        <v>1.8077166323499998</v>
      </c>
      <c r="U42" s="155">
        <v>4.0549999999999997</v>
      </c>
      <c r="V42" s="116">
        <v>59.95</v>
      </c>
      <c r="W42" s="203">
        <v>4.0999999999999996</v>
      </c>
      <c r="X42" s="132">
        <v>1</v>
      </c>
      <c r="Y42" s="240">
        <v>1</v>
      </c>
      <c r="Z42" s="133"/>
      <c r="AA42" s="249"/>
      <c r="AB42" s="132">
        <v>255.1</v>
      </c>
      <c r="AC42" s="133">
        <v>14.5</v>
      </c>
      <c r="AD42" s="132">
        <v>0.62525283163973355</v>
      </c>
      <c r="AE42" s="134">
        <v>-0.18633880449041226</v>
      </c>
      <c r="AF42" s="135">
        <v>0.43891402714932126</v>
      </c>
      <c r="AG42" s="132">
        <v>2.8367575002149059</v>
      </c>
      <c r="AH42" s="191">
        <v>63.396104999999999</v>
      </c>
      <c r="AI42" s="192">
        <v>13.161936000000001</v>
      </c>
      <c r="AJ42" s="199">
        <v>41718</v>
      </c>
      <c r="AL42" s="7">
        <v>1.6624057473868159</v>
      </c>
      <c r="AM42" s="78">
        <v>65</v>
      </c>
      <c r="AN42" s="73" t="s">
        <v>68</v>
      </c>
      <c r="AO42" s="67" t="s">
        <v>69</v>
      </c>
      <c r="AP42" s="73" t="s">
        <v>56</v>
      </c>
      <c r="AQ42" s="67" t="s">
        <v>57</v>
      </c>
      <c r="AR42" s="86" t="s">
        <v>71</v>
      </c>
      <c r="AS42" s="85" t="s">
        <v>113</v>
      </c>
      <c r="AT42" s="208" t="s">
        <v>123</v>
      </c>
      <c r="AU42" s="211"/>
      <c r="AV42" s="219"/>
    </row>
    <row r="43" spans="1:90" ht="16" thickTop="1">
      <c r="D43" s="3"/>
    </row>
  </sheetData>
  <mergeCells count="11">
    <mergeCell ref="B39:B42"/>
    <mergeCell ref="B31:B35"/>
    <mergeCell ref="B23:B27"/>
    <mergeCell ref="B7:B11"/>
    <mergeCell ref="B15:B19"/>
    <mergeCell ref="B36:B38"/>
    <mergeCell ref="X1:Y1"/>
    <mergeCell ref="B12:B14"/>
    <mergeCell ref="B4:B6"/>
    <mergeCell ref="B20:B22"/>
    <mergeCell ref="B28:B30"/>
  </mergeCells>
  <phoneticPr fontId="0" type="noConversion"/>
  <conditionalFormatting sqref="BB1:BC1">
    <cfRule type="containsBlanks" dxfId="0" priority="1" stopIfTrue="1">
      <formula>LEN(TRIM(BB1))=0</formula>
    </cfRule>
  </conditionalFormatting>
  <hyperlinks>
    <hyperlink ref="AS4" r:id="rId1"/>
    <hyperlink ref="AS5" r:id="rId2"/>
    <hyperlink ref="AS6" r:id="rId3"/>
    <hyperlink ref="AS7" r:id="rId4"/>
    <hyperlink ref="AS8" r:id="rId5"/>
    <hyperlink ref="AS9" r:id="rId6"/>
    <hyperlink ref="AS10" r:id="rId7"/>
    <hyperlink ref="AS11" r:id="rId8"/>
    <hyperlink ref="AS3" r:id="rId9"/>
    <hyperlink ref="AS12" r:id="rId10"/>
    <hyperlink ref="AS13" r:id="rId11"/>
    <hyperlink ref="AS14" r:id="rId12"/>
    <hyperlink ref="AS16" r:id="rId13"/>
    <hyperlink ref="AS15" r:id="rId14"/>
    <hyperlink ref="AS17" r:id="rId15"/>
    <hyperlink ref="AS18" r:id="rId16"/>
    <hyperlink ref="AS19" r:id="rId17"/>
    <hyperlink ref="AS20" r:id="rId18"/>
    <hyperlink ref="AS21" r:id="rId19"/>
    <hyperlink ref="AS22" r:id="rId20"/>
    <hyperlink ref="AS23" r:id="rId21"/>
    <hyperlink ref="AS24" r:id="rId22"/>
    <hyperlink ref="AS25" r:id="rId23"/>
    <hyperlink ref="AS26" r:id="rId24"/>
    <hyperlink ref="AS27" r:id="rId25"/>
    <hyperlink ref="AS28" r:id="rId26"/>
    <hyperlink ref="AS29" r:id="rId27"/>
    <hyperlink ref="AS30" r:id="rId28"/>
    <hyperlink ref="AS31" r:id="rId29"/>
    <hyperlink ref="AS32" r:id="rId30"/>
    <hyperlink ref="AS33" r:id="rId31"/>
    <hyperlink ref="AS34" r:id="rId32"/>
    <hyperlink ref="AS35" r:id="rId33"/>
    <hyperlink ref="AS36" r:id="rId34"/>
    <hyperlink ref="AS37" r:id="rId35"/>
    <hyperlink ref="AS38" r:id="rId36"/>
    <hyperlink ref="AS39" r:id="rId37"/>
    <hyperlink ref="AS40" r:id="rId38"/>
    <hyperlink ref="AS41" r:id="rId39"/>
    <hyperlink ref="AS42" r:id="rId40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dcterms:created xsi:type="dcterms:W3CDTF">2014-09-02T09:59:16Z</dcterms:created>
  <dcterms:modified xsi:type="dcterms:W3CDTF">2015-06-09T15:39:35Z</dcterms:modified>
</cp:coreProperties>
</file>